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B8866E04-88FD-4282-91DC-8F3BC7FCD38E}" xr6:coauthVersionLast="47" xr6:coauthVersionMax="47" xr10:uidLastSave="{00000000-0000-0000-0000-000000000000}"/>
  <bookViews>
    <workbookView xWindow="-108" yWindow="-108" windowWidth="23256" windowHeight="12528" xr2:uid="{16B9FFAF-4AE7-470E-9836-9B50B7058CE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C24" i="1"/>
  <c r="B24" i="1"/>
  <c r="D15" i="1"/>
  <c r="D14" i="1"/>
  <c r="D13" i="1"/>
  <c r="D12" i="1"/>
  <c r="C10" i="1"/>
  <c r="B10" i="1"/>
</calcChain>
</file>

<file path=xl/sharedStrings.xml><?xml version="1.0" encoding="utf-8"?>
<sst xmlns="http://schemas.openxmlformats.org/spreadsheetml/2006/main" count="46" uniqueCount="20">
  <si>
    <t>Nom</t>
  </si>
  <si>
    <t>Vote</t>
  </si>
  <si>
    <t>A</t>
  </si>
  <si>
    <t>B</t>
  </si>
  <si>
    <t>C</t>
  </si>
  <si>
    <t>D</t>
  </si>
  <si>
    <t>Pour</t>
  </si>
  <si>
    <t>Contre</t>
  </si>
  <si>
    <t>Abstention</t>
  </si>
  <si>
    <t>O</t>
  </si>
  <si>
    <t>N</t>
  </si>
  <si>
    <t>P</t>
  </si>
  <si>
    <t>Résultat</t>
  </si>
  <si>
    <t>article 24, 25,26</t>
  </si>
  <si>
    <t>Total</t>
  </si>
  <si>
    <t>(Re)Présent(é)</t>
  </si>
  <si>
    <t>O/N</t>
  </si>
  <si>
    <t>P/C/A</t>
  </si>
  <si>
    <t>Tantièmes</t>
  </si>
  <si>
    <t>2ème vote art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</si>
</sst>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570B-DFF5-45D1-BB0C-0D8B4AE9A146}">
  <dimension ref="A1:D29"/>
  <sheetViews>
    <sheetView tabSelected="1" topLeftCell="A4" workbookViewId="0">
      <selection activeCell="D29" sqref="D29"/>
    </sheetView>
  </sheetViews>
  <sheetFormatPr baseColWidth="10" defaultRowHeight="14.4" x14ac:dyDescent="0.3"/>
  <cols>
    <col min="1" max="1" width="14.88671875" bestFit="1" customWidth="1"/>
    <col min="2" max="2" width="9.44140625" bestFit="1" customWidth="1"/>
    <col min="3" max="3" width="12.44140625" bestFit="1" customWidth="1"/>
  </cols>
  <sheetData>
    <row r="1" spans="1:4" ht="15" thickBot="1" x14ac:dyDescent="0.35"/>
    <row r="2" spans="1:4" ht="15" thickBot="1" x14ac:dyDescent="0.35">
      <c r="A2" s="2" t="s">
        <v>13</v>
      </c>
      <c r="B2" s="1"/>
      <c r="C2" s="1"/>
      <c r="D2" s="1"/>
    </row>
    <row r="3" spans="1:4" ht="15" thickBot="1" x14ac:dyDescent="0.35">
      <c r="A3" s="1">
        <v>25</v>
      </c>
      <c r="B3" s="1"/>
      <c r="C3" s="1"/>
      <c r="D3" s="1"/>
    </row>
    <row r="4" spans="1:4" ht="15" thickBot="1" x14ac:dyDescent="0.35">
      <c r="A4" s="3" t="s">
        <v>0</v>
      </c>
      <c r="B4" s="3" t="s">
        <v>18</v>
      </c>
      <c r="C4" s="3" t="s">
        <v>15</v>
      </c>
      <c r="D4" s="3" t="s">
        <v>1</v>
      </c>
    </row>
    <row r="5" spans="1:4" ht="15" thickBot="1" x14ac:dyDescent="0.35">
      <c r="A5" s="1"/>
      <c r="B5" s="1"/>
      <c r="C5" s="3" t="s">
        <v>16</v>
      </c>
      <c r="D5" s="3" t="s">
        <v>17</v>
      </c>
    </row>
    <row r="6" spans="1:4" ht="15" thickBot="1" x14ac:dyDescent="0.35">
      <c r="A6" s="1" t="s">
        <v>2</v>
      </c>
      <c r="B6" s="1">
        <v>484</v>
      </c>
      <c r="C6" s="1" t="s">
        <v>9</v>
      </c>
      <c r="D6" s="1" t="s">
        <v>11</v>
      </c>
    </row>
    <row r="7" spans="1:4" ht="15" thickBot="1" x14ac:dyDescent="0.35">
      <c r="A7" s="1" t="s">
        <v>3</v>
      </c>
      <c r="B7" s="1">
        <v>1716</v>
      </c>
      <c r="C7" s="1" t="s">
        <v>9</v>
      </c>
      <c r="D7" s="1" t="s">
        <v>4</v>
      </c>
    </row>
    <row r="8" spans="1:4" ht="15" thickBot="1" x14ac:dyDescent="0.35">
      <c r="A8" s="1" t="s">
        <v>4</v>
      </c>
      <c r="B8" s="1">
        <v>1530</v>
      </c>
      <c r="C8" s="1" t="s">
        <v>9</v>
      </c>
      <c r="D8" s="1" t="s">
        <v>2</v>
      </c>
    </row>
    <row r="9" spans="1:4" ht="15" thickBot="1" x14ac:dyDescent="0.35">
      <c r="A9" s="1" t="s">
        <v>5</v>
      </c>
      <c r="B9" s="1">
        <v>1240</v>
      </c>
      <c r="C9" s="1" t="s">
        <v>10</v>
      </c>
      <c r="D9" s="1"/>
    </row>
    <row r="10" spans="1:4" ht="15" thickBot="1" x14ac:dyDescent="0.35">
      <c r="A10" s="2" t="s">
        <v>14</v>
      </c>
      <c r="B10" s="1">
        <f>SUM(B6:B9)</f>
        <v>4970</v>
      </c>
      <c r="C10" s="1">
        <f>SUMIFS($B$6:$B$9,$C$6:$C$9,"O")</f>
        <v>3730</v>
      </c>
      <c r="D10" s="1"/>
    </row>
    <row r="11" spans="1:4" ht="15" thickBot="1" x14ac:dyDescent="0.35">
      <c r="A11" s="1"/>
      <c r="B11" s="1"/>
      <c r="C11" s="1"/>
      <c r="D11" s="1"/>
    </row>
    <row r="12" spans="1:4" ht="15" thickBot="1" x14ac:dyDescent="0.35">
      <c r="A12" s="1"/>
      <c r="B12" s="1"/>
      <c r="C12" s="3" t="s">
        <v>6</v>
      </c>
      <c r="D12" s="1">
        <f>SUMIFS($B$6:$B$9,$D$6:$D$9,"P")</f>
        <v>484</v>
      </c>
    </row>
    <row r="13" spans="1:4" ht="15" thickBot="1" x14ac:dyDescent="0.35">
      <c r="A13" s="1"/>
      <c r="B13" s="1"/>
      <c r="C13" s="3" t="s">
        <v>7</v>
      </c>
      <c r="D13" s="1">
        <f>SUMIFS($B$6:$B$9,$D$6:$D$9,"C")</f>
        <v>1716</v>
      </c>
    </row>
    <row r="14" spans="1:4" ht="15" thickBot="1" x14ac:dyDescent="0.35">
      <c r="A14" s="1"/>
      <c r="B14" s="1"/>
      <c r="C14" s="3" t="s">
        <v>8</v>
      </c>
      <c r="D14" s="1">
        <f>SUMIFS($B$6:$B$9,$D$6:$D$9,"A")</f>
        <v>1530</v>
      </c>
    </row>
    <row r="15" spans="1:4" ht="15" thickBot="1" x14ac:dyDescent="0.35">
      <c r="A15" s="1"/>
      <c r="B15" s="1"/>
      <c r="C15" s="3" t="s">
        <v>12</v>
      </c>
      <c r="D15" s="3" t="str">
        <f>IF(A3=25,IF(D12&gt;B10/2,"adopté",IF(D12&lt;B10/3,"rejeté","2ème vote art 24")),IF(A3=24,IF(D12&gt;D13,"adopté","rejeté"),IF(D12&lt;=B10*2/3,"adopté","rejeté")))</f>
        <v>rejeté</v>
      </c>
    </row>
    <row r="17" spans="1:4" ht="15" thickBot="1" x14ac:dyDescent="0.35">
      <c r="A17" s="4" t="s">
        <v>19</v>
      </c>
    </row>
    <row r="18" spans="1:4" ht="15" thickBot="1" x14ac:dyDescent="0.35">
      <c r="A18" s="3" t="s">
        <v>0</v>
      </c>
      <c r="B18" s="3" t="s">
        <v>18</v>
      </c>
      <c r="C18" s="3" t="s">
        <v>15</v>
      </c>
      <c r="D18" s="3" t="s">
        <v>1</v>
      </c>
    </row>
    <row r="19" spans="1:4" ht="15" thickBot="1" x14ac:dyDescent="0.35">
      <c r="A19" s="1"/>
      <c r="B19" s="1"/>
      <c r="C19" s="3" t="s">
        <v>16</v>
      </c>
      <c r="D19" s="3" t="s">
        <v>17</v>
      </c>
    </row>
    <row r="20" spans="1:4" ht="15" thickBot="1" x14ac:dyDescent="0.35">
      <c r="A20" s="1" t="s">
        <v>2</v>
      </c>
      <c r="B20" s="1">
        <v>484</v>
      </c>
      <c r="C20" s="1" t="s">
        <v>9</v>
      </c>
      <c r="D20" s="1" t="s">
        <v>11</v>
      </c>
    </row>
    <row r="21" spans="1:4" ht="15" thickBot="1" x14ac:dyDescent="0.35">
      <c r="A21" s="1" t="s">
        <v>3</v>
      </c>
      <c r="B21" s="1">
        <v>1716</v>
      </c>
      <c r="C21" s="1" t="s">
        <v>9</v>
      </c>
      <c r="D21" s="1" t="s">
        <v>4</v>
      </c>
    </row>
    <row r="22" spans="1:4" ht="15" thickBot="1" x14ac:dyDescent="0.35">
      <c r="A22" s="1" t="s">
        <v>4</v>
      </c>
      <c r="B22" s="1">
        <v>1530</v>
      </c>
      <c r="C22" s="1" t="s">
        <v>9</v>
      </c>
      <c r="D22" s="1" t="s">
        <v>2</v>
      </c>
    </row>
    <row r="23" spans="1:4" ht="15" thickBot="1" x14ac:dyDescent="0.35">
      <c r="A23" s="1" t="s">
        <v>5</v>
      </c>
      <c r="B23" s="1">
        <v>1240</v>
      </c>
      <c r="C23" s="1" t="s">
        <v>10</v>
      </c>
      <c r="D23" s="1"/>
    </row>
    <row r="24" spans="1:4" ht="15" thickBot="1" x14ac:dyDescent="0.35">
      <c r="A24" s="2" t="s">
        <v>14</v>
      </c>
      <c r="B24" s="1">
        <f>SUM(B20:B23)</f>
        <v>4970</v>
      </c>
      <c r="C24" s="1">
        <f>SUMIFS($B$6:$B$9,$C$6:$C$9,"O")</f>
        <v>3730</v>
      </c>
      <c r="D24" s="1"/>
    </row>
    <row r="25" spans="1:4" ht="15" thickBot="1" x14ac:dyDescent="0.35">
      <c r="A25" s="1"/>
      <c r="B25" s="1"/>
      <c r="C25" s="1"/>
      <c r="D25" s="1"/>
    </row>
    <row r="26" spans="1:4" ht="15" thickBot="1" x14ac:dyDescent="0.35">
      <c r="A26" s="1"/>
      <c r="B26" s="1"/>
      <c r="C26" s="3" t="s">
        <v>6</v>
      </c>
      <c r="D26" s="1">
        <f>SUMIFS($B$6:$B$9,$D$6:$D$9,"P")</f>
        <v>484</v>
      </c>
    </row>
    <row r="27" spans="1:4" ht="15" thickBot="1" x14ac:dyDescent="0.35">
      <c r="A27" s="1"/>
      <c r="B27" s="1"/>
      <c r="C27" s="3" t="s">
        <v>7</v>
      </c>
      <c r="D27" s="1">
        <f>SUMIFS($B$6:$B$9,$D$6:$D$9,"C")</f>
        <v>1716</v>
      </c>
    </row>
    <row r="28" spans="1:4" ht="15" thickBot="1" x14ac:dyDescent="0.35">
      <c r="A28" s="1"/>
      <c r="B28" s="1"/>
      <c r="C28" s="3" t="s">
        <v>8</v>
      </c>
      <c r="D28" s="1">
        <f>SUMIFS($B$6:$B$9,$D$6:$D$9,"A")</f>
        <v>1530</v>
      </c>
    </row>
    <row r="29" spans="1:4" ht="15" thickBot="1" x14ac:dyDescent="0.35">
      <c r="A29" s="1"/>
      <c r="B29" s="1"/>
      <c r="C29" s="3" t="s">
        <v>12</v>
      </c>
      <c r="D29" s="3" t="str">
        <f>IF(D26&gt;D27,"adopté","rejeté")</f>
        <v>rejeté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2025-03-17T17:34:40Z</dcterms:created>
  <dcterms:modified xsi:type="dcterms:W3CDTF">2025-03-24T19:14:14Z</dcterms:modified>
</cp:coreProperties>
</file>