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4A8563E5-0A69-4311-AE8E-0FE06E2646A4}" xr6:coauthVersionLast="47" xr6:coauthVersionMax="47" xr10:uidLastSave="{00000000-0000-0000-0000-000000000000}"/>
  <bookViews>
    <workbookView xWindow="-120" yWindow="-120" windowWidth="29040" windowHeight="15720" xr2:uid="{328C2282-CB65-4D61-8EC1-2EC892B99CD2}"/>
  </bookViews>
  <sheets>
    <sheet name="Feuil1" sheetId="1" r:id="rId1"/>
  </sheets>
  <definedNames>
    <definedName name="DonnéesExternes_2" localSheetId="0" hidden="1">Feuil1!$B$6:$G$21</definedName>
    <definedName name="DonnéesExternes_3" localSheetId="0" hidden="1">Feuil1!$I$6:$L$21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 a="1"/>
  <c r="N6" i="1" s="1"/>
  <c r="F22" i="1"/>
  <c r="G2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81C0C5-3EF8-4318-B324-06413B9E1836}" keepAlive="1" name="Requête - MAGASINS" description="Connexion à la requête « MAGASINS » dans le classeur." type="5" refreshedVersion="0" background="1">
    <dbPr connection="Provider=Microsoft.Mashup.OleDb.1;Data Source=$Workbook$;Location=MAGASINS;Extended Properties=&quot;&quot;" command="SELECT * FROM [MAGASINS]"/>
  </connection>
  <connection id="2" xr16:uid="{9B319597-E3FA-4E28-9A6F-CE72FF03985E}" keepAlive="1" name="Requête - MAGASINS (2)" description="Connexion à la requête « MAGASINS (2) » dans le classeur." type="5" refreshedVersion="8" background="1" saveData="1">
    <dbPr connection="Provider=Microsoft.Mashup.OleDb.1;Data Source=$Workbook$;Location=&quot;MAGASINS (2)&quot;;Extended Properties=&quot;&quot;" command="SELECT * FROM [MAGASINS (2)]"/>
  </connection>
  <connection id="3" xr16:uid="{C9CADF90-35B5-4DD6-9C08-1BEFC598224F}" keepAlive="1" name="Requête - MAGASINS__2" description="Connexion à la requête « MAGASINS__2 » dans le classeur." type="5" refreshedVersion="8" background="1" saveData="1">
    <dbPr connection="Provider=Microsoft.Mashup.OleDb.1;Data Source=$Workbook$;Location=MAGASINS__2;Extended Properties=&quot;&quot;" command="SELECT * FROM [MAGASINS__2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<sst xmlns="http://schemas.openxmlformats.org/spreadsheetml/2006/main" count="88" uniqueCount="31">
  <si>
    <t xml:space="preserve">code Magasin </t>
  </si>
  <si>
    <t>Magasin</t>
  </si>
  <si>
    <t>Valeur Achetée</t>
  </si>
  <si>
    <t>Poids Acheté</t>
  </si>
  <si>
    <t>Carrefour</t>
  </si>
  <si>
    <t>Darty</t>
  </si>
  <si>
    <t>Sephora</t>
  </si>
  <si>
    <t>Boulanger</t>
  </si>
  <si>
    <t>Nauroto</t>
  </si>
  <si>
    <t>Action</t>
  </si>
  <si>
    <t>Conforama</t>
  </si>
  <si>
    <t>Total</t>
  </si>
  <si>
    <t>Année Fiscale</t>
  </si>
  <si>
    <t>Temperature</t>
  </si>
  <si>
    <t>Ikea</t>
  </si>
  <si>
    <t>Castorama</t>
  </si>
  <si>
    <t>Lidl</t>
  </si>
  <si>
    <t>Metro</t>
  </si>
  <si>
    <t>Kiabi</t>
  </si>
  <si>
    <t>Lecler</t>
  </si>
  <si>
    <t>Grand Frais</t>
  </si>
  <si>
    <t>Newtown</t>
  </si>
  <si>
    <t>FY23</t>
  </si>
  <si>
    <t>FY24</t>
  </si>
  <si>
    <t>FY25</t>
  </si>
  <si>
    <t>CHAUD</t>
  </si>
  <si>
    <t>FROID</t>
  </si>
  <si>
    <t>Chaud</t>
  </si>
  <si>
    <t>Froid</t>
  </si>
  <si>
    <t>Powerquery</t>
  </si>
  <si>
    <t>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</si>
</sst>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5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28575</xdr:rowOff>
    </xdr:from>
    <xdr:to>
      <xdr:col>6</xdr:col>
      <xdr:colOff>704850</xdr:colOff>
      <xdr:row>4</xdr:row>
      <xdr:rowOff>180975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9592DE7-CD14-A60A-BA34-2E75FA5E6B2E}"/>
            </a:ext>
          </a:extLst>
        </xdr:cNvPr>
        <xdr:cNvSpPr txBox="1"/>
      </xdr:nvSpPr>
      <xdr:spPr>
        <a:xfrm>
          <a:off x="800100" y="28575"/>
          <a:ext cx="49720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Bonsoir</a:t>
          </a:r>
        </a:p>
        <a:p>
          <a:r>
            <a:rPr lang="en-US" sz="1100"/>
            <a:t>J'aurais s'il vous plait besoin d'aide </a:t>
          </a:r>
        </a:p>
        <a:p>
          <a:r>
            <a:rPr lang="en-US" sz="1100"/>
            <a:t>Dans Power query pour compter le nombre</a:t>
          </a:r>
          <a:r>
            <a:rPr lang="en-US" sz="1100" baseline="0"/>
            <a:t> de chaud et de froid par année Fiscale</a:t>
          </a:r>
        </a:p>
        <a:p>
          <a:r>
            <a:rPr lang="en-US" sz="1100" baseline="0"/>
            <a:t>Merci </a:t>
          </a:r>
        </a:p>
        <a:p>
          <a:r>
            <a:rPr lang="en-US" sz="1100" baseline="0"/>
            <a:t>Bonne soirée,</a:t>
          </a:r>
          <a:endParaRPr lang="en-US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2" connectionId="2" xr16:uid="{320DB3D8-A579-441F-909E-C4FC60CAE8E9}" autoFormatId="16" applyNumberFormats="0" applyBorderFormats="0" applyFontFormats="0" applyPatternFormats="0" applyAlignmentFormats="0" applyWidthHeightFormats="0">
  <queryTableRefresh nextId="10">
    <queryTableFields count="6">
      <queryTableField id="1" name="code Magasin " tableColumnId="1"/>
      <queryTableField id="2" name="Magasin" tableColumnId="2"/>
      <queryTableField id="9" dataBound="0" tableColumnId="8"/>
      <queryTableField id="8" dataBound="0" tableColumnId="7"/>
      <queryTableField id="3" name="Valeur Achetée" tableColumnId="3"/>
      <queryTableField id="5" name="Poids Acheté" tableColumnId="5"/>
    </queryTableFields>
    <queryTableDeletedFields count="1">
      <deletedField name="% Valeur Achetée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3" connectionId="3" xr16:uid="{CAE95DFB-387B-4132-926B-E0EF97A911B3}" autoFormatId="16" applyNumberFormats="0" applyBorderFormats="0" applyFontFormats="0" applyPatternFormats="0" applyAlignmentFormats="0" applyWidthHeightFormats="0">
  <queryTableRefresh nextId="6">
    <queryTableFields count="4">
      <queryTableField id="1" name="Année Fiscale" tableColumnId="1"/>
      <queryTableField id="4" name="Magasin" tableColumnId="4"/>
      <queryTableField id="2" name="Chaud" tableColumnId="2"/>
      <queryTableField id="3" name="Froid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B08BD9-8087-4E72-A045-507F2FD5E0F5}" name="MAGASINS__2" displayName="MAGASINS__2" ref="B6:G22" tableType="queryTable" totalsRowCount="1" headerRowDxfId="4">
  <autoFilter ref="B6:G21" xr:uid="{F5B08BD9-8087-4E72-A045-507F2FD5E0F5}"/>
  <tableColumns count="6">
    <tableColumn id="1" xr3:uid="{7C4496DD-2715-43EF-815B-016D27C277EA}" uniqueName="1" name="code Magasin " totalsRowLabel="Total" queryTableFieldId="1"/>
    <tableColumn id="2" xr3:uid="{DD611DA6-D6FD-4427-8DBB-65868E0CDDE8}" uniqueName="2" name="Magasin" queryTableFieldId="2" dataDxfId="3"/>
    <tableColumn id="8" xr3:uid="{914465CC-3D54-41C5-BD8E-359097FC32EB}" uniqueName="8" name="Année Fiscale" queryTableFieldId="9"/>
    <tableColumn id="7" xr3:uid="{B8825219-DB99-4E95-9740-A2ACE81FF8A1}" uniqueName="7" name="Temperature" queryTableFieldId="8"/>
    <tableColumn id="3" xr3:uid="{80BD58F4-76CC-4FEE-9E18-D7218623ACF9}" uniqueName="3" name="Valeur Achetée" totalsRowFunction="sum" queryTableFieldId="3"/>
    <tableColumn id="5" xr3:uid="{D2A29838-326A-4957-877D-2C9A4FF88D5D}" uniqueName="5" name="Poids Acheté" totalsRowFunction="sum" queryTableFieldId="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49A7AE-FAE1-4C94-8202-E6989B8DD80A}" name="MAGASINS__2_1" displayName="MAGASINS__2_1" ref="I6:L21" tableType="queryTable" totalsRowShown="0">
  <autoFilter ref="I6:L21" xr:uid="{2649A7AE-FAE1-4C94-8202-E6989B8DD80A}"/>
  <tableColumns count="4">
    <tableColumn id="1" xr3:uid="{0EA5AB28-CBAF-402E-9756-CD9749F173F4}" uniqueName="1" name="Année Fiscale" queryTableFieldId="1" dataDxfId="2"/>
    <tableColumn id="4" xr3:uid="{B9927B76-4B51-4DC6-B956-A7DBB45A6EDD}" uniqueName="4" name="Magasin" queryTableFieldId="4"/>
    <tableColumn id="2" xr3:uid="{7E29457E-DD31-4A06-B199-A9960A6D0153}" uniqueName="2" name="Chaud" queryTableFieldId="2" dataDxfId="1"/>
    <tableColumn id="3" xr3:uid="{C3F157F6-A286-4DDD-A0BD-F160D930F0E7}" uniqueName="3" name="Froid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43D4B-71F1-4233-B939-809FA5E97D0D}">
  <dimension ref="B5:Q22"/>
  <sheetViews>
    <sheetView tabSelected="1" workbookViewId="0">
      <selection activeCell="I7" sqref="I7"/>
    </sheetView>
  </sheetViews>
  <sheetFormatPr baseColWidth="10" defaultRowHeight="15" x14ac:dyDescent="0.25"/>
  <cols>
    <col min="4" max="4" width="14.7109375" bestFit="1" customWidth="1"/>
    <col min="6" max="6" width="15.5703125" bestFit="1" customWidth="1"/>
    <col min="7" max="7" width="13.85546875" bestFit="1" customWidth="1"/>
    <col min="9" max="9" width="15.7109375" bestFit="1" customWidth="1"/>
    <col min="10" max="11" width="11.42578125" style="2" bestFit="1" customWidth="1"/>
    <col min="12" max="12" width="10.140625" style="2" bestFit="1" customWidth="1"/>
    <col min="15" max="17" width="11.42578125" style="2"/>
  </cols>
  <sheetData>
    <row r="5" spans="2:17" x14ac:dyDescent="0.25">
      <c r="I5" t="s">
        <v>29</v>
      </c>
      <c r="N5" t="s">
        <v>30</v>
      </c>
    </row>
    <row r="6" spans="2:17" x14ac:dyDescent="0.25">
      <c r="B6" s="1" t="s">
        <v>0</v>
      </c>
      <c r="C6" s="1" t="s">
        <v>1</v>
      </c>
      <c r="D6" s="1" t="s">
        <v>12</v>
      </c>
      <c r="E6" s="1" t="s">
        <v>13</v>
      </c>
      <c r="F6" s="1" t="s">
        <v>2</v>
      </c>
      <c r="G6" s="1" t="s">
        <v>3</v>
      </c>
      <c r="I6" t="s">
        <v>12</v>
      </c>
      <c r="J6" t="s">
        <v>1</v>
      </c>
      <c r="K6" s="2" t="s">
        <v>27</v>
      </c>
      <c r="L6" s="2" t="s">
        <v>28</v>
      </c>
      <c r="N6" t="str" cm="1">
        <f t="array" ref="N6:Q21">_xlfn.PIVOTBY(_xlfn.HSTACK(MAGASINS__2[Année Fiscale],MAGASINS__2[Magasin]),MAGASINS__2[Temperature],MAGASINS__2[Temperature],_xleta.COUNTA,,0,,0)</f>
        <v/>
      </c>
      <c r="O6" s="2" t="str">
        <v/>
      </c>
      <c r="P6" s="2" t="str">
        <v>CHAUD</v>
      </c>
      <c r="Q6" s="2" t="str">
        <v>FROID</v>
      </c>
    </row>
    <row r="7" spans="2:17" x14ac:dyDescent="0.25">
      <c r="B7">
        <v>10</v>
      </c>
      <c r="C7" t="s">
        <v>4</v>
      </c>
      <c r="D7" t="s">
        <v>22</v>
      </c>
      <c r="E7" t="s">
        <v>25</v>
      </c>
      <c r="F7">
        <v>2231</v>
      </c>
      <c r="G7">
        <v>5256</v>
      </c>
      <c r="I7" s="3" t="s">
        <v>22</v>
      </c>
      <c r="J7" t="s">
        <v>9</v>
      </c>
      <c r="K7" s="2">
        <v>0</v>
      </c>
      <c r="L7" s="2">
        <v>1</v>
      </c>
      <c r="N7" t="str">
        <v>FY23</v>
      </c>
      <c r="O7" s="2" t="str">
        <v>Action</v>
      </c>
      <c r="P7" s="2" t="str">
        <v/>
      </c>
      <c r="Q7" s="2">
        <v>1</v>
      </c>
    </row>
    <row r="8" spans="2:17" x14ac:dyDescent="0.25">
      <c r="B8">
        <v>20</v>
      </c>
      <c r="C8" t="s">
        <v>5</v>
      </c>
      <c r="D8" t="s">
        <v>23</v>
      </c>
      <c r="E8" t="s">
        <v>26</v>
      </c>
      <c r="F8">
        <v>2947</v>
      </c>
      <c r="G8">
        <v>7540</v>
      </c>
      <c r="I8" s="3" t="s">
        <v>22</v>
      </c>
      <c r="J8" t="s">
        <v>4</v>
      </c>
      <c r="K8" s="2">
        <v>1</v>
      </c>
      <c r="L8" s="2">
        <v>0</v>
      </c>
      <c r="N8" t="str">
        <v>FY23</v>
      </c>
      <c r="O8" s="2" t="str">
        <v>Carrefour</v>
      </c>
      <c r="P8" s="2">
        <v>1</v>
      </c>
      <c r="Q8" s="2" t="str">
        <v/>
      </c>
    </row>
    <row r="9" spans="2:17" x14ac:dyDescent="0.25">
      <c r="B9">
        <v>30</v>
      </c>
      <c r="C9" t="s">
        <v>6</v>
      </c>
      <c r="D9" t="s">
        <v>24</v>
      </c>
      <c r="E9" t="s">
        <v>25</v>
      </c>
      <c r="F9">
        <v>4268</v>
      </c>
      <c r="G9">
        <v>7342</v>
      </c>
      <c r="I9" s="3" t="s">
        <v>22</v>
      </c>
      <c r="J9" t="s">
        <v>10</v>
      </c>
      <c r="K9" s="2">
        <v>0</v>
      </c>
      <c r="L9" s="2">
        <v>1</v>
      </c>
      <c r="N9" t="str">
        <v>FY23</v>
      </c>
      <c r="O9" s="2" t="str">
        <v>Conforama</v>
      </c>
      <c r="P9" s="2" t="str">
        <v/>
      </c>
      <c r="Q9" s="2">
        <v>1</v>
      </c>
    </row>
    <row r="10" spans="2:17" x14ac:dyDescent="0.25">
      <c r="B10">
        <v>40</v>
      </c>
      <c r="C10" t="s">
        <v>7</v>
      </c>
      <c r="D10" t="s">
        <v>24</v>
      </c>
      <c r="E10" t="s">
        <v>25</v>
      </c>
      <c r="F10">
        <v>1941</v>
      </c>
      <c r="G10">
        <v>6512</v>
      </c>
      <c r="I10" s="3" t="s">
        <v>22</v>
      </c>
      <c r="J10" t="s">
        <v>20</v>
      </c>
      <c r="K10" s="2">
        <v>1</v>
      </c>
      <c r="L10" s="2">
        <v>0</v>
      </c>
      <c r="N10" t="str">
        <v>FY23</v>
      </c>
      <c r="O10" s="2" t="str">
        <v>Grand Frais</v>
      </c>
      <c r="P10" s="2">
        <v>1</v>
      </c>
      <c r="Q10" s="2" t="str">
        <v/>
      </c>
    </row>
    <row r="11" spans="2:17" x14ac:dyDescent="0.25">
      <c r="B11">
        <v>50</v>
      </c>
      <c r="C11" t="s">
        <v>8</v>
      </c>
      <c r="D11" t="s">
        <v>24</v>
      </c>
      <c r="E11" t="s">
        <v>26</v>
      </c>
      <c r="F11">
        <v>3104</v>
      </c>
      <c r="G11">
        <v>4436</v>
      </c>
      <c r="I11" s="3" t="s">
        <v>22</v>
      </c>
      <c r="J11" t="s">
        <v>16</v>
      </c>
      <c r="K11" s="2">
        <v>1</v>
      </c>
      <c r="L11" s="2">
        <v>0</v>
      </c>
      <c r="N11" t="str">
        <v>FY23</v>
      </c>
      <c r="O11" s="2" t="str">
        <v>Lidl</v>
      </c>
      <c r="P11" s="2">
        <v>1</v>
      </c>
      <c r="Q11" s="2" t="str">
        <v/>
      </c>
    </row>
    <row r="12" spans="2:17" x14ac:dyDescent="0.25">
      <c r="B12">
        <v>60</v>
      </c>
      <c r="C12" t="s">
        <v>9</v>
      </c>
      <c r="D12" t="s">
        <v>22</v>
      </c>
      <c r="E12" t="s">
        <v>26</v>
      </c>
      <c r="F12">
        <v>1983</v>
      </c>
      <c r="G12">
        <v>7622</v>
      </c>
      <c r="I12" s="3" t="s">
        <v>22</v>
      </c>
      <c r="J12" t="s">
        <v>17</v>
      </c>
      <c r="K12" s="2">
        <v>1</v>
      </c>
      <c r="L12" s="2">
        <v>0</v>
      </c>
      <c r="N12" t="str">
        <v>FY23</v>
      </c>
      <c r="O12" s="2" t="str">
        <v>Metro</v>
      </c>
      <c r="P12" s="2">
        <v>1</v>
      </c>
      <c r="Q12" s="2" t="str">
        <v/>
      </c>
    </row>
    <row r="13" spans="2:17" x14ac:dyDescent="0.25">
      <c r="B13">
        <v>70</v>
      </c>
      <c r="C13" t="s">
        <v>10</v>
      </c>
      <c r="D13" t="s">
        <v>22</v>
      </c>
      <c r="E13" t="s">
        <v>26</v>
      </c>
      <c r="F13">
        <v>4022</v>
      </c>
      <c r="G13">
        <v>6035</v>
      </c>
      <c r="I13" s="3" t="s">
        <v>23</v>
      </c>
      <c r="J13" t="s">
        <v>15</v>
      </c>
      <c r="K13" s="2">
        <v>1</v>
      </c>
      <c r="L13" s="2">
        <v>0</v>
      </c>
      <c r="N13" t="str">
        <v>FY24</v>
      </c>
      <c r="O13" s="2" t="str">
        <v>Castorama</v>
      </c>
      <c r="P13" s="2">
        <v>1</v>
      </c>
      <c r="Q13" s="2" t="str">
        <v/>
      </c>
    </row>
    <row r="14" spans="2:17" x14ac:dyDescent="0.25">
      <c r="B14">
        <v>80</v>
      </c>
      <c r="C14" t="s">
        <v>14</v>
      </c>
      <c r="D14" t="s">
        <v>24</v>
      </c>
      <c r="E14" t="s">
        <v>26</v>
      </c>
      <c r="F14">
        <v>4035</v>
      </c>
      <c r="G14">
        <v>8876</v>
      </c>
      <c r="I14" s="3" t="s">
        <v>23</v>
      </c>
      <c r="J14" t="s">
        <v>5</v>
      </c>
      <c r="K14" s="2">
        <v>0</v>
      </c>
      <c r="L14" s="2">
        <v>1</v>
      </c>
      <c r="N14" t="str">
        <v>FY24</v>
      </c>
      <c r="O14" s="2" t="str">
        <v>Darty</v>
      </c>
      <c r="P14" s="2" t="str">
        <v/>
      </c>
      <c r="Q14" s="2">
        <v>1</v>
      </c>
    </row>
    <row r="15" spans="2:17" x14ac:dyDescent="0.25">
      <c r="B15">
        <v>90</v>
      </c>
      <c r="C15" t="s">
        <v>15</v>
      </c>
      <c r="D15" t="s">
        <v>23</v>
      </c>
      <c r="E15" t="s">
        <v>25</v>
      </c>
      <c r="F15">
        <v>2835</v>
      </c>
      <c r="G15">
        <v>7074</v>
      </c>
      <c r="I15" s="3" t="s">
        <v>23</v>
      </c>
      <c r="J15" t="s">
        <v>18</v>
      </c>
      <c r="K15" s="2">
        <v>0</v>
      </c>
      <c r="L15" s="2">
        <v>1</v>
      </c>
      <c r="N15" t="str">
        <v>FY24</v>
      </c>
      <c r="O15" s="2" t="str">
        <v>Kiabi</v>
      </c>
      <c r="P15" s="2" t="str">
        <v/>
      </c>
      <c r="Q15" s="2">
        <v>1</v>
      </c>
    </row>
    <row r="16" spans="2:17" x14ac:dyDescent="0.25">
      <c r="B16">
        <v>100</v>
      </c>
      <c r="C16" t="s">
        <v>16</v>
      </c>
      <c r="D16" t="s">
        <v>22</v>
      </c>
      <c r="E16" t="s">
        <v>25</v>
      </c>
      <c r="F16">
        <v>4082</v>
      </c>
      <c r="G16">
        <v>4039</v>
      </c>
      <c r="I16" s="3" t="s">
        <v>24</v>
      </c>
      <c r="J16" t="s">
        <v>7</v>
      </c>
      <c r="K16" s="2">
        <v>1</v>
      </c>
      <c r="L16" s="2">
        <v>0</v>
      </c>
      <c r="N16" t="str">
        <v>FY25</v>
      </c>
      <c r="O16" s="2" t="str">
        <v>Boulanger</v>
      </c>
      <c r="P16" s="2">
        <v>1</v>
      </c>
      <c r="Q16" s="2" t="str">
        <v/>
      </c>
    </row>
    <row r="17" spans="2:17" x14ac:dyDescent="0.25">
      <c r="B17">
        <v>110</v>
      </c>
      <c r="C17" t="s">
        <v>17</v>
      </c>
      <c r="D17" t="s">
        <v>22</v>
      </c>
      <c r="E17" t="s">
        <v>25</v>
      </c>
      <c r="F17">
        <v>4610</v>
      </c>
      <c r="G17">
        <v>3514</v>
      </c>
      <c r="I17" s="3" t="s">
        <v>24</v>
      </c>
      <c r="J17" t="s">
        <v>14</v>
      </c>
      <c r="K17" s="2">
        <v>0</v>
      </c>
      <c r="L17" s="2">
        <v>1</v>
      </c>
      <c r="N17" t="str">
        <v>FY25</v>
      </c>
      <c r="O17" s="2" t="str">
        <v>Ikea</v>
      </c>
      <c r="P17" s="2" t="str">
        <v/>
      </c>
      <c r="Q17" s="2">
        <v>1</v>
      </c>
    </row>
    <row r="18" spans="2:17" x14ac:dyDescent="0.25">
      <c r="B18">
        <v>120</v>
      </c>
      <c r="C18" t="s">
        <v>18</v>
      </c>
      <c r="D18" t="s">
        <v>23</v>
      </c>
      <c r="E18" t="s">
        <v>26</v>
      </c>
      <c r="F18">
        <v>2820</v>
      </c>
      <c r="G18">
        <v>3505</v>
      </c>
      <c r="I18" s="3" t="s">
        <v>24</v>
      </c>
      <c r="J18" t="s">
        <v>19</v>
      </c>
      <c r="K18" s="2">
        <v>1</v>
      </c>
      <c r="L18" s="2">
        <v>0</v>
      </c>
      <c r="N18" t="str">
        <v>FY25</v>
      </c>
      <c r="O18" s="2" t="str">
        <v>Lecler</v>
      </c>
      <c r="P18" s="2">
        <v>1</v>
      </c>
      <c r="Q18" s="2" t="str">
        <v/>
      </c>
    </row>
    <row r="19" spans="2:17" x14ac:dyDescent="0.25">
      <c r="B19">
        <v>130</v>
      </c>
      <c r="C19" t="s">
        <v>19</v>
      </c>
      <c r="D19" t="s">
        <v>24</v>
      </c>
      <c r="E19" t="s">
        <v>25</v>
      </c>
      <c r="F19">
        <v>2179</v>
      </c>
      <c r="G19">
        <v>4904</v>
      </c>
      <c r="I19" s="3" t="s">
        <v>24</v>
      </c>
      <c r="J19" t="s">
        <v>8</v>
      </c>
      <c r="K19" s="2">
        <v>0</v>
      </c>
      <c r="L19" s="2">
        <v>1</v>
      </c>
      <c r="N19" t="str">
        <v>FY25</v>
      </c>
      <c r="O19" s="2" t="str">
        <v>Nauroto</v>
      </c>
      <c r="P19" s="2" t="str">
        <v/>
      </c>
      <c r="Q19" s="2">
        <v>1</v>
      </c>
    </row>
    <row r="20" spans="2:17" x14ac:dyDescent="0.25">
      <c r="B20">
        <v>140</v>
      </c>
      <c r="C20" t="s">
        <v>20</v>
      </c>
      <c r="D20" t="s">
        <v>22</v>
      </c>
      <c r="E20" t="s">
        <v>25</v>
      </c>
      <c r="F20">
        <v>4557</v>
      </c>
      <c r="G20">
        <v>6864</v>
      </c>
      <c r="I20" s="3" t="s">
        <v>24</v>
      </c>
      <c r="J20" t="s">
        <v>21</v>
      </c>
      <c r="K20" s="2">
        <v>0</v>
      </c>
      <c r="L20" s="2">
        <v>1</v>
      </c>
      <c r="N20" t="str">
        <v>FY25</v>
      </c>
      <c r="O20" s="2" t="str">
        <v>Newtown</v>
      </c>
      <c r="P20" s="2" t="str">
        <v/>
      </c>
      <c r="Q20" s="2">
        <v>1</v>
      </c>
    </row>
    <row r="21" spans="2:17" x14ac:dyDescent="0.25">
      <c r="B21">
        <v>150</v>
      </c>
      <c r="C21" t="s">
        <v>21</v>
      </c>
      <c r="D21" t="s">
        <v>24</v>
      </c>
      <c r="E21" t="s">
        <v>26</v>
      </c>
      <c r="F21">
        <v>3922</v>
      </c>
      <c r="G21">
        <v>9793</v>
      </c>
      <c r="I21" s="3" t="s">
        <v>24</v>
      </c>
      <c r="J21" t="s">
        <v>6</v>
      </c>
      <c r="K21" s="2">
        <v>1</v>
      </c>
      <c r="L21" s="2">
        <v>0</v>
      </c>
      <c r="N21" t="str">
        <v>FY25</v>
      </c>
      <c r="O21" s="2" t="str">
        <v>Sephora</v>
      </c>
      <c r="P21" s="2">
        <v>1</v>
      </c>
      <c r="Q21" s="2" t="str">
        <v/>
      </c>
    </row>
    <row r="22" spans="2:17" x14ac:dyDescent="0.25">
      <c r="B22" t="s">
        <v>11</v>
      </c>
      <c r="F22">
        <f>SUBTOTAL(109,MAGASINS__2[Valeur Achetée])</f>
        <v>49536</v>
      </c>
      <c r="G22">
        <f>SUBTOTAL(109,MAGASINS__2[Poids Acheté])</f>
        <v>93312</v>
      </c>
    </row>
  </sheetData>
  <pageMargins left="0.7" right="0.7" top="0.75" bottom="0.75" header="0.3" footer="0.3"/>
  <drawing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856839-98AD-4301-BA57-ED89CD19A1B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EuroDisney Associes 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KESHIA NORRIS</dc:creator>
  <dcterms:created xsi:type="dcterms:W3CDTF">2025-03-27T19:49:19Z</dcterms:created>
  <dcterms:modified xsi:type="dcterms:W3CDTF">2025-03-29T10:03:11Z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2e0584-010f-4004-8a6a-d5c118c8b4bd_Enabled">
    <vt:lpwstr>true</vt:lpwstr>
  </property>
  <property fmtid="{D5CDD505-2E9C-101B-9397-08002B2CF9AE}" pid="3" name="MSIP_Label_c62e0584-010f-4004-8a6a-d5c118c8b4bd_SetDate">
    <vt:lpwstr>2025-03-27T19:58:42Z</vt:lpwstr>
  </property>
  <property fmtid="{D5CDD505-2E9C-101B-9397-08002B2CF9AE}" pid="4" name="MSIP_Label_c62e0584-010f-4004-8a6a-d5c118c8b4bd_Method">
    <vt:lpwstr>Standard</vt:lpwstr>
  </property>
  <property fmtid="{D5CDD505-2E9C-101B-9397-08002B2CF9AE}" pid="5" name="MSIP_Label_c62e0584-010f-4004-8a6a-d5c118c8b4bd_Name">
    <vt:lpwstr>Internal</vt:lpwstr>
  </property>
  <property fmtid="{D5CDD505-2E9C-101B-9397-08002B2CF9AE}" pid="6" name="MSIP_Label_c62e0584-010f-4004-8a6a-d5c118c8b4bd_SiteId">
    <vt:lpwstr>56b731a8-a2ac-4c32-bf6b-616810e913c6</vt:lpwstr>
  </property>
  <property fmtid="{D5CDD505-2E9C-101B-9397-08002B2CF9AE}" pid="7" name="MSIP_Label_c62e0584-010f-4004-8a6a-d5c118c8b4bd_ActionId">
    <vt:lpwstr>559a5880-5f98-48a2-bf9d-f9484cdabff7</vt:lpwstr>
  </property>
  <property fmtid="{D5CDD505-2E9C-101B-9397-08002B2CF9AE}" pid="8" name="MSIP_Label_c62e0584-010f-4004-8a6a-d5c118c8b4bd_ContentBits">
    <vt:lpwstr>0</vt:lpwstr>
  </property>
  <property fmtid="{D5CDD505-2E9C-101B-9397-08002B2CF9AE}" pid="9" name="MSIP_Label_c62e0584-010f-4004-8a6a-d5c118c8b4bd_Tag">
    <vt:lpwstr>10, 3, 0, 1</vt:lpwstr>
  </property>
</Properties>
</file>