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1" documentId="8_{E8FA15D7-A46A-4ACC-A8C0-4F4ABDF08DDD}" xr6:coauthVersionLast="47" xr6:coauthVersionMax="47" xr10:uidLastSave="{D6E6D704-03DE-48FD-87F5-4DD2D68695BA}"/>
  <bookViews>
    <workbookView xWindow="4290" yWindow="4290" windowWidth="28800" windowHeight="15345" xr2:uid="{00000000-000D-0000-FFFF-FFFF00000000}"/>
  </bookViews>
  <sheets>
    <sheet name="Feuil1" sheetId="1" r:id="rId1"/>
    <sheet name="Feuil1 (2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 a="1"/>
  <c r="K7" i="1" s="1"/>
  <c r="K8" i="1" a="1"/>
  <c r="K8" i="1" s="1"/>
  <c r="K6" i="1" a="1"/>
  <c r="K6" i="1" s="1"/>
  <c r="J7" i="1" a="1"/>
  <c r="J7" i="1" s="1"/>
  <c r="J8" i="1" a="1"/>
  <c r="J8" i="1" s="1"/>
  <c r="J6" i="1" a="1"/>
  <c r="J6" i="1" s="1"/>
  <c r="I7" i="1" a="1"/>
  <c r="I7" i="1" s="1"/>
  <c r="I8" i="1" a="1"/>
  <c r="I8" i="1" s="1"/>
  <c r="I6" i="1" a="1"/>
  <c r="I6" i="1" s="1"/>
  <c r="H7" i="1" a="1"/>
  <c r="H7" i="1" s="1"/>
  <c r="H8" i="1" a="1"/>
  <c r="H8" i="1" s="1"/>
  <c r="H6" i="1" a="1"/>
  <c r="H6" i="1" s="1"/>
  <c r="G7" i="1" a="1"/>
  <c r="G7" i="1" s="1"/>
  <c r="G8" i="1" a="1"/>
  <c r="G8" i="1" s="1"/>
  <c r="G6" i="1" a="1"/>
  <c r="G6" i="1" s="1"/>
  <c r="F7" i="1" a="1"/>
  <c r="F7" i="1" s="1"/>
  <c r="F8" i="1" a="1"/>
  <c r="F8" i="1" s="1"/>
  <c r="F6" i="1" a="1"/>
  <c r="F6" i="1" s="1"/>
  <c r="D28" i="3"/>
  <c r="D27" i="3"/>
  <c r="D26" i="3"/>
  <c r="D25" i="3"/>
  <c r="D24" i="3"/>
  <c r="D23" i="3"/>
  <c r="D22" i="3"/>
  <c r="D21" i="3"/>
  <c r="D20" i="3"/>
  <c r="D19" i="3"/>
  <c r="D18" i="3"/>
  <c r="D17" i="3"/>
  <c r="C7" i="1" a="1"/>
  <c r="C7" i="1" s="1"/>
  <c r="D7" i="1" a="1"/>
  <c r="D7" i="1" s="1"/>
  <c r="E7" i="1" a="1"/>
  <c r="E7" i="1" s="1"/>
  <c r="C8" i="1" a="1"/>
  <c r="C8" i="1" s="1"/>
  <c r="D8" i="1" a="1"/>
  <c r="D8" i="1" s="1"/>
  <c r="E8" i="1" a="1"/>
  <c r="E8" i="1" s="1"/>
  <c r="E6" i="1" a="1"/>
  <c r="E6" i="1" s="1"/>
  <c r="D6" i="1" a="1"/>
  <c r="D6" i="1" s="1"/>
  <c r="C6" i="1" a="1"/>
  <c r="C6" i="1" s="1"/>
  <c r="D28" i="1"/>
  <c r="D27" i="1"/>
  <c r="D26" i="1"/>
  <c r="D25" i="1"/>
  <c r="D18" i="1"/>
  <c r="D19" i="1"/>
  <c r="D20" i="1"/>
  <c r="D21" i="1"/>
  <c r="D22" i="1"/>
  <c r="D23" i="1"/>
  <c r="D24" i="1"/>
  <c r="D1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<sst xmlns="http://schemas.openxmlformats.org/spreadsheetml/2006/main" count="42" uniqueCount="15">
  <si>
    <t>DU</t>
  </si>
  <si>
    <t>AU</t>
  </si>
  <si>
    <t>Tarif par semaine</t>
  </si>
  <si>
    <t>Tarif par jour</t>
  </si>
  <si>
    <t>tarif 1</t>
  </si>
  <si>
    <t>tarif 2</t>
  </si>
  <si>
    <t>tarif 3</t>
  </si>
  <si>
    <t>dates</t>
  </si>
  <si>
    <t>début</t>
  </si>
  <si>
    <t>fin</t>
  </si>
  <si>
    <t>Nombre de jours</t>
  </si>
  <si>
    <t>Tarif semaine</t>
  </si>
  <si>
    <t>Tarif jours</t>
  </si>
  <si>
    <t>TABLEAU LOCATIONS</t>
  </si>
  <si>
    <t>TABLEAU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</si>
</sst>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,\€_-;\-* #,##0.00,\€_-;_-* \-??&quot; €&quot;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24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5" tint="0.749992370372631"/>
        <bgColor indexed="6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4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19" borderId="0"/>
    <xf numFmtId="0" fontId="2" fillId="2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18" fillId="20" borderId="0" applyNumberFormat="0" applyBorder="0" applyAlignment="0" applyProtection="0"/>
    <xf numFmtId="0" fontId="19" fillId="17" borderId="7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30">
    <cellStyle name="20% - Accent1" xfId="21" xr:uid="{00000000-0005-0000-0000-000000000000}"/>
    <cellStyle name="20% - Accent2" xfId="22" xr:uid="{00000000-0005-0000-0000-000001000000}"/>
    <cellStyle name="20% - Accent3" xfId="23" xr:uid="{00000000-0005-0000-0000-000002000000}"/>
    <cellStyle name="20% - Accent4" xfId="24" xr:uid="{00000000-0005-0000-0000-000003000000}"/>
    <cellStyle name="20% - Accent5" xfId="25" xr:uid="{00000000-0005-0000-0000-000004000000}"/>
    <cellStyle name="20% - Accent6" xfId="26" xr:uid="{00000000-0005-0000-0000-000005000000}"/>
    <cellStyle name="40% - Accent1" xfId="27" xr:uid="{00000000-0005-0000-0000-000006000000}"/>
    <cellStyle name="40% - Accent2" xfId="28" xr:uid="{00000000-0005-0000-0000-000007000000}"/>
    <cellStyle name="40% - Accent3" xfId="29" xr:uid="{00000000-0005-0000-0000-000008000000}"/>
    <cellStyle name="40% - Accent4" xfId="30" xr:uid="{00000000-0005-0000-0000-000009000000}"/>
    <cellStyle name="40% - Accent5" xfId="31" xr:uid="{00000000-0005-0000-0000-00000A000000}"/>
    <cellStyle name="40% - Accent6" xfId="32" xr:uid="{00000000-0005-0000-0000-00000B000000}"/>
    <cellStyle name="60% - Accent1" xfId="33" xr:uid="{00000000-0005-0000-0000-00000C000000}"/>
    <cellStyle name="60% - Accent2" xfId="34" xr:uid="{00000000-0005-0000-0000-00000D000000}"/>
    <cellStyle name="60% - Accent3" xfId="35" xr:uid="{00000000-0005-0000-0000-00000E000000}"/>
    <cellStyle name="60% - Accent4" xfId="36" xr:uid="{00000000-0005-0000-0000-00000F000000}"/>
    <cellStyle name="60% - Accent5" xfId="37" xr:uid="{00000000-0005-0000-0000-000010000000}"/>
    <cellStyle name="60% - Accent6" xfId="38" xr:uid="{00000000-0005-0000-0000-000011000000}"/>
    <cellStyle name="Bad" xfId="39" xr:uid="{00000000-0005-0000-0000-000012000000}"/>
    <cellStyle name="Calculation" xfId="40" xr:uid="{00000000-0005-0000-0000-000013000000}"/>
    <cellStyle name="Calculation 10" xfId="261" xr:uid="{00000000-0005-0000-0000-000014000000}"/>
    <cellStyle name="Calculation 2" xfId="79" xr:uid="{00000000-0005-0000-0000-000015000000}"/>
    <cellStyle name="Calculation 2 2" xfId="112" xr:uid="{00000000-0005-0000-0000-000016000000}"/>
    <cellStyle name="Calculation 2 2 2" xfId="210" xr:uid="{00000000-0005-0000-0000-000017000000}"/>
    <cellStyle name="Calculation 2 2 3" xfId="264" xr:uid="{00000000-0005-0000-0000-000018000000}"/>
    <cellStyle name="Calculation 2 2 4" xfId="297" xr:uid="{00000000-0005-0000-0000-000019000000}"/>
    <cellStyle name="Calculation 2 3" xfId="123" xr:uid="{00000000-0005-0000-0000-00001A000000}"/>
    <cellStyle name="Calculation 2 3 2" xfId="221" xr:uid="{00000000-0005-0000-0000-00001B000000}"/>
    <cellStyle name="Calculation 2 3 3" xfId="273" xr:uid="{00000000-0005-0000-0000-00001C000000}"/>
    <cellStyle name="Calculation 2 3 4" xfId="306" xr:uid="{00000000-0005-0000-0000-00001D000000}"/>
    <cellStyle name="Calculation 2 4" xfId="132" xr:uid="{00000000-0005-0000-0000-00001E000000}"/>
    <cellStyle name="Calculation 2 4 2" xfId="230" xr:uid="{00000000-0005-0000-0000-00001F000000}"/>
    <cellStyle name="Calculation 2 4 3" xfId="282" xr:uid="{00000000-0005-0000-0000-000020000000}"/>
    <cellStyle name="Calculation 2 4 4" xfId="315" xr:uid="{00000000-0005-0000-0000-000021000000}"/>
    <cellStyle name="Calculation 2 5" xfId="141" xr:uid="{00000000-0005-0000-0000-000022000000}"/>
    <cellStyle name="Calculation 2 5 2" xfId="239" xr:uid="{00000000-0005-0000-0000-000023000000}"/>
    <cellStyle name="Calculation 2 5 3" xfId="291" xr:uid="{00000000-0005-0000-0000-000024000000}"/>
    <cellStyle name="Calculation 2 5 4" xfId="324" xr:uid="{00000000-0005-0000-0000-000025000000}"/>
    <cellStyle name="Calculation 2 6" xfId="177" xr:uid="{00000000-0005-0000-0000-000026000000}"/>
    <cellStyle name="Calculation 2 7" xfId="254" xr:uid="{00000000-0005-0000-0000-000027000000}"/>
    <cellStyle name="Calculation 2 8" xfId="247" xr:uid="{00000000-0005-0000-0000-000028000000}"/>
    <cellStyle name="Calculation 3" xfId="78" xr:uid="{00000000-0005-0000-0000-000029000000}"/>
    <cellStyle name="Calculation 3 2" xfId="111" xr:uid="{00000000-0005-0000-0000-00002A000000}"/>
    <cellStyle name="Calculation 3 2 2" xfId="209" xr:uid="{00000000-0005-0000-0000-00002B000000}"/>
    <cellStyle name="Calculation 3 2 3" xfId="263" xr:uid="{00000000-0005-0000-0000-00002C000000}"/>
    <cellStyle name="Calculation 3 2 4" xfId="296" xr:uid="{00000000-0005-0000-0000-00002D000000}"/>
    <cellStyle name="Calculation 3 3" xfId="122" xr:uid="{00000000-0005-0000-0000-00002E000000}"/>
    <cellStyle name="Calculation 3 3 2" xfId="220" xr:uid="{00000000-0005-0000-0000-00002F000000}"/>
    <cellStyle name="Calculation 3 3 3" xfId="272" xr:uid="{00000000-0005-0000-0000-000030000000}"/>
    <cellStyle name="Calculation 3 3 4" xfId="305" xr:uid="{00000000-0005-0000-0000-000031000000}"/>
    <cellStyle name="Calculation 3 4" xfId="131" xr:uid="{00000000-0005-0000-0000-000032000000}"/>
    <cellStyle name="Calculation 3 4 2" xfId="229" xr:uid="{00000000-0005-0000-0000-000033000000}"/>
    <cellStyle name="Calculation 3 4 3" xfId="281" xr:uid="{00000000-0005-0000-0000-000034000000}"/>
    <cellStyle name="Calculation 3 4 4" xfId="314" xr:uid="{00000000-0005-0000-0000-000035000000}"/>
    <cellStyle name="Calculation 3 5" xfId="140" xr:uid="{00000000-0005-0000-0000-000036000000}"/>
    <cellStyle name="Calculation 3 5 2" xfId="238" xr:uid="{00000000-0005-0000-0000-000037000000}"/>
    <cellStyle name="Calculation 3 5 3" xfId="290" xr:uid="{00000000-0005-0000-0000-000038000000}"/>
    <cellStyle name="Calculation 3 5 4" xfId="323" xr:uid="{00000000-0005-0000-0000-000039000000}"/>
    <cellStyle name="Calculation 3 6" xfId="176" xr:uid="{00000000-0005-0000-0000-00003A000000}"/>
    <cellStyle name="Calculation 3 7" xfId="253" xr:uid="{00000000-0005-0000-0000-00003B000000}"/>
    <cellStyle name="Calculation 3 8" xfId="248" xr:uid="{00000000-0005-0000-0000-00003C000000}"/>
    <cellStyle name="Calculation 4" xfId="95" xr:uid="{00000000-0005-0000-0000-00003D000000}"/>
    <cellStyle name="Calculation 4 2" xfId="193" xr:uid="{00000000-0005-0000-0000-00003E000000}"/>
    <cellStyle name="Calculation 4 3" xfId="258" xr:uid="{00000000-0005-0000-0000-00003F000000}"/>
    <cellStyle name="Calculation 4 4" xfId="155" xr:uid="{00000000-0005-0000-0000-000040000000}"/>
    <cellStyle name="Calculation 5" xfId="118" xr:uid="{00000000-0005-0000-0000-000041000000}"/>
    <cellStyle name="Calculation 5 2" xfId="216" xr:uid="{00000000-0005-0000-0000-000042000000}"/>
    <cellStyle name="Calculation 5 3" xfId="268" xr:uid="{00000000-0005-0000-0000-000043000000}"/>
    <cellStyle name="Calculation 5 4" xfId="301" xr:uid="{00000000-0005-0000-0000-000044000000}"/>
    <cellStyle name="Calculation 6" xfId="127" xr:uid="{00000000-0005-0000-0000-000045000000}"/>
    <cellStyle name="Calculation 6 2" xfId="225" xr:uid="{00000000-0005-0000-0000-000046000000}"/>
    <cellStyle name="Calculation 6 3" xfId="277" xr:uid="{00000000-0005-0000-0000-000047000000}"/>
    <cellStyle name="Calculation 6 4" xfId="310" xr:uid="{00000000-0005-0000-0000-000048000000}"/>
    <cellStyle name="Calculation 7" xfId="136" xr:uid="{00000000-0005-0000-0000-000049000000}"/>
    <cellStyle name="Calculation 7 2" xfId="234" xr:uid="{00000000-0005-0000-0000-00004A000000}"/>
    <cellStyle name="Calculation 7 3" xfId="286" xr:uid="{00000000-0005-0000-0000-00004B000000}"/>
    <cellStyle name="Calculation 7 4" xfId="319" xr:uid="{00000000-0005-0000-0000-00004C000000}"/>
    <cellStyle name="Calculation 8" xfId="159" xr:uid="{00000000-0005-0000-0000-00004D000000}"/>
    <cellStyle name="Calculation 9" xfId="245" xr:uid="{00000000-0005-0000-0000-00004E000000}"/>
    <cellStyle name="Check Cell" xfId="41" xr:uid="{00000000-0005-0000-0000-00004F000000}"/>
    <cellStyle name="Comma [0]" xfId="42" xr:uid="{00000000-0005-0000-0000-000050000000}"/>
    <cellStyle name="Currency [0]" xfId="43" xr:uid="{00000000-0005-0000-0000-000051000000}"/>
    <cellStyle name="Custom Style  1" xfId="44" xr:uid="{00000000-0005-0000-0000-000052000000}"/>
    <cellStyle name="Custom Style 2" xfId="45" xr:uid="{00000000-0005-0000-0000-000053000000}"/>
    <cellStyle name="Euro" xfId="62" xr:uid="{00000000-0005-0000-0000-000054000000}"/>
    <cellStyle name="Euro 2" xfId="63" xr:uid="{00000000-0005-0000-0000-000055000000}"/>
    <cellStyle name="Euro 2 2" xfId="64" xr:uid="{00000000-0005-0000-0000-000056000000}"/>
    <cellStyle name="Euro 3" xfId="65" xr:uid="{00000000-0005-0000-0000-000057000000}"/>
    <cellStyle name="Euro 4" xfId="66" xr:uid="{00000000-0005-0000-0000-000058000000}"/>
    <cellStyle name="Explanatory Text" xfId="46" xr:uid="{00000000-0005-0000-0000-000059000000}"/>
    <cellStyle name="Good" xfId="47" xr:uid="{00000000-0005-0000-0000-00005A000000}"/>
    <cellStyle name="Heading 1" xfId="48" xr:uid="{00000000-0005-0000-0000-00005B000000}"/>
    <cellStyle name="Heading 2" xfId="49" xr:uid="{00000000-0005-0000-0000-00005C000000}"/>
    <cellStyle name="Heading 3" xfId="50" xr:uid="{00000000-0005-0000-0000-00005D000000}"/>
    <cellStyle name="Heading 4" xfId="51" xr:uid="{00000000-0005-0000-0000-00005E000000}"/>
    <cellStyle name="Input" xfId="52" xr:uid="{00000000-0005-0000-0000-00005F000000}"/>
    <cellStyle name="Input 10" xfId="158" xr:uid="{00000000-0005-0000-0000-000060000000}"/>
    <cellStyle name="Input 2" xfId="77" xr:uid="{00000000-0005-0000-0000-000061000000}"/>
    <cellStyle name="Input 2 2" xfId="110" xr:uid="{00000000-0005-0000-0000-000062000000}"/>
    <cellStyle name="Input 2 2 2" xfId="208" xr:uid="{00000000-0005-0000-0000-000063000000}"/>
    <cellStyle name="Input 2 2 3" xfId="262" xr:uid="{00000000-0005-0000-0000-000064000000}"/>
    <cellStyle name="Input 2 2 4" xfId="295" xr:uid="{00000000-0005-0000-0000-000065000000}"/>
    <cellStyle name="Input 2 3" xfId="121" xr:uid="{00000000-0005-0000-0000-000066000000}"/>
    <cellStyle name="Input 2 3 2" xfId="219" xr:uid="{00000000-0005-0000-0000-000067000000}"/>
    <cellStyle name="Input 2 3 3" xfId="271" xr:uid="{00000000-0005-0000-0000-000068000000}"/>
    <cellStyle name="Input 2 3 4" xfId="304" xr:uid="{00000000-0005-0000-0000-000069000000}"/>
    <cellStyle name="Input 2 4" xfId="130" xr:uid="{00000000-0005-0000-0000-00006A000000}"/>
    <cellStyle name="Input 2 4 2" xfId="228" xr:uid="{00000000-0005-0000-0000-00006B000000}"/>
    <cellStyle name="Input 2 4 3" xfId="280" xr:uid="{00000000-0005-0000-0000-00006C000000}"/>
    <cellStyle name="Input 2 4 4" xfId="313" xr:uid="{00000000-0005-0000-0000-00006D000000}"/>
    <cellStyle name="Input 2 5" xfId="139" xr:uid="{00000000-0005-0000-0000-00006E000000}"/>
    <cellStyle name="Input 2 5 2" xfId="237" xr:uid="{00000000-0005-0000-0000-00006F000000}"/>
    <cellStyle name="Input 2 5 3" xfId="289" xr:uid="{00000000-0005-0000-0000-000070000000}"/>
    <cellStyle name="Input 2 5 4" xfId="322" xr:uid="{00000000-0005-0000-0000-000071000000}"/>
    <cellStyle name="Input 2 6" xfId="175" xr:uid="{00000000-0005-0000-0000-000072000000}"/>
    <cellStyle name="Input 2 7" xfId="252" xr:uid="{00000000-0005-0000-0000-000073000000}"/>
    <cellStyle name="Input 2 8" xfId="249" xr:uid="{00000000-0005-0000-0000-000074000000}"/>
    <cellStyle name="Input 3" xfId="80" xr:uid="{00000000-0005-0000-0000-000075000000}"/>
    <cellStyle name="Input 3 2" xfId="113" xr:uid="{00000000-0005-0000-0000-000076000000}"/>
    <cellStyle name="Input 3 2 2" xfId="211" xr:uid="{00000000-0005-0000-0000-000077000000}"/>
    <cellStyle name="Input 3 2 3" xfId="265" xr:uid="{00000000-0005-0000-0000-000078000000}"/>
    <cellStyle name="Input 3 2 4" xfId="298" xr:uid="{00000000-0005-0000-0000-000079000000}"/>
    <cellStyle name="Input 3 3" xfId="124" xr:uid="{00000000-0005-0000-0000-00007A000000}"/>
    <cellStyle name="Input 3 3 2" xfId="222" xr:uid="{00000000-0005-0000-0000-00007B000000}"/>
    <cellStyle name="Input 3 3 3" xfId="274" xr:uid="{00000000-0005-0000-0000-00007C000000}"/>
    <cellStyle name="Input 3 3 4" xfId="307" xr:uid="{00000000-0005-0000-0000-00007D000000}"/>
    <cellStyle name="Input 3 4" xfId="133" xr:uid="{00000000-0005-0000-0000-00007E000000}"/>
    <cellStyle name="Input 3 4 2" xfId="231" xr:uid="{00000000-0005-0000-0000-00007F000000}"/>
    <cellStyle name="Input 3 4 3" xfId="283" xr:uid="{00000000-0005-0000-0000-000080000000}"/>
    <cellStyle name="Input 3 4 4" xfId="316" xr:uid="{00000000-0005-0000-0000-000081000000}"/>
    <cellStyle name="Input 3 5" xfId="142" xr:uid="{00000000-0005-0000-0000-000082000000}"/>
    <cellStyle name="Input 3 5 2" xfId="240" xr:uid="{00000000-0005-0000-0000-000083000000}"/>
    <cellStyle name="Input 3 5 3" xfId="292" xr:uid="{00000000-0005-0000-0000-000084000000}"/>
    <cellStyle name="Input 3 5 4" xfId="325" xr:uid="{00000000-0005-0000-0000-000085000000}"/>
    <cellStyle name="Input 3 6" xfId="178" xr:uid="{00000000-0005-0000-0000-000086000000}"/>
    <cellStyle name="Input 3 7" xfId="255" xr:uid="{00000000-0005-0000-0000-000087000000}"/>
    <cellStyle name="Input 3 8" xfId="246" xr:uid="{00000000-0005-0000-0000-000088000000}"/>
    <cellStyle name="Input 4" xfId="96" xr:uid="{00000000-0005-0000-0000-000089000000}"/>
    <cellStyle name="Input 4 2" xfId="194" xr:uid="{00000000-0005-0000-0000-00008A000000}"/>
    <cellStyle name="Input 4 3" xfId="259" xr:uid="{00000000-0005-0000-0000-00008B000000}"/>
    <cellStyle name="Input 4 4" xfId="156" xr:uid="{00000000-0005-0000-0000-00008C000000}"/>
    <cellStyle name="Input 5" xfId="119" xr:uid="{00000000-0005-0000-0000-00008D000000}"/>
    <cellStyle name="Input 5 2" xfId="217" xr:uid="{00000000-0005-0000-0000-00008E000000}"/>
    <cellStyle name="Input 5 3" xfId="269" xr:uid="{00000000-0005-0000-0000-00008F000000}"/>
    <cellStyle name="Input 5 4" xfId="302" xr:uid="{00000000-0005-0000-0000-000090000000}"/>
    <cellStyle name="Input 6" xfId="128" xr:uid="{00000000-0005-0000-0000-000091000000}"/>
    <cellStyle name="Input 6 2" xfId="226" xr:uid="{00000000-0005-0000-0000-000092000000}"/>
    <cellStyle name="Input 6 3" xfId="278" xr:uid="{00000000-0005-0000-0000-000093000000}"/>
    <cellStyle name="Input 6 4" xfId="311" xr:uid="{00000000-0005-0000-0000-000094000000}"/>
    <cellStyle name="Input 7" xfId="137" xr:uid="{00000000-0005-0000-0000-000095000000}"/>
    <cellStyle name="Input 7 2" xfId="235" xr:uid="{00000000-0005-0000-0000-000096000000}"/>
    <cellStyle name="Input 7 3" xfId="287" xr:uid="{00000000-0005-0000-0000-000097000000}"/>
    <cellStyle name="Input 7 4" xfId="320" xr:uid="{00000000-0005-0000-0000-000098000000}"/>
    <cellStyle name="Input 8" xfId="160" xr:uid="{00000000-0005-0000-0000-000099000000}"/>
    <cellStyle name="Input 9" xfId="250" xr:uid="{00000000-0005-0000-0000-00009A000000}"/>
    <cellStyle name="Linked Cell" xfId="53" xr:uid="{00000000-0005-0000-0000-00009B000000}"/>
    <cellStyle name="Milliers 2" xfId="6" xr:uid="{00000000-0005-0000-0000-00009C000000}"/>
    <cellStyle name="Milliers 2 2" xfId="8" xr:uid="{00000000-0005-0000-0000-00009D000000}"/>
    <cellStyle name="Milliers 3" xfId="13" xr:uid="{00000000-0005-0000-0000-00009E000000}"/>
    <cellStyle name="Milliers 3 2" xfId="71" xr:uid="{00000000-0005-0000-0000-00009F000000}"/>
    <cellStyle name="Milliers 3 2 2" xfId="104" xr:uid="{00000000-0005-0000-0000-0000A0000000}"/>
    <cellStyle name="Milliers 3 2 2 2" xfId="202" xr:uid="{00000000-0005-0000-0000-0000A1000000}"/>
    <cellStyle name="Milliers 3 2 3" xfId="169" xr:uid="{00000000-0005-0000-0000-0000A2000000}"/>
    <cellStyle name="Milliers 3 3" xfId="89" xr:uid="{00000000-0005-0000-0000-0000A3000000}"/>
    <cellStyle name="Milliers 3 3 2" xfId="187" xr:uid="{00000000-0005-0000-0000-0000A4000000}"/>
    <cellStyle name="Milliers 3 4" xfId="149" xr:uid="{00000000-0005-0000-0000-0000A5000000}"/>
    <cellStyle name="Monétaire 2" xfId="2" xr:uid="{00000000-0005-0000-0000-0000A6000000}"/>
    <cellStyle name="Monétaire 2 2" xfId="7" xr:uid="{00000000-0005-0000-0000-0000A7000000}"/>
    <cellStyle name="Neutral" xfId="54" xr:uid="{00000000-0005-0000-0000-0000A8000000}"/>
    <cellStyle name="Normal" xfId="0" builtinId="0"/>
    <cellStyle name="Normal 10" xfId="19" xr:uid="{00000000-0005-0000-0000-0000AA000000}"/>
    <cellStyle name="Normal 10 2" xfId="75" xr:uid="{00000000-0005-0000-0000-0000AB000000}"/>
    <cellStyle name="Normal 10 2 2" xfId="108" xr:uid="{00000000-0005-0000-0000-0000AC000000}"/>
    <cellStyle name="Normal 10 2 2 2" xfId="206" xr:uid="{00000000-0005-0000-0000-0000AD000000}"/>
    <cellStyle name="Normal 10 2 3" xfId="173" xr:uid="{00000000-0005-0000-0000-0000AE000000}"/>
    <cellStyle name="Normal 10 3" xfId="93" xr:uid="{00000000-0005-0000-0000-0000AF000000}"/>
    <cellStyle name="Normal 10 3 2" xfId="191" xr:uid="{00000000-0005-0000-0000-0000B0000000}"/>
    <cellStyle name="Normal 10 4" xfId="153" xr:uid="{00000000-0005-0000-0000-0000B1000000}"/>
    <cellStyle name="Normal 11" xfId="59" xr:uid="{00000000-0005-0000-0000-0000B2000000}"/>
    <cellStyle name="Normal 11 2" xfId="81" xr:uid="{00000000-0005-0000-0000-0000B3000000}"/>
    <cellStyle name="Normal 11 2 2" xfId="114" xr:uid="{00000000-0005-0000-0000-0000B4000000}"/>
    <cellStyle name="Normal 11 2 2 2" xfId="212" xr:uid="{00000000-0005-0000-0000-0000B5000000}"/>
    <cellStyle name="Normal 11 2 3" xfId="179" xr:uid="{00000000-0005-0000-0000-0000B6000000}"/>
    <cellStyle name="Normal 11 3" xfId="98" xr:uid="{00000000-0005-0000-0000-0000B7000000}"/>
    <cellStyle name="Normal 11 3 2" xfId="196" xr:uid="{00000000-0005-0000-0000-0000B8000000}"/>
    <cellStyle name="Normal 11 4" xfId="162" xr:uid="{00000000-0005-0000-0000-0000B9000000}"/>
    <cellStyle name="Normal 12" xfId="1" xr:uid="{00000000-0005-0000-0000-0000BA000000}"/>
    <cellStyle name="Normal 2" xfId="3" xr:uid="{00000000-0005-0000-0000-0000BB000000}"/>
    <cellStyle name="Normal 2 2" xfId="17" xr:uid="{00000000-0005-0000-0000-0000BC000000}"/>
    <cellStyle name="Normal 2 2 2" xfId="20" xr:uid="{00000000-0005-0000-0000-0000BD000000}"/>
    <cellStyle name="Normal 2 2 2 2" xfId="76" xr:uid="{00000000-0005-0000-0000-0000BE000000}"/>
    <cellStyle name="Normal 2 2 2 2 2" xfId="109" xr:uid="{00000000-0005-0000-0000-0000BF000000}"/>
    <cellStyle name="Normal 2 2 2 2 2 2" xfId="207" xr:uid="{00000000-0005-0000-0000-0000C0000000}"/>
    <cellStyle name="Normal 2 2 2 2 3" xfId="174" xr:uid="{00000000-0005-0000-0000-0000C1000000}"/>
    <cellStyle name="Normal 2 2 2 3" xfId="94" xr:uid="{00000000-0005-0000-0000-0000C2000000}"/>
    <cellStyle name="Normal 2 2 2 3 2" xfId="192" xr:uid="{00000000-0005-0000-0000-0000C3000000}"/>
    <cellStyle name="Normal 2 2 2 4" xfId="154" xr:uid="{00000000-0005-0000-0000-0000C4000000}"/>
    <cellStyle name="Normal 3" xfId="5" xr:uid="{00000000-0005-0000-0000-0000C5000000}"/>
    <cellStyle name="Normal 3 2" xfId="61" xr:uid="{00000000-0005-0000-0000-0000C6000000}"/>
    <cellStyle name="Normal 3 2 2" xfId="82" xr:uid="{00000000-0005-0000-0000-0000C7000000}"/>
    <cellStyle name="Normal 3 2 2 2" xfId="115" xr:uid="{00000000-0005-0000-0000-0000C8000000}"/>
    <cellStyle name="Normal 3 2 2 2 2" xfId="213" xr:uid="{00000000-0005-0000-0000-0000C9000000}"/>
    <cellStyle name="Normal 3 2 2 3" xfId="180" xr:uid="{00000000-0005-0000-0000-0000CA000000}"/>
    <cellStyle name="Normal 3 2 3" xfId="99" xr:uid="{00000000-0005-0000-0000-0000CB000000}"/>
    <cellStyle name="Normal 3 2 3 2" xfId="197" xr:uid="{00000000-0005-0000-0000-0000CC000000}"/>
    <cellStyle name="Normal 3 2 4" xfId="163" xr:uid="{00000000-0005-0000-0000-0000CD000000}"/>
    <cellStyle name="Normal 4" xfId="9" xr:uid="{00000000-0005-0000-0000-0000CE000000}"/>
    <cellStyle name="Normal 4 2" xfId="18" xr:uid="{00000000-0005-0000-0000-0000CF000000}"/>
    <cellStyle name="Normal 4 3" xfId="67" xr:uid="{00000000-0005-0000-0000-0000D0000000}"/>
    <cellStyle name="Normal 4 3 2" xfId="100" xr:uid="{00000000-0005-0000-0000-0000D1000000}"/>
    <cellStyle name="Normal 4 3 2 2" xfId="198" xr:uid="{00000000-0005-0000-0000-0000D2000000}"/>
    <cellStyle name="Normal 4 3 3" xfId="165" xr:uid="{00000000-0005-0000-0000-0000D3000000}"/>
    <cellStyle name="Normal 4 4" xfId="85" xr:uid="{00000000-0005-0000-0000-0000D4000000}"/>
    <cellStyle name="Normal 4 4 2" xfId="183" xr:uid="{00000000-0005-0000-0000-0000D5000000}"/>
    <cellStyle name="Normal 4 5" xfId="145" xr:uid="{00000000-0005-0000-0000-0000D6000000}"/>
    <cellStyle name="Normal 5" xfId="10" xr:uid="{00000000-0005-0000-0000-0000D7000000}"/>
    <cellStyle name="Normal 5 2" xfId="11" xr:uid="{00000000-0005-0000-0000-0000D8000000}"/>
    <cellStyle name="Normal 5 2 2" xfId="69" xr:uid="{00000000-0005-0000-0000-0000D9000000}"/>
    <cellStyle name="Normal 5 2 2 2" xfId="102" xr:uid="{00000000-0005-0000-0000-0000DA000000}"/>
    <cellStyle name="Normal 5 2 2 2 2" xfId="200" xr:uid="{00000000-0005-0000-0000-0000DB000000}"/>
    <cellStyle name="Normal 5 2 2 3" xfId="167" xr:uid="{00000000-0005-0000-0000-0000DC000000}"/>
    <cellStyle name="Normal 5 2 3" xfId="87" xr:uid="{00000000-0005-0000-0000-0000DD000000}"/>
    <cellStyle name="Normal 5 2 3 2" xfId="185" xr:uid="{00000000-0005-0000-0000-0000DE000000}"/>
    <cellStyle name="Normal 5 2 4" xfId="147" xr:uid="{00000000-0005-0000-0000-0000DF000000}"/>
    <cellStyle name="Normal 5 3" xfId="68" xr:uid="{00000000-0005-0000-0000-0000E0000000}"/>
    <cellStyle name="Normal 5 3 2" xfId="101" xr:uid="{00000000-0005-0000-0000-0000E1000000}"/>
    <cellStyle name="Normal 5 3 2 2" xfId="199" xr:uid="{00000000-0005-0000-0000-0000E2000000}"/>
    <cellStyle name="Normal 5 3 3" xfId="166" xr:uid="{00000000-0005-0000-0000-0000E3000000}"/>
    <cellStyle name="Normal 5 4" xfId="86" xr:uid="{00000000-0005-0000-0000-0000E4000000}"/>
    <cellStyle name="Normal 5 4 2" xfId="184" xr:uid="{00000000-0005-0000-0000-0000E5000000}"/>
    <cellStyle name="Normal 5 5" xfId="146" xr:uid="{00000000-0005-0000-0000-0000E6000000}"/>
    <cellStyle name="Normal 6" xfId="12" xr:uid="{00000000-0005-0000-0000-0000E7000000}"/>
    <cellStyle name="Normal 6 2" xfId="60" xr:uid="{00000000-0005-0000-0000-0000E8000000}"/>
    <cellStyle name="Normal 6 3" xfId="70" xr:uid="{00000000-0005-0000-0000-0000E9000000}"/>
    <cellStyle name="Normal 6 3 2" xfId="103" xr:uid="{00000000-0005-0000-0000-0000EA000000}"/>
    <cellStyle name="Normal 6 3 2 2" xfId="201" xr:uid="{00000000-0005-0000-0000-0000EB000000}"/>
    <cellStyle name="Normal 6 3 3" xfId="168" xr:uid="{00000000-0005-0000-0000-0000EC000000}"/>
    <cellStyle name="Normal 6 4" xfId="88" xr:uid="{00000000-0005-0000-0000-0000ED000000}"/>
    <cellStyle name="Normal 6 4 2" xfId="186" xr:uid="{00000000-0005-0000-0000-0000EE000000}"/>
    <cellStyle name="Normal 6 5" xfId="148" xr:uid="{00000000-0005-0000-0000-0000EF000000}"/>
    <cellStyle name="Normal 7" xfId="14" xr:uid="{00000000-0005-0000-0000-0000F0000000}"/>
    <cellStyle name="Normal 7 2" xfId="72" xr:uid="{00000000-0005-0000-0000-0000F1000000}"/>
    <cellStyle name="Normal 7 2 2" xfId="105" xr:uid="{00000000-0005-0000-0000-0000F2000000}"/>
    <cellStyle name="Normal 7 2 2 2" xfId="203" xr:uid="{00000000-0005-0000-0000-0000F3000000}"/>
    <cellStyle name="Normal 7 2 3" xfId="170" xr:uid="{00000000-0005-0000-0000-0000F4000000}"/>
    <cellStyle name="Normal 7 3" xfId="90" xr:uid="{00000000-0005-0000-0000-0000F5000000}"/>
    <cellStyle name="Normal 7 3 2" xfId="188" xr:uid="{00000000-0005-0000-0000-0000F6000000}"/>
    <cellStyle name="Normal 7 4" xfId="150" xr:uid="{00000000-0005-0000-0000-0000F7000000}"/>
    <cellStyle name="Normal 8" xfId="15" xr:uid="{00000000-0005-0000-0000-0000F8000000}"/>
    <cellStyle name="Normal 8 2" xfId="73" xr:uid="{00000000-0005-0000-0000-0000F9000000}"/>
    <cellStyle name="Normal 8 2 2" xfId="106" xr:uid="{00000000-0005-0000-0000-0000FA000000}"/>
    <cellStyle name="Normal 8 2 2 2" xfId="204" xr:uid="{00000000-0005-0000-0000-0000FB000000}"/>
    <cellStyle name="Normal 8 2 3" xfId="171" xr:uid="{00000000-0005-0000-0000-0000FC000000}"/>
    <cellStyle name="Normal 8 3" xfId="91" xr:uid="{00000000-0005-0000-0000-0000FD000000}"/>
    <cellStyle name="Normal 8 3 2" xfId="189" xr:uid="{00000000-0005-0000-0000-0000FE000000}"/>
    <cellStyle name="Normal 8 4" xfId="151" xr:uid="{00000000-0005-0000-0000-0000FF000000}"/>
    <cellStyle name="Normal 8 5" xfId="328" xr:uid="{00000000-0005-0000-0000-000000010000}"/>
    <cellStyle name="Normal 8 6" xfId="329" xr:uid="{00000000-0005-0000-0000-000001010000}"/>
    <cellStyle name="Normal 9" xfId="16" xr:uid="{00000000-0005-0000-0000-000002010000}"/>
    <cellStyle name="Normal 9 2" xfId="74" xr:uid="{00000000-0005-0000-0000-000003010000}"/>
    <cellStyle name="Normal 9 2 2" xfId="107" xr:uid="{00000000-0005-0000-0000-000004010000}"/>
    <cellStyle name="Normal 9 2 2 2" xfId="205" xr:uid="{00000000-0005-0000-0000-000005010000}"/>
    <cellStyle name="Normal 9 2 3" xfId="172" xr:uid="{00000000-0005-0000-0000-000006010000}"/>
    <cellStyle name="Normal 9 3" xfId="92" xr:uid="{00000000-0005-0000-0000-000007010000}"/>
    <cellStyle name="Normal 9 3 2" xfId="190" xr:uid="{00000000-0005-0000-0000-000008010000}"/>
    <cellStyle name="Normal 9 4" xfId="152" xr:uid="{00000000-0005-0000-0000-000009010000}"/>
    <cellStyle name="Output" xfId="55" xr:uid="{00000000-0005-0000-0000-00000A010000}"/>
    <cellStyle name="Output 10" xfId="164" xr:uid="{00000000-0005-0000-0000-00000B010000}"/>
    <cellStyle name="Output 2" xfId="84" xr:uid="{00000000-0005-0000-0000-00000C010000}"/>
    <cellStyle name="Output 2 2" xfId="117" xr:uid="{00000000-0005-0000-0000-00000D010000}"/>
    <cellStyle name="Output 2 2 2" xfId="215" xr:uid="{00000000-0005-0000-0000-00000E010000}"/>
    <cellStyle name="Output 2 2 3" xfId="267" xr:uid="{00000000-0005-0000-0000-00000F010000}"/>
    <cellStyle name="Output 2 2 4" xfId="300" xr:uid="{00000000-0005-0000-0000-000010010000}"/>
    <cellStyle name="Output 2 3" xfId="126" xr:uid="{00000000-0005-0000-0000-000011010000}"/>
    <cellStyle name="Output 2 3 2" xfId="224" xr:uid="{00000000-0005-0000-0000-000012010000}"/>
    <cellStyle name="Output 2 3 3" xfId="276" xr:uid="{00000000-0005-0000-0000-000013010000}"/>
    <cellStyle name="Output 2 3 4" xfId="309" xr:uid="{00000000-0005-0000-0000-000014010000}"/>
    <cellStyle name="Output 2 4" xfId="135" xr:uid="{00000000-0005-0000-0000-000015010000}"/>
    <cellStyle name="Output 2 4 2" xfId="233" xr:uid="{00000000-0005-0000-0000-000016010000}"/>
    <cellStyle name="Output 2 4 3" xfId="285" xr:uid="{00000000-0005-0000-0000-000017010000}"/>
    <cellStyle name="Output 2 4 4" xfId="318" xr:uid="{00000000-0005-0000-0000-000018010000}"/>
    <cellStyle name="Output 2 5" xfId="144" xr:uid="{00000000-0005-0000-0000-000019010000}"/>
    <cellStyle name="Output 2 5 2" xfId="242" xr:uid="{00000000-0005-0000-0000-00001A010000}"/>
    <cellStyle name="Output 2 5 3" xfId="294" xr:uid="{00000000-0005-0000-0000-00001B010000}"/>
    <cellStyle name="Output 2 5 4" xfId="327" xr:uid="{00000000-0005-0000-0000-00001C010000}"/>
    <cellStyle name="Output 2 6" xfId="182" xr:uid="{00000000-0005-0000-0000-00001D010000}"/>
    <cellStyle name="Output 2 7" xfId="257" xr:uid="{00000000-0005-0000-0000-00001E010000}"/>
    <cellStyle name="Output 2 8" xfId="243" xr:uid="{00000000-0005-0000-0000-00001F010000}"/>
    <cellStyle name="Output 3" xfId="83" xr:uid="{00000000-0005-0000-0000-000020010000}"/>
    <cellStyle name="Output 3 2" xfId="116" xr:uid="{00000000-0005-0000-0000-000021010000}"/>
    <cellStyle name="Output 3 2 2" xfId="214" xr:uid="{00000000-0005-0000-0000-000022010000}"/>
    <cellStyle name="Output 3 2 3" xfId="266" xr:uid="{00000000-0005-0000-0000-000023010000}"/>
    <cellStyle name="Output 3 2 4" xfId="299" xr:uid="{00000000-0005-0000-0000-000024010000}"/>
    <cellStyle name="Output 3 3" xfId="125" xr:uid="{00000000-0005-0000-0000-000025010000}"/>
    <cellStyle name="Output 3 3 2" xfId="223" xr:uid="{00000000-0005-0000-0000-000026010000}"/>
    <cellStyle name="Output 3 3 3" xfId="275" xr:uid="{00000000-0005-0000-0000-000027010000}"/>
    <cellStyle name="Output 3 3 4" xfId="308" xr:uid="{00000000-0005-0000-0000-000028010000}"/>
    <cellStyle name="Output 3 4" xfId="134" xr:uid="{00000000-0005-0000-0000-000029010000}"/>
    <cellStyle name="Output 3 4 2" xfId="232" xr:uid="{00000000-0005-0000-0000-00002A010000}"/>
    <cellStyle name="Output 3 4 3" xfId="284" xr:uid="{00000000-0005-0000-0000-00002B010000}"/>
    <cellStyle name="Output 3 4 4" xfId="317" xr:uid="{00000000-0005-0000-0000-00002C010000}"/>
    <cellStyle name="Output 3 5" xfId="143" xr:uid="{00000000-0005-0000-0000-00002D010000}"/>
    <cellStyle name="Output 3 5 2" xfId="241" xr:uid="{00000000-0005-0000-0000-00002E010000}"/>
    <cellStyle name="Output 3 5 3" xfId="293" xr:uid="{00000000-0005-0000-0000-00002F010000}"/>
    <cellStyle name="Output 3 5 4" xfId="326" xr:uid="{00000000-0005-0000-0000-000030010000}"/>
    <cellStyle name="Output 3 6" xfId="181" xr:uid="{00000000-0005-0000-0000-000031010000}"/>
    <cellStyle name="Output 3 7" xfId="256" xr:uid="{00000000-0005-0000-0000-000032010000}"/>
    <cellStyle name="Output 3 8" xfId="244" xr:uid="{00000000-0005-0000-0000-000033010000}"/>
    <cellStyle name="Output 4" xfId="97" xr:uid="{00000000-0005-0000-0000-000034010000}"/>
    <cellStyle name="Output 4 2" xfId="195" xr:uid="{00000000-0005-0000-0000-000035010000}"/>
    <cellStyle name="Output 4 3" xfId="260" xr:uid="{00000000-0005-0000-0000-000036010000}"/>
    <cellStyle name="Output 4 4" xfId="157" xr:uid="{00000000-0005-0000-0000-000037010000}"/>
    <cellStyle name="Output 5" xfId="120" xr:uid="{00000000-0005-0000-0000-000038010000}"/>
    <cellStyle name="Output 5 2" xfId="218" xr:uid="{00000000-0005-0000-0000-000039010000}"/>
    <cellStyle name="Output 5 3" xfId="270" xr:uid="{00000000-0005-0000-0000-00003A010000}"/>
    <cellStyle name="Output 5 4" xfId="303" xr:uid="{00000000-0005-0000-0000-00003B010000}"/>
    <cellStyle name="Output 6" xfId="129" xr:uid="{00000000-0005-0000-0000-00003C010000}"/>
    <cellStyle name="Output 6 2" xfId="227" xr:uid="{00000000-0005-0000-0000-00003D010000}"/>
    <cellStyle name="Output 6 3" xfId="279" xr:uid="{00000000-0005-0000-0000-00003E010000}"/>
    <cellStyle name="Output 6 4" xfId="312" xr:uid="{00000000-0005-0000-0000-00003F010000}"/>
    <cellStyle name="Output 7" xfId="138" xr:uid="{00000000-0005-0000-0000-000040010000}"/>
    <cellStyle name="Output 7 2" xfId="236" xr:uid="{00000000-0005-0000-0000-000041010000}"/>
    <cellStyle name="Output 7 3" xfId="288" xr:uid="{00000000-0005-0000-0000-000042010000}"/>
    <cellStyle name="Output 7 4" xfId="321" xr:uid="{00000000-0005-0000-0000-000043010000}"/>
    <cellStyle name="Output 8" xfId="161" xr:uid="{00000000-0005-0000-0000-000044010000}"/>
    <cellStyle name="Output 9" xfId="251" xr:uid="{00000000-0005-0000-0000-000045010000}"/>
    <cellStyle name="Pourcentage 2" xfId="56" xr:uid="{00000000-0005-0000-0000-000046010000}"/>
    <cellStyle name="TableStyleLight1" xfId="4" xr:uid="{00000000-0005-0000-0000-000047010000}"/>
    <cellStyle name="Title" xfId="57" xr:uid="{00000000-0005-0000-0000-000048010000}"/>
    <cellStyle name="Warning Text" xfId="58" xr:uid="{00000000-0005-0000-0000-00004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578" row="4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2B3AD172-2E06-4101-ACD0-B35E373791B5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601E5FE3-D093-4B50-9818-43239BC6B062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S12" sqref="S12"/>
    </sheetView>
  </sheetViews>
  <sheetFormatPr baseColWidth="10" defaultRowHeight="15" x14ac:dyDescent="0.25"/>
  <cols>
    <col min="1" max="1" width="13" style="3" customWidth="1"/>
    <col min="2" max="2" width="11.42578125" style="3"/>
    <col min="3" max="3" width="15.85546875" bestFit="1" customWidth="1"/>
    <col min="14" max="14" width="15.85546875" style="14" bestFit="1" customWidth="1"/>
    <col min="18" max="18" width="11.42578125" style="14"/>
  </cols>
  <sheetData>
    <row r="1" spans="1:19" x14ac:dyDescent="0.25">
      <c r="A1" s="15" t="s">
        <v>13</v>
      </c>
      <c r="B1" s="15"/>
      <c r="C1" s="15"/>
      <c r="D1" s="15"/>
      <c r="E1" s="15"/>
      <c r="F1" s="15"/>
      <c r="G1" s="15"/>
      <c r="H1" s="15"/>
    </row>
    <row r="3" spans="1:19" ht="15" customHeight="1" x14ac:dyDescent="0.25">
      <c r="A3" s="2"/>
      <c r="B3" s="2"/>
      <c r="C3" s="13"/>
      <c r="D3" s="13"/>
      <c r="E3" s="13"/>
      <c r="F3" s="13"/>
      <c r="G3" s="13"/>
      <c r="H3" s="13"/>
    </row>
    <row r="4" spans="1:19" x14ac:dyDescent="0.25">
      <c r="A4" s="19" t="s">
        <v>7</v>
      </c>
      <c r="B4" s="19"/>
      <c r="C4" s="16" t="s">
        <v>4</v>
      </c>
      <c r="D4" s="17"/>
      <c r="E4" s="18"/>
      <c r="F4" s="16" t="s">
        <v>5</v>
      </c>
      <c r="G4" s="17"/>
      <c r="H4" s="17"/>
      <c r="I4" s="16" t="s">
        <v>6</v>
      </c>
      <c r="J4" s="17"/>
      <c r="K4" s="18"/>
    </row>
    <row r="5" spans="1:19" ht="30" x14ac:dyDescent="0.25">
      <c r="A5" s="5" t="s">
        <v>8</v>
      </c>
      <c r="B5" s="5" t="s">
        <v>9</v>
      </c>
      <c r="C5" s="6" t="s">
        <v>10</v>
      </c>
      <c r="D5" s="12" t="s">
        <v>11</v>
      </c>
      <c r="E5" s="6" t="s">
        <v>12</v>
      </c>
      <c r="F5" s="6" t="s">
        <v>10</v>
      </c>
      <c r="G5" s="12" t="s">
        <v>11</v>
      </c>
      <c r="H5" s="6" t="s">
        <v>12</v>
      </c>
      <c r="I5" s="6" t="s">
        <v>10</v>
      </c>
      <c r="J5" s="12" t="s">
        <v>11</v>
      </c>
      <c r="K5" s="6" t="s">
        <v>12</v>
      </c>
    </row>
    <row r="6" spans="1:19" x14ac:dyDescent="0.25">
      <c r="A6" s="10">
        <v>45642</v>
      </c>
      <c r="B6" s="10">
        <v>45665</v>
      </c>
      <c r="C6" s="9" cm="1">
        <f t="array" aca="1" ref="C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6,_xlpm.tbl,2),_xlpm.tj,VLOOKUP($A6,_xlpm.tbl,3),_xlpm.dat,_xlfn.TAKE(_xlpm.tbl,,1),SUM((_xlpm.dat&gt;=$A6)*(_xlpm.dat&lt;$B6)*(_xlfn.TAKE(_xlpm.tbl,,-1)=_xlpm.tj)))</f>
        <v>22</v>
      </c>
      <c r="D6" s="11" cm="1">
        <f t="array" aca="1" ref="D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6,_xlpm.tbl,2),_xlpm.ts)</f>
        <v>290</v>
      </c>
      <c r="E6" s="11" cm="1">
        <f t="array" aca="1" ref="E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j,VLOOKUP($A6,_xlpm.tbl,3),_xlpm.tj)</f>
        <v>41.428571428571431</v>
      </c>
      <c r="F6" s="11" cm="1">
        <f t="array" aca="1" ref="F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6)*(_xlpm.dat&lt;B6)),_xlpm.dd,INDEX($A$17:$A$28,_xlfn.XMATCH($A6,$A$17:$A$28,-1)+1),_xlpm.df,INDEX($B$17:$B$28,_xlfn.XMATCH(_xlpm.dd,$A$17:$A$28,-1)),SUM((_xlpm.datf&gt;=_xlpm.dd)*(_xlpm.datf&lt;_xlpm.df)))</f>
        <v>1</v>
      </c>
      <c r="G6" s="11" cm="1">
        <f t="array" aca="1" ref="G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6)*(_xlpm.dat&lt;B6)),IFERROR(_xlfn.CHOOSEROWS(_xlfn.UNIQUE(_xlfn.CHOOSECOLS(_xlpm.tblf,2)),2),""))</f>
        <v>230</v>
      </c>
      <c r="H6" s="11" cm="1">
        <f t="array" aca="1" ref="H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6)*(_xlpm.dat&lt;B6)),IFERROR(_xlfn.CHOOSEROWS(_xlfn.UNIQUE(_xlfn.CHOOSECOLS(_xlpm.tblf,3)),2),""))</f>
        <v>32.857142857142854</v>
      </c>
      <c r="I6" s="11" cm="1">
        <f t="array" aca="1" ref="I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6)*(_xlpm.dat&lt;B6)),_xlpm.dd,INDEX($A$17:$A$28,_xlfn.XMATCH($A6,$A$17:$A$28,-1)+2),_xlpm.df,INDEX($B$17:$B$28,_xlfn.XMATCH(_xlpm.dd,$A$17:$A$28,-1)),SUM((_xlpm.datf&gt;=_xlpm.dd)*(_xlpm.datf&lt;_xlpm.df)))</f>
        <v>0</v>
      </c>
      <c r="J6" s="11" t="str" cm="1">
        <f t="array" aca="1" ref="J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6)*(_xlpm.dat&lt;B6)),_xlpm.dd,INDEX($A$17:$A$28,_xlfn.XMATCH($A6,$A$17:$A$28,-1)+2),_xlpm.df,INDEX($B$17:$B$28,_xlfn.XMATCH(_xlpm.dd,$A$17:$A$28,-1)),IFERROR(_xlfn.CHOOSEROWS(_xlfn.UNIQUE(_xlfn.CHOOSECOLS(_xlpm.tblf,2)),3),""))</f>
        <v/>
      </c>
      <c r="K6" s="11" t="str" cm="1">
        <f t="array" aca="1" ref="K6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6)*(_xlpm.dat&lt;B6)),_xlpm.dd,INDEX($A$17:$A$28,_xlfn.XMATCH($A6,$A$17:$A$28,-1)+2),_xlpm.df,INDEX($B$17:$B$28,_xlfn.XMATCH(_xlpm.dd,$A$17:$A$28,-1)),IFERROR(_xlfn.CHOOSEROWS(_xlfn.UNIQUE(_xlfn.CHOOSECOLS(_xlpm.tblf,3)),3),""))</f>
        <v/>
      </c>
    </row>
    <row r="7" spans="1:19" x14ac:dyDescent="0.25">
      <c r="A7" s="10">
        <v>45734</v>
      </c>
      <c r="B7" s="10">
        <v>45741</v>
      </c>
      <c r="C7" s="9" cm="1">
        <f t="array" aca="1" ref="C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7,_xlpm.tbl,2),_xlpm.tj,VLOOKUP($A7,_xlpm.tbl,3),_xlpm.dat,_xlfn.TAKE(_xlpm.tbl,,1),SUM((_xlpm.dat&gt;=$A7)*(_xlpm.dat&lt;$B7)*(_xlfn.TAKE(_xlpm.tbl,,-1)=_xlpm.tj)))</f>
        <v>7</v>
      </c>
      <c r="D7" s="11" cm="1">
        <f t="array" aca="1" ref="D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7,_xlpm.tbl,2),_xlpm.ts)</f>
        <v>230</v>
      </c>
      <c r="E7" s="11" cm="1">
        <f t="array" aca="1" ref="E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j,VLOOKUP($A7,_xlpm.tbl,3),_xlpm.tj)</f>
        <v>32.857142857142854</v>
      </c>
      <c r="F7" s="11" cm="1">
        <f t="array" aca="1" ref="F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7)*(_xlpm.dat&lt;B7)),_xlpm.dd,INDEX($A$17:$A$28,_xlfn.XMATCH($A7,$A$17:$A$28,-1)+1),_xlpm.df,INDEX($B$17:$B$28,_xlfn.XMATCH(_xlpm.dd,$A$17:$A$28,-1)),SUM((_xlpm.datf&gt;=_xlpm.dd)*(_xlpm.datf&lt;_xlpm.df)))</f>
        <v>0</v>
      </c>
      <c r="G7" s="11" t="str" cm="1">
        <f t="array" aca="1" ref="G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7)*(_xlpm.dat&lt;B7)),IFERROR(_xlfn.CHOOSEROWS(_xlfn.UNIQUE(_xlfn.CHOOSECOLS(_xlpm.tblf,2)),2),""))</f>
        <v/>
      </c>
      <c r="H7" s="11" t="str" cm="1">
        <f t="array" aca="1" ref="H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7)*(_xlpm.dat&lt;B7)),IFERROR(_xlfn.CHOOSEROWS(_xlfn.UNIQUE(_xlfn.CHOOSECOLS(_xlpm.tblf,3)),2),""))</f>
        <v/>
      </c>
      <c r="I7" s="11" cm="1">
        <f t="array" aca="1" ref="I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7)*(_xlpm.dat&lt;B7)),_xlpm.dd,INDEX($A$17:$A$28,_xlfn.XMATCH($A7,$A$17:$A$28,-1)+2),_xlpm.df,INDEX($B$17:$B$28,_xlfn.XMATCH(_xlpm.dd,$A$17:$A$28,-1)),SUM((_xlpm.datf&gt;=_xlpm.dd)*(_xlpm.datf&lt;_xlpm.df)))</f>
        <v>0</v>
      </c>
      <c r="J7" s="11" t="str" cm="1">
        <f t="array" aca="1" ref="J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7)*(_xlpm.dat&lt;B7)),_xlpm.dd,INDEX($A$17:$A$28,_xlfn.XMATCH($A7,$A$17:$A$28,-1)+2),_xlpm.df,INDEX($B$17:$B$28,_xlfn.XMATCH(_xlpm.dd,$A$17:$A$28,-1)),IFERROR(_xlfn.CHOOSEROWS(_xlfn.UNIQUE(_xlfn.CHOOSECOLS(_xlpm.tblf,2)),3),""))</f>
        <v/>
      </c>
      <c r="K7" s="11" t="str" cm="1">
        <f t="array" aca="1" ref="K7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7)*(_xlpm.dat&lt;B7)),_xlpm.dd,INDEX($A$17:$A$28,_xlfn.XMATCH($A7,$A$17:$A$28,-1)+2),_xlpm.df,INDEX($B$17:$B$28,_xlfn.XMATCH(_xlpm.dd,$A$17:$A$28,-1)),IFERROR(_xlfn.CHOOSEROWS(_xlfn.UNIQUE(_xlfn.CHOOSECOLS(_xlpm.tblf,3)),3),""))</f>
        <v/>
      </c>
    </row>
    <row r="8" spans="1:19" x14ac:dyDescent="0.25">
      <c r="A8" s="10">
        <v>45822</v>
      </c>
      <c r="B8" s="10">
        <v>45848</v>
      </c>
      <c r="C8" s="9" cm="1">
        <f t="array" aca="1" ref="C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8,_xlpm.tbl,2),_xlpm.tj,VLOOKUP($A8,_xlpm.tbl,3),_xlpm.dat,_xlfn.TAKE(_xlpm.tbl,,1),SUM((_xlpm.dat&gt;=$A8)*(_xlpm.dat&lt;$B8)*(_xlfn.TAKE(_xlpm.tbl,,-1)=_xlpm.tj)))</f>
        <v>4</v>
      </c>
      <c r="D8" s="11" cm="1">
        <f t="array" aca="1" ref="D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s,VLOOKUP($A8,_xlpm.tbl,2),_xlpm.ts)</f>
        <v>290</v>
      </c>
      <c r="E8" s="11" cm="1">
        <f t="array" aca="1" ref="E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tj,VLOOKUP($A8,_xlpm.tbl,3),_xlpm.tj)</f>
        <v>41.428571428571431</v>
      </c>
      <c r="F8" s="11" cm="1">
        <f t="array" aca="1" ref="F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8)*(_xlpm.dat&lt;B8)),_xlpm.dd,INDEX($A$17:$A$28,_xlfn.XMATCH($A8,$A$17:$A$28,-1)+1),_xlpm.df,INDEX($B$17:$B$28,_xlfn.XMATCH(_xlpm.dd,$A$17:$A$28,-1)),SUM((_xlpm.datf&gt;=_xlpm.dd)*(_xlpm.datf&lt;_xlpm.df)))</f>
        <v>15</v>
      </c>
      <c r="G8" s="11" cm="1">
        <f t="array" aca="1" ref="G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8)*(_xlpm.dat&lt;B8)),IFERROR(_xlfn.CHOOSEROWS(_xlfn.UNIQUE(_xlfn.CHOOSECOLS(_xlpm.tblf,2)),2),""))</f>
        <v>400</v>
      </c>
      <c r="H8" s="11" cm="1">
        <f t="array" aca="1" ref="H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8)*(_xlpm.dat&lt;B8)),IFERROR(_xlfn.CHOOSEROWS(_xlfn.UNIQUE(_xlfn.CHOOSECOLS(_xlpm.tblf,3)),2),""))</f>
        <v>57.142857142857146</v>
      </c>
      <c r="I8" s="11" cm="1">
        <f t="array" aca="1" ref="I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datf,_xlfn._xlws.FILTER(_xlpm.dat,(_xlpm.dat&gt;=$A8)*(_xlpm.dat&lt;B8)),_xlpm.dd,INDEX($A$17:$A$28,_xlfn.XMATCH($A8,$A$17:$A$28,-1)+2),_xlpm.df,INDEX($B$17:$B$28,_xlfn.XMATCH(_xlpm.dd,$A$17:$A$28,-1)),SUM((_xlpm.datf&gt;=_xlpm.dd)*(_xlpm.datf&lt;_xlpm.df)))</f>
        <v>10</v>
      </c>
      <c r="J8" s="11" cm="1">
        <f t="array" aca="1" ref="J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8)*(_xlpm.dat&lt;B8)),_xlpm.dd,INDEX($A$17:$A$28,_xlfn.XMATCH($A8,$A$17:$A$28,-1)+2),_xlpm.df,INDEX($B$17:$B$28,_xlfn.XMATCH(_xlpm.dd,$A$17:$A$28,-1)),IFERROR(_xlfn.CHOOSEROWS(_xlfn.UNIQUE(_xlfn.CHOOSECOLS(_xlpm.tblf,2)),3),""))</f>
        <v>460</v>
      </c>
      <c r="K8" s="11" cm="1">
        <f t="array" aca="1" ref="K8" ca="1">_xlfn.LET(_xlpm.tbl,_xlfn.DROP(_xlfn.REDUCE("",$A$17:$A$28,_xlfn.LAMBDA(_xlpm.x,_xlpm.y,_xlfn.VSTACK(_xlpm.x,_xlfn.HSTACK(_xlfn.SEQUENCE(OFFSET(_xlpm.y,,1)-_xlpm.y+1,1,_xlpm.y,1),_xlfn.SEQUENCE(OFFSET(_xlpm.y,,1)-_xlpm.y+1,1,OFFSET(_xlpm.y,,2),0),_xlfn.SEQUENCE(OFFSET(_xlpm.y,,1)-_xlpm.y+1,1,OFFSET(_xlpm.y,,3),0))))),1),_xlpm.dat,_xlfn.TAKE(_xlpm.tbl,,1),_xlpm.tblf,_xlfn._xlws.FILTER(_xlpm.tbl,(_xlpm.dat&gt;=$A8)*(_xlpm.dat&lt;B8)),_xlpm.dd,INDEX($A$17:$A$28,_xlfn.XMATCH($A8,$A$17:$A$28,-1)+2),_xlpm.df,INDEX($B$17:$B$28,_xlfn.XMATCH(_xlpm.dd,$A$17:$A$28,-1)),IFERROR(_xlfn.CHOOSEROWS(_xlfn.UNIQUE(_xlfn.CHOOSECOLS(_xlpm.tblf,3)),3),""))</f>
        <v>65.714285714285708</v>
      </c>
    </row>
    <row r="9" spans="1:19" x14ac:dyDescent="0.25">
      <c r="A9" s="9"/>
      <c r="B9" s="9"/>
      <c r="C9" s="9"/>
      <c r="D9" s="11"/>
      <c r="E9" s="11"/>
      <c r="F9" s="11"/>
      <c r="G9" s="11"/>
      <c r="H9" s="11"/>
      <c r="I9" s="11"/>
      <c r="J9" s="11"/>
      <c r="K9" s="11"/>
    </row>
    <row r="10" spans="1:19" x14ac:dyDescent="0.25">
      <c r="A10" s="9"/>
      <c r="B10" s="9"/>
      <c r="C10" s="9"/>
      <c r="D10" s="11"/>
      <c r="E10" s="11"/>
      <c r="F10" s="11"/>
      <c r="G10" s="11"/>
      <c r="H10" s="11"/>
      <c r="I10" s="11"/>
      <c r="J10" s="11"/>
      <c r="K10" s="11"/>
    </row>
    <row r="12" spans="1:19" x14ac:dyDescent="0.25">
      <c r="S12" s="14"/>
    </row>
    <row r="14" spans="1:19" x14ac:dyDescent="0.25">
      <c r="A14" s="15" t="s">
        <v>14</v>
      </c>
      <c r="B14" s="15"/>
      <c r="C14" s="15"/>
      <c r="D14" s="15"/>
    </row>
    <row r="16" spans="1:19" ht="30" x14ac:dyDescent="0.25">
      <c r="A16" s="5" t="s">
        <v>0</v>
      </c>
      <c r="B16" s="5" t="s">
        <v>1</v>
      </c>
      <c r="C16" s="6" t="s">
        <v>2</v>
      </c>
      <c r="D16" s="6" t="s">
        <v>3</v>
      </c>
      <c r="N16"/>
    </row>
    <row r="17" spans="1:14" x14ac:dyDescent="0.25">
      <c r="A17" s="7">
        <v>45642</v>
      </c>
      <c r="B17" s="7">
        <v>45663</v>
      </c>
      <c r="C17" s="6">
        <v>290</v>
      </c>
      <c r="D17" s="8">
        <f>C17/7</f>
        <v>41.428571428571431</v>
      </c>
      <c r="N17"/>
    </row>
    <row r="18" spans="1:14" x14ac:dyDescent="0.25">
      <c r="A18" s="7">
        <v>45664</v>
      </c>
      <c r="B18" s="7">
        <v>45748</v>
      </c>
      <c r="C18" s="6">
        <v>230</v>
      </c>
      <c r="D18" s="8">
        <f t="shared" ref="D18:D28" si="0">C18/7</f>
        <v>32.857142857142854</v>
      </c>
      <c r="N18"/>
    </row>
    <row r="19" spans="1:14" x14ac:dyDescent="0.25">
      <c r="A19" s="7">
        <v>45748</v>
      </c>
      <c r="B19" s="7">
        <v>45762</v>
      </c>
      <c r="C19" s="6">
        <v>290</v>
      </c>
      <c r="D19" s="8">
        <f t="shared" si="0"/>
        <v>41.428571428571431</v>
      </c>
      <c r="N19"/>
    </row>
    <row r="20" spans="1:14" x14ac:dyDescent="0.25">
      <c r="A20" s="7">
        <v>45762</v>
      </c>
      <c r="B20" s="7">
        <v>45797</v>
      </c>
      <c r="C20" s="6">
        <v>230</v>
      </c>
      <c r="D20" s="8">
        <f t="shared" si="0"/>
        <v>32.857142857142854</v>
      </c>
    </row>
    <row r="21" spans="1:14" x14ac:dyDescent="0.25">
      <c r="A21" s="7">
        <v>45797</v>
      </c>
      <c r="B21" s="7">
        <v>45825</v>
      </c>
      <c r="C21" s="6">
        <v>290</v>
      </c>
      <c r="D21" s="8">
        <f t="shared" si="0"/>
        <v>41.428571428571431</v>
      </c>
    </row>
    <row r="22" spans="1:14" x14ac:dyDescent="0.25">
      <c r="A22" s="7">
        <v>45825</v>
      </c>
      <c r="B22" s="7">
        <v>45839</v>
      </c>
      <c r="C22" s="6">
        <v>400</v>
      </c>
      <c r="D22" s="8">
        <f t="shared" si="0"/>
        <v>57.142857142857146</v>
      </c>
    </row>
    <row r="23" spans="1:14" x14ac:dyDescent="0.25">
      <c r="A23" s="7">
        <v>45839</v>
      </c>
      <c r="B23" s="7">
        <v>45853</v>
      </c>
      <c r="C23" s="6">
        <v>460</v>
      </c>
      <c r="D23" s="8">
        <f t="shared" si="0"/>
        <v>65.714285714285708</v>
      </c>
    </row>
    <row r="24" spans="1:14" x14ac:dyDescent="0.25">
      <c r="A24" s="7">
        <v>45853</v>
      </c>
      <c r="B24" s="7">
        <v>45860</v>
      </c>
      <c r="C24" s="6">
        <v>460</v>
      </c>
      <c r="D24" s="8">
        <f t="shared" si="0"/>
        <v>65.714285714285708</v>
      </c>
    </row>
    <row r="25" spans="1:14" x14ac:dyDescent="0.25">
      <c r="A25" s="7">
        <v>45860</v>
      </c>
      <c r="B25" s="7">
        <v>45895</v>
      </c>
      <c r="C25" s="6">
        <v>575</v>
      </c>
      <c r="D25" s="8">
        <f t="shared" si="0"/>
        <v>82.142857142857139</v>
      </c>
    </row>
    <row r="26" spans="1:14" x14ac:dyDescent="0.25">
      <c r="A26" s="7">
        <v>45895</v>
      </c>
      <c r="B26" s="7">
        <v>45909</v>
      </c>
      <c r="C26" s="6">
        <v>400</v>
      </c>
      <c r="D26" s="8">
        <f t="shared" si="0"/>
        <v>57.142857142857146</v>
      </c>
    </row>
    <row r="27" spans="1:14" x14ac:dyDescent="0.25">
      <c r="A27" s="7">
        <v>45909</v>
      </c>
      <c r="B27" s="7">
        <v>45923</v>
      </c>
      <c r="C27" s="6">
        <v>290</v>
      </c>
      <c r="D27" s="8">
        <f t="shared" si="0"/>
        <v>41.428571428571431</v>
      </c>
    </row>
    <row r="28" spans="1:14" x14ac:dyDescent="0.25">
      <c r="A28" s="7">
        <v>45923</v>
      </c>
      <c r="B28" s="7">
        <v>46007</v>
      </c>
      <c r="C28" s="6">
        <v>230</v>
      </c>
      <c r="D28" s="8">
        <f t="shared" si="0"/>
        <v>32.857142857142854</v>
      </c>
    </row>
    <row r="29" spans="1:14" x14ac:dyDescent="0.25">
      <c r="A29" s="4"/>
      <c r="B29" s="4"/>
      <c r="C29" s="1"/>
      <c r="D29" s="1"/>
    </row>
    <row r="30" spans="1:14" x14ac:dyDescent="0.25">
      <c r="A30" s="4"/>
      <c r="B30" s="4"/>
      <c r="C30" s="1"/>
      <c r="D30" s="1"/>
    </row>
    <row r="31" spans="1:14" x14ac:dyDescent="0.25">
      <c r="A31" s="4"/>
      <c r="B31" s="4"/>
      <c r="C31" s="1"/>
      <c r="D31" s="1"/>
    </row>
  </sheetData>
  <mergeCells count="6">
    <mergeCell ref="A1:H1"/>
    <mergeCell ref="C4:E4"/>
    <mergeCell ref="F4:H4"/>
    <mergeCell ref="I4:K4"/>
    <mergeCell ref="A14:D14"/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5F10-A076-469A-B295-2D370E3ED575}">
  <dimension ref="A1:R305"/>
  <sheetViews>
    <sheetView workbookViewId="0">
      <selection activeCell="G16" sqref="G16"/>
    </sheetView>
  </sheetViews>
  <sheetFormatPr baseColWidth="10" defaultRowHeight="15" x14ac:dyDescent="0.25"/>
  <cols>
    <col min="1" max="1" width="13" style="3" customWidth="1"/>
    <col min="2" max="2" width="11.42578125" style="3"/>
    <col min="3" max="3" width="15.85546875" bestFit="1" customWidth="1"/>
    <col min="14" max="14" width="15.85546875" style="14" bestFit="1" customWidth="1"/>
    <col min="18" max="18" width="11.42578125" style="14"/>
  </cols>
  <sheetData>
    <row r="1" spans="1:11" x14ac:dyDescent="0.25">
      <c r="A1" s="15" t="s">
        <v>13</v>
      </c>
      <c r="B1" s="15"/>
      <c r="C1" s="15"/>
      <c r="D1" s="15"/>
      <c r="E1" s="15"/>
      <c r="F1" s="15"/>
      <c r="G1" s="15"/>
      <c r="H1" s="15"/>
    </row>
    <row r="3" spans="1:11" ht="15" customHeight="1" x14ac:dyDescent="0.25">
      <c r="A3" s="2"/>
      <c r="B3" s="2"/>
      <c r="C3" s="13"/>
      <c r="D3" s="13"/>
      <c r="E3" s="13"/>
      <c r="F3" s="13"/>
      <c r="G3" s="13"/>
      <c r="H3" s="13"/>
    </row>
    <row r="4" spans="1:11" x14ac:dyDescent="0.25">
      <c r="A4" s="19" t="s">
        <v>7</v>
      </c>
      <c r="B4" s="19"/>
      <c r="C4" s="16" t="s">
        <v>4</v>
      </c>
      <c r="D4" s="17"/>
      <c r="E4" s="18"/>
      <c r="F4" s="16" t="s">
        <v>5</v>
      </c>
      <c r="G4" s="17"/>
      <c r="H4" s="17"/>
      <c r="I4" s="16" t="s">
        <v>6</v>
      </c>
      <c r="J4" s="17"/>
      <c r="K4" s="18"/>
    </row>
    <row r="5" spans="1:11" ht="30" x14ac:dyDescent="0.25">
      <c r="A5" s="5" t="s">
        <v>8</v>
      </c>
      <c r="B5" s="5" t="s">
        <v>9</v>
      </c>
      <c r="C5" s="6" t="s">
        <v>10</v>
      </c>
      <c r="D5" s="12" t="s">
        <v>11</v>
      </c>
      <c r="E5" s="6" t="s">
        <v>12</v>
      </c>
      <c r="F5" s="6" t="s">
        <v>10</v>
      </c>
      <c r="G5" s="12" t="s">
        <v>11</v>
      </c>
      <c r="H5" s="6" t="s">
        <v>12</v>
      </c>
      <c r="I5" s="6" t="s">
        <v>10</v>
      </c>
      <c r="J5" s="12" t="s">
        <v>11</v>
      </c>
      <c r="K5" s="6" t="s">
        <v>12</v>
      </c>
    </row>
    <row r="6" spans="1:11" x14ac:dyDescent="0.25">
      <c r="A6" s="10">
        <v>45642</v>
      </c>
      <c r="B6" s="10">
        <v>45665</v>
      </c>
      <c r="C6" s="9"/>
      <c r="D6" s="11"/>
      <c r="E6" s="11"/>
      <c r="F6" s="11"/>
      <c r="G6" s="11"/>
      <c r="H6" s="11"/>
      <c r="I6" s="11"/>
      <c r="J6" s="11"/>
      <c r="K6" s="11"/>
    </row>
    <row r="7" spans="1:11" x14ac:dyDescent="0.25">
      <c r="A7" s="10">
        <v>45734</v>
      </c>
      <c r="B7" s="10">
        <v>45741</v>
      </c>
      <c r="C7" s="9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0">
        <v>45822</v>
      </c>
      <c r="B8" s="10">
        <v>45859</v>
      </c>
      <c r="C8" s="9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9"/>
      <c r="B9" s="9"/>
      <c r="C9" s="9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9"/>
      <c r="B10" s="9"/>
      <c r="C10" s="9"/>
      <c r="D10" s="11"/>
      <c r="E10" s="11"/>
      <c r="F10" s="11"/>
      <c r="G10" s="11"/>
      <c r="H10" s="11"/>
      <c r="I10" s="11"/>
      <c r="J10" s="11"/>
      <c r="K10" s="11"/>
    </row>
    <row r="14" spans="1:11" x14ac:dyDescent="0.25">
      <c r="A14" s="15" t="s">
        <v>14</v>
      </c>
      <c r="B14" s="15"/>
      <c r="C14" s="15"/>
      <c r="D14" s="15"/>
    </row>
    <row r="16" spans="1:11" ht="30" x14ac:dyDescent="0.25">
      <c r="A16" s="5" t="s">
        <v>0</v>
      </c>
      <c r="B16" s="5" t="s">
        <v>1</v>
      </c>
      <c r="C16" s="6" t="s">
        <v>2</v>
      </c>
      <c r="D16" s="6" t="s">
        <v>3</v>
      </c>
    </row>
    <row r="17" spans="1:18" x14ac:dyDescent="0.25">
      <c r="A17" s="7">
        <v>45642</v>
      </c>
      <c r="B17" s="7">
        <v>45663</v>
      </c>
      <c r="C17" s="6">
        <v>290</v>
      </c>
      <c r="D17" s="8">
        <f>C17/7</f>
        <v>41.428571428571431</v>
      </c>
      <c r="N17"/>
      <c r="R17"/>
    </row>
    <row r="18" spans="1:18" x14ac:dyDescent="0.25">
      <c r="A18" s="7">
        <v>45664</v>
      </c>
      <c r="B18" s="7">
        <v>45748</v>
      </c>
      <c r="C18" s="6">
        <v>230</v>
      </c>
      <c r="D18" s="8">
        <f t="shared" ref="D18:D28" si="0">C18/7</f>
        <v>32.857142857142854</v>
      </c>
      <c r="N18"/>
      <c r="R18"/>
    </row>
    <row r="19" spans="1:18" x14ac:dyDescent="0.25">
      <c r="A19" s="7">
        <v>45748</v>
      </c>
      <c r="B19" s="7">
        <v>45762</v>
      </c>
      <c r="C19" s="6">
        <v>290</v>
      </c>
      <c r="D19" s="8">
        <f t="shared" si="0"/>
        <v>41.428571428571431</v>
      </c>
      <c r="N19"/>
      <c r="R19"/>
    </row>
    <row r="20" spans="1:18" x14ac:dyDescent="0.25">
      <c r="A20" s="7">
        <v>45762</v>
      </c>
      <c r="B20" s="7">
        <v>45797</v>
      </c>
      <c r="C20" s="6">
        <v>230</v>
      </c>
      <c r="D20" s="8">
        <f t="shared" si="0"/>
        <v>32.857142857142854</v>
      </c>
      <c r="N20"/>
      <c r="R20"/>
    </row>
    <row r="21" spans="1:18" x14ac:dyDescent="0.25">
      <c r="A21" s="7">
        <v>45797</v>
      </c>
      <c r="B21" s="7">
        <v>45825</v>
      </c>
      <c r="C21" s="6">
        <v>290</v>
      </c>
      <c r="D21" s="8">
        <f t="shared" si="0"/>
        <v>41.428571428571431</v>
      </c>
      <c r="N21"/>
      <c r="R21"/>
    </row>
    <row r="22" spans="1:18" x14ac:dyDescent="0.25">
      <c r="A22" s="7">
        <v>45825</v>
      </c>
      <c r="B22" s="7">
        <v>45839</v>
      </c>
      <c r="C22" s="6">
        <v>400</v>
      </c>
      <c r="D22" s="8">
        <f t="shared" si="0"/>
        <v>57.142857142857146</v>
      </c>
      <c r="N22"/>
      <c r="R22"/>
    </row>
    <row r="23" spans="1:18" x14ac:dyDescent="0.25">
      <c r="A23" s="7">
        <v>45839</v>
      </c>
      <c r="B23" s="7">
        <v>45853</v>
      </c>
      <c r="C23" s="6">
        <v>460</v>
      </c>
      <c r="D23" s="8">
        <f t="shared" si="0"/>
        <v>65.714285714285708</v>
      </c>
      <c r="N23"/>
      <c r="R23"/>
    </row>
    <row r="24" spans="1:18" x14ac:dyDescent="0.25">
      <c r="A24" s="7">
        <v>45853</v>
      </c>
      <c r="B24" s="7">
        <v>45860</v>
      </c>
      <c r="C24" s="6">
        <v>460</v>
      </c>
      <c r="D24" s="8">
        <f t="shared" si="0"/>
        <v>65.714285714285708</v>
      </c>
      <c r="N24"/>
      <c r="R24"/>
    </row>
    <row r="25" spans="1:18" x14ac:dyDescent="0.25">
      <c r="A25" s="7">
        <v>45860</v>
      </c>
      <c r="B25" s="7">
        <v>45895</v>
      </c>
      <c r="C25" s="6">
        <v>575</v>
      </c>
      <c r="D25" s="8">
        <f t="shared" si="0"/>
        <v>82.142857142857139</v>
      </c>
      <c r="N25"/>
      <c r="R25"/>
    </row>
    <row r="26" spans="1:18" x14ac:dyDescent="0.25">
      <c r="A26" s="7">
        <v>45895</v>
      </c>
      <c r="B26" s="7">
        <v>45909</v>
      </c>
      <c r="C26" s="6">
        <v>400</v>
      </c>
      <c r="D26" s="8">
        <f t="shared" si="0"/>
        <v>57.142857142857146</v>
      </c>
      <c r="N26"/>
      <c r="R26"/>
    </row>
    <row r="27" spans="1:18" x14ac:dyDescent="0.25">
      <c r="A27" s="7">
        <v>45909</v>
      </c>
      <c r="B27" s="7">
        <v>45923</v>
      </c>
      <c r="C27" s="6">
        <v>290</v>
      </c>
      <c r="D27" s="8">
        <f t="shared" si="0"/>
        <v>41.428571428571431</v>
      </c>
      <c r="N27"/>
      <c r="R27"/>
    </row>
    <row r="28" spans="1:18" x14ac:dyDescent="0.25">
      <c r="A28" s="7">
        <v>45923</v>
      </c>
      <c r="B28" s="7">
        <v>46007</v>
      </c>
      <c r="C28" s="6">
        <v>230</v>
      </c>
      <c r="D28" s="8">
        <f t="shared" si="0"/>
        <v>32.857142857142854</v>
      </c>
      <c r="N28"/>
      <c r="R28"/>
    </row>
    <row r="29" spans="1:18" x14ac:dyDescent="0.25">
      <c r="A29" s="4"/>
      <c r="B29" s="4"/>
      <c r="C29" s="1"/>
      <c r="D29" s="1"/>
      <c r="N29"/>
      <c r="R29"/>
    </row>
    <row r="30" spans="1:18" x14ac:dyDescent="0.25">
      <c r="A30" s="4"/>
      <c r="B30" s="4"/>
      <c r="C30" s="1"/>
      <c r="D30" s="1"/>
      <c r="N30"/>
      <c r="R30"/>
    </row>
    <row r="31" spans="1:18" x14ac:dyDescent="0.25">
      <c r="A31" s="4"/>
      <c r="B31" s="4"/>
      <c r="C31" s="1"/>
      <c r="D31" s="1"/>
      <c r="N31"/>
      <c r="R31"/>
    </row>
    <row r="32" spans="1:18" x14ac:dyDescent="0.25">
      <c r="N32"/>
      <c r="R32"/>
    </row>
    <row r="33" spans="14:18" x14ac:dyDescent="0.25">
      <c r="N33"/>
      <c r="R33"/>
    </row>
    <row r="34" spans="14:18" x14ac:dyDescent="0.25">
      <c r="N34"/>
      <c r="R34"/>
    </row>
    <row r="35" spans="14:18" x14ac:dyDescent="0.25">
      <c r="N35"/>
      <c r="R35"/>
    </row>
    <row r="36" spans="14:18" x14ac:dyDescent="0.25">
      <c r="N36"/>
      <c r="R36"/>
    </row>
    <row r="37" spans="14:18" x14ac:dyDescent="0.25">
      <c r="N37"/>
      <c r="R37"/>
    </row>
    <row r="38" spans="14:18" x14ac:dyDescent="0.25">
      <c r="N38"/>
      <c r="R38"/>
    </row>
    <row r="39" spans="14:18" x14ac:dyDescent="0.25">
      <c r="N39"/>
      <c r="R39"/>
    </row>
    <row r="40" spans="14:18" x14ac:dyDescent="0.25">
      <c r="N40"/>
      <c r="R40"/>
    </row>
    <row r="41" spans="14:18" x14ac:dyDescent="0.25">
      <c r="N41"/>
      <c r="R41"/>
    </row>
    <row r="42" spans="14:18" x14ac:dyDescent="0.25">
      <c r="N42"/>
      <c r="R42"/>
    </row>
    <row r="43" spans="14:18" x14ac:dyDescent="0.25">
      <c r="N43"/>
      <c r="R43"/>
    </row>
    <row r="44" spans="14:18" x14ac:dyDescent="0.25">
      <c r="N44"/>
      <c r="R44"/>
    </row>
    <row r="45" spans="14:18" x14ac:dyDescent="0.25">
      <c r="N45"/>
      <c r="R45"/>
    </row>
    <row r="46" spans="14:18" x14ac:dyDescent="0.25">
      <c r="N46"/>
      <c r="R46"/>
    </row>
    <row r="47" spans="14:18" x14ac:dyDescent="0.25">
      <c r="N47"/>
      <c r="R47"/>
    </row>
    <row r="48" spans="14:18" x14ac:dyDescent="0.25">
      <c r="N48"/>
      <c r="R48"/>
    </row>
    <row r="49" spans="14:18" x14ac:dyDescent="0.25">
      <c r="N49"/>
      <c r="R49"/>
    </row>
    <row r="50" spans="14:18" x14ac:dyDescent="0.25">
      <c r="N50"/>
      <c r="R50"/>
    </row>
    <row r="51" spans="14:18" x14ac:dyDescent="0.25">
      <c r="N51"/>
      <c r="R51"/>
    </row>
    <row r="52" spans="14:18" x14ac:dyDescent="0.25">
      <c r="N52"/>
      <c r="R52"/>
    </row>
    <row r="53" spans="14:18" x14ac:dyDescent="0.25">
      <c r="N53"/>
      <c r="R53"/>
    </row>
    <row r="54" spans="14:18" x14ac:dyDescent="0.25">
      <c r="N54"/>
      <c r="R54"/>
    </row>
    <row r="55" spans="14:18" x14ac:dyDescent="0.25">
      <c r="N55"/>
      <c r="R55"/>
    </row>
    <row r="56" spans="14:18" x14ac:dyDescent="0.25">
      <c r="N56"/>
      <c r="R56"/>
    </row>
    <row r="57" spans="14:18" x14ac:dyDescent="0.25">
      <c r="N57"/>
      <c r="R57"/>
    </row>
    <row r="58" spans="14:18" x14ac:dyDescent="0.25">
      <c r="N58"/>
      <c r="R58"/>
    </row>
    <row r="59" spans="14:18" x14ac:dyDescent="0.25">
      <c r="N59"/>
      <c r="R59"/>
    </row>
    <row r="60" spans="14:18" x14ac:dyDescent="0.25">
      <c r="N60"/>
      <c r="R60"/>
    </row>
    <row r="61" spans="14:18" x14ac:dyDescent="0.25">
      <c r="N61"/>
      <c r="R61"/>
    </row>
    <row r="62" spans="14:18" x14ac:dyDescent="0.25">
      <c r="N62"/>
      <c r="R62"/>
    </row>
    <row r="63" spans="14:18" x14ac:dyDescent="0.25">
      <c r="N63"/>
      <c r="R63"/>
    </row>
    <row r="64" spans="14:18" x14ac:dyDescent="0.25">
      <c r="N64"/>
      <c r="R64"/>
    </row>
    <row r="65" spans="14:18" x14ac:dyDescent="0.25">
      <c r="N65"/>
      <c r="R65"/>
    </row>
    <row r="66" spans="14:18" x14ac:dyDescent="0.25">
      <c r="N66"/>
      <c r="R66"/>
    </row>
    <row r="67" spans="14:18" x14ac:dyDescent="0.25">
      <c r="N67"/>
      <c r="R67"/>
    </row>
    <row r="68" spans="14:18" x14ac:dyDescent="0.25">
      <c r="N68"/>
      <c r="R68"/>
    </row>
    <row r="69" spans="14:18" x14ac:dyDescent="0.25">
      <c r="N69"/>
      <c r="R69"/>
    </row>
    <row r="70" spans="14:18" x14ac:dyDescent="0.25">
      <c r="N70"/>
      <c r="R70"/>
    </row>
    <row r="71" spans="14:18" x14ac:dyDescent="0.25">
      <c r="N71"/>
      <c r="R71"/>
    </row>
    <row r="72" spans="14:18" x14ac:dyDescent="0.25">
      <c r="N72"/>
      <c r="R72"/>
    </row>
    <row r="73" spans="14:18" x14ac:dyDescent="0.25">
      <c r="N73"/>
      <c r="R73"/>
    </row>
    <row r="74" spans="14:18" x14ac:dyDescent="0.25">
      <c r="N74"/>
      <c r="R74"/>
    </row>
    <row r="75" spans="14:18" x14ac:dyDescent="0.25">
      <c r="N75"/>
      <c r="R75"/>
    </row>
    <row r="76" spans="14:18" x14ac:dyDescent="0.25">
      <c r="N76"/>
      <c r="R76"/>
    </row>
    <row r="77" spans="14:18" x14ac:dyDescent="0.25">
      <c r="N77"/>
      <c r="R77"/>
    </row>
    <row r="78" spans="14:18" x14ac:dyDescent="0.25">
      <c r="N78"/>
      <c r="R78"/>
    </row>
    <row r="79" spans="14:18" x14ac:dyDescent="0.25">
      <c r="N79"/>
      <c r="R79"/>
    </row>
    <row r="80" spans="14:18" x14ac:dyDescent="0.25">
      <c r="N80"/>
      <c r="R80"/>
    </row>
    <row r="81" spans="14:18" x14ac:dyDescent="0.25">
      <c r="N81"/>
      <c r="R81"/>
    </row>
    <row r="82" spans="14:18" x14ac:dyDescent="0.25">
      <c r="N82"/>
      <c r="R82"/>
    </row>
    <row r="83" spans="14:18" x14ac:dyDescent="0.25">
      <c r="N83"/>
      <c r="R83"/>
    </row>
    <row r="84" spans="14:18" x14ac:dyDescent="0.25">
      <c r="N84"/>
      <c r="R84"/>
    </row>
    <row r="85" spans="14:18" x14ac:dyDescent="0.25">
      <c r="N85"/>
      <c r="R85"/>
    </row>
    <row r="86" spans="14:18" x14ac:dyDescent="0.25">
      <c r="N86"/>
      <c r="R86"/>
    </row>
    <row r="87" spans="14:18" x14ac:dyDescent="0.25">
      <c r="N87"/>
      <c r="R87"/>
    </row>
    <row r="88" spans="14:18" x14ac:dyDescent="0.25">
      <c r="N88"/>
      <c r="R88"/>
    </row>
    <row r="89" spans="14:18" x14ac:dyDescent="0.25">
      <c r="N89"/>
      <c r="R89"/>
    </row>
    <row r="90" spans="14:18" x14ac:dyDescent="0.25">
      <c r="N90"/>
      <c r="R90"/>
    </row>
    <row r="91" spans="14:18" x14ac:dyDescent="0.25">
      <c r="N91"/>
      <c r="R91"/>
    </row>
    <row r="92" spans="14:18" x14ac:dyDescent="0.25">
      <c r="N92"/>
      <c r="R92"/>
    </row>
    <row r="93" spans="14:18" x14ac:dyDescent="0.25">
      <c r="N93"/>
      <c r="R93"/>
    </row>
    <row r="94" spans="14:18" x14ac:dyDescent="0.25">
      <c r="N94"/>
      <c r="R94"/>
    </row>
    <row r="95" spans="14:18" x14ac:dyDescent="0.25">
      <c r="N95"/>
      <c r="R95"/>
    </row>
    <row r="96" spans="14:18" x14ac:dyDescent="0.25">
      <c r="N96"/>
      <c r="R96"/>
    </row>
    <row r="97" spans="14:18" x14ac:dyDescent="0.25">
      <c r="N97"/>
      <c r="R97"/>
    </row>
    <row r="98" spans="14:18" x14ac:dyDescent="0.25">
      <c r="N98"/>
      <c r="R98"/>
    </row>
    <row r="99" spans="14:18" x14ac:dyDescent="0.25">
      <c r="N99"/>
      <c r="R99"/>
    </row>
    <row r="100" spans="14:18" x14ac:dyDescent="0.25">
      <c r="N100"/>
      <c r="R100"/>
    </row>
    <row r="101" spans="14:18" x14ac:dyDescent="0.25">
      <c r="N101"/>
      <c r="R101"/>
    </row>
    <row r="102" spans="14:18" x14ac:dyDescent="0.25">
      <c r="N102"/>
      <c r="R102"/>
    </row>
    <row r="103" spans="14:18" x14ac:dyDescent="0.25">
      <c r="N103"/>
      <c r="R103"/>
    </row>
    <row r="104" spans="14:18" x14ac:dyDescent="0.25">
      <c r="N104"/>
      <c r="R104"/>
    </row>
    <row r="105" spans="14:18" x14ac:dyDescent="0.25">
      <c r="N105"/>
      <c r="R105"/>
    </row>
    <row r="106" spans="14:18" x14ac:dyDescent="0.25">
      <c r="N106"/>
      <c r="R106"/>
    </row>
    <row r="107" spans="14:18" x14ac:dyDescent="0.25">
      <c r="N107"/>
      <c r="R107"/>
    </row>
    <row r="108" spans="14:18" x14ac:dyDescent="0.25">
      <c r="N108"/>
      <c r="R108"/>
    </row>
    <row r="109" spans="14:18" x14ac:dyDescent="0.25">
      <c r="N109"/>
      <c r="R109"/>
    </row>
    <row r="110" spans="14:18" x14ac:dyDescent="0.25">
      <c r="N110"/>
      <c r="R110"/>
    </row>
    <row r="111" spans="14:18" x14ac:dyDescent="0.25">
      <c r="N111"/>
      <c r="R111"/>
    </row>
    <row r="112" spans="14:18" x14ac:dyDescent="0.25">
      <c r="N112"/>
      <c r="R112"/>
    </row>
    <row r="113" spans="14:18" x14ac:dyDescent="0.25">
      <c r="N113"/>
      <c r="R113"/>
    </row>
    <row r="114" spans="14:18" x14ac:dyDescent="0.25">
      <c r="N114"/>
      <c r="R114"/>
    </row>
    <row r="115" spans="14:18" x14ac:dyDescent="0.25">
      <c r="N115"/>
      <c r="R115"/>
    </row>
    <row r="116" spans="14:18" x14ac:dyDescent="0.25">
      <c r="N116"/>
      <c r="R116"/>
    </row>
    <row r="117" spans="14:18" x14ac:dyDescent="0.25">
      <c r="N117"/>
      <c r="R117"/>
    </row>
    <row r="118" spans="14:18" x14ac:dyDescent="0.25">
      <c r="N118"/>
      <c r="R118"/>
    </row>
    <row r="119" spans="14:18" x14ac:dyDescent="0.25">
      <c r="N119"/>
      <c r="R119"/>
    </row>
    <row r="120" spans="14:18" x14ac:dyDescent="0.25">
      <c r="N120"/>
      <c r="R120"/>
    </row>
    <row r="121" spans="14:18" x14ac:dyDescent="0.25">
      <c r="N121"/>
      <c r="R121"/>
    </row>
    <row r="122" spans="14:18" x14ac:dyDescent="0.25">
      <c r="N122"/>
      <c r="R122"/>
    </row>
    <row r="123" spans="14:18" x14ac:dyDescent="0.25">
      <c r="N123"/>
      <c r="R123"/>
    </row>
    <row r="124" spans="14:18" x14ac:dyDescent="0.25">
      <c r="N124"/>
      <c r="R124"/>
    </row>
    <row r="125" spans="14:18" x14ac:dyDescent="0.25">
      <c r="N125"/>
      <c r="R125"/>
    </row>
    <row r="126" spans="14:18" x14ac:dyDescent="0.25">
      <c r="N126"/>
      <c r="R126"/>
    </row>
    <row r="127" spans="14:18" x14ac:dyDescent="0.25">
      <c r="N127"/>
      <c r="R127"/>
    </row>
    <row r="128" spans="14:18" x14ac:dyDescent="0.25">
      <c r="N128"/>
      <c r="R128"/>
    </row>
    <row r="129" spans="14:18" x14ac:dyDescent="0.25">
      <c r="N129"/>
      <c r="R129"/>
    </row>
    <row r="130" spans="14:18" x14ac:dyDescent="0.25">
      <c r="N130"/>
      <c r="R130"/>
    </row>
    <row r="131" spans="14:18" x14ac:dyDescent="0.25">
      <c r="N131"/>
      <c r="R131"/>
    </row>
    <row r="132" spans="14:18" x14ac:dyDescent="0.25">
      <c r="N132"/>
      <c r="R132"/>
    </row>
    <row r="133" spans="14:18" x14ac:dyDescent="0.25">
      <c r="N133"/>
      <c r="R133"/>
    </row>
    <row r="134" spans="14:18" x14ac:dyDescent="0.25">
      <c r="N134"/>
      <c r="R134"/>
    </row>
    <row r="135" spans="14:18" x14ac:dyDescent="0.25">
      <c r="N135"/>
      <c r="R135"/>
    </row>
    <row r="136" spans="14:18" x14ac:dyDescent="0.25">
      <c r="N136"/>
      <c r="R136"/>
    </row>
    <row r="137" spans="14:18" x14ac:dyDescent="0.25">
      <c r="N137"/>
      <c r="R137"/>
    </row>
    <row r="138" spans="14:18" x14ac:dyDescent="0.25">
      <c r="N138"/>
      <c r="R138"/>
    </row>
    <row r="139" spans="14:18" x14ac:dyDescent="0.25">
      <c r="N139"/>
      <c r="R139"/>
    </row>
    <row r="140" spans="14:18" x14ac:dyDescent="0.25">
      <c r="N140"/>
      <c r="R140"/>
    </row>
    <row r="141" spans="14:18" x14ac:dyDescent="0.25">
      <c r="N141"/>
      <c r="R141"/>
    </row>
    <row r="142" spans="14:18" x14ac:dyDescent="0.25">
      <c r="N142"/>
      <c r="R142"/>
    </row>
    <row r="143" spans="14:18" x14ac:dyDescent="0.25">
      <c r="N143"/>
      <c r="R143"/>
    </row>
    <row r="144" spans="14:18" x14ac:dyDescent="0.25">
      <c r="N144"/>
      <c r="R144"/>
    </row>
    <row r="145" spans="14:18" x14ac:dyDescent="0.25">
      <c r="N145"/>
      <c r="R145"/>
    </row>
    <row r="146" spans="14:18" x14ac:dyDescent="0.25">
      <c r="N146"/>
      <c r="R146"/>
    </row>
    <row r="147" spans="14:18" x14ac:dyDescent="0.25">
      <c r="N147"/>
      <c r="R147"/>
    </row>
    <row r="148" spans="14:18" x14ac:dyDescent="0.25">
      <c r="N148"/>
      <c r="R148"/>
    </row>
    <row r="149" spans="14:18" x14ac:dyDescent="0.25">
      <c r="N149"/>
      <c r="R149"/>
    </row>
    <row r="150" spans="14:18" x14ac:dyDescent="0.25">
      <c r="N150"/>
      <c r="R150"/>
    </row>
    <row r="151" spans="14:18" x14ac:dyDescent="0.25">
      <c r="N151"/>
      <c r="R151"/>
    </row>
    <row r="152" spans="14:18" x14ac:dyDescent="0.25">
      <c r="N152"/>
      <c r="R152"/>
    </row>
    <row r="153" spans="14:18" x14ac:dyDescent="0.25">
      <c r="N153"/>
      <c r="R153"/>
    </row>
    <row r="154" spans="14:18" x14ac:dyDescent="0.25">
      <c r="N154"/>
      <c r="R154"/>
    </row>
    <row r="155" spans="14:18" x14ac:dyDescent="0.25">
      <c r="N155"/>
      <c r="R155"/>
    </row>
    <row r="156" spans="14:18" x14ac:dyDescent="0.25">
      <c r="N156"/>
      <c r="R156"/>
    </row>
    <row r="157" spans="14:18" x14ac:dyDescent="0.25">
      <c r="N157"/>
      <c r="R157"/>
    </row>
    <row r="158" spans="14:18" x14ac:dyDescent="0.25">
      <c r="N158"/>
      <c r="R158"/>
    </row>
    <row r="159" spans="14:18" x14ac:dyDescent="0.25">
      <c r="N159"/>
      <c r="R159"/>
    </row>
    <row r="160" spans="14:18" x14ac:dyDescent="0.25">
      <c r="N160"/>
      <c r="R160"/>
    </row>
    <row r="161" spans="14:18" x14ac:dyDescent="0.25">
      <c r="N161"/>
      <c r="R161"/>
    </row>
    <row r="162" spans="14:18" x14ac:dyDescent="0.25">
      <c r="N162"/>
      <c r="R162"/>
    </row>
    <row r="163" spans="14:18" x14ac:dyDescent="0.25">
      <c r="N163"/>
      <c r="R163"/>
    </row>
    <row r="164" spans="14:18" x14ac:dyDescent="0.25">
      <c r="N164"/>
      <c r="R164"/>
    </row>
    <row r="165" spans="14:18" x14ac:dyDescent="0.25">
      <c r="N165"/>
      <c r="R165"/>
    </row>
    <row r="166" spans="14:18" x14ac:dyDescent="0.25">
      <c r="N166"/>
      <c r="R166"/>
    </row>
    <row r="167" spans="14:18" x14ac:dyDescent="0.25">
      <c r="N167"/>
      <c r="R167"/>
    </row>
    <row r="168" spans="14:18" x14ac:dyDescent="0.25">
      <c r="N168"/>
      <c r="R168"/>
    </row>
    <row r="169" spans="14:18" x14ac:dyDescent="0.25">
      <c r="N169"/>
      <c r="R169"/>
    </row>
    <row r="170" spans="14:18" x14ac:dyDescent="0.25">
      <c r="N170"/>
      <c r="R170"/>
    </row>
    <row r="171" spans="14:18" x14ac:dyDescent="0.25">
      <c r="N171"/>
      <c r="R171"/>
    </row>
    <row r="172" spans="14:18" x14ac:dyDescent="0.25">
      <c r="N172"/>
      <c r="R172"/>
    </row>
    <row r="173" spans="14:18" x14ac:dyDescent="0.25">
      <c r="N173"/>
      <c r="R173"/>
    </row>
    <row r="174" spans="14:18" x14ac:dyDescent="0.25">
      <c r="N174"/>
      <c r="R174"/>
    </row>
    <row r="175" spans="14:18" x14ac:dyDescent="0.25">
      <c r="N175"/>
      <c r="R175"/>
    </row>
    <row r="176" spans="14:18" x14ac:dyDescent="0.25">
      <c r="N176"/>
      <c r="R176"/>
    </row>
    <row r="177" spans="14:18" x14ac:dyDescent="0.25">
      <c r="N177"/>
      <c r="R177"/>
    </row>
    <row r="178" spans="14:18" x14ac:dyDescent="0.25">
      <c r="N178"/>
      <c r="R178"/>
    </row>
    <row r="179" spans="14:18" x14ac:dyDescent="0.25">
      <c r="N179"/>
      <c r="R179"/>
    </row>
    <row r="180" spans="14:18" x14ac:dyDescent="0.25">
      <c r="N180"/>
      <c r="R180"/>
    </row>
    <row r="181" spans="14:18" x14ac:dyDescent="0.25">
      <c r="N181"/>
      <c r="R181"/>
    </row>
    <row r="182" spans="14:18" x14ac:dyDescent="0.25">
      <c r="N182"/>
      <c r="R182"/>
    </row>
    <row r="183" spans="14:18" x14ac:dyDescent="0.25">
      <c r="N183"/>
      <c r="R183"/>
    </row>
    <row r="184" spans="14:18" x14ac:dyDescent="0.25">
      <c r="N184"/>
      <c r="R184"/>
    </row>
    <row r="185" spans="14:18" x14ac:dyDescent="0.25">
      <c r="N185"/>
      <c r="R185"/>
    </row>
    <row r="186" spans="14:18" x14ac:dyDescent="0.25">
      <c r="N186"/>
      <c r="R186"/>
    </row>
    <row r="187" spans="14:18" x14ac:dyDescent="0.25">
      <c r="N187"/>
      <c r="R187"/>
    </row>
    <row r="188" spans="14:18" x14ac:dyDescent="0.25">
      <c r="N188"/>
      <c r="R188"/>
    </row>
    <row r="189" spans="14:18" x14ac:dyDescent="0.25">
      <c r="N189"/>
      <c r="R189"/>
    </row>
    <row r="190" spans="14:18" x14ac:dyDescent="0.25">
      <c r="N190"/>
      <c r="R190"/>
    </row>
    <row r="191" spans="14:18" x14ac:dyDescent="0.25">
      <c r="N191"/>
      <c r="R191"/>
    </row>
    <row r="192" spans="14:18" x14ac:dyDescent="0.25">
      <c r="N192"/>
      <c r="R192"/>
    </row>
    <row r="193" spans="14:18" x14ac:dyDescent="0.25">
      <c r="N193"/>
      <c r="R193"/>
    </row>
    <row r="194" spans="14:18" x14ac:dyDescent="0.25">
      <c r="N194"/>
      <c r="R194"/>
    </row>
    <row r="195" spans="14:18" x14ac:dyDescent="0.25">
      <c r="N195"/>
      <c r="R195"/>
    </row>
    <row r="196" spans="14:18" x14ac:dyDescent="0.25">
      <c r="N196"/>
      <c r="R196"/>
    </row>
    <row r="197" spans="14:18" x14ac:dyDescent="0.25">
      <c r="N197"/>
      <c r="R197"/>
    </row>
    <row r="198" spans="14:18" x14ac:dyDescent="0.25">
      <c r="N198"/>
      <c r="R198"/>
    </row>
    <row r="199" spans="14:18" x14ac:dyDescent="0.25">
      <c r="N199"/>
      <c r="R199"/>
    </row>
    <row r="200" spans="14:18" x14ac:dyDescent="0.25">
      <c r="N200"/>
      <c r="R200"/>
    </row>
    <row r="201" spans="14:18" x14ac:dyDescent="0.25">
      <c r="N201"/>
      <c r="R201"/>
    </row>
    <row r="202" spans="14:18" x14ac:dyDescent="0.25">
      <c r="N202"/>
      <c r="R202"/>
    </row>
    <row r="203" spans="14:18" x14ac:dyDescent="0.25">
      <c r="N203"/>
      <c r="R203"/>
    </row>
    <row r="204" spans="14:18" x14ac:dyDescent="0.25">
      <c r="N204"/>
      <c r="R204"/>
    </row>
    <row r="205" spans="14:18" x14ac:dyDescent="0.25">
      <c r="N205"/>
      <c r="R205"/>
    </row>
    <row r="206" spans="14:18" x14ac:dyDescent="0.25">
      <c r="N206"/>
      <c r="R206"/>
    </row>
    <row r="207" spans="14:18" x14ac:dyDescent="0.25">
      <c r="N207"/>
      <c r="R207"/>
    </row>
    <row r="208" spans="14:18" x14ac:dyDescent="0.25">
      <c r="N208"/>
      <c r="R208"/>
    </row>
    <row r="209" spans="14:18" x14ac:dyDescent="0.25">
      <c r="N209"/>
      <c r="R209"/>
    </row>
    <row r="210" spans="14:18" x14ac:dyDescent="0.25">
      <c r="N210"/>
      <c r="R210"/>
    </row>
    <row r="211" spans="14:18" x14ac:dyDescent="0.25">
      <c r="N211"/>
      <c r="R211"/>
    </row>
    <row r="212" spans="14:18" x14ac:dyDescent="0.25">
      <c r="N212"/>
      <c r="R212"/>
    </row>
    <row r="213" spans="14:18" x14ac:dyDescent="0.25">
      <c r="N213"/>
      <c r="R213"/>
    </row>
    <row r="214" spans="14:18" x14ac:dyDescent="0.25">
      <c r="N214"/>
      <c r="R214"/>
    </row>
    <row r="215" spans="14:18" x14ac:dyDescent="0.25">
      <c r="N215"/>
      <c r="R215"/>
    </row>
    <row r="216" spans="14:18" x14ac:dyDescent="0.25">
      <c r="N216"/>
      <c r="R216"/>
    </row>
    <row r="217" spans="14:18" x14ac:dyDescent="0.25">
      <c r="N217"/>
      <c r="R217"/>
    </row>
    <row r="218" spans="14:18" x14ac:dyDescent="0.25">
      <c r="N218"/>
      <c r="R218"/>
    </row>
    <row r="219" spans="14:18" x14ac:dyDescent="0.25">
      <c r="N219"/>
      <c r="R219"/>
    </row>
    <row r="220" spans="14:18" x14ac:dyDescent="0.25">
      <c r="N220"/>
      <c r="R220"/>
    </row>
    <row r="221" spans="14:18" x14ac:dyDescent="0.25">
      <c r="N221"/>
      <c r="R221"/>
    </row>
    <row r="222" spans="14:18" x14ac:dyDescent="0.25">
      <c r="N222"/>
      <c r="R222"/>
    </row>
    <row r="223" spans="14:18" x14ac:dyDescent="0.25">
      <c r="N223"/>
      <c r="R223"/>
    </row>
    <row r="224" spans="14:18" x14ac:dyDescent="0.25">
      <c r="N224"/>
      <c r="R224"/>
    </row>
    <row r="225" spans="14:18" x14ac:dyDescent="0.25">
      <c r="N225"/>
      <c r="R225"/>
    </row>
    <row r="226" spans="14:18" x14ac:dyDescent="0.25">
      <c r="N226"/>
      <c r="R226"/>
    </row>
    <row r="227" spans="14:18" x14ac:dyDescent="0.25">
      <c r="N227"/>
      <c r="R227"/>
    </row>
    <row r="228" spans="14:18" x14ac:dyDescent="0.25">
      <c r="N228"/>
      <c r="R228"/>
    </row>
    <row r="229" spans="14:18" x14ac:dyDescent="0.25">
      <c r="N229"/>
      <c r="R229"/>
    </row>
    <row r="230" spans="14:18" x14ac:dyDescent="0.25">
      <c r="N230"/>
      <c r="R230"/>
    </row>
    <row r="231" spans="14:18" x14ac:dyDescent="0.25">
      <c r="N231"/>
      <c r="R231"/>
    </row>
    <row r="232" spans="14:18" x14ac:dyDescent="0.25">
      <c r="N232"/>
      <c r="R232"/>
    </row>
    <row r="233" spans="14:18" x14ac:dyDescent="0.25">
      <c r="N233"/>
      <c r="R233"/>
    </row>
    <row r="234" spans="14:18" x14ac:dyDescent="0.25">
      <c r="N234"/>
      <c r="R234"/>
    </row>
    <row r="235" spans="14:18" x14ac:dyDescent="0.25">
      <c r="N235"/>
      <c r="R235"/>
    </row>
    <row r="236" spans="14:18" x14ac:dyDescent="0.25">
      <c r="N236"/>
      <c r="R236"/>
    </row>
    <row r="237" spans="14:18" x14ac:dyDescent="0.25">
      <c r="N237"/>
      <c r="R237"/>
    </row>
    <row r="238" spans="14:18" x14ac:dyDescent="0.25">
      <c r="N238"/>
      <c r="R238"/>
    </row>
    <row r="239" spans="14:18" x14ac:dyDescent="0.25">
      <c r="N239"/>
      <c r="R239"/>
    </row>
    <row r="240" spans="14:18" x14ac:dyDescent="0.25">
      <c r="N240"/>
      <c r="R240"/>
    </row>
    <row r="241" spans="14:18" x14ac:dyDescent="0.25">
      <c r="N241"/>
      <c r="R241"/>
    </row>
    <row r="242" spans="14:18" x14ac:dyDescent="0.25">
      <c r="N242"/>
      <c r="R242"/>
    </row>
    <row r="243" spans="14:18" x14ac:dyDescent="0.25">
      <c r="N243"/>
      <c r="R243"/>
    </row>
    <row r="244" spans="14:18" x14ac:dyDescent="0.25">
      <c r="N244"/>
      <c r="R244"/>
    </row>
    <row r="245" spans="14:18" x14ac:dyDescent="0.25">
      <c r="N245"/>
      <c r="R245"/>
    </row>
    <row r="246" spans="14:18" x14ac:dyDescent="0.25">
      <c r="N246"/>
      <c r="R246"/>
    </row>
    <row r="247" spans="14:18" x14ac:dyDescent="0.25">
      <c r="N247"/>
      <c r="R247"/>
    </row>
    <row r="248" spans="14:18" x14ac:dyDescent="0.25">
      <c r="N248"/>
      <c r="R248"/>
    </row>
    <row r="249" spans="14:18" x14ac:dyDescent="0.25">
      <c r="N249"/>
      <c r="R249"/>
    </row>
    <row r="250" spans="14:18" x14ac:dyDescent="0.25">
      <c r="N250"/>
      <c r="R250"/>
    </row>
    <row r="251" spans="14:18" x14ac:dyDescent="0.25">
      <c r="N251"/>
      <c r="R251"/>
    </row>
    <row r="252" spans="14:18" x14ac:dyDescent="0.25">
      <c r="N252"/>
      <c r="R252"/>
    </row>
    <row r="253" spans="14:18" x14ac:dyDescent="0.25">
      <c r="N253"/>
      <c r="R253"/>
    </row>
    <row r="254" spans="14:18" x14ac:dyDescent="0.25">
      <c r="N254"/>
      <c r="R254"/>
    </row>
    <row r="255" spans="14:18" x14ac:dyDescent="0.25">
      <c r="N255"/>
      <c r="R255"/>
    </row>
    <row r="256" spans="14:18" x14ac:dyDescent="0.25">
      <c r="N256"/>
      <c r="R256"/>
    </row>
    <row r="257" spans="14:18" x14ac:dyDescent="0.25">
      <c r="N257"/>
      <c r="R257"/>
    </row>
    <row r="258" spans="14:18" x14ac:dyDescent="0.25">
      <c r="N258"/>
      <c r="R258"/>
    </row>
    <row r="259" spans="14:18" x14ac:dyDescent="0.25">
      <c r="N259"/>
      <c r="R259"/>
    </row>
    <row r="260" spans="14:18" x14ac:dyDescent="0.25">
      <c r="N260"/>
      <c r="R260"/>
    </row>
    <row r="261" spans="14:18" x14ac:dyDescent="0.25">
      <c r="N261"/>
      <c r="R261"/>
    </row>
    <row r="262" spans="14:18" x14ac:dyDescent="0.25">
      <c r="N262"/>
      <c r="R262"/>
    </row>
    <row r="263" spans="14:18" x14ac:dyDescent="0.25">
      <c r="N263"/>
      <c r="R263"/>
    </row>
    <row r="264" spans="14:18" x14ac:dyDescent="0.25">
      <c r="N264"/>
      <c r="R264"/>
    </row>
    <row r="265" spans="14:18" x14ac:dyDescent="0.25">
      <c r="N265"/>
      <c r="R265"/>
    </row>
    <row r="266" spans="14:18" x14ac:dyDescent="0.25">
      <c r="N266"/>
      <c r="R266"/>
    </row>
    <row r="267" spans="14:18" x14ac:dyDescent="0.25">
      <c r="N267"/>
      <c r="R267"/>
    </row>
    <row r="268" spans="14:18" x14ac:dyDescent="0.25">
      <c r="N268"/>
      <c r="R268"/>
    </row>
    <row r="269" spans="14:18" x14ac:dyDescent="0.25">
      <c r="N269"/>
      <c r="R269"/>
    </row>
    <row r="270" spans="14:18" x14ac:dyDescent="0.25">
      <c r="N270"/>
      <c r="R270"/>
    </row>
    <row r="271" spans="14:18" x14ac:dyDescent="0.25">
      <c r="N271"/>
      <c r="R271"/>
    </row>
    <row r="272" spans="14:18" x14ac:dyDescent="0.25">
      <c r="N272"/>
      <c r="R272"/>
    </row>
    <row r="273" spans="14:18" x14ac:dyDescent="0.25">
      <c r="N273"/>
      <c r="R273"/>
    </row>
    <row r="274" spans="14:18" x14ac:dyDescent="0.25">
      <c r="N274"/>
      <c r="R274"/>
    </row>
    <row r="275" spans="14:18" x14ac:dyDescent="0.25">
      <c r="N275"/>
      <c r="R275"/>
    </row>
    <row r="276" spans="14:18" x14ac:dyDescent="0.25">
      <c r="N276"/>
      <c r="R276"/>
    </row>
    <row r="277" spans="14:18" x14ac:dyDescent="0.25">
      <c r="N277"/>
      <c r="R277"/>
    </row>
    <row r="278" spans="14:18" x14ac:dyDescent="0.25">
      <c r="N278"/>
      <c r="R278"/>
    </row>
    <row r="279" spans="14:18" x14ac:dyDescent="0.25">
      <c r="N279"/>
      <c r="R279"/>
    </row>
    <row r="280" spans="14:18" x14ac:dyDescent="0.25">
      <c r="N280"/>
      <c r="R280"/>
    </row>
    <row r="281" spans="14:18" x14ac:dyDescent="0.25">
      <c r="N281"/>
      <c r="R281"/>
    </row>
    <row r="282" spans="14:18" x14ac:dyDescent="0.25">
      <c r="N282"/>
      <c r="R282"/>
    </row>
    <row r="283" spans="14:18" x14ac:dyDescent="0.25">
      <c r="N283"/>
      <c r="R283"/>
    </row>
    <row r="284" spans="14:18" x14ac:dyDescent="0.25">
      <c r="N284"/>
      <c r="R284"/>
    </row>
    <row r="285" spans="14:18" x14ac:dyDescent="0.25">
      <c r="N285"/>
      <c r="R285"/>
    </row>
    <row r="286" spans="14:18" x14ac:dyDescent="0.25">
      <c r="N286"/>
      <c r="R286"/>
    </row>
    <row r="287" spans="14:18" x14ac:dyDescent="0.25">
      <c r="N287"/>
      <c r="R287"/>
    </row>
    <row r="288" spans="14:18" x14ac:dyDescent="0.25">
      <c r="N288"/>
      <c r="R288"/>
    </row>
    <row r="289" spans="14:18" x14ac:dyDescent="0.25">
      <c r="N289"/>
      <c r="R289"/>
    </row>
    <row r="290" spans="14:18" x14ac:dyDescent="0.25">
      <c r="N290"/>
      <c r="R290"/>
    </row>
    <row r="291" spans="14:18" x14ac:dyDescent="0.25">
      <c r="N291"/>
      <c r="R291"/>
    </row>
    <row r="292" spans="14:18" x14ac:dyDescent="0.25">
      <c r="N292"/>
      <c r="R292"/>
    </row>
    <row r="293" spans="14:18" x14ac:dyDescent="0.25">
      <c r="N293"/>
      <c r="R293"/>
    </row>
    <row r="294" spans="14:18" x14ac:dyDescent="0.25">
      <c r="N294"/>
      <c r="R294"/>
    </row>
    <row r="295" spans="14:18" x14ac:dyDescent="0.25">
      <c r="N295"/>
      <c r="R295"/>
    </row>
    <row r="296" spans="14:18" x14ac:dyDescent="0.25">
      <c r="N296"/>
      <c r="R296"/>
    </row>
    <row r="297" spans="14:18" x14ac:dyDescent="0.25">
      <c r="N297"/>
      <c r="R297"/>
    </row>
    <row r="298" spans="14:18" x14ac:dyDescent="0.25">
      <c r="N298"/>
      <c r="R298"/>
    </row>
    <row r="299" spans="14:18" x14ac:dyDescent="0.25">
      <c r="N299"/>
      <c r="R299"/>
    </row>
    <row r="300" spans="14:18" x14ac:dyDescent="0.25">
      <c r="N300"/>
      <c r="R300"/>
    </row>
    <row r="301" spans="14:18" x14ac:dyDescent="0.25">
      <c r="N301"/>
      <c r="R301"/>
    </row>
    <row r="302" spans="14:18" x14ac:dyDescent="0.25">
      <c r="N302"/>
      <c r="R302"/>
    </row>
    <row r="303" spans="14:18" x14ac:dyDescent="0.25">
      <c r="N303"/>
      <c r="R303"/>
    </row>
    <row r="304" spans="14:18" x14ac:dyDescent="0.25">
      <c r="N304"/>
      <c r="R304"/>
    </row>
    <row r="305" spans="14:18" x14ac:dyDescent="0.25">
      <c r="N305"/>
      <c r="R305"/>
    </row>
  </sheetData>
  <mergeCells count="6">
    <mergeCell ref="A14:D14"/>
    <mergeCell ref="A1:H1"/>
    <mergeCell ref="A4:B4"/>
    <mergeCell ref="C4:E4"/>
    <mergeCell ref="F4:H4"/>
    <mergeCell ref="I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Colardelle</cp:lastModifiedBy>
  <dcterms:created xsi:type="dcterms:W3CDTF">2024-12-30T17:16:45Z</dcterms:created>
  <dcterms:modified xsi:type="dcterms:W3CDTF">2025-01-01T16:56:08Z</dcterms:modified>
</cp:coreProperties>
</file>