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7F65D84A-277F-455D-8F0E-2A4B02B51FA9}" xr6:coauthVersionLast="47" xr6:coauthVersionMax="47" xr10:uidLastSave="{00000000-0000-0000-0000-000000000000}"/>
  <bookViews>
    <workbookView xWindow="-108" yWindow="-108" windowWidth="23256" windowHeight="12528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K8" i="1" l="1"/>
  <c r="K7" i="1"/>
  <c r="K6" i="1"/>
  <c r="H8" i="1"/>
  <c r="H7" i="1"/>
  <c r="H6" i="1"/>
  <c r="J8" i="1"/>
  <c r="J7" i="1"/>
  <c r="J6" i="1"/>
  <c r="G8" i="1"/>
  <c r="G7" i="1"/>
  <c r="G6" i="1"/>
  <c r="I7" i="1"/>
  <c r="F7" i="1"/>
  <c r="I8" i="1"/>
  <c r="F8" i="1"/>
  <c r="C8" i="1"/>
  <c r="E8" i="1" s="1"/>
  <c r="C7" i="1"/>
  <c r="E7" i="1" s="1"/>
  <c r="I6" i="1"/>
  <c r="F6" i="1"/>
  <c r="D6" i="1"/>
  <c r="C6" i="1"/>
  <c r="E6" i="1" s="1"/>
  <c r="D8" i="1"/>
  <c r="D7" i="1"/>
  <c r="D28" i="1"/>
  <c r="D27" i="1"/>
  <c r="D26" i="1"/>
  <c r="D25" i="1"/>
  <c r="D18" i="1"/>
  <c r="D19" i="1"/>
  <c r="D20" i="1"/>
  <c r="D21" i="1"/>
  <c r="D22" i="1"/>
  <c r="D23" i="1"/>
  <c r="D24" i="1"/>
  <c r="D17" i="1"/>
</calcChain>
</file>

<file path=xl/sharedStrings.xml><?xml version="1.0" encoding="utf-8"?>
<sst xmlns="http://schemas.openxmlformats.org/spreadsheetml/2006/main" count="26" uniqueCount="20">
  <si>
    <t>DU</t>
  </si>
  <si>
    <t>AU</t>
  </si>
  <si>
    <t>Tarif par semaine</t>
  </si>
  <si>
    <t>Tarif par jour</t>
  </si>
  <si>
    <t>tarif 1</t>
  </si>
  <si>
    <t>tarif 2</t>
  </si>
  <si>
    <t>tarif 3</t>
  </si>
  <si>
    <t>dates</t>
  </si>
  <si>
    <t>début</t>
  </si>
  <si>
    <t>fin</t>
  </si>
  <si>
    <t>Nombre de jours</t>
  </si>
  <si>
    <t>Tarif semaine</t>
  </si>
  <si>
    <t>Tarif jours</t>
  </si>
  <si>
    <t>Ce que je souhaite c'est mettre une date de début dans la colonne A et une date de fin dans la colonne B dans le tableau LOCATION</t>
  </si>
  <si>
    <t>TABLEAU LOCATIONS</t>
  </si>
  <si>
    <t>TABLEAU PRIX</t>
  </si>
  <si>
    <t>Avoir une formule qui compare les dates dans le tableau PRIX et affiche automatiquement le prix par semaine et par jour correspondant</t>
  </si>
  <si>
    <t xml:space="preserve">Les dates sont des exemples </t>
  </si>
  <si>
    <t>Les tarifs 1,2 et 3 sont là au cas ou la location est sur plusieurs prix différents</t>
  </si>
  <si>
    <t>Merci d'avance pour votre 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</si>
</sst>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,\€_-;\-* #,##0.00,\€_-;_-* \-??&quot; €&quot;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* #,##0.00\ [$€]_-;\-* #,##0.00\ [$€]_-;_-* &quot;-&quot;??\ [$€]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24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5" tint="0.749992370372631"/>
        <bgColor indexed="6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0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165" fontId="4" fillId="0" borderId="0" applyBorder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4" borderId="0" applyNumberFormat="0" applyBorder="0" applyAlignment="0" applyProtection="0"/>
    <xf numFmtId="0" fontId="8" fillId="17" borderId="1" applyNumberFormat="0" applyAlignment="0" applyProtection="0"/>
    <xf numFmtId="0" fontId="9" fillId="18" borderId="2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0" fillId="19" borderId="0"/>
    <xf numFmtId="0" fontId="2" fillId="2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1" applyNumberFormat="0" applyAlignment="0" applyProtection="0"/>
    <xf numFmtId="0" fontId="17" fillId="0" borderId="6" applyNumberFormat="0" applyFill="0" applyAlignment="0" applyProtection="0"/>
    <xf numFmtId="0" fontId="18" fillId="20" borderId="0" applyNumberFormat="0" applyBorder="0" applyAlignment="0" applyProtection="0"/>
    <xf numFmtId="0" fontId="19" fillId="17" borderId="7" applyNumberFormat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" fillId="0" borderId="0"/>
    <xf numFmtId="0" fontId="1" fillId="0" borderId="0"/>
    <xf numFmtId="0" fontId="19" fillId="17" borderId="7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" fillId="0" borderId="0"/>
    <xf numFmtId="0" fontId="1" fillId="0" borderId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" fillId="0" borderId="0"/>
    <xf numFmtId="0" fontId="1" fillId="0" borderId="0"/>
    <xf numFmtId="0" fontId="19" fillId="17" borderId="7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" fillId="0" borderId="0"/>
    <xf numFmtId="0" fontId="1" fillId="0" borderId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6" fillId="8" borderId="1" applyNumberFormat="0" applyAlignment="0" applyProtection="0"/>
    <xf numFmtId="0" fontId="8" fillId="17" borderId="1" applyNumberFormat="0" applyAlignment="0" applyProtection="0"/>
    <xf numFmtId="0" fontId="8" fillId="17" borderId="1" applyNumberFormat="0" applyAlignment="0" applyProtection="0"/>
    <xf numFmtId="0" fontId="16" fillId="8" borderId="1" applyNumberFormat="0" applyAlignment="0" applyProtection="0"/>
    <xf numFmtId="0" fontId="19" fillId="17" borderId="7" applyNumberFormat="0" applyAlignment="0" applyProtection="0"/>
    <xf numFmtId="0" fontId="19" fillId="17" borderId="7" applyNumberFormat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8" xfId="0" applyNumberFormat="1" applyBorder="1"/>
    <xf numFmtId="1" fontId="0" fillId="0" borderId="8" xfId="0" applyNumberFormat="1" applyBorder="1" applyAlignment="1">
      <alignment horizontal="center"/>
    </xf>
    <xf numFmtId="14" fontId="0" fillId="0" borderId="0" xfId="0" applyNumberFormat="1"/>
    <xf numFmtId="1" fontId="0" fillId="0" borderId="0" xfId="0" applyNumberFormat="1"/>
  </cellXfs>
  <cellStyles count="330">
    <cellStyle name="20% - Accent1" xfId="21" xr:uid="{00000000-0005-0000-0000-000000000000}"/>
    <cellStyle name="20% - Accent2" xfId="22" xr:uid="{00000000-0005-0000-0000-000001000000}"/>
    <cellStyle name="20% - Accent3" xfId="23" xr:uid="{00000000-0005-0000-0000-000002000000}"/>
    <cellStyle name="20% - Accent4" xfId="24" xr:uid="{00000000-0005-0000-0000-000003000000}"/>
    <cellStyle name="20% - Accent5" xfId="25" xr:uid="{00000000-0005-0000-0000-000004000000}"/>
    <cellStyle name="20% - Accent6" xfId="26" xr:uid="{00000000-0005-0000-0000-000005000000}"/>
    <cellStyle name="40% - Accent1" xfId="27" xr:uid="{00000000-0005-0000-0000-000006000000}"/>
    <cellStyle name="40% - Accent2" xfId="28" xr:uid="{00000000-0005-0000-0000-000007000000}"/>
    <cellStyle name="40% - Accent3" xfId="29" xr:uid="{00000000-0005-0000-0000-000008000000}"/>
    <cellStyle name="40% - Accent4" xfId="30" xr:uid="{00000000-0005-0000-0000-000009000000}"/>
    <cellStyle name="40% - Accent5" xfId="31" xr:uid="{00000000-0005-0000-0000-00000A000000}"/>
    <cellStyle name="40% - Accent6" xfId="32" xr:uid="{00000000-0005-0000-0000-00000B000000}"/>
    <cellStyle name="60% - Accent1" xfId="33" xr:uid="{00000000-0005-0000-0000-00000C000000}"/>
    <cellStyle name="60% - Accent2" xfId="34" xr:uid="{00000000-0005-0000-0000-00000D000000}"/>
    <cellStyle name="60% - Accent3" xfId="35" xr:uid="{00000000-0005-0000-0000-00000E000000}"/>
    <cellStyle name="60% - Accent4" xfId="36" xr:uid="{00000000-0005-0000-0000-00000F000000}"/>
    <cellStyle name="60% - Accent5" xfId="37" xr:uid="{00000000-0005-0000-0000-000010000000}"/>
    <cellStyle name="60% - Accent6" xfId="38" xr:uid="{00000000-0005-0000-0000-000011000000}"/>
    <cellStyle name="Bad" xfId="39" xr:uid="{00000000-0005-0000-0000-000012000000}"/>
    <cellStyle name="Calculation" xfId="40" xr:uid="{00000000-0005-0000-0000-000013000000}"/>
    <cellStyle name="Calculation 10" xfId="261" xr:uid="{00000000-0005-0000-0000-000014000000}"/>
    <cellStyle name="Calculation 2" xfId="79" xr:uid="{00000000-0005-0000-0000-000015000000}"/>
    <cellStyle name="Calculation 2 2" xfId="112" xr:uid="{00000000-0005-0000-0000-000016000000}"/>
    <cellStyle name="Calculation 2 2 2" xfId="210" xr:uid="{00000000-0005-0000-0000-000017000000}"/>
    <cellStyle name="Calculation 2 2 3" xfId="264" xr:uid="{00000000-0005-0000-0000-000018000000}"/>
    <cellStyle name="Calculation 2 2 4" xfId="297" xr:uid="{00000000-0005-0000-0000-000019000000}"/>
    <cellStyle name="Calculation 2 3" xfId="123" xr:uid="{00000000-0005-0000-0000-00001A000000}"/>
    <cellStyle name="Calculation 2 3 2" xfId="221" xr:uid="{00000000-0005-0000-0000-00001B000000}"/>
    <cellStyle name="Calculation 2 3 3" xfId="273" xr:uid="{00000000-0005-0000-0000-00001C000000}"/>
    <cellStyle name="Calculation 2 3 4" xfId="306" xr:uid="{00000000-0005-0000-0000-00001D000000}"/>
    <cellStyle name="Calculation 2 4" xfId="132" xr:uid="{00000000-0005-0000-0000-00001E000000}"/>
    <cellStyle name="Calculation 2 4 2" xfId="230" xr:uid="{00000000-0005-0000-0000-00001F000000}"/>
    <cellStyle name="Calculation 2 4 3" xfId="282" xr:uid="{00000000-0005-0000-0000-000020000000}"/>
    <cellStyle name="Calculation 2 4 4" xfId="315" xr:uid="{00000000-0005-0000-0000-000021000000}"/>
    <cellStyle name="Calculation 2 5" xfId="141" xr:uid="{00000000-0005-0000-0000-000022000000}"/>
    <cellStyle name="Calculation 2 5 2" xfId="239" xr:uid="{00000000-0005-0000-0000-000023000000}"/>
    <cellStyle name="Calculation 2 5 3" xfId="291" xr:uid="{00000000-0005-0000-0000-000024000000}"/>
    <cellStyle name="Calculation 2 5 4" xfId="324" xr:uid="{00000000-0005-0000-0000-000025000000}"/>
    <cellStyle name="Calculation 2 6" xfId="177" xr:uid="{00000000-0005-0000-0000-000026000000}"/>
    <cellStyle name="Calculation 2 7" xfId="254" xr:uid="{00000000-0005-0000-0000-000027000000}"/>
    <cellStyle name="Calculation 2 8" xfId="247" xr:uid="{00000000-0005-0000-0000-000028000000}"/>
    <cellStyle name="Calculation 3" xfId="78" xr:uid="{00000000-0005-0000-0000-000029000000}"/>
    <cellStyle name="Calculation 3 2" xfId="111" xr:uid="{00000000-0005-0000-0000-00002A000000}"/>
    <cellStyle name="Calculation 3 2 2" xfId="209" xr:uid="{00000000-0005-0000-0000-00002B000000}"/>
    <cellStyle name="Calculation 3 2 3" xfId="263" xr:uid="{00000000-0005-0000-0000-00002C000000}"/>
    <cellStyle name="Calculation 3 2 4" xfId="296" xr:uid="{00000000-0005-0000-0000-00002D000000}"/>
    <cellStyle name="Calculation 3 3" xfId="122" xr:uid="{00000000-0005-0000-0000-00002E000000}"/>
    <cellStyle name="Calculation 3 3 2" xfId="220" xr:uid="{00000000-0005-0000-0000-00002F000000}"/>
    <cellStyle name="Calculation 3 3 3" xfId="272" xr:uid="{00000000-0005-0000-0000-000030000000}"/>
    <cellStyle name="Calculation 3 3 4" xfId="305" xr:uid="{00000000-0005-0000-0000-000031000000}"/>
    <cellStyle name="Calculation 3 4" xfId="131" xr:uid="{00000000-0005-0000-0000-000032000000}"/>
    <cellStyle name="Calculation 3 4 2" xfId="229" xr:uid="{00000000-0005-0000-0000-000033000000}"/>
    <cellStyle name="Calculation 3 4 3" xfId="281" xr:uid="{00000000-0005-0000-0000-000034000000}"/>
    <cellStyle name="Calculation 3 4 4" xfId="314" xr:uid="{00000000-0005-0000-0000-000035000000}"/>
    <cellStyle name="Calculation 3 5" xfId="140" xr:uid="{00000000-0005-0000-0000-000036000000}"/>
    <cellStyle name="Calculation 3 5 2" xfId="238" xr:uid="{00000000-0005-0000-0000-000037000000}"/>
    <cellStyle name="Calculation 3 5 3" xfId="290" xr:uid="{00000000-0005-0000-0000-000038000000}"/>
    <cellStyle name="Calculation 3 5 4" xfId="323" xr:uid="{00000000-0005-0000-0000-000039000000}"/>
    <cellStyle name="Calculation 3 6" xfId="176" xr:uid="{00000000-0005-0000-0000-00003A000000}"/>
    <cellStyle name="Calculation 3 7" xfId="253" xr:uid="{00000000-0005-0000-0000-00003B000000}"/>
    <cellStyle name="Calculation 3 8" xfId="248" xr:uid="{00000000-0005-0000-0000-00003C000000}"/>
    <cellStyle name="Calculation 4" xfId="95" xr:uid="{00000000-0005-0000-0000-00003D000000}"/>
    <cellStyle name="Calculation 4 2" xfId="193" xr:uid="{00000000-0005-0000-0000-00003E000000}"/>
    <cellStyle name="Calculation 4 3" xfId="258" xr:uid="{00000000-0005-0000-0000-00003F000000}"/>
    <cellStyle name="Calculation 4 4" xfId="155" xr:uid="{00000000-0005-0000-0000-000040000000}"/>
    <cellStyle name="Calculation 5" xfId="118" xr:uid="{00000000-0005-0000-0000-000041000000}"/>
    <cellStyle name="Calculation 5 2" xfId="216" xr:uid="{00000000-0005-0000-0000-000042000000}"/>
    <cellStyle name="Calculation 5 3" xfId="268" xr:uid="{00000000-0005-0000-0000-000043000000}"/>
    <cellStyle name="Calculation 5 4" xfId="301" xr:uid="{00000000-0005-0000-0000-000044000000}"/>
    <cellStyle name="Calculation 6" xfId="127" xr:uid="{00000000-0005-0000-0000-000045000000}"/>
    <cellStyle name="Calculation 6 2" xfId="225" xr:uid="{00000000-0005-0000-0000-000046000000}"/>
    <cellStyle name="Calculation 6 3" xfId="277" xr:uid="{00000000-0005-0000-0000-000047000000}"/>
    <cellStyle name="Calculation 6 4" xfId="310" xr:uid="{00000000-0005-0000-0000-000048000000}"/>
    <cellStyle name="Calculation 7" xfId="136" xr:uid="{00000000-0005-0000-0000-000049000000}"/>
    <cellStyle name="Calculation 7 2" xfId="234" xr:uid="{00000000-0005-0000-0000-00004A000000}"/>
    <cellStyle name="Calculation 7 3" xfId="286" xr:uid="{00000000-0005-0000-0000-00004B000000}"/>
    <cellStyle name="Calculation 7 4" xfId="319" xr:uid="{00000000-0005-0000-0000-00004C000000}"/>
    <cellStyle name="Calculation 8" xfId="159" xr:uid="{00000000-0005-0000-0000-00004D000000}"/>
    <cellStyle name="Calculation 9" xfId="245" xr:uid="{00000000-0005-0000-0000-00004E000000}"/>
    <cellStyle name="Check Cell" xfId="41" xr:uid="{00000000-0005-0000-0000-00004F000000}"/>
    <cellStyle name="Comma [0]" xfId="42" xr:uid="{00000000-0005-0000-0000-000050000000}"/>
    <cellStyle name="Currency [0]" xfId="43" xr:uid="{00000000-0005-0000-0000-000051000000}"/>
    <cellStyle name="Custom Style  1" xfId="44" xr:uid="{00000000-0005-0000-0000-000052000000}"/>
    <cellStyle name="Custom Style 2" xfId="45" xr:uid="{00000000-0005-0000-0000-000053000000}"/>
    <cellStyle name="Euro" xfId="62" xr:uid="{00000000-0005-0000-0000-000054000000}"/>
    <cellStyle name="Euro 2" xfId="63" xr:uid="{00000000-0005-0000-0000-000055000000}"/>
    <cellStyle name="Euro 2 2" xfId="64" xr:uid="{00000000-0005-0000-0000-000056000000}"/>
    <cellStyle name="Euro 3" xfId="65" xr:uid="{00000000-0005-0000-0000-000057000000}"/>
    <cellStyle name="Euro 4" xfId="66" xr:uid="{00000000-0005-0000-0000-000058000000}"/>
    <cellStyle name="Explanatory Text" xfId="46" xr:uid="{00000000-0005-0000-0000-000059000000}"/>
    <cellStyle name="Good" xfId="47" xr:uid="{00000000-0005-0000-0000-00005A000000}"/>
    <cellStyle name="Heading 1" xfId="48" xr:uid="{00000000-0005-0000-0000-00005B000000}"/>
    <cellStyle name="Heading 2" xfId="49" xr:uid="{00000000-0005-0000-0000-00005C000000}"/>
    <cellStyle name="Heading 3" xfId="50" xr:uid="{00000000-0005-0000-0000-00005D000000}"/>
    <cellStyle name="Heading 4" xfId="51" xr:uid="{00000000-0005-0000-0000-00005E000000}"/>
    <cellStyle name="Input" xfId="52" xr:uid="{00000000-0005-0000-0000-00005F000000}"/>
    <cellStyle name="Input 10" xfId="158" xr:uid="{00000000-0005-0000-0000-000060000000}"/>
    <cellStyle name="Input 2" xfId="77" xr:uid="{00000000-0005-0000-0000-000061000000}"/>
    <cellStyle name="Input 2 2" xfId="110" xr:uid="{00000000-0005-0000-0000-000062000000}"/>
    <cellStyle name="Input 2 2 2" xfId="208" xr:uid="{00000000-0005-0000-0000-000063000000}"/>
    <cellStyle name="Input 2 2 3" xfId="262" xr:uid="{00000000-0005-0000-0000-000064000000}"/>
    <cellStyle name="Input 2 2 4" xfId="295" xr:uid="{00000000-0005-0000-0000-000065000000}"/>
    <cellStyle name="Input 2 3" xfId="121" xr:uid="{00000000-0005-0000-0000-000066000000}"/>
    <cellStyle name="Input 2 3 2" xfId="219" xr:uid="{00000000-0005-0000-0000-000067000000}"/>
    <cellStyle name="Input 2 3 3" xfId="271" xr:uid="{00000000-0005-0000-0000-000068000000}"/>
    <cellStyle name="Input 2 3 4" xfId="304" xr:uid="{00000000-0005-0000-0000-000069000000}"/>
    <cellStyle name="Input 2 4" xfId="130" xr:uid="{00000000-0005-0000-0000-00006A000000}"/>
    <cellStyle name="Input 2 4 2" xfId="228" xr:uid="{00000000-0005-0000-0000-00006B000000}"/>
    <cellStyle name="Input 2 4 3" xfId="280" xr:uid="{00000000-0005-0000-0000-00006C000000}"/>
    <cellStyle name="Input 2 4 4" xfId="313" xr:uid="{00000000-0005-0000-0000-00006D000000}"/>
    <cellStyle name="Input 2 5" xfId="139" xr:uid="{00000000-0005-0000-0000-00006E000000}"/>
    <cellStyle name="Input 2 5 2" xfId="237" xr:uid="{00000000-0005-0000-0000-00006F000000}"/>
    <cellStyle name="Input 2 5 3" xfId="289" xr:uid="{00000000-0005-0000-0000-000070000000}"/>
    <cellStyle name="Input 2 5 4" xfId="322" xr:uid="{00000000-0005-0000-0000-000071000000}"/>
    <cellStyle name="Input 2 6" xfId="175" xr:uid="{00000000-0005-0000-0000-000072000000}"/>
    <cellStyle name="Input 2 7" xfId="252" xr:uid="{00000000-0005-0000-0000-000073000000}"/>
    <cellStyle name="Input 2 8" xfId="249" xr:uid="{00000000-0005-0000-0000-000074000000}"/>
    <cellStyle name="Input 3" xfId="80" xr:uid="{00000000-0005-0000-0000-000075000000}"/>
    <cellStyle name="Input 3 2" xfId="113" xr:uid="{00000000-0005-0000-0000-000076000000}"/>
    <cellStyle name="Input 3 2 2" xfId="211" xr:uid="{00000000-0005-0000-0000-000077000000}"/>
    <cellStyle name="Input 3 2 3" xfId="265" xr:uid="{00000000-0005-0000-0000-000078000000}"/>
    <cellStyle name="Input 3 2 4" xfId="298" xr:uid="{00000000-0005-0000-0000-000079000000}"/>
    <cellStyle name="Input 3 3" xfId="124" xr:uid="{00000000-0005-0000-0000-00007A000000}"/>
    <cellStyle name="Input 3 3 2" xfId="222" xr:uid="{00000000-0005-0000-0000-00007B000000}"/>
    <cellStyle name="Input 3 3 3" xfId="274" xr:uid="{00000000-0005-0000-0000-00007C000000}"/>
    <cellStyle name="Input 3 3 4" xfId="307" xr:uid="{00000000-0005-0000-0000-00007D000000}"/>
    <cellStyle name="Input 3 4" xfId="133" xr:uid="{00000000-0005-0000-0000-00007E000000}"/>
    <cellStyle name="Input 3 4 2" xfId="231" xr:uid="{00000000-0005-0000-0000-00007F000000}"/>
    <cellStyle name="Input 3 4 3" xfId="283" xr:uid="{00000000-0005-0000-0000-000080000000}"/>
    <cellStyle name="Input 3 4 4" xfId="316" xr:uid="{00000000-0005-0000-0000-000081000000}"/>
    <cellStyle name="Input 3 5" xfId="142" xr:uid="{00000000-0005-0000-0000-000082000000}"/>
    <cellStyle name="Input 3 5 2" xfId="240" xr:uid="{00000000-0005-0000-0000-000083000000}"/>
    <cellStyle name="Input 3 5 3" xfId="292" xr:uid="{00000000-0005-0000-0000-000084000000}"/>
    <cellStyle name="Input 3 5 4" xfId="325" xr:uid="{00000000-0005-0000-0000-000085000000}"/>
    <cellStyle name="Input 3 6" xfId="178" xr:uid="{00000000-0005-0000-0000-000086000000}"/>
    <cellStyle name="Input 3 7" xfId="255" xr:uid="{00000000-0005-0000-0000-000087000000}"/>
    <cellStyle name="Input 3 8" xfId="246" xr:uid="{00000000-0005-0000-0000-000088000000}"/>
    <cellStyle name="Input 4" xfId="96" xr:uid="{00000000-0005-0000-0000-000089000000}"/>
    <cellStyle name="Input 4 2" xfId="194" xr:uid="{00000000-0005-0000-0000-00008A000000}"/>
    <cellStyle name="Input 4 3" xfId="259" xr:uid="{00000000-0005-0000-0000-00008B000000}"/>
    <cellStyle name="Input 4 4" xfId="156" xr:uid="{00000000-0005-0000-0000-00008C000000}"/>
    <cellStyle name="Input 5" xfId="119" xr:uid="{00000000-0005-0000-0000-00008D000000}"/>
    <cellStyle name="Input 5 2" xfId="217" xr:uid="{00000000-0005-0000-0000-00008E000000}"/>
    <cellStyle name="Input 5 3" xfId="269" xr:uid="{00000000-0005-0000-0000-00008F000000}"/>
    <cellStyle name="Input 5 4" xfId="302" xr:uid="{00000000-0005-0000-0000-000090000000}"/>
    <cellStyle name="Input 6" xfId="128" xr:uid="{00000000-0005-0000-0000-000091000000}"/>
    <cellStyle name="Input 6 2" xfId="226" xr:uid="{00000000-0005-0000-0000-000092000000}"/>
    <cellStyle name="Input 6 3" xfId="278" xr:uid="{00000000-0005-0000-0000-000093000000}"/>
    <cellStyle name="Input 6 4" xfId="311" xr:uid="{00000000-0005-0000-0000-000094000000}"/>
    <cellStyle name="Input 7" xfId="137" xr:uid="{00000000-0005-0000-0000-000095000000}"/>
    <cellStyle name="Input 7 2" xfId="235" xr:uid="{00000000-0005-0000-0000-000096000000}"/>
    <cellStyle name="Input 7 3" xfId="287" xr:uid="{00000000-0005-0000-0000-000097000000}"/>
    <cellStyle name="Input 7 4" xfId="320" xr:uid="{00000000-0005-0000-0000-000098000000}"/>
    <cellStyle name="Input 8" xfId="160" xr:uid="{00000000-0005-0000-0000-000099000000}"/>
    <cellStyle name="Input 9" xfId="250" xr:uid="{00000000-0005-0000-0000-00009A000000}"/>
    <cellStyle name="Linked Cell" xfId="53" xr:uid="{00000000-0005-0000-0000-00009B000000}"/>
    <cellStyle name="Milliers 2" xfId="6" xr:uid="{00000000-0005-0000-0000-00009C000000}"/>
    <cellStyle name="Milliers 2 2" xfId="8" xr:uid="{00000000-0005-0000-0000-00009D000000}"/>
    <cellStyle name="Milliers 3" xfId="13" xr:uid="{00000000-0005-0000-0000-00009E000000}"/>
    <cellStyle name="Milliers 3 2" xfId="71" xr:uid="{00000000-0005-0000-0000-00009F000000}"/>
    <cellStyle name="Milliers 3 2 2" xfId="104" xr:uid="{00000000-0005-0000-0000-0000A0000000}"/>
    <cellStyle name="Milliers 3 2 2 2" xfId="202" xr:uid="{00000000-0005-0000-0000-0000A1000000}"/>
    <cellStyle name="Milliers 3 2 3" xfId="169" xr:uid="{00000000-0005-0000-0000-0000A2000000}"/>
    <cellStyle name="Milliers 3 3" xfId="89" xr:uid="{00000000-0005-0000-0000-0000A3000000}"/>
    <cellStyle name="Milliers 3 3 2" xfId="187" xr:uid="{00000000-0005-0000-0000-0000A4000000}"/>
    <cellStyle name="Milliers 3 4" xfId="149" xr:uid="{00000000-0005-0000-0000-0000A5000000}"/>
    <cellStyle name="Monétaire 2" xfId="2" xr:uid="{00000000-0005-0000-0000-0000A6000000}"/>
    <cellStyle name="Monétaire 2 2" xfId="7" xr:uid="{00000000-0005-0000-0000-0000A7000000}"/>
    <cellStyle name="Neutral" xfId="54" xr:uid="{00000000-0005-0000-0000-0000A8000000}"/>
    <cellStyle name="Normal" xfId="0" builtinId="0"/>
    <cellStyle name="Normal 10" xfId="19" xr:uid="{00000000-0005-0000-0000-0000AA000000}"/>
    <cellStyle name="Normal 10 2" xfId="75" xr:uid="{00000000-0005-0000-0000-0000AB000000}"/>
    <cellStyle name="Normal 10 2 2" xfId="108" xr:uid="{00000000-0005-0000-0000-0000AC000000}"/>
    <cellStyle name="Normal 10 2 2 2" xfId="206" xr:uid="{00000000-0005-0000-0000-0000AD000000}"/>
    <cellStyle name="Normal 10 2 3" xfId="173" xr:uid="{00000000-0005-0000-0000-0000AE000000}"/>
    <cellStyle name="Normal 10 3" xfId="93" xr:uid="{00000000-0005-0000-0000-0000AF000000}"/>
    <cellStyle name="Normal 10 3 2" xfId="191" xr:uid="{00000000-0005-0000-0000-0000B0000000}"/>
    <cellStyle name="Normal 10 4" xfId="153" xr:uid="{00000000-0005-0000-0000-0000B1000000}"/>
    <cellStyle name="Normal 11" xfId="59" xr:uid="{00000000-0005-0000-0000-0000B2000000}"/>
    <cellStyle name="Normal 11 2" xfId="81" xr:uid="{00000000-0005-0000-0000-0000B3000000}"/>
    <cellStyle name="Normal 11 2 2" xfId="114" xr:uid="{00000000-0005-0000-0000-0000B4000000}"/>
    <cellStyle name="Normal 11 2 2 2" xfId="212" xr:uid="{00000000-0005-0000-0000-0000B5000000}"/>
    <cellStyle name="Normal 11 2 3" xfId="179" xr:uid="{00000000-0005-0000-0000-0000B6000000}"/>
    <cellStyle name="Normal 11 3" xfId="98" xr:uid="{00000000-0005-0000-0000-0000B7000000}"/>
    <cellStyle name="Normal 11 3 2" xfId="196" xr:uid="{00000000-0005-0000-0000-0000B8000000}"/>
    <cellStyle name="Normal 11 4" xfId="162" xr:uid="{00000000-0005-0000-0000-0000B9000000}"/>
    <cellStyle name="Normal 12" xfId="1" xr:uid="{00000000-0005-0000-0000-0000BA000000}"/>
    <cellStyle name="Normal 2" xfId="3" xr:uid="{00000000-0005-0000-0000-0000BB000000}"/>
    <cellStyle name="Normal 2 2" xfId="17" xr:uid="{00000000-0005-0000-0000-0000BC000000}"/>
    <cellStyle name="Normal 2 2 2" xfId="20" xr:uid="{00000000-0005-0000-0000-0000BD000000}"/>
    <cellStyle name="Normal 2 2 2 2" xfId="76" xr:uid="{00000000-0005-0000-0000-0000BE000000}"/>
    <cellStyle name="Normal 2 2 2 2 2" xfId="109" xr:uid="{00000000-0005-0000-0000-0000BF000000}"/>
    <cellStyle name="Normal 2 2 2 2 2 2" xfId="207" xr:uid="{00000000-0005-0000-0000-0000C0000000}"/>
    <cellStyle name="Normal 2 2 2 2 3" xfId="174" xr:uid="{00000000-0005-0000-0000-0000C1000000}"/>
    <cellStyle name="Normal 2 2 2 3" xfId="94" xr:uid="{00000000-0005-0000-0000-0000C2000000}"/>
    <cellStyle name="Normal 2 2 2 3 2" xfId="192" xr:uid="{00000000-0005-0000-0000-0000C3000000}"/>
    <cellStyle name="Normal 2 2 2 4" xfId="154" xr:uid="{00000000-0005-0000-0000-0000C4000000}"/>
    <cellStyle name="Normal 3" xfId="5" xr:uid="{00000000-0005-0000-0000-0000C5000000}"/>
    <cellStyle name="Normal 3 2" xfId="61" xr:uid="{00000000-0005-0000-0000-0000C6000000}"/>
    <cellStyle name="Normal 3 2 2" xfId="82" xr:uid="{00000000-0005-0000-0000-0000C7000000}"/>
    <cellStyle name="Normal 3 2 2 2" xfId="115" xr:uid="{00000000-0005-0000-0000-0000C8000000}"/>
    <cellStyle name="Normal 3 2 2 2 2" xfId="213" xr:uid="{00000000-0005-0000-0000-0000C9000000}"/>
    <cellStyle name="Normal 3 2 2 3" xfId="180" xr:uid="{00000000-0005-0000-0000-0000CA000000}"/>
    <cellStyle name="Normal 3 2 3" xfId="99" xr:uid="{00000000-0005-0000-0000-0000CB000000}"/>
    <cellStyle name="Normal 3 2 3 2" xfId="197" xr:uid="{00000000-0005-0000-0000-0000CC000000}"/>
    <cellStyle name="Normal 3 2 4" xfId="163" xr:uid="{00000000-0005-0000-0000-0000CD000000}"/>
    <cellStyle name="Normal 4" xfId="9" xr:uid="{00000000-0005-0000-0000-0000CE000000}"/>
    <cellStyle name="Normal 4 2" xfId="18" xr:uid="{00000000-0005-0000-0000-0000CF000000}"/>
    <cellStyle name="Normal 4 3" xfId="67" xr:uid="{00000000-0005-0000-0000-0000D0000000}"/>
    <cellStyle name="Normal 4 3 2" xfId="100" xr:uid="{00000000-0005-0000-0000-0000D1000000}"/>
    <cellStyle name="Normal 4 3 2 2" xfId="198" xr:uid="{00000000-0005-0000-0000-0000D2000000}"/>
    <cellStyle name="Normal 4 3 3" xfId="165" xr:uid="{00000000-0005-0000-0000-0000D3000000}"/>
    <cellStyle name="Normal 4 4" xfId="85" xr:uid="{00000000-0005-0000-0000-0000D4000000}"/>
    <cellStyle name="Normal 4 4 2" xfId="183" xr:uid="{00000000-0005-0000-0000-0000D5000000}"/>
    <cellStyle name="Normal 4 5" xfId="145" xr:uid="{00000000-0005-0000-0000-0000D6000000}"/>
    <cellStyle name="Normal 5" xfId="10" xr:uid="{00000000-0005-0000-0000-0000D7000000}"/>
    <cellStyle name="Normal 5 2" xfId="11" xr:uid="{00000000-0005-0000-0000-0000D8000000}"/>
    <cellStyle name="Normal 5 2 2" xfId="69" xr:uid="{00000000-0005-0000-0000-0000D9000000}"/>
    <cellStyle name="Normal 5 2 2 2" xfId="102" xr:uid="{00000000-0005-0000-0000-0000DA000000}"/>
    <cellStyle name="Normal 5 2 2 2 2" xfId="200" xr:uid="{00000000-0005-0000-0000-0000DB000000}"/>
    <cellStyle name="Normal 5 2 2 3" xfId="167" xr:uid="{00000000-0005-0000-0000-0000DC000000}"/>
    <cellStyle name="Normal 5 2 3" xfId="87" xr:uid="{00000000-0005-0000-0000-0000DD000000}"/>
    <cellStyle name="Normal 5 2 3 2" xfId="185" xr:uid="{00000000-0005-0000-0000-0000DE000000}"/>
    <cellStyle name="Normal 5 2 4" xfId="147" xr:uid="{00000000-0005-0000-0000-0000DF000000}"/>
    <cellStyle name="Normal 5 3" xfId="68" xr:uid="{00000000-0005-0000-0000-0000E0000000}"/>
    <cellStyle name="Normal 5 3 2" xfId="101" xr:uid="{00000000-0005-0000-0000-0000E1000000}"/>
    <cellStyle name="Normal 5 3 2 2" xfId="199" xr:uid="{00000000-0005-0000-0000-0000E2000000}"/>
    <cellStyle name="Normal 5 3 3" xfId="166" xr:uid="{00000000-0005-0000-0000-0000E3000000}"/>
    <cellStyle name="Normal 5 4" xfId="86" xr:uid="{00000000-0005-0000-0000-0000E4000000}"/>
    <cellStyle name="Normal 5 4 2" xfId="184" xr:uid="{00000000-0005-0000-0000-0000E5000000}"/>
    <cellStyle name="Normal 5 5" xfId="146" xr:uid="{00000000-0005-0000-0000-0000E6000000}"/>
    <cellStyle name="Normal 6" xfId="12" xr:uid="{00000000-0005-0000-0000-0000E7000000}"/>
    <cellStyle name="Normal 6 2" xfId="60" xr:uid="{00000000-0005-0000-0000-0000E8000000}"/>
    <cellStyle name="Normal 6 3" xfId="70" xr:uid="{00000000-0005-0000-0000-0000E9000000}"/>
    <cellStyle name="Normal 6 3 2" xfId="103" xr:uid="{00000000-0005-0000-0000-0000EA000000}"/>
    <cellStyle name="Normal 6 3 2 2" xfId="201" xr:uid="{00000000-0005-0000-0000-0000EB000000}"/>
    <cellStyle name="Normal 6 3 3" xfId="168" xr:uid="{00000000-0005-0000-0000-0000EC000000}"/>
    <cellStyle name="Normal 6 4" xfId="88" xr:uid="{00000000-0005-0000-0000-0000ED000000}"/>
    <cellStyle name="Normal 6 4 2" xfId="186" xr:uid="{00000000-0005-0000-0000-0000EE000000}"/>
    <cellStyle name="Normal 6 5" xfId="148" xr:uid="{00000000-0005-0000-0000-0000EF000000}"/>
    <cellStyle name="Normal 7" xfId="14" xr:uid="{00000000-0005-0000-0000-0000F0000000}"/>
    <cellStyle name="Normal 7 2" xfId="72" xr:uid="{00000000-0005-0000-0000-0000F1000000}"/>
    <cellStyle name="Normal 7 2 2" xfId="105" xr:uid="{00000000-0005-0000-0000-0000F2000000}"/>
    <cellStyle name="Normal 7 2 2 2" xfId="203" xr:uid="{00000000-0005-0000-0000-0000F3000000}"/>
    <cellStyle name="Normal 7 2 3" xfId="170" xr:uid="{00000000-0005-0000-0000-0000F4000000}"/>
    <cellStyle name="Normal 7 3" xfId="90" xr:uid="{00000000-0005-0000-0000-0000F5000000}"/>
    <cellStyle name="Normal 7 3 2" xfId="188" xr:uid="{00000000-0005-0000-0000-0000F6000000}"/>
    <cellStyle name="Normal 7 4" xfId="150" xr:uid="{00000000-0005-0000-0000-0000F7000000}"/>
    <cellStyle name="Normal 8" xfId="15" xr:uid="{00000000-0005-0000-0000-0000F8000000}"/>
    <cellStyle name="Normal 8 2" xfId="73" xr:uid="{00000000-0005-0000-0000-0000F9000000}"/>
    <cellStyle name="Normal 8 2 2" xfId="106" xr:uid="{00000000-0005-0000-0000-0000FA000000}"/>
    <cellStyle name="Normal 8 2 2 2" xfId="204" xr:uid="{00000000-0005-0000-0000-0000FB000000}"/>
    <cellStyle name="Normal 8 2 3" xfId="171" xr:uid="{00000000-0005-0000-0000-0000FC000000}"/>
    <cellStyle name="Normal 8 3" xfId="91" xr:uid="{00000000-0005-0000-0000-0000FD000000}"/>
    <cellStyle name="Normal 8 3 2" xfId="189" xr:uid="{00000000-0005-0000-0000-0000FE000000}"/>
    <cellStyle name="Normal 8 4" xfId="151" xr:uid="{00000000-0005-0000-0000-0000FF000000}"/>
    <cellStyle name="Normal 8 5" xfId="328" xr:uid="{00000000-0005-0000-0000-000000010000}"/>
    <cellStyle name="Normal 8 6" xfId="329" xr:uid="{00000000-0005-0000-0000-000001010000}"/>
    <cellStyle name="Normal 9" xfId="16" xr:uid="{00000000-0005-0000-0000-000002010000}"/>
    <cellStyle name="Normal 9 2" xfId="74" xr:uid="{00000000-0005-0000-0000-000003010000}"/>
    <cellStyle name="Normal 9 2 2" xfId="107" xr:uid="{00000000-0005-0000-0000-000004010000}"/>
    <cellStyle name="Normal 9 2 2 2" xfId="205" xr:uid="{00000000-0005-0000-0000-000005010000}"/>
    <cellStyle name="Normal 9 2 3" xfId="172" xr:uid="{00000000-0005-0000-0000-000006010000}"/>
    <cellStyle name="Normal 9 3" xfId="92" xr:uid="{00000000-0005-0000-0000-000007010000}"/>
    <cellStyle name="Normal 9 3 2" xfId="190" xr:uid="{00000000-0005-0000-0000-000008010000}"/>
    <cellStyle name="Normal 9 4" xfId="152" xr:uid="{00000000-0005-0000-0000-000009010000}"/>
    <cellStyle name="Output" xfId="55" xr:uid="{00000000-0005-0000-0000-00000A010000}"/>
    <cellStyle name="Output 10" xfId="164" xr:uid="{00000000-0005-0000-0000-00000B010000}"/>
    <cellStyle name="Output 2" xfId="84" xr:uid="{00000000-0005-0000-0000-00000C010000}"/>
    <cellStyle name="Output 2 2" xfId="117" xr:uid="{00000000-0005-0000-0000-00000D010000}"/>
    <cellStyle name="Output 2 2 2" xfId="215" xr:uid="{00000000-0005-0000-0000-00000E010000}"/>
    <cellStyle name="Output 2 2 3" xfId="267" xr:uid="{00000000-0005-0000-0000-00000F010000}"/>
    <cellStyle name="Output 2 2 4" xfId="300" xr:uid="{00000000-0005-0000-0000-000010010000}"/>
    <cellStyle name="Output 2 3" xfId="126" xr:uid="{00000000-0005-0000-0000-000011010000}"/>
    <cellStyle name="Output 2 3 2" xfId="224" xr:uid="{00000000-0005-0000-0000-000012010000}"/>
    <cellStyle name="Output 2 3 3" xfId="276" xr:uid="{00000000-0005-0000-0000-000013010000}"/>
    <cellStyle name="Output 2 3 4" xfId="309" xr:uid="{00000000-0005-0000-0000-000014010000}"/>
    <cellStyle name="Output 2 4" xfId="135" xr:uid="{00000000-0005-0000-0000-000015010000}"/>
    <cellStyle name="Output 2 4 2" xfId="233" xr:uid="{00000000-0005-0000-0000-000016010000}"/>
    <cellStyle name="Output 2 4 3" xfId="285" xr:uid="{00000000-0005-0000-0000-000017010000}"/>
    <cellStyle name="Output 2 4 4" xfId="318" xr:uid="{00000000-0005-0000-0000-000018010000}"/>
    <cellStyle name="Output 2 5" xfId="144" xr:uid="{00000000-0005-0000-0000-000019010000}"/>
    <cellStyle name="Output 2 5 2" xfId="242" xr:uid="{00000000-0005-0000-0000-00001A010000}"/>
    <cellStyle name="Output 2 5 3" xfId="294" xr:uid="{00000000-0005-0000-0000-00001B010000}"/>
    <cellStyle name="Output 2 5 4" xfId="327" xr:uid="{00000000-0005-0000-0000-00001C010000}"/>
    <cellStyle name="Output 2 6" xfId="182" xr:uid="{00000000-0005-0000-0000-00001D010000}"/>
    <cellStyle name="Output 2 7" xfId="257" xr:uid="{00000000-0005-0000-0000-00001E010000}"/>
    <cellStyle name="Output 2 8" xfId="243" xr:uid="{00000000-0005-0000-0000-00001F010000}"/>
    <cellStyle name="Output 3" xfId="83" xr:uid="{00000000-0005-0000-0000-000020010000}"/>
    <cellStyle name="Output 3 2" xfId="116" xr:uid="{00000000-0005-0000-0000-000021010000}"/>
    <cellStyle name="Output 3 2 2" xfId="214" xr:uid="{00000000-0005-0000-0000-000022010000}"/>
    <cellStyle name="Output 3 2 3" xfId="266" xr:uid="{00000000-0005-0000-0000-000023010000}"/>
    <cellStyle name="Output 3 2 4" xfId="299" xr:uid="{00000000-0005-0000-0000-000024010000}"/>
    <cellStyle name="Output 3 3" xfId="125" xr:uid="{00000000-0005-0000-0000-000025010000}"/>
    <cellStyle name="Output 3 3 2" xfId="223" xr:uid="{00000000-0005-0000-0000-000026010000}"/>
    <cellStyle name="Output 3 3 3" xfId="275" xr:uid="{00000000-0005-0000-0000-000027010000}"/>
    <cellStyle name="Output 3 3 4" xfId="308" xr:uid="{00000000-0005-0000-0000-000028010000}"/>
    <cellStyle name="Output 3 4" xfId="134" xr:uid="{00000000-0005-0000-0000-000029010000}"/>
    <cellStyle name="Output 3 4 2" xfId="232" xr:uid="{00000000-0005-0000-0000-00002A010000}"/>
    <cellStyle name="Output 3 4 3" xfId="284" xr:uid="{00000000-0005-0000-0000-00002B010000}"/>
    <cellStyle name="Output 3 4 4" xfId="317" xr:uid="{00000000-0005-0000-0000-00002C010000}"/>
    <cellStyle name="Output 3 5" xfId="143" xr:uid="{00000000-0005-0000-0000-00002D010000}"/>
    <cellStyle name="Output 3 5 2" xfId="241" xr:uid="{00000000-0005-0000-0000-00002E010000}"/>
    <cellStyle name="Output 3 5 3" xfId="293" xr:uid="{00000000-0005-0000-0000-00002F010000}"/>
    <cellStyle name="Output 3 5 4" xfId="326" xr:uid="{00000000-0005-0000-0000-000030010000}"/>
    <cellStyle name="Output 3 6" xfId="181" xr:uid="{00000000-0005-0000-0000-000031010000}"/>
    <cellStyle name="Output 3 7" xfId="256" xr:uid="{00000000-0005-0000-0000-000032010000}"/>
    <cellStyle name="Output 3 8" xfId="244" xr:uid="{00000000-0005-0000-0000-000033010000}"/>
    <cellStyle name="Output 4" xfId="97" xr:uid="{00000000-0005-0000-0000-000034010000}"/>
    <cellStyle name="Output 4 2" xfId="195" xr:uid="{00000000-0005-0000-0000-000035010000}"/>
    <cellStyle name="Output 4 3" xfId="260" xr:uid="{00000000-0005-0000-0000-000036010000}"/>
    <cellStyle name="Output 4 4" xfId="157" xr:uid="{00000000-0005-0000-0000-000037010000}"/>
    <cellStyle name="Output 5" xfId="120" xr:uid="{00000000-0005-0000-0000-000038010000}"/>
    <cellStyle name="Output 5 2" xfId="218" xr:uid="{00000000-0005-0000-0000-000039010000}"/>
    <cellStyle name="Output 5 3" xfId="270" xr:uid="{00000000-0005-0000-0000-00003A010000}"/>
    <cellStyle name="Output 5 4" xfId="303" xr:uid="{00000000-0005-0000-0000-00003B010000}"/>
    <cellStyle name="Output 6" xfId="129" xr:uid="{00000000-0005-0000-0000-00003C010000}"/>
    <cellStyle name="Output 6 2" xfId="227" xr:uid="{00000000-0005-0000-0000-00003D010000}"/>
    <cellStyle name="Output 6 3" xfId="279" xr:uid="{00000000-0005-0000-0000-00003E010000}"/>
    <cellStyle name="Output 6 4" xfId="312" xr:uid="{00000000-0005-0000-0000-00003F010000}"/>
    <cellStyle name="Output 7" xfId="138" xr:uid="{00000000-0005-0000-0000-000040010000}"/>
    <cellStyle name="Output 7 2" xfId="236" xr:uid="{00000000-0005-0000-0000-000041010000}"/>
    <cellStyle name="Output 7 3" xfId="288" xr:uid="{00000000-0005-0000-0000-000042010000}"/>
    <cellStyle name="Output 7 4" xfId="321" xr:uid="{00000000-0005-0000-0000-000043010000}"/>
    <cellStyle name="Output 8" xfId="161" xr:uid="{00000000-0005-0000-0000-000044010000}"/>
    <cellStyle name="Output 9" xfId="251" xr:uid="{00000000-0005-0000-0000-000045010000}"/>
    <cellStyle name="Pourcentage 2" xfId="56" xr:uid="{00000000-0005-0000-0000-000046010000}"/>
    <cellStyle name="TableStyleLight1" xfId="4" xr:uid="{00000000-0005-0000-0000-000047010000}"/>
    <cellStyle name="Title" xfId="57" xr:uid="{00000000-0005-0000-0000-000048010000}"/>
    <cellStyle name="Warning Text" xfId="58" xr:uid="{00000000-0005-0000-0000-000049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2" workbookViewId="0">
      <selection activeCell="J16" sqref="J16"/>
    </sheetView>
  </sheetViews>
  <sheetFormatPr baseColWidth="10" defaultRowHeight="14.4" x14ac:dyDescent="0.3"/>
  <cols>
    <col min="1" max="1" width="13" style="3" customWidth="1"/>
    <col min="2" max="2" width="11.44140625" style="3"/>
  </cols>
  <sheetData>
    <row r="1" spans="1:12" x14ac:dyDescent="0.3">
      <c r="A1" s="14" t="s">
        <v>14</v>
      </c>
      <c r="B1" s="14"/>
      <c r="C1" s="14"/>
      <c r="D1" s="14"/>
      <c r="E1" s="14"/>
      <c r="F1" s="14"/>
      <c r="G1" s="14"/>
      <c r="H1" s="14"/>
    </row>
    <row r="3" spans="1:12" ht="15" customHeight="1" x14ac:dyDescent="0.3">
      <c r="A3" s="2"/>
      <c r="B3" s="2"/>
      <c r="C3" s="13"/>
      <c r="D3" s="13"/>
      <c r="E3" s="13"/>
      <c r="F3" s="13"/>
      <c r="G3" s="13"/>
      <c r="H3" s="13"/>
    </row>
    <row r="4" spans="1:12" x14ac:dyDescent="0.3">
      <c r="A4" s="18" t="s">
        <v>7</v>
      </c>
      <c r="B4" s="18"/>
      <c r="C4" s="15" t="s">
        <v>4</v>
      </c>
      <c r="D4" s="16"/>
      <c r="E4" s="17"/>
      <c r="F4" s="15" t="s">
        <v>5</v>
      </c>
      <c r="G4" s="16"/>
      <c r="H4" s="16"/>
      <c r="I4" s="15" t="s">
        <v>6</v>
      </c>
      <c r="J4" s="16"/>
      <c r="K4" s="17"/>
    </row>
    <row r="5" spans="1:12" ht="28.8" x14ac:dyDescent="0.3">
      <c r="A5" s="5" t="s">
        <v>8</v>
      </c>
      <c r="B5" s="5" t="s">
        <v>9</v>
      </c>
      <c r="C5" s="6" t="s">
        <v>10</v>
      </c>
      <c r="D5" s="12" t="s">
        <v>11</v>
      </c>
      <c r="E5" s="6" t="s">
        <v>12</v>
      </c>
      <c r="F5" s="6" t="s">
        <v>10</v>
      </c>
      <c r="G5" s="12" t="s">
        <v>11</v>
      </c>
      <c r="H5" s="6" t="s">
        <v>12</v>
      </c>
      <c r="I5" s="6" t="s">
        <v>10</v>
      </c>
      <c r="J5" s="12" t="s">
        <v>11</v>
      </c>
      <c r="K5" s="6" t="s">
        <v>12</v>
      </c>
    </row>
    <row r="6" spans="1:12" x14ac:dyDescent="0.3">
      <c r="A6" s="10">
        <v>45642</v>
      </c>
      <c r="B6" s="10">
        <v>45665</v>
      </c>
      <c r="C6" s="20">
        <f>VLOOKUP(A6,$A$17:$D$28,2)-A6+1</f>
        <v>21</v>
      </c>
      <c r="D6">
        <f>VLOOKUP(A6,$A$17:$D$28,3)</f>
        <v>290</v>
      </c>
      <c r="E6" s="19">
        <f>ROUND(VLOOKUP(A6,$A$17:$D$28,4)*C6,0)</f>
        <v>870</v>
      </c>
      <c r="F6" s="11">
        <f>IF(B6&lt;=VLOOKUP(A6,$A$17:$D$28,2),"",MIN(B6,VLOOKUP(B6,$A$17:$D$28,2))-VLOOKUP(A6,$A$17:$D$28,2))</f>
        <v>3</v>
      </c>
      <c r="G6" s="11">
        <f>IF(F6="","",VLOOKUP(A6+C6,$A$17:$D$28,3))</f>
        <v>230</v>
      </c>
      <c r="H6" s="11">
        <f>IF(F6="","",ROUND(VLOOKUP(A6+C6,$A$17:$D$28,4)*F6,0))</f>
        <v>99</v>
      </c>
      <c r="I6" s="11" t="str">
        <f>IF(B6&lt;=VLOOKUP(VLOOKUP(A6,$A$17:$D$28,2)+1,A17:D28,2),"",B6-VLOOKUP(VLOOKUP(A6,$A$17:$D$28,2)+1,A17:D28,2)+1)</f>
        <v/>
      </c>
      <c r="J6" s="11" t="str">
        <f>IF(I6="","",VLOOKUP(A6+C6+F6,$A$17:$D$28,3))</f>
        <v/>
      </c>
      <c r="K6" s="11" t="str">
        <f>IF(I6="","",ROUND(VLOOKUP(A6+C6+F6,$A$17:$D$28,4)*I6,0))</f>
        <v/>
      </c>
      <c r="L6" t="s">
        <v>13</v>
      </c>
    </row>
    <row r="7" spans="1:12" x14ac:dyDescent="0.3">
      <c r="A7" s="10">
        <v>45765</v>
      </c>
      <c r="B7" s="10">
        <v>45833</v>
      </c>
      <c r="C7" s="20">
        <f>MIN(VLOOKUP(A7,$A$17:$D$28,2)-A7+1,B7-A7+1)</f>
        <v>31</v>
      </c>
      <c r="D7">
        <f>VLOOKUP(A7,$A$17:$C$28,3)</f>
        <v>230</v>
      </c>
      <c r="E7" s="19">
        <f>ROUND(VLOOKUP(A7,$A$17:$D$28,4)*C7,0)</f>
        <v>1019</v>
      </c>
      <c r="F7" s="11">
        <f>VLOOKUP(VLOOKUP(A7,$A$17:$D$28,2)+1,A18:D29,2)-VLOOKUP(A7,$A$17:$D$28,2)</f>
        <v>28</v>
      </c>
      <c r="G7" s="11">
        <f>IF(F7="","",VLOOKUP(A7+C7,$A$17:$D$28,3))</f>
        <v>290</v>
      </c>
      <c r="H7" s="11">
        <f>IF(F7="","",ROUND(VLOOKUP(A7+C7,$A$17:$D$28,4)*F7,0))</f>
        <v>1160</v>
      </c>
      <c r="I7" s="11">
        <f>IF(B7&lt;=VLOOKUP(VLOOKUP(A7,$A$17:$D$28,2)+1,A18:D29,2),"",B7-VLOOKUP(VLOOKUP(A7,$A$17:$D$28,2)+1,A18:D29,2)+1)</f>
        <v>11</v>
      </c>
      <c r="J7" s="11">
        <f>IF(I7="","",VLOOKUP(A7+C7+F7,$A$17:$D$28,3))</f>
        <v>400</v>
      </c>
      <c r="K7" s="11">
        <f>IF(I7="","",ROUND(VLOOKUP(A7+C7+F7,$A$17:$D$28,4)*I7,0))</f>
        <v>629</v>
      </c>
      <c r="L7" t="s">
        <v>16</v>
      </c>
    </row>
    <row r="8" spans="1:12" x14ac:dyDescent="0.3">
      <c r="A8" s="10">
        <v>45822</v>
      </c>
      <c r="B8" s="10">
        <v>45829</v>
      </c>
      <c r="C8" s="20">
        <f>MIN(VLOOKUP(A8,$A$17:$D$28,2)-A8+1,B8-A8+1)</f>
        <v>2</v>
      </c>
      <c r="D8">
        <f>VLOOKUP(A8,$A$17:$C$28,3)</f>
        <v>290</v>
      </c>
      <c r="E8" s="19">
        <f>ROUND(VLOOKUP(A8,$A$17:$D$28,4)*C8,0)</f>
        <v>83</v>
      </c>
      <c r="F8" s="11">
        <f>IF(B8&lt;=VLOOKUP(A8,$A$17:$D$28,2),"",MIN(B8,VLOOKUP(B8,$A$17:$D$28,2))-VLOOKUP(A8,$A$17:$D$28,2))</f>
        <v>6</v>
      </c>
      <c r="G8" s="11">
        <f>IF(F8="","",VLOOKUP(A8+C8,$A$17:$D$28,3))</f>
        <v>400</v>
      </c>
      <c r="H8" s="11">
        <f>IF(F8="","",ROUND(VLOOKUP(A8+C8,$A$17:$D$28,4)*F8,0))</f>
        <v>343</v>
      </c>
      <c r="I8" s="11" t="str">
        <f>IF(B8&lt;=VLOOKUP(VLOOKUP(A8,$A$17:$D$28,2)+1,A19:D30,2),"",B8-VLOOKUP(VLOOKUP(A8,$A$17:$D$28,2)+1,A19:D30,2)+1)</f>
        <v/>
      </c>
      <c r="J8" s="11" t="str">
        <f>IF(I8="","",VLOOKUP(A8+C8+F8,$A$17:$D$28,3))</f>
        <v/>
      </c>
      <c r="K8" s="11" t="str">
        <f>IF(I8="","",ROUND(VLOOKUP(A8+C8+F8,$A$17:$D$28,4)*I8,0))</f>
        <v/>
      </c>
    </row>
    <row r="9" spans="1:12" x14ac:dyDescent="0.3">
      <c r="A9" s="9"/>
      <c r="B9" s="9"/>
      <c r="C9" s="9"/>
      <c r="D9" s="11"/>
      <c r="E9" s="11"/>
      <c r="F9" s="11"/>
      <c r="G9" s="11"/>
      <c r="H9" s="11"/>
      <c r="I9" s="11"/>
      <c r="J9" s="11"/>
      <c r="K9" s="11"/>
      <c r="L9" t="s">
        <v>17</v>
      </c>
    </row>
    <row r="10" spans="1:12" x14ac:dyDescent="0.3">
      <c r="A10" s="9"/>
      <c r="B10" s="9"/>
      <c r="C10" s="9"/>
      <c r="D10" s="11"/>
      <c r="E10" s="11"/>
      <c r="F10" s="11"/>
      <c r="G10" s="11"/>
      <c r="H10" s="11"/>
      <c r="I10" s="11"/>
      <c r="J10" s="11"/>
      <c r="K10" s="11"/>
      <c r="L10" t="s">
        <v>18</v>
      </c>
    </row>
    <row r="13" spans="1:12" x14ac:dyDescent="0.3">
      <c r="L13" t="s">
        <v>19</v>
      </c>
    </row>
    <row r="14" spans="1:12" x14ac:dyDescent="0.3">
      <c r="A14" s="14" t="s">
        <v>15</v>
      </c>
      <c r="B14" s="14"/>
      <c r="C14" s="14"/>
      <c r="D14" s="14"/>
    </row>
    <row r="16" spans="1:12" ht="28.8" x14ac:dyDescent="0.3">
      <c r="A16" s="5" t="s">
        <v>0</v>
      </c>
      <c r="B16" s="5" t="s">
        <v>1</v>
      </c>
      <c r="C16" s="6" t="s">
        <v>2</v>
      </c>
      <c r="D16" s="6" t="s">
        <v>3</v>
      </c>
      <c r="K16" s="21"/>
      <c r="L16" s="22"/>
    </row>
    <row r="17" spans="1:13" x14ac:dyDescent="0.3">
      <c r="A17" s="7">
        <v>45642</v>
      </c>
      <c r="B17" s="7">
        <v>45662</v>
      </c>
      <c r="C17" s="6">
        <v>290</v>
      </c>
      <c r="D17" s="8">
        <f>C17/7</f>
        <v>41.428571428571431</v>
      </c>
      <c r="I17" s="21"/>
      <c r="K17" s="22"/>
      <c r="L17" s="21"/>
      <c r="M17" s="21"/>
    </row>
    <row r="18" spans="1:13" x14ac:dyDescent="0.3">
      <c r="A18" s="7">
        <v>45663</v>
      </c>
      <c r="B18" s="7">
        <v>45746</v>
      </c>
      <c r="C18" s="6">
        <v>230</v>
      </c>
      <c r="D18" s="8">
        <f t="shared" ref="D18:D28" si="0">C18/7</f>
        <v>32.857142857142854</v>
      </c>
      <c r="J18" s="21"/>
      <c r="L18" s="21"/>
      <c r="M18" s="21"/>
    </row>
    <row r="19" spans="1:13" x14ac:dyDescent="0.3">
      <c r="A19" s="7">
        <v>45747</v>
      </c>
      <c r="B19" s="7">
        <v>45760</v>
      </c>
      <c r="C19" s="6">
        <v>290</v>
      </c>
      <c r="D19" s="8">
        <f t="shared" si="0"/>
        <v>41.428571428571431</v>
      </c>
      <c r="J19" s="22"/>
      <c r="K19" s="21"/>
      <c r="L19" s="21"/>
    </row>
    <row r="20" spans="1:13" x14ac:dyDescent="0.3">
      <c r="A20" s="7">
        <v>45761</v>
      </c>
      <c r="B20" s="7">
        <v>45795</v>
      </c>
      <c r="C20" s="6">
        <v>230</v>
      </c>
      <c r="D20" s="8">
        <f t="shared" si="0"/>
        <v>32.857142857142854</v>
      </c>
      <c r="J20" s="21"/>
    </row>
    <row r="21" spans="1:13" x14ac:dyDescent="0.3">
      <c r="A21" s="7">
        <v>45796</v>
      </c>
      <c r="B21" s="7">
        <v>45823</v>
      </c>
      <c r="C21" s="6">
        <v>290</v>
      </c>
      <c r="D21" s="8">
        <f t="shared" si="0"/>
        <v>41.428571428571431</v>
      </c>
    </row>
    <row r="22" spans="1:13" x14ac:dyDescent="0.3">
      <c r="A22" s="7">
        <v>45824</v>
      </c>
      <c r="B22" s="7">
        <v>45838</v>
      </c>
      <c r="C22" s="6">
        <v>400</v>
      </c>
      <c r="D22" s="8">
        <f t="shared" si="0"/>
        <v>57.142857142857146</v>
      </c>
    </row>
    <row r="23" spans="1:13" x14ac:dyDescent="0.3">
      <c r="A23" s="7">
        <v>45839</v>
      </c>
      <c r="B23" s="7">
        <v>45851</v>
      </c>
      <c r="C23" s="6">
        <v>460</v>
      </c>
      <c r="D23" s="8">
        <f t="shared" si="0"/>
        <v>65.714285714285708</v>
      </c>
    </row>
    <row r="24" spans="1:13" x14ac:dyDescent="0.3">
      <c r="A24" s="7">
        <v>45852</v>
      </c>
      <c r="B24" s="7">
        <v>45858</v>
      </c>
      <c r="C24" s="6">
        <v>460</v>
      </c>
      <c r="D24" s="8">
        <f t="shared" si="0"/>
        <v>65.714285714285708</v>
      </c>
    </row>
    <row r="25" spans="1:13" x14ac:dyDescent="0.3">
      <c r="A25" s="7">
        <v>45859</v>
      </c>
      <c r="B25" s="7">
        <v>45893</v>
      </c>
      <c r="C25" s="6">
        <v>575</v>
      </c>
      <c r="D25" s="8">
        <f t="shared" si="0"/>
        <v>82.142857142857139</v>
      </c>
    </row>
    <row r="26" spans="1:13" x14ac:dyDescent="0.3">
      <c r="A26" s="7">
        <v>45894</v>
      </c>
      <c r="B26" s="7">
        <v>45907</v>
      </c>
      <c r="C26" s="6">
        <v>400</v>
      </c>
      <c r="D26" s="8">
        <f t="shared" si="0"/>
        <v>57.142857142857146</v>
      </c>
    </row>
    <row r="27" spans="1:13" x14ac:dyDescent="0.3">
      <c r="A27" s="7">
        <v>45908</v>
      </c>
      <c r="B27" s="7">
        <v>45921</v>
      </c>
      <c r="C27" s="6">
        <v>290</v>
      </c>
      <c r="D27" s="8">
        <f t="shared" si="0"/>
        <v>41.428571428571431</v>
      </c>
    </row>
    <row r="28" spans="1:13" x14ac:dyDescent="0.3">
      <c r="A28" s="7">
        <v>45922</v>
      </c>
      <c r="B28" s="7">
        <v>46005</v>
      </c>
      <c r="C28" s="6">
        <v>230</v>
      </c>
      <c r="D28" s="8">
        <f t="shared" si="0"/>
        <v>32.857142857142854</v>
      </c>
    </row>
    <row r="29" spans="1:13" x14ac:dyDescent="0.3">
      <c r="A29" s="4"/>
      <c r="B29" s="4"/>
      <c r="C29" s="1"/>
      <c r="D29" s="1"/>
    </row>
    <row r="30" spans="1:13" x14ac:dyDescent="0.3">
      <c r="A30" s="4"/>
      <c r="B30" s="4"/>
      <c r="C30" s="1"/>
      <c r="D30" s="1"/>
    </row>
    <row r="31" spans="1:13" x14ac:dyDescent="0.3">
      <c r="A31" s="4"/>
      <c r="B31" s="4"/>
      <c r="C31" s="1"/>
      <c r="D31" s="1"/>
    </row>
  </sheetData>
  <mergeCells count="6">
    <mergeCell ref="A1:H1"/>
    <mergeCell ref="C4:E4"/>
    <mergeCell ref="F4:H4"/>
    <mergeCell ref="I4:K4"/>
    <mergeCell ref="A14:D14"/>
    <mergeCell ref="A4:B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brucine</cp:lastModifiedBy>
  <dcterms:created xsi:type="dcterms:W3CDTF">2024-12-30T17:16:45Z</dcterms:created>
  <dcterms:modified xsi:type="dcterms:W3CDTF">2024-12-31T09:54:10Z</dcterms:modified>
</cp:coreProperties>
</file>