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D:\Bureau\"/>
    </mc:Choice>
  </mc:AlternateContent>
  <xr:revisionPtr revIDLastSave="0" documentId="13_ncr:1_{07079166-B2CC-457C-8CD2-1E4AED5724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euil1" sheetId="1" r:id="rId1"/>
    <sheet name="Feuil2" sheetId="2" r:id="rId2"/>
  </sheets>
  <definedNames>
    <definedName name="Huisseries">OFFSET(Feuil1!$I$3,,,COUNTA(Feuil1!$I:$I))</definedName>
    <definedName name="maçonnerie">OFFSET(Feuil1!$L$3,,,COUNTA(Feuil1!$L:$L))</definedName>
    <definedName name="Plomberie">OFFSET(Feuil1!$G$3,,,COUNTA(Feuil1!$G:$G))</definedName>
    <definedName name="Routes">OFFSET(Feuil1!$H$3,,,COUNTA(Feuil1!$H:$H))</definedName>
    <definedName name="sol">OFFSET(Feuil1!$J$3,,,COUNTA(Feuil1!$J:$J))</definedName>
    <definedName name="stores">OFFSET(Feuil1!$K$3,,,COUNTA(Feuil1!$K:$K))</definedName>
    <definedName name="toitures">OFFSET(Feuil1!$M$3,,,COUNTA(Feuil1!$M:$M))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  <c r="D13" i="1" a="1"/>
  <c r="D30" i="1" a="1"/>
  <c r="D22" i="1" a="1"/>
  <c r="D14" i="1" a="1"/>
  <c r="D21" i="1" a="1"/>
  <c r="D20" i="1" a="1"/>
  <c r="D19" i="1" a="1"/>
  <c r="D18" i="1" a="1"/>
  <c r="D25" i="1" a="1"/>
  <c r="D16" i="1" a="1"/>
  <c r="D23" i="1" a="1"/>
  <c r="D29" i="1" a="1"/>
  <c r="D26" i="1" a="1"/>
  <c r="D17" i="1" a="1"/>
  <c r="D15" i="1" a="1"/>
  <c r="D28" i="1" a="1"/>
  <c r="D24" i="1" a="1"/>
  <c r="D27" i="1" a="1"/>
  <c r="D31" i="1" a="1"/>
  <c r="D13" i="1" l="1"/>
  <c r="D31" i="1"/>
  <c r="D27" i="1"/>
  <c r="D24" i="1"/>
  <c r="D28" i="1"/>
  <c r="D15" i="1"/>
  <c r="D17" i="1"/>
  <c r="D26" i="1"/>
  <c r="D29" i="1"/>
  <c r="D23" i="1"/>
  <c r="D16" i="1"/>
  <c r="D25" i="1"/>
  <c r="D18" i="1"/>
  <c r="D19" i="1"/>
  <c r="D20" i="1"/>
  <c r="D21" i="1"/>
  <c r="D14" i="1"/>
  <c r="D22" i="1"/>
  <c r="D3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<sst xmlns="http://schemas.openxmlformats.org/spreadsheetml/2006/main" count="87" uniqueCount="72">
  <si>
    <t>sanitaire</t>
  </si>
  <si>
    <t>route</t>
  </si>
  <si>
    <t>porte</t>
  </si>
  <si>
    <t>sol</t>
  </si>
  <si>
    <t>store</t>
  </si>
  <si>
    <t>béton</t>
  </si>
  <si>
    <t>toiture</t>
  </si>
  <si>
    <t>douche</t>
  </si>
  <si>
    <t>marquage</t>
  </si>
  <si>
    <t>fenetre</t>
  </si>
  <si>
    <t>peinture</t>
  </si>
  <si>
    <t>beton</t>
  </si>
  <si>
    <t>goutière</t>
  </si>
  <si>
    <t>wc</t>
  </si>
  <si>
    <t>nid de poule</t>
  </si>
  <si>
    <t>fenêtre</t>
  </si>
  <si>
    <t>regard</t>
  </si>
  <si>
    <t>gouttiere</t>
  </si>
  <si>
    <t>chasse d'eau</t>
  </si>
  <si>
    <t>poteau signalisation</t>
  </si>
  <si>
    <t>serrure</t>
  </si>
  <si>
    <t>gouttière</t>
  </si>
  <si>
    <t>evier</t>
  </si>
  <si>
    <t>échelle</t>
  </si>
  <si>
    <t>ligne de vie</t>
  </si>
  <si>
    <t>évier</t>
  </si>
  <si>
    <t>echelle</t>
  </si>
  <si>
    <t>robinet</t>
  </si>
  <si>
    <t>groom</t>
  </si>
  <si>
    <t>poigne</t>
  </si>
  <si>
    <t>Plomberie</t>
  </si>
  <si>
    <t>Routes-marquages au sol</t>
  </si>
  <si>
    <t>Huisseries-menuiseries-metallerie</t>
  </si>
  <si>
    <t>sol-peinture-petits travaux interieur</t>
  </si>
  <si>
    <t>stores</t>
  </si>
  <si>
    <t>maçonnerie-gros œuvre</t>
  </si>
  <si>
    <t>toitures-couvertures</t>
  </si>
  <si>
    <t>Catégorie</t>
  </si>
  <si>
    <t>Mot clef</t>
  </si>
  <si>
    <t>N°OT</t>
  </si>
  <si>
    <t>Etat OT</t>
  </si>
  <si>
    <t>Description OT</t>
  </si>
  <si>
    <t>O</t>
  </si>
  <si>
    <t>Ticket 221 fuite d'eau au dessus de la sous station</t>
  </si>
  <si>
    <t>R</t>
  </si>
  <si>
    <t>Réparation provisoire sur la gouttière à l'entrée du A3</t>
  </si>
  <si>
    <t>Fuite d'eau dans le plafond au fond du couloir du bâtiment coté A18</t>
  </si>
  <si>
    <t>Mise ne place d'un écran salle de réunion</t>
  </si>
  <si>
    <t>Sur chaque cellule marquer à la peinture noir "TONNAGE PYRO MAXI : 1900 KG"  (Pochoir disponible au A09)</t>
  </si>
  <si>
    <t>Fuite d'eau appentis devant la CO au A9</t>
  </si>
  <si>
    <t>L</t>
  </si>
  <si>
    <t>Modification du sens ouverture de la porte vestiaire femme/vers training room, la barre anti panique est du mauvais coté</t>
  </si>
  <si>
    <t>Suppression de toutes les poignées extérieurs des portes issus de secours dans le cadre du comptage mis en  place pour le B12D</t>
  </si>
  <si>
    <t>Rajout d'une rampe sur l'escalier donnant du A11 au vestiaire femme</t>
  </si>
  <si>
    <t>URGENT la porte du halle situé en face de la cellule 2 est très difficile à ouvrir et fermée, FSAT le 11/10/2024 nettoyage rail et graissage à faire</t>
  </si>
  <si>
    <t>Ticket 250 fuite d'eau urinoir local 10</t>
  </si>
  <si>
    <t>T</t>
  </si>
  <si>
    <t>Fuite d'eau en toiture au niveau du local archive et du hangar</t>
  </si>
  <si>
    <t>Demonter porte dans le magasin</t>
  </si>
  <si>
    <t>Remettre en place les plaques de faux plafond des halls et cellules B11G et B11D risque de chute des plaques</t>
  </si>
  <si>
    <t>catégorie</t>
  </si>
  <si>
    <t>fuite d'eau toiture</t>
  </si>
  <si>
    <t>plafon</t>
  </si>
  <si>
    <t>Installation de stores, A23, 1er étage</t>
  </si>
  <si>
    <t>Ticket 905 -  Wc rdc - Fuite d'eau sur urinoir</t>
  </si>
  <si>
    <t>Nettoyage à l'arrière du Bâtiment  des objets sur le sol</t>
  </si>
  <si>
    <t>Demande réparation tuyau sanitaire _A-152</t>
  </si>
  <si>
    <t>fuite d'eau au lavabo</t>
  </si>
  <si>
    <t>fuite d'eau</t>
  </si>
  <si>
    <t>lavabo</t>
  </si>
  <si>
    <t>baignoire</t>
  </si>
  <si>
    <t>WC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</si>
</sst>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444444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2" fillId="0" borderId="2" xfId="0" applyFont="1" applyBorder="1"/>
    <xf numFmtId="0" fontId="0" fillId="0" borderId="0" xfId="0" quotePrefix="1"/>
    <xf numFmtId="0" fontId="3" fillId="0" borderId="0" xfId="0" applyFont="1"/>
  </cellXfs>
  <cellStyles count="1">
    <cellStyle name="Normal" xfId="0" builtinId="0"/>
  </cellStyles>
  <dxfs count="3">
    <dxf>
      <numFmt numFmtId="0" formatCode="General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11</xdr:row>
      <xdr:rowOff>152400</xdr:rowOff>
    </xdr:from>
    <xdr:to>
      <xdr:col>12</xdr:col>
      <xdr:colOff>219074</xdr:colOff>
      <xdr:row>43</xdr:row>
      <xdr:rowOff>76652</xdr:rowOff>
    </xdr:to>
    <xdr:grpSp>
      <xdr:nvGrpSpPr>
        <xdr:cNvPr id="4" name="Groupe 3">
          <a:extLst>
            <a:ext uri="{FF2B5EF4-FFF2-40B4-BE49-F238E27FC236}">
              <a16:creationId xmlns:a16="http://schemas.microsoft.com/office/drawing/2014/main" id="{091D96FC-B8FC-AC5D-47F5-A034B6AC7667}"/>
            </a:ext>
          </a:extLst>
        </xdr:cNvPr>
        <xdr:cNvGrpSpPr/>
      </xdr:nvGrpSpPr>
      <xdr:grpSpPr>
        <a:xfrm>
          <a:off x="12992100" y="2628900"/>
          <a:ext cx="7124699" cy="6020252"/>
          <a:chOff x="12992100" y="2628900"/>
          <a:chExt cx="7124699" cy="6020252"/>
        </a:xfrm>
      </xdr:grpSpPr>
      <xdr:sp macro="" textlink="">
        <xdr:nvSpPr>
          <xdr:cNvPr id="2" name="ZoneTexte 1">
            <a:extLst>
              <a:ext uri="{FF2B5EF4-FFF2-40B4-BE49-F238E27FC236}">
                <a16:creationId xmlns:a16="http://schemas.microsoft.com/office/drawing/2014/main" id="{E50421FE-EEF1-5FF1-B601-0F8A7914D98C}"/>
              </a:ext>
            </a:extLst>
          </xdr:cNvPr>
          <xdr:cNvSpPr txBox="1"/>
        </xdr:nvSpPr>
        <xdr:spPr>
          <a:xfrm>
            <a:off x="12992100" y="2628900"/>
            <a:ext cx="7124699" cy="2733675"/>
          </a:xfrm>
          <a:prstGeom prst="rect">
            <a:avLst/>
          </a:prstGeom>
          <a:solidFill>
            <a:schemeClr val="accent5">
              <a:lumMod val="20000"/>
              <a:lumOff val="80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fr-CH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Avec cette formule en utilisant les plages nommées dynamiques (en cas d'ajout de critères la plage y relative s'adapte)</a:t>
            </a:r>
            <a:endParaRPr lang="fr-C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endParaRPr lang="fr-CH" sz="1100" kern="1200"/>
          </a:p>
          <a:p>
            <a:r>
              <a:rPr lang="fr-CH" sz="1100" kern="1200"/>
              <a:t>=SI(SOMME(SI(ESTNUM(EQUIV("*"&amp;INDIRECT(Plomberie)&amp;"*";[@[Description OT]];0));1;0))&gt;0;"Plomberie";"")&amp;SI(SOMME(SI(ESTNUM(EQUIV("*"&amp;INDIRECT(Routes)&amp;"*";[@[Description OT]];0));1;0))&gt;0;"Routes-marquages au sol";"")&amp;SI(SOMME(SI(ESTNUM(EQUIV("*"&amp;INDIRECT(Huisseries)&amp;"*";[@[Description OT]];0));1;0))&gt;0;"Huisseries-menuiseries-metallerie";"")&amp;SI(SOMME(SI(ESTNUM(EQUIV("*"&amp;INDIRECT(sol)&amp;"*";[@[Description OT]];0));1;0))&gt;0;"sol-peinture-petits travaux interieur";"")&amp;SI(SOMME(SI(ESTNUM(EQUIV("*"&amp;INDIRECT(stores)&amp;"*";[@[Description OT]];0));1;0))&gt;0;"Huisseries-menuiseries-metallerie";"")&amp;SI(SOMME(SI(ESTNUM(EQUIV("*"&amp;$J$3:$J$5&amp;"*";[@[Description OT]];0));1;0))&gt;0;"sol-peinture-petits travaux interieur";"")&amp;SI(SOMME(SI(ESTNUM(EQUIV("*"&amp;$K$3&amp;"*";[@[Description OT]];0));1;0))&gt;0;"stores";"")&amp;SI(SOMME(SI(ESTNUM(EQUIV("*"&amp;$L$3:$L$5&amp;"*";[@[Description OT]];0));1;0))&gt;0;"maçonnerie-gros œuvre";"")&amp;SI(SOMME(SI(ESTNUM(EQUIV("*"&amp;$M$3:$M$7&amp;"*";[@[Description OT]];0));1;0))&gt;0;"toitures-couvertures";"")</a:t>
            </a:r>
          </a:p>
        </xdr:txBody>
      </xdr:sp>
      <xdr:pic>
        <xdr:nvPicPr>
          <xdr:cNvPr id="3" name="Image 2">
            <a:extLst>
              <a:ext uri="{FF2B5EF4-FFF2-40B4-BE49-F238E27FC236}">
                <a16:creationId xmlns:a16="http://schemas.microsoft.com/office/drawing/2014/main" id="{A6385367-5E6F-587E-9292-A3322465D06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3001625" y="5410200"/>
            <a:ext cx="5163271" cy="3238952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352424</xdr:colOff>
      <xdr:row>2</xdr:row>
      <xdr:rowOff>19049</xdr:rowOff>
    </xdr:from>
    <xdr:to>
      <xdr:col>14</xdr:col>
      <xdr:colOff>628649</xdr:colOff>
      <xdr:row>31</xdr:row>
      <xdr:rowOff>133350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D60ABF46-B194-4DB7-A180-F1CBB01850DB}"/>
            </a:ext>
          </a:extLst>
        </xdr:cNvPr>
        <xdr:cNvSpPr txBox="1"/>
      </xdr:nvSpPr>
      <xdr:spPr>
        <a:xfrm>
          <a:off x="4762499" y="400049"/>
          <a:ext cx="7134225" cy="56388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Bonjour,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Alors, je vais essayer d'être précis ^^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je suis actuellement en train d'utiliser la fonction :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SI(SOMMEPROD(--ESTNUM(CHERCHE( </a:t>
          </a:r>
          <a:r>
            <a:rPr lang="fr-CH" sz="12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[ma liste 1]</a:t>
          </a:r>
          <a:r>
            <a:rPr lang="fr-CH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;A1])));"Plomberie";;SI(SOMMEPROD(--ESTNUM(CHERCHE( </a:t>
          </a:r>
          <a:r>
            <a:rPr lang="fr-CH" sz="12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[ma liste 2]</a:t>
          </a:r>
          <a:r>
            <a:rPr lang="fr-CH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;A1])));"Toitures";.........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afin de déterminé, si ma cellule contiens un mot contenu dans une liste que j'ai établi avant.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L'idée étant un catégorisé mes interventions, pour établir des stats.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Actuellement cela fonctionne parfaitement, si je ne cherche qu'un seul mot de ma liste dans ma cellule.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Maintenant, je voudrai, la combiné avec la fonction "ET"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et du coup, au lieu d'utiliser une liste, pour voir si l'un des mots de la liste est présent, je voudrait voir si plusieurs mot sont présent dans ma cellule.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 style :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SI(SOMMEPROD(--ESTNUM(CHERCHE(et( </a:t>
          </a:r>
          <a:r>
            <a:rPr lang="fr-CH" sz="12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[mot 1] </a:t>
          </a:r>
          <a:r>
            <a:rPr lang="fr-CH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; </a:t>
          </a:r>
          <a:r>
            <a:rPr lang="fr-CH" sz="12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[mot 2] </a:t>
          </a:r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);A1])));"Plomberie";......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facilité mon besoin.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Je cherche à dispatché mes interventions selon plusieurs catégorie selon leur intitulé comme je l'ai expliquer plus haut.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et par exemple, il est compliqué lorsque par exemple j'ai une "Fuite d'eau" de faire la différence entre une fuite d'eau wc et fuite d'eau toiture.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mon idée, c'est que si mon intitulé contient "fuite" et "toiture" =&gt; alors je renvoi "toiture"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alors que si mon intitulé contient "fuite" et "sanitaire" =&gt; alors je renvoi "plomberie"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je sais pas si j'ai été assez clair dans mes explications.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Petite précision également, je cherche une solution avec des formules, puisque je n'y connait absolument rien en VBA ^^ </a:t>
          </a:r>
        </a:p>
        <a:p>
          <a:r>
            <a:rPr lang="fr-CH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Merci d'avance</a:t>
          </a:r>
        </a:p>
        <a:p>
          <a:r>
            <a:rPr lang="fr-CH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Avec cette disposition :</a:t>
          </a:r>
        </a:p>
        <a:p>
          <a:r>
            <a:rPr lang="fr-CH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C1 :</a:t>
          </a:r>
        </a:p>
        <a:p>
          <a:r>
            <a:rPr lang="fr-CH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=SOMME(SI(ESTNUM(EQUIV("*"&amp;G1:G4&amp;"*";A1;0));1;0))&gt;1</a:t>
          </a:r>
        </a:p>
        <a:p>
          <a:r>
            <a:rPr lang="fr-CH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les versions antérieures à Excel 2019, valider matriciellement (Ctrl+Maj+Entrée)</a:t>
          </a:r>
        </a:p>
        <a:p>
          <a:r>
            <a:rPr lang="fr-CH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Daniel</a:t>
          </a:r>
        </a:p>
        <a:p>
          <a:endParaRPr lang="fr-CH" sz="1200" kern="1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12:D31" totalsRowShown="0">
  <autoFilter ref="A12:D31" xr:uid="{00000000-0009-0000-0100-000001000000}"/>
  <tableColumns count="4">
    <tableColumn id="1" xr3:uid="{00000000-0010-0000-0000-000001000000}" name="N°OT" dataDxfId="2"/>
    <tableColumn id="2" xr3:uid="{00000000-0010-0000-0000-000002000000}" name="Etat OT" dataDxfId="1"/>
    <tableColumn id="3" xr3:uid="{00000000-0010-0000-0000-000003000000}" name="Description OT"/>
    <tableColumn id="4" xr3:uid="{00000000-0010-0000-0000-000004000000}" name="catégori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31"/>
  <sheetViews>
    <sheetView tabSelected="1" topLeftCell="C9" workbookViewId="0">
      <selection activeCell="D37" sqref="D37"/>
    </sheetView>
  </sheetViews>
  <sheetFormatPr baseColWidth="10" defaultRowHeight="15" x14ac:dyDescent="0.25"/>
  <cols>
    <col min="3" max="3" width="124.42578125" customWidth="1"/>
    <col min="4" max="4" width="34.28515625" customWidth="1"/>
    <col min="7" max="7" width="14.140625" customWidth="1"/>
    <col min="8" max="8" width="20.42578125" customWidth="1"/>
    <col min="9" max="9" width="17.140625" customWidth="1"/>
    <col min="10" max="10" width="17.28515625" customWidth="1"/>
    <col min="12" max="12" width="13.5703125" customWidth="1"/>
    <col min="13" max="13" width="14.140625" customWidth="1"/>
  </cols>
  <sheetData>
    <row r="2" spans="1:13" ht="45" x14ac:dyDescent="0.25">
      <c r="E2" s="5" t="s">
        <v>37</v>
      </c>
      <c r="G2" s="2" t="s">
        <v>30</v>
      </c>
      <c r="H2" s="2" t="s">
        <v>31</v>
      </c>
      <c r="I2" s="2" t="s">
        <v>32</v>
      </c>
      <c r="J2" s="2" t="s">
        <v>33</v>
      </c>
      <c r="K2" s="2" t="s">
        <v>34</v>
      </c>
      <c r="L2" s="2" t="s">
        <v>35</v>
      </c>
      <c r="M2" s="2" t="s">
        <v>36</v>
      </c>
    </row>
    <row r="3" spans="1:13" x14ac:dyDescent="0.25">
      <c r="E3" s="6" t="s">
        <v>38</v>
      </c>
      <c r="G3" s="3" t="s">
        <v>0</v>
      </c>
      <c r="H3" s="3" t="s">
        <v>1</v>
      </c>
      <c r="I3" s="3" t="s">
        <v>2</v>
      </c>
      <c r="J3" s="3" t="s">
        <v>3</v>
      </c>
      <c r="K3" s="3" t="s">
        <v>4</v>
      </c>
      <c r="L3" s="3" t="s">
        <v>5</v>
      </c>
      <c r="M3" s="3" t="s">
        <v>6</v>
      </c>
    </row>
    <row r="4" spans="1:13" x14ac:dyDescent="0.25">
      <c r="E4" s="6"/>
      <c r="G4" s="3" t="s">
        <v>7</v>
      </c>
      <c r="H4" s="3" t="s">
        <v>8</v>
      </c>
      <c r="I4" s="3" t="s">
        <v>9</v>
      </c>
      <c r="J4" s="3" t="s">
        <v>62</v>
      </c>
      <c r="K4" s="1"/>
      <c r="L4" s="3" t="s">
        <v>11</v>
      </c>
      <c r="M4" s="3" t="s">
        <v>12</v>
      </c>
    </row>
    <row r="5" spans="1:13" x14ac:dyDescent="0.25">
      <c r="E5" s="6"/>
      <c r="G5" s="3" t="s">
        <v>13</v>
      </c>
      <c r="H5" s="3" t="s">
        <v>14</v>
      </c>
      <c r="I5" s="3" t="s">
        <v>15</v>
      </c>
      <c r="J5" s="3" t="s">
        <v>10</v>
      </c>
      <c r="K5" s="1"/>
      <c r="L5" s="3" t="s">
        <v>16</v>
      </c>
      <c r="M5" s="3" t="s">
        <v>17</v>
      </c>
    </row>
    <row r="6" spans="1:13" x14ac:dyDescent="0.25">
      <c r="E6" s="6"/>
      <c r="G6" s="3" t="s">
        <v>18</v>
      </c>
      <c r="H6" s="3" t="s">
        <v>19</v>
      </c>
      <c r="I6" s="3" t="s">
        <v>20</v>
      </c>
      <c r="J6" s="1"/>
      <c r="K6" s="1"/>
      <c r="L6" s="1"/>
      <c r="M6" s="3" t="s">
        <v>21</v>
      </c>
    </row>
    <row r="7" spans="1:13" x14ac:dyDescent="0.25">
      <c r="E7" s="6"/>
      <c r="G7" s="3" t="s">
        <v>22</v>
      </c>
      <c r="H7" s="1"/>
      <c r="I7" s="3" t="s">
        <v>23</v>
      </c>
      <c r="J7" s="1"/>
      <c r="K7" s="1"/>
      <c r="L7" s="1"/>
      <c r="M7" s="3" t="s">
        <v>24</v>
      </c>
    </row>
    <row r="8" spans="1:13" x14ac:dyDescent="0.25">
      <c r="E8" s="6"/>
      <c r="G8" s="3" t="s">
        <v>25</v>
      </c>
      <c r="H8" s="1"/>
      <c r="I8" s="3" t="s">
        <v>26</v>
      </c>
      <c r="J8" s="1"/>
      <c r="K8" s="1"/>
      <c r="L8" s="1"/>
      <c r="M8" s="1"/>
    </row>
    <row r="9" spans="1:13" x14ac:dyDescent="0.25">
      <c r="E9" s="6"/>
      <c r="G9" s="3" t="s">
        <v>27</v>
      </c>
      <c r="H9" s="1"/>
      <c r="I9" s="3" t="s">
        <v>28</v>
      </c>
      <c r="J9" s="1"/>
      <c r="K9" s="1"/>
      <c r="L9" s="1"/>
      <c r="M9" s="1"/>
    </row>
    <row r="10" spans="1:13" x14ac:dyDescent="0.25">
      <c r="G10" s="1"/>
      <c r="H10" s="1"/>
      <c r="I10" s="3" t="s">
        <v>29</v>
      </c>
      <c r="J10" s="1"/>
      <c r="K10" s="1"/>
      <c r="L10" s="1"/>
      <c r="M10" s="1"/>
    </row>
    <row r="11" spans="1:13" x14ac:dyDescent="0.25">
      <c r="J11" s="1"/>
    </row>
    <row r="12" spans="1:13" x14ac:dyDescent="0.25">
      <c r="A12" s="4" t="s">
        <v>39</v>
      </c>
      <c r="B12" s="4" t="s">
        <v>40</v>
      </c>
      <c r="C12" t="s">
        <v>41</v>
      </c>
      <c r="D12" t="s">
        <v>60</v>
      </c>
    </row>
    <row r="13" spans="1:13" x14ac:dyDescent="0.25">
      <c r="A13" s="4">
        <v>1397989</v>
      </c>
      <c r="B13" s="4" t="s">
        <v>42</v>
      </c>
      <c r="C13" t="s">
        <v>43</v>
      </c>
      <c r="D13" t="str" cm="1">
        <f t="array" aca="1" ref="D13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interieur","")&amp;IF(SUM(IF(ISNUMBER(MATCH("*"&amp;INDIRECT(stores)&amp;"*",Tableau1[[#This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13" s="8"/>
    </row>
    <row r="14" spans="1:13" x14ac:dyDescent="0.25">
      <c r="A14" s="4">
        <v>1396578</v>
      </c>
      <c r="B14" s="4" t="s">
        <v>44</v>
      </c>
      <c r="C14" t="s">
        <v>45</v>
      </c>
      <c r="D14" t="str" cm="1">
        <f t="array" aca="1" ref="D14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  <c r="E14" s="8"/>
    </row>
    <row r="15" spans="1:13" x14ac:dyDescent="0.25">
      <c r="A15" s="4">
        <v>1396577</v>
      </c>
      <c r="B15" s="4" t="s">
        <v>42</v>
      </c>
      <c r="C15" t="s">
        <v>46</v>
      </c>
      <c r="D15" t="str" cm="1">
        <f t="array" aca="1" ref="D15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</v>
      </c>
      <c r="E15" s="8"/>
    </row>
    <row r="16" spans="1:13" x14ac:dyDescent="0.25">
      <c r="A16" s="4">
        <v>1396384</v>
      </c>
      <c r="B16" s="4" t="s">
        <v>44</v>
      </c>
      <c r="C16" t="s">
        <v>47</v>
      </c>
      <c r="D16" t="str" cm="1">
        <f t="array" aca="1" ref="D16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16" s="8"/>
    </row>
    <row r="17" spans="1:5" x14ac:dyDescent="0.25">
      <c r="A17" s="4">
        <v>1396183</v>
      </c>
      <c r="B17" s="4" t="s">
        <v>42</v>
      </c>
      <c r="C17" t="s">
        <v>48</v>
      </c>
      <c r="D17" t="str" cm="1">
        <f t="array" aca="1" ref="D17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</v>
      </c>
      <c r="E17" s="8"/>
    </row>
    <row r="18" spans="1:5" x14ac:dyDescent="0.25">
      <c r="A18" s="4">
        <v>1396182</v>
      </c>
      <c r="B18" s="4" t="s">
        <v>42</v>
      </c>
      <c r="C18" t="s">
        <v>63</v>
      </c>
      <c r="D18" t="str" cm="1">
        <f t="array" aca="1" ref="D18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stores</v>
      </c>
      <c r="E18" s="7"/>
    </row>
    <row r="19" spans="1:5" x14ac:dyDescent="0.25">
      <c r="A19" s="4">
        <v>1396181</v>
      </c>
      <c r="B19" s="4" t="s">
        <v>44</v>
      </c>
      <c r="C19" t="s">
        <v>49</v>
      </c>
      <c r="D19" t="str" cm="1">
        <f t="array" aca="1" ref="D19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</row>
    <row r="20" spans="1:5" x14ac:dyDescent="0.25">
      <c r="A20" s="4">
        <v>1396179</v>
      </c>
      <c r="B20" s="4" t="s">
        <v>50</v>
      </c>
      <c r="C20" t="s">
        <v>51</v>
      </c>
      <c r="D20" t="str" cm="1">
        <f t="array" aca="1" ref="D20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</v>
      </c>
    </row>
    <row r="21" spans="1:5" x14ac:dyDescent="0.25">
      <c r="A21" s="4">
        <v>1396177</v>
      </c>
      <c r="B21" s="4" t="s">
        <v>42</v>
      </c>
      <c r="C21" t="s">
        <v>52</v>
      </c>
      <c r="D21" t="str" cm="1">
        <f t="array" aca="1" ref="D21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</v>
      </c>
    </row>
    <row r="22" spans="1:5" x14ac:dyDescent="0.25">
      <c r="A22" s="4">
        <v>1396176</v>
      </c>
      <c r="B22" s="4" t="s">
        <v>50</v>
      </c>
      <c r="C22" t="s">
        <v>53</v>
      </c>
      <c r="D22" t="str" cm="1">
        <f t="array" aca="1" ref="D22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</row>
    <row r="23" spans="1:5" x14ac:dyDescent="0.25">
      <c r="A23" s="4">
        <v>1396175</v>
      </c>
      <c r="B23" s="4" t="s">
        <v>42</v>
      </c>
      <c r="C23" t="s">
        <v>54</v>
      </c>
      <c r="D23" t="str" cm="1">
        <f t="array" aca="1" ref="D23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</v>
      </c>
    </row>
    <row r="24" spans="1:5" x14ac:dyDescent="0.25">
      <c r="A24" s="4">
        <v>1394807</v>
      </c>
      <c r="B24" s="4" t="s">
        <v>44</v>
      </c>
      <c r="C24" t="s">
        <v>55</v>
      </c>
      <c r="D24" t="str" cm="1">
        <f t="array" aca="1" ref="D24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  <c r="E24" s="10"/>
    </row>
    <row r="25" spans="1:5" x14ac:dyDescent="0.25">
      <c r="A25" s="4">
        <v>1394185</v>
      </c>
      <c r="B25" s="4" t="s">
        <v>56</v>
      </c>
      <c r="C25" t="s">
        <v>57</v>
      </c>
      <c r="D25" t="str" cm="1">
        <f t="array" aca="1" ref="D25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  <c r="E25" s="9"/>
    </row>
    <row r="26" spans="1:5" x14ac:dyDescent="0.25">
      <c r="A26" s="4">
        <v>1393973</v>
      </c>
      <c r="B26" s="4" t="s">
        <v>56</v>
      </c>
      <c r="C26" t="s">
        <v>64</v>
      </c>
      <c r="D26" t="str" cm="1">
        <f t="array" aca="1" ref="D26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/>
      </c>
    </row>
    <row r="27" spans="1:5" x14ac:dyDescent="0.25">
      <c r="A27" s="4">
        <v>1393787</v>
      </c>
      <c r="B27" s="4" t="s">
        <v>56</v>
      </c>
      <c r="C27" t="s">
        <v>65</v>
      </c>
      <c r="D27" t="str" cm="1">
        <f t="array" aca="1" ref="D27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</v>
      </c>
    </row>
    <row r="28" spans="1:5" x14ac:dyDescent="0.25">
      <c r="A28" s="4">
        <v>1393436</v>
      </c>
      <c r="B28" s="4" t="s">
        <v>56</v>
      </c>
      <c r="C28" t="s">
        <v>58</v>
      </c>
      <c r="D28" t="str" cm="1">
        <f t="array" aca="1" ref="D28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Huisseries-menuiseries-metallerie</v>
      </c>
    </row>
    <row r="29" spans="1:5" x14ac:dyDescent="0.25">
      <c r="A29" s="4">
        <v>1393034</v>
      </c>
      <c r="B29" s="4" t="s">
        <v>44</v>
      </c>
      <c r="C29" t="s">
        <v>61</v>
      </c>
      <c r="D29" t="str" cm="1">
        <f t="array" aca="1" ref="D29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toitures-couvertures</v>
      </c>
    </row>
    <row r="30" spans="1:5" x14ac:dyDescent="0.25">
      <c r="A30" s="4">
        <v>1392134</v>
      </c>
      <c r="B30" s="4" t="s">
        <v>42</v>
      </c>
      <c r="C30" t="s">
        <v>59</v>
      </c>
      <c r="D30" t="str" cm="1">
        <f t="array" aca="1" ref="D30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interieur","")&amp;IF(SUM(IF(ISNUMBER(MATCH("*"&amp;$I$3:$I$10&amp;"*",Tableau1[[#This Row],[Description OT]],0)),1,0))&gt;0,"Huisseries-menuiseries-metallerie","")&amp;IF(SUM(IF(ISNUMBER(MATCH("*"&amp;$J$3:$J$5&amp;"*",Tableau1[[#This Row],[Description OT]],0)),1,0))&gt;0,"sol-peinture-petits travaux interieur","")&amp;IF(SUM(IF(ISNUMBER(MATCH("*"&amp;$K$3&amp;"*",Tableau1[[#This Row],[Description OT]],0)),1,0))&gt;0,"stores","")&amp;IF(SUM(IF(ISNUMBER(MATCH("*"&amp;$L$3:$L$5&amp;"*",Tableau1[[#This Row],[Description OT]],0)),1,0))&gt;0,"maçonnerie-gros œuvre","")&amp;IF(SUM(IF(ISNUMBER(MATCH("*"&amp;$M$3:$M$7&amp;"*",Tableau1[[#This Row],[Description OT]],0)),1,0))&gt;0,"toitures-couvertures","")</f>
        <v>sol-peinture-petits travaux interieur</v>
      </c>
    </row>
    <row r="31" spans="1:5" x14ac:dyDescent="0.25">
      <c r="A31" s="4">
        <v>1392133</v>
      </c>
      <c r="B31" s="4" t="s">
        <v>56</v>
      </c>
      <c r="C31" t="s">
        <v>66</v>
      </c>
      <c r="D31" t="str" cm="1">
        <f t="array" aca="1" ref="D31" ca="1">IF(SUM(IF(ISNUMBER(MATCH("*"&amp;INDIRECT(Plomberie)&amp;"*",Tableau1[[#This Row],[Description OT]],0)),1,0))&gt;0,"Plomberie","")&amp;IF(SUM(IF(ISNUMBER(MATCH("*"&amp;INDIRECT(Routes)&amp;"*",Tableau1[[#This Row],[Description OT]],0)),1,0))&gt;0,"Routes-marquages au sol","")&amp;IF(SUM(IF(ISNUMBER(MATCH("*"&amp;INDIRECT(Huisseries)&amp;"*",Tableau1[[#This Row],[Description OT]],0)),1,0))&gt;0,"Huisseries-menuiseries-metallerie","")&amp;IF(SUM(IF(ISNUMBER(MATCH("*"&amp;INDIRECT(sol)&amp;"*",Tableau1[[#This Row],[Description OT]],0)),1,0))&gt;0,"sol-peinture-petits travaux interieur","")&amp;IF(SUM(IF(ISNUMBER(MATCH("*"&amp;INDIRECT(sol)&amp;"*",Tableau1[[#This Row],[Description OT]],0)),1,0))&gt;0,"sol-peinture-petits travaux interieur","")&amp;IF(SUM(IF(ISNUMBER(MATCH("*"&amp;INDIRECT(stores)&amp;"*",Tableau1[[#This Row],[Description OT]],0)),1,0))&gt;0,"stores","")&amp;IF(SUM(IF(ISNUMBER(MATCH("*"&amp;INDIRECT(maçonnerie)&amp;"*",Tableau1[[#This Row],[Description OT]],0)),1,0))&gt;0,"maçonnerie-gros œuvre","")&amp;IF(SUM(IF(ISNUMBER(MATCH("*"&amp;INDIRECT(toitures)&amp;"*",Tableau1[[#This Row],[Description OT]],0)),1,0))&gt;0,"toitures-couvertures","")</f>
        <v/>
      </c>
    </row>
  </sheetData>
  <mergeCells count="1">
    <mergeCell ref="E3:E9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F9D30-3A03-4684-94F9-8ED04A836395}">
  <dimension ref="A1:D4"/>
  <sheetViews>
    <sheetView workbookViewId="0">
      <selection activeCell="D21" sqref="D21"/>
    </sheetView>
  </sheetViews>
  <sheetFormatPr baseColWidth="10" defaultRowHeight="15" x14ac:dyDescent="0.25"/>
  <cols>
    <col min="1" max="1" width="20.42578125" customWidth="1"/>
  </cols>
  <sheetData>
    <row r="1" spans="1:4" x14ac:dyDescent="0.25">
      <c r="A1" t="s">
        <v>67</v>
      </c>
      <c r="B1" t="b" cm="1">
        <f t="array" ref="B1">SUM(IF(ISNUMBER(MATCH("*"&amp;D1:D4&amp;"*",A1,0)),1,0))&gt;1</f>
        <v>1</v>
      </c>
      <c r="D1" t="s">
        <v>68</v>
      </c>
    </row>
    <row r="2" spans="1:4" x14ac:dyDescent="0.25">
      <c r="D2" t="s">
        <v>69</v>
      </c>
    </row>
    <row r="3" spans="1:4" x14ac:dyDescent="0.25">
      <c r="D3" t="s">
        <v>70</v>
      </c>
    </row>
    <row r="4" spans="1:4" x14ac:dyDescent="0.25">
      <c r="D4" t="s">
        <v>71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>Dalkia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MIRAMONT Anthony</dc:creator>
  <cp:lastModifiedBy>Le Pingou jp</cp:lastModifiedBy>
  <dcterms:created xsi:type="dcterms:W3CDTF">2024-11-19T11:17:38Z</dcterms:created>
  <dcterms:modified xsi:type="dcterms:W3CDTF">2024-11-19T22:26:50Z</dcterms:modified>
</cp:coreProperties>
</file>