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11"/>
  <workbookPr codeName="ThisWorkbook"/>
  <mc:AlternateContent xmlns:mc="http://schemas.openxmlformats.org/markup-compatibility/2006">
    <mc:Choice Requires="x15">
      <x15ac:absPath xmlns:x15ac="http://schemas.microsoft.com/office/spreadsheetml/2010/11/ac" url="d:\Users\dcola\Downloads\"/>
    </mc:Choice>
  </mc:AlternateContent>
  <xr:revisionPtr revIDLastSave="0" documentId="13_ncr:1_{3977DA98-AC23-4F84-9564-0AA58A10D9AF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" i="1" l="1" a="1"/>
  <c r="E13" i="1" s="1"/>
  <c r="E14" i="1" a="1"/>
  <c r="E14" i="1" s="1"/>
  <c r="E15" i="1" a="1"/>
  <c r="E15" i="1" s="1"/>
  <c r="E16" i="1" a="1"/>
  <c r="E16" i="1" s="1"/>
  <c r="E17" i="1" a="1"/>
  <c r="E17" i="1" s="1"/>
  <c r="E18" i="1" a="1"/>
  <c r="E18" i="1" s="1"/>
  <c r="E19" i="1" a="1"/>
  <c r="E19" i="1"/>
  <c r="E20" i="1" a="1"/>
  <c r="E20" i="1" s="1"/>
  <c r="E21" i="1" a="1"/>
  <c r="E21" i="1" s="1"/>
  <c r="E22" i="1" a="1"/>
  <c r="E22" i="1" s="1"/>
  <c r="E23" i="1" a="1"/>
  <c r="E23" i="1" s="1"/>
  <c r="E24" i="1" a="1"/>
  <c r="E24" i="1" s="1"/>
  <c r="E25" i="1" a="1"/>
  <c r="E25" i="1" s="1"/>
  <c r="E26" i="1" a="1"/>
  <c r="E26" i="1" s="1"/>
  <c r="E27" i="1" a="1"/>
  <c r="E27" i="1"/>
  <c r="E28" i="1" a="1"/>
  <c r="E28" i="1" s="1"/>
  <c r="E29" i="1" a="1"/>
  <c r="E29" i="1" s="1"/>
  <c r="E30" i="1" a="1"/>
  <c r="E30" i="1" s="1"/>
  <c r="E31" i="1" a="1"/>
  <c r="E31" i="1"/>
  <c r="J16" i="1" a="1"/>
  <c r="J16" i="1" s="1"/>
  <c r="D13" i="1" a="1"/>
  <c r="D13" i="1" s="1"/>
  <c r="D14" i="1" a="1"/>
  <c r="D14" i="1" s="1"/>
  <c r="D15" i="1" a="1"/>
  <c r="D15" i="1" s="1"/>
  <c r="D16" i="1" a="1"/>
  <c r="D16" i="1" s="1"/>
  <c r="D17" i="1" a="1"/>
  <c r="D17" i="1" s="1"/>
  <c r="D18" i="1" a="1"/>
  <c r="D18" i="1" s="1"/>
  <c r="D19" i="1" a="1"/>
  <c r="D19" i="1" s="1"/>
  <c r="D20" i="1" a="1"/>
  <c r="D20" i="1" s="1"/>
  <c r="D21" i="1" a="1"/>
  <c r="D21" i="1" s="1"/>
  <c r="D22" i="1" a="1"/>
  <c r="D22" i="1" s="1"/>
  <c r="D23" i="1" a="1"/>
  <c r="D23" i="1" s="1"/>
  <c r="D24" i="1" a="1"/>
  <c r="D24" i="1" s="1"/>
  <c r="D25" i="1" a="1"/>
  <c r="D25" i="1" s="1"/>
  <c r="D26" i="1" a="1"/>
  <c r="D26" i="1"/>
  <c r="D27" i="1" a="1"/>
  <c r="D27" i="1" s="1"/>
  <c r="D28" i="1" a="1"/>
  <c r="D28" i="1" s="1"/>
  <c r="D29" i="1" a="1"/>
  <c r="D29" i="1"/>
  <c r="D30" i="1" a="1"/>
  <c r="D30" i="1" s="1"/>
  <c r="D31" i="1" a="1"/>
  <c r="D31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<sst xmlns="http://schemas.openxmlformats.org/spreadsheetml/2006/main" count="115" uniqueCount="69">
  <si>
    <t>sanitaire</t>
  </si>
  <si>
    <t>route</t>
  </si>
  <si>
    <t>porte</t>
  </si>
  <si>
    <t>sol</t>
  </si>
  <si>
    <t>store</t>
  </si>
  <si>
    <t>béton</t>
  </si>
  <si>
    <t>toiture</t>
  </si>
  <si>
    <t>douche</t>
  </si>
  <si>
    <t>marquage</t>
  </si>
  <si>
    <t>fenetre</t>
  </si>
  <si>
    <t>peinture</t>
  </si>
  <si>
    <t>beton</t>
  </si>
  <si>
    <t>goutière</t>
  </si>
  <si>
    <t>wc</t>
  </si>
  <si>
    <t>nid de poule</t>
  </si>
  <si>
    <t>fenêtre</t>
  </si>
  <si>
    <t>regard</t>
  </si>
  <si>
    <t>gouttiere</t>
  </si>
  <si>
    <t>chasse d'eau</t>
  </si>
  <si>
    <t>poteau signalisation</t>
  </si>
  <si>
    <t>serrure</t>
  </si>
  <si>
    <t>gouttière</t>
  </si>
  <si>
    <t>evier</t>
  </si>
  <si>
    <t>échelle</t>
  </si>
  <si>
    <t>ligne de vie</t>
  </si>
  <si>
    <t>évier</t>
  </si>
  <si>
    <t>echelle</t>
  </si>
  <si>
    <t>robinet</t>
  </si>
  <si>
    <t>groom</t>
  </si>
  <si>
    <t>poigne</t>
  </si>
  <si>
    <t>Plomberie</t>
  </si>
  <si>
    <t>Routes-marquages au sol</t>
  </si>
  <si>
    <t>Huisseries-menuiseries-metallerie</t>
  </si>
  <si>
    <t>sol-peinture-petits travaux interieur</t>
  </si>
  <si>
    <t>stores</t>
  </si>
  <si>
    <t>maçonnerie-gros œuvre</t>
  </si>
  <si>
    <t>toitures-couvertures</t>
  </si>
  <si>
    <t>Catégorie</t>
  </si>
  <si>
    <t>Mot clef</t>
  </si>
  <si>
    <t>N°OT</t>
  </si>
  <si>
    <t>Etat OT</t>
  </si>
  <si>
    <t>Description OT</t>
  </si>
  <si>
    <t>O</t>
  </si>
  <si>
    <t>Ticket 221 fuite d'eau au dessus de la sous station</t>
  </si>
  <si>
    <t/>
  </si>
  <si>
    <t>R</t>
  </si>
  <si>
    <t>Réparation provisoire sur la gouttière à l'entrée du A3</t>
  </si>
  <si>
    <t>Fuite d'eau dans le plafond au fond du couloir du bâtiment coté A18</t>
  </si>
  <si>
    <t>Mise ne place d'un écran salle de réunion</t>
  </si>
  <si>
    <t>Sur chaque cellule marquer à la peinture noir "TONNAGE PYRO MAXI : 1900 KG"  (Pochoir disponible au A09)</t>
  </si>
  <si>
    <t>Fuite d'eau appentis devant la CO au A9</t>
  </si>
  <si>
    <t>L</t>
  </si>
  <si>
    <t>Modification du sens ouverture de la porte vestiaire femme/vers training room, la barre anti panique est du mauvais coté</t>
  </si>
  <si>
    <t>Suppression de toutes les poignées extérieurs des portes issus de secours dans le cadre du comptage mis en  place pour le B12D</t>
  </si>
  <si>
    <t>Rajout d'une rampe sur l'escalier donnant du A11 au vestiaire femme</t>
  </si>
  <si>
    <t>URGENT la porte du halle situé en face de la cellule 2 est très difficile à ouvrir et fermée, FSAT le 11/10/2024 nettoyage rail et graissage à faire</t>
  </si>
  <si>
    <t>Ticket 250 fuite d'eau urinoir local 10</t>
  </si>
  <si>
    <t>T</t>
  </si>
  <si>
    <t>Fuite d'eau en toiture au niveau du local archive et du hangar</t>
  </si>
  <si>
    <t>Demonter porte dans le magasin</t>
  </si>
  <si>
    <t>Remettre en place les plaques de faux plafond des halls et cellules B11G et B11D risque de chute des plaques</t>
  </si>
  <si>
    <t>catégorie</t>
  </si>
  <si>
    <t>fuite d'eau toiture</t>
  </si>
  <si>
    <t>plafon</t>
  </si>
  <si>
    <t>Installation de stores, A23, 1er étage</t>
  </si>
  <si>
    <t>Ticket 905 -  Wc rdc - Fuite d'eau sur urinoir</t>
  </si>
  <si>
    <t>Nettoyage à l'arrière du Bâtiment  des objets sur le sol</t>
  </si>
  <si>
    <t>Demande réparation tuyau sanitaire _A-152</t>
  </si>
  <si>
    <t>Colonne1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</si>
</sst>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wrapText="1"/>
    </xf>
    <xf numFmtId="0" fontId="1" fillId="2" borderId="1" xfId="0" applyFont="1" applyFill="1" applyBorder="1" applyAlignment="1">
      <alignment wrapText="1"/>
    </xf>
    <xf numFmtId="0" fontId="0" fillId="0" borderId="1" xfId="0" applyBorder="1" applyAlignment="1">
      <alignment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0" xfId="0" applyFill="1"/>
  </cellXfs>
  <cellStyles count="1">
    <cellStyle name="Normal" xfId="0" builtinId="0"/>
  </cellStyles>
  <dxfs count="4">
    <dxf>
      <numFmt numFmtId="0" formatCode="General"/>
    </dxf>
    <dxf>
      <numFmt numFmtId="0" formatCode="General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au1" displayName="Tableau1" ref="A12:E31" totalsRowShown="0">
  <autoFilter ref="A12:E31" xr:uid="{00000000-0009-0000-0100-000001000000}"/>
  <tableColumns count="5">
    <tableColumn id="1" xr3:uid="{00000000-0010-0000-0000-000001000000}" name="N°OT" dataDxfId="3"/>
    <tableColumn id="2" xr3:uid="{00000000-0010-0000-0000-000002000000}" name="Etat OT" dataDxfId="2"/>
    <tableColumn id="3" xr3:uid="{00000000-0010-0000-0000-000003000000}" name="Description OT"/>
    <tableColumn id="4" xr3:uid="{00000000-0010-0000-0000-000004000000}" name="catégorie" dataDxfId="1">
      <calculatedColumnFormula array="1">IF(SUM(IF(ISNUMBER(MATCH("*"&amp;$G$3:$G$9&amp;"*",Tableau1[[#This Row],[Description OT]],0)),1,0))&gt;0,"Plomberie","")&amp;IF(SUM(IF(ISNUMBER(MATCH("*"&amp;$H$3:$H$6&amp;"*",Tableau1[[#This Row],[Description OT]],0)),1,0))&gt;0,"Routes-marquages au sol","")&amp;IF(SUM(IF(ISNUMBER(MATCH("*"&amp;$I$3:$I$10&amp;"*",Tableau1[[#This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interieur","")&amp;IF(SUM(IF(ISNUMBER(MATCH("*"&amp;$K$3&amp;"*",Tableau1[[#This Row],[Description OT]],0)),1,0))&gt;0,"stores","")&amp;IF(SUM(IF(ISNUMBER(MATCH("*"&amp;$L$3:$L$5&amp;"*",Tableau1[[#This Row],[Description OT]],0)),1,0))&gt;0,"maçonnerie-gros œuvre","")&amp;IF(SUM(IF(ISNUMBER(MATCH("*"&amp;$M$3:$M$7&amp;"*",Tableau1[[#This Row],[Description OT]],0)),1,0))&gt;0,"toitures-couvertures","")</calculatedColumnFormula>
    </tableColumn>
    <tableColumn id="5" xr3:uid="{DED7DCE9-D19E-4E93-8C74-5FB00D691A97}" name="Colonne1" dataDxfId="0">
      <calculatedColumnFormula array="1">IFERROR(INDEX($K$16:$K$46,MATCH(1,MATCH("*"&amp;_xlfn.ANCHORARRAY($J$16)&amp;"*",C13,0),0)),"")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2:M46"/>
  <sheetViews>
    <sheetView tabSelected="1" workbookViewId="0">
      <selection activeCell="E13" sqref="E13"/>
    </sheetView>
  </sheetViews>
  <sheetFormatPr baseColWidth="10" defaultRowHeight="15" x14ac:dyDescent="0.25"/>
  <cols>
    <col min="3" max="3" width="128.28515625" bestFit="1" customWidth="1"/>
    <col min="4" max="4" width="33.7109375" bestFit="1" customWidth="1"/>
    <col min="7" max="7" width="14.140625" customWidth="1"/>
    <col min="8" max="8" width="20.42578125" customWidth="1"/>
    <col min="9" max="9" width="17.140625" customWidth="1"/>
    <col min="10" max="10" width="17.28515625" customWidth="1"/>
    <col min="11" max="11" width="33.7109375" bestFit="1" customWidth="1"/>
    <col min="12" max="12" width="13.5703125" customWidth="1"/>
    <col min="13" max="13" width="14.140625" customWidth="1"/>
  </cols>
  <sheetData>
    <row r="2" spans="1:13" ht="45" x14ac:dyDescent="0.25">
      <c r="E2" s="5" t="s">
        <v>37</v>
      </c>
      <c r="G2" s="2" t="s">
        <v>30</v>
      </c>
      <c r="H2" s="2" t="s">
        <v>31</v>
      </c>
      <c r="I2" s="2" t="s">
        <v>32</v>
      </c>
      <c r="J2" s="2" t="s">
        <v>33</v>
      </c>
      <c r="K2" s="2" t="s">
        <v>34</v>
      </c>
      <c r="L2" s="2" t="s">
        <v>35</v>
      </c>
      <c r="M2" s="2" t="s">
        <v>36</v>
      </c>
    </row>
    <row r="3" spans="1:13" x14ac:dyDescent="0.25">
      <c r="E3" s="6" t="s">
        <v>38</v>
      </c>
      <c r="G3" s="3" t="s">
        <v>0</v>
      </c>
      <c r="H3" s="3" t="s">
        <v>1</v>
      </c>
      <c r="I3" s="3" t="s">
        <v>2</v>
      </c>
      <c r="J3" s="3" t="s">
        <v>3</v>
      </c>
      <c r="K3" s="3" t="s">
        <v>4</v>
      </c>
      <c r="L3" s="3" t="s">
        <v>5</v>
      </c>
      <c r="M3" s="3" t="s">
        <v>6</v>
      </c>
    </row>
    <row r="4" spans="1:13" x14ac:dyDescent="0.25">
      <c r="E4" s="6"/>
      <c r="G4" s="3" t="s">
        <v>7</v>
      </c>
      <c r="H4" s="3" t="s">
        <v>8</v>
      </c>
      <c r="I4" s="3" t="s">
        <v>9</v>
      </c>
      <c r="J4" s="3" t="s">
        <v>63</v>
      </c>
      <c r="K4" s="1"/>
      <c r="L4" s="3" t="s">
        <v>11</v>
      </c>
      <c r="M4" s="3" t="s">
        <v>12</v>
      </c>
    </row>
    <row r="5" spans="1:13" x14ac:dyDescent="0.25">
      <c r="E5" s="6"/>
      <c r="G5" s="3" t="s">
        <v>13</v>
      </c>
      <c r="H5" s="3" t="s">
        <v>14</v>
      </c>
      <c r="I5" s="3" t="s">
        <v>15</v>
      </c>
      <c r="J5" s="3" t="s">
        <v>10</v>
      </c>
      <c r="K5" s="1"/>
      <c r="L5" s="3" t="s">
        <v>16</v>
      </c>
      <c r="M5" s="3" t="s">
        <v>17</v>
      </c>
    </row>
    <row r="6" spans="1:13" x14ac:dyDescent="0.25">
      <c r="E6" s="6"/>
      <c r="G6" s="3" t="s">
        <v>18</v>
      </c>
      <c r="H6" s="3" t="s">
        <v>19</v>
      </c>
      <c r="I6" s="3" t="s">
        <v>20</v>
      </c>
      <c r="J6" s="1"/>
      <c r="K6" s="1"/>
      <c r="L6" s="1"/>
      <c r="M6" s="3" t="s">
        <v>21</v>
      </c>
    </row>
    <row r="7" spans="1:13" x14ac:dyDescent="0.25">
      <c r="E7" s="6"/>
      <c r="G7" s="3" t="s">
        <v>22</v>
      </c>
      <c r="H7" s="1"/>
      <c r="I7" s="3" t="s">
        <v>23</v>
      </c>
      <c r="J7" s="1"/>
      <c r="K7" s="1"/>
      <c r="L7" s="1"/>
      <c r="M7" s="3" t="s">
        <v>24</v>
      </c>
    </row>
    <row r="8" spans="1:13" x14ac:dyDescent="0.25">
      <c r="E8" s="6"/>
      <c r="G8" s="3" t="s">
        <v>25</v>
      </c>
      <c r="H8" s="1"/>
      <c r="I8" s="3" t="s">
        <v>26</v>
      </c>
      <c r="J8" s="1"/>
      <c r="K8" s="1"/>
      <c r="L8" s="1"/>
      <c r="M8" s="1"/>
    </row>
    <row r="9" spans="1:13" x14ac:dyDescent="0.25">
      <c r="E9" s="6"/>
      <c r="G9" s="3" t="s">
        <v>27</v>
      </c>
      <c r="H9" s="1"/>
      <c r="I9" s="3" t="s">
        <v>28</v>
      </c>
      <c r="J9" s="1"/>
      <c r="K9" s="1"/>
      <c r="L9" s="1"/>
      <c r="M9" s="1"/>
    </row>
    <row r="10" spans="1:13" x14ac:dyDescent="0.25">
      <c r="G10" s="1"/>
      <c r="H10" s="1"/>
      <c r="I10" s="3" t="s">
        <v>29</v>
      </c>
      <c r="J10" s="1"/>
      <c r="K10" s="1"/>
      <c r="L10" s="1"/>
      <c r="M10" s="1"/>
    </row>
    <row r="11" spans="1:13" x14ac:dyDescent="0.25">
      <c r="J11" s="1"/>
    </row>
    <row r="12" spans="1:13" x14ac:dyDescent="0.25">
      <c r="A12" s="4" t="s">
        <v>39</v>
      </c>
      <c r="B12" s="4" t="s">
        <v>40</v>
      </c>
      <c r="C12" t="s">
        <v>41</v>
      </c>
      <c r="D12" t="s">
        <v>61</v>
      </c>
      <c r="E12" t="s">
        <v>68</v>
      </c>
    </row>
    <row r="13" spans="1:13" x14ac:dyDescent="0.25">
      <c r="A13" s="4">
        <v>1397989</v>
      </c>
      <c r="B13" s="4" t="s">
        <v>42</v>
      </c>
      <c r="C13" t="s">
        <v>43</v>
      </c>
      <c r="D13" t="str" cm="1">
        <f t="array" ref="D13">IF(SUM(IF(ISNUMBER(MATCH("*"&amp;$G$3:$G$9&amp;"*",Tableau1[[#This Row],[Description OT]],0)),1,0))&gt;0,"Plomberie","")&amp;IF(SUM(IF(ISNUMBER(MATCH("*"&amp;$H$3:$H$6&amp;"*",Tableau1[[#This Row],[Description OT]],0)),1,0))&gt;0,"Routes-marquages au sol","")&amp;IF(SUM(IF(ISNUMBER(MATCH("*"&amp;$I$3:$I$10&amp;"*",Tableau1[[#This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interieur","")&amp;IF(SUM(IF(ISNUMBER(MATCH("*"&amp;$K$3&amp;"*",Tableau1[[#This Row],[Description OT]],0)),1,0))&gt;0,"stores","")&amp;IF(SUM(IF(ISNUMBER(MATCH("*"&amp;$L$3:$L$5&amp;"*",Tableau1[[#This Row],[Description OT]],0)),1,0))&gt;0,"maçonnerie-gros œuvre","")&amp;IF(SUM(IF(ISNUMBER(MATCH("*"&amp;$M$3:$M$7&amp;"*",Tableau1[[#This Row],[Description OT]],0)),1,0))&gt;0,"toitures-couvertures","")</f>
        <v/>
      </c>
      <c r="E13" t="str" cm="1">
        <f t="array" ref="E13">IFERROR(INDEX($K$16:$K$46,MATCH(1,MATCH("*"&amp;_xlfn.ANCHORARRAY($J$16)&amp;"*",C13,0),0)),"")</f>
        <v/>
      </c>
      <c r="F13" t="s">
        <v>44</v>
      </c>
    </row>
    <row r="14" spans="1:13" x14ac:dyDescent="0.25">
      <c r="A14" s="4">
        <v>1396578</v>
      </c>
      <c r="B14" s="4" t="s">
        <v>45</v>
      </c>
      <c r="C14" t="s">
        <v>46</v>
      </c>
      <c r="D14" t="str" cm="1">
        <f t="array" ref="D14">IF(SUM(IF(ISNUMBER(MATCH("*"&amp;$G$3:$G$9&amp;"*",Tableau1[[#This Row],[Description OT]],0)),1,0))&gt;0,"Plomberie","")&amp;IF(SUM(IF(ISNUMBER(MATCH("*"&amp;$H$3:$H$6&amp;"*",Tableau1[[#This Row],[Description OT]],0)),1,0))&gt;0,"Routes-marquages au sol","")&amp;IF(SUM(IF(ISNUMBER(MATCH("*"&amp;$I$3:$I$10&amp;"*",Tableau1[[#This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interieur","")&amp;IF(SUM(IF(ISNUMBER(MATCH("*"&amp;$K$3&amp;"*",Tableau1[[#This Row],[Description OT]],0)),1,0))&gt;0,"stores","")&amp;IF(SUM(IF(ISNUMBER(MATCH("*"&amp;$L$3:$L$5&amp;"*",Tableau1[[#This Row],[Description OT]],0)),1,0))&gt;0,"maçonnerie-gros œuvre","")&amp;IF(SUM(IF(ISNUMBER(MATCH("*"&amp;$M$3:$M$7&amp;"*",Tableau1[[#This Row],[Description OT]],0)),1,0))&gt;0,"toitures-couvertures","")</f>
        <v>toitures-couvertures</v>
      </c>
      <c r="E14" t="str" cm="1">
        <f t="array" ref="E14">IFERROR(INDEX($K$16:$K$46,MATCH(1,MATCH("*"&amp;_xlfn.ANCHORARRAY($J$16)&amp;"*",C14,0),0)),"")</f>
        <v>toitures-couvertures</v>
      </c>
    </row>
    <row r="15" spans="1:13" x14ac:dyDescent="0.25">
      <c r="A15" s="4">
        <v>1396577</v>
      </c>
      <c r="B15" s="4" t="s">
        <v>42</v>
      </c>
      <c r="C15" t="s">
        <v>47</v>
      </c>
      <c r="D15" t="str" cm="1">
        <f t="array" ref="D15">IF(SUM(IF(ISNUMBER(MATCH("*"&amp;$G$3:$G$9&amp;"*",Tableau1[[#This Row],[Description OT]],0)),1,0))&gt;0,"Plomberie","")&amp;IF(SUM(IF(ISNUMBER(MATCH("*"&amp;$H$3:$H$6&amp;"*",Tableau1[[#This Row],[Description OT]],0)),1,0))&gt;0,"Routes-marquages au sol","")&amp;IF(SUM(IF(ISNUMBER(MATCH("*"&amp;$I$3:$I$10&amp;"*",Tableau1[[#This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interieur","")&amp;IF(SUM(IF(ISNUMBER(MATCH("*"&amp;$K$3&amp;"*",Tableau1[[#This Row],[Description OT]],0)),1,0))&gt;0,"stores","")&amp;IF(SUM(IF(ISNUMBER(MATCH("*"&amp;$L$3:$L$5&amp;"*",Tableau1[[#This Row],[Description OT]],0)),1,0))&gt;0,"maçonnerie-gros œuvre","")&amp;IF(SUM(IF(ISNUMBER(MATCH("*"&amp;$M$3:$M$7&amp;"*",Tableau1[[#This Row],[Description OT]],0)),1,0))&gt;0,"toitures-couvertures","")</f>
        <v>sol-peinture-petits travaux interieursol-peinture-petits travaux interieur</v>
      </c>
      <c r="E15" t="str" cm="1">
        <f t="array" ref="E15">IFERROR(INDEX($K$16:$K$46,MATCH(1,MATCH("*"&amp;_xlfn.ANCHORARRAY($J$16)&amp;"*",C15,0),0)),"")</f>
        <v>sol-peinture-petits travaux interieur</v>
      </c>
    </row>
    <row r="16" spans="1:13" x14ac:dyDescent="0.25">
      <c r="A16" s="4">
        <v>1396384</v>
      </c>
      <c r="B16" s="4" t="s">
        <v>45</v>
      </c>
      <c r="C16" t="s">
        <v>48</v>
      </c>
      <c r="D16" t="str" cm="1">
        <f t="array" ref="D16">IF(SUM(IF(ISNUMBER(MATCH("*"&amp;$G$3:$G$9&amp;"*",Tableau1[[#This Row],[Description OT]],0)),1,0))&gt;0,"Plomberie","")&amp;IF(SUM(IF(ISNUMBER(MATCH("*"&amp;$H$3:$H$6&amp;"*",Tableau1[[#This Row],[Description OT]],0)),1,0))&gt;0,"Routes-marquages au sol","")&amp;IF(SUM(IF(ISNUMBER(MATCH("*"&amp;$I$3:$I$10&amp;"*",Tableau1[[#This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interieur","")&amp;IF(SUM(IF(ISNUMBER(MATCH("*"&amp;$K$3&amp;"*",Tableau1[[#This Row],[Description OT]],0)),1,0))&gt;0,"stores","")&amp;IF(SUM(IF(ISNUMBER(MATCH("*"&amp;$L$3:$L$5&amp;"*",Tableau1[[#This Row],[Description OT]],0)),1,0))&gt;0,"maçonnerie-gros œuvre","")&amp;IF(SUM(IF(ISNUMBER(MATCH("*"&amp;$M$3:$M$7&amp;"*",Tableau1[[#This Row],[Description OT]],0)),1,0))&gt;0,"toitures-couvertures","")</f>
        <v/>
      </c>
      <c r="E16" t="str" cm="1">
        <f t="array" ref="E16">IFERROR(INDEX($K$16:$K$46,MATCH(1,MATCH("*"&amp;_xlfn.ANCHORARRAY($J$16)&amp;"*",C16,0),0)),"")</f>
        <v/>
      </c>
      <c r="J16" s="7" t="str" cm="1">
        <f t="array" ref="J16:J46">_xlfn.VSTACK(G3:G9,H3:H6,I3:I10,J3:J5,K3,L3:L5,M3:M7)</f>
        <v>sanitaire</v>
      </c>
      <c r="K16" s="7" t="s">
        <v>30</v>
      </c>
    </row>
    <row r="17" spans="1:11" x14ac:dyDescent="0.25">
      <c r="A17" s="4">
        <v>1396183</v>
      </c>
      <c r="B17" s="4" t="s">
        <v>42</v>
      </c>
      <c r="C17" t="s">
        <v>49</v>
      </c>
      <c r="D17" t="str" cm="1">
        <f t="array" ref="D17">IF(SUM(IF(ISNUMBER(MATCH("*"&amp;$G$3:$G$9&amp;"*",Tableau1[[#This Row],[Description OT]],0)),1,0))&gt;0,"Plomberie","")&amp;IF(SUM(IF(ISNUMBER(MATCH("*"&amp;$H$3:$H$6&amp;"*",Tableau1[[#This Row],[Description OT]],0)),1,0))&gt;0,"Routes-marquages au sol","")&amp;IF(SUM(IF(ISNUMBER(MATCH("*"&amp;$I$3:$I$10&amp;"*",Tableau1[[#This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interieur","")&amp;IF(SUM(IF(ISNUMBER(MATCH("*"&amp;$K$3&amp;"*",Tableau1[[#This Row],[Description OT]],0)),1,0))&gt;0,"stores","")&amp;IF(SUM(IF(ISNUMBER(MATCH("*"&amp;$L$3:$L$5&amp;"*",Tableau1[[#This Row],[Description OT]],0)),1,0))&gt;0,"maçonnerie-gros œuvre","")&amp;IF(SUM(IF(ISNUMBER(MATCH("*"&amp;$M$3:$M$7&amp;"*",Tableau1[[#This Row],[Description OT]],0)),1,0))&gt;0,"toitures-couvertures","")</f>
        <v>sol-peinture-petits travaux interieursol-peinture-petits travaux interieur</v>
      </c>
      <c r="E17" t="str" cm="1">
        <f t="array" ref="E17">IFERROR(INDEX($K$16:$K$46,MATCH(1,MATCH("*"&amp;_xlfn.ANCHORARRAY($J$16)&amp;"*",C17,0),0)),"")</f>
        <v>sol-peinture-petits travaux interieur</v>
      </c>
      <c r="J17" s="7" t="str">
        <v>douche</v>
      </c>
      <c r="K17" s="7" t="s">
        <v>30</v>
      </c>
    </row>
    <row r="18" spans="1:11" x14ac:dyDescent="0.25">
      <c r="A18" s="4">
        <v>1396182</v>
      </c>
      <c r="B18" s="4" t="s">
        <v>42</v>
      </c>
      <c r="C18" t="s">
        <v>64</v>
      </c>
      <c r="D18" t="str" cm="1">
        <f t="array" ref="D18">IF(SUM(IF(ISNUMBER(MATCH("*"&amp;$G$3:$G$9&amp;"*",Tableau1[[#This Row],[Description OT]],0)),1,0))&gt;0,"Plomberie","")&amp;IF(SUM(IF(ISNUMBER(MATCH("*"&amp;$H$3:$H$6&amp;"*",Tableau1[[#This Row],[Description OT]],0)),1,0))&gt;0,"Routes-marquages au sol","")&amp;IF(SUM(IF(ISNUMBER(MATCH("*"&amp;$I$3:$I$10&amp;"*",Tableau1[[#This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interieur","")&amp;IF(SUM(IF(ISNUMBER(MATCH("*"&amp;$K$3&amp;"*",Tableau1[[#This Row],[Description OT]],0)),1,0))&gt;0,"stores","")&amp;IF(SUM(IF(ISNUMBER(MATCH("*"&amp;$L$3:$L$5&amp;"*",Tableau1[[#This Row],[Description OT]],0)),1,0))&gt;0,"maçonnerie-gros œuvre","")&amp;IF(SUM(IF(ISNUMBER(MATCH("*"&amp;$M$3:$M$7&amp;"*",Tableau1[[#This Row],[Description OT]],0)),1,0))&gt;0,"toitures-couvertures","")</f>
        <v>stores</v>
      </c>
      <c r="E18" t="str" cm="1">
        <f t="array" ref="E18">IFERROR(INDEX($K$16:$K$46,MATCH(1,MATCH("*"&amp;_xlfn.ANCHORARRAY($J$16)&amp;"*",C18,0),0)),"")</f>
        <v>stores</v>
      </c>
      <c r="J18" s="7" t="str">
        <v>wc</v>
      </c>
      <c r="K18" s="7" t="s">
        <v>30</v>
      </c>
    </row>
    <row r="19" spans="1:11" x14ac:dyDescent="0.25">
      <c r="A19" s="4">
        <v>1396181</v>
      </c>
      <c r="B19" s="4" t="s">
        <v>45</v>
      </c>
      <c r="C19" t="s">
        <v>50</v>
      </c>
      <c r="D19" t="str" cm="1">
        <f t="array" ref="D19">IF(SUM(IF(ISNUMBER(MATCH("*"&amp;$G$3:$G$9&amp;"*",Tableau1[[#This Row],[Description OT]],0)),1,0))&gt;0,"Plomberie","")&amp;IF(SUM(IF(ISNUMBER(MATCH("*"&amp;$H$3:$H$6&amp;"*",Tableau1[[#This Row],[Description OT]],0)),1,0))&gt;0,"Routes-marquages au sol","")&amp;IF(SUM(IF(ISNUMBER(MATCH("*"&amp;$I$3:$I$10&amp;"*",Tableau1[[#This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interieur","")&amp;IF(SUM(IF(ISNUMBER(MATCH("*"&amp;$K$3&amp;"*",Tableau1[[#This Row],[Description OT]],0)),1,0))&gt;0,"stores","")&amp;IF(SUM(IF(ISNUMBER(MATCH("*"&amp;$L$3:$L$5&amp;"*",Tableau1[[#This Row],[Description OT]],0)),1,0))&gt;0,"maçonnerie-gros œuvre","")&amp;IF(SUM(IF(ISNUMBER(MATCH("*"&amp;$M$3:$M$7&amp;"*",Tableau1[[#This Row],[Description OT]],0)),1,0))&gt;0,"toitures-couvertures","")</f>
        <v/>
      </c>
      <c r="E19" t="str" cm="1">
        <f t="array" ref="E19">IFERROR(INDEX($K$16:$K$46,MATCH(1,MATCH("*"&amp;_xlfn.ANCHORARRAY($J$16)&amp;"*",C19,0),0)),"")</f>
        <v/>
      </c>
      <c r="J19" s="7" t="str">
        <v>chasse d'eau</v>
      </c>
      <c r="K19" s="7" t="s">
        <v>30</v>
      </c>
    </row>
    <row r="20" spans="1:11" x14ac:dyDescent="0.25">
      <c r="A20" s="4">
        <v>1396179</v>
      </c>
      <c r="B20" s="4" t="s">
        <v>51</v>
      </c>
      <c r="C20" t="s">
        <v>52</v>
      </c>
      <c r="D20" t="str" cm="1">
        <f t="array" ref="D20">IF(SUM(IF(ISNUMBER(MATCH("*"&amp;$G$3:$G$9&amp;"*",Tableau1[[#This Row],[Description OT]],0)),1,0))&gt;0,"Plomberie","")&amp;IF(SUM(IF(ISNUMBER(MATCH("*"&amp;$H$3:$H$6&amp;"*",Tableau1[[#This Row],[Description OT]],0)),1,0))&gt;0,"Routes-marquages au sol","")&amp;IF(SUM(IF(ISNUMBER(MATCH("*"&amp;$I$3:$I$10&amp;"*",Tableau1[[#This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interieur","")&amp;IF(SUM(IF(ISNUMBER(MATCH("*"&amp;$K$3&amp;"*",Tableau1[[#This Row],[Description OT]],0)),1,0))&gt;0,"stores","")&amp;IF(SUM(IF(ISNUMBER(MATCH("*"&amp;$L$3:$L$5&amp;"*",Tableau1[[#This Row],[Description OT]],0)),1,0))&gt;0,"maçonnerie-gros œuvre","")&amp;IF(SUM(IF(ISNUMBER(MATCH("*"&amp;$M$3:$M$7&amp;"*",Tableau1[[#This Row],[Description OT]],0)),1,0))&gt;0,"toitures-couvertures","")</f>
        <v>Huisseries-menuiseries-metallerieHuisseries-menuiseries-metallerie</v>
      </c>
      <c r="E20" t="str" cm="1">
        <f t="array" ref="E20">IFERROR(INDEX($K$16:$K$46,MATCH(1,MATCH("*"&amp;_xlfn.ANCHORARRAY($J$16)&amp;"*",C20,0),0)),"")</f>
        <v>Huisseries-menuiseries-metallerie</v>
      </c>
      <c r="J20" s="7" t="str">
        <v>evier</v>
      </c>
      <c r="K20" s="7" t="s">
        <v>30</v>
      </c>
    </row>
    <row r="21" spans="1:11" x14ac:dyDescent="0.25">
      <c r="A21" s="4">
        <v>1396177</v>
      </c>
      <c r="B21" s="4" t="s">
        <v>42</v>
      </c>
      <c r="C21" t="s">
        <v>53</v>
      </c>
      <c r="D21" t="str" cm="1">
        <f t="array" ref="D21">IF(SUM(IF(ISNUMBER(MATCH("*"&amp;$G$3:$G$9&amp;"*",Tableau1[[#This Row],[Description OT]],0)),1,0))&gt;0,"Plomberie","")&amp;IF(SUM(IF(ISNUMBER(MATCH("*"&amp;$H$3:$H$6&amp;"*",Tableau1[[#This Row],[Description OT]],0)),1,0))&gt;0,"Routes-marquages au sol","")&amp;IF(SUM(IF(ISNUMBER(MATCH("*"&amp;$I$3:$I$10&amp;"*",Tableau1[[#This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interieur","")&amp;IF(SUM(IF(ISNUMBER(MATCH("*"&amp;$K$3&amp;"*",Tableau1[[#This Row],[Description OT]],0)),1,0))&gt;0,"stores","")&amp;IF(SUM(IF(ISNUMBER(MATCH("*"&amp;$L$3:$L$5&amp;"*",Tableau1[[#This Row],[Description OT]],0)),1,0))&gt;0,"maçonnerie-gros œuvre","")&amp;IF(SUM(IF(ISNUMBER(MATCH("*"&amp;$M$3:$M$7&amp;"*",Tableau1[[#This Row],[Description OT]],0)),1,0))&gt;0,"toitures-couvertures","")</f>
        <v>Huisseries-menuiseries-metallerieHuisseries-menuiseries-metallerie</v>
      </c>
      <c r="E21" t="str" cm="1">
        <f t="array" ref="E21">IFERROR(INDEX($K$16:$K$46,MATCH(1,MATCH("*"&amp;_xlfn.ANCHORARRAY($J$16)&amp;"*",C21,0),0)),"")</f>
        <v>Huisseries-menuiseries-metallerie</v>
      </c>
      <c r="J21" s="7" t="str">
        <v>évier</v>
      </c>
      <c r="K21" s="7" t="s">
        <v>30</v>
      </c>
    </row>
    <row r="22" spans="1:11" x14ac:dyDescent="0.25">
      <c r="A22" s="4">
        <v>1396176</v>
      </c>
      <c r="B22" s="4" t="s">
        <v>51</v>
      </c>
      <c r="C22" t="s">
        <v>54</v>
      </c>
      <c r="D22" t="str" cm="1">
        <f t="array" ref="D22">IF(SUM(IF(ISNUMBER(MATCH("*"&amp;$G$3:$G$9&amp;"*",Tableau1[[#This Row],[Description OT]],0)),1,0))&gt;0,"Plomberie","")&amp;IF(SUM(IF(ISNUMBER(MATCH("*"&amp;$H$3:$H$6&amp;"*",Tableau1[[#This Row],[Description OT]],0)),1,0))&gt;0,"Routes-marquages au sol","")&amp;IF(SUM(IF(ISNUMBER(MATCH("*"&amp;$I$3:$I$10&amp;"*",Tableau1[[#This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interieur","")&amp;IF(SUM(IF(ISNUMBER(MATCH("*"&amp;$K$3&amp;"*",Tableau1[[#This Row],[Description OT]],0)),1,0))&gt;0,"stores","")&amp;IF(SUM(IF(ISNUMBER(MATCH("*"&amp;$L$3:$L$5&amp;"*",Tableau1[[#This Row],[Description OT]],0)),1,0))&gt;0,"maçonnerie-gros œuvre","")&amp;IF(SUM(IF(ISNUMBER(MATCH("*"&amp;$M$3:$M$7&amp;"*",Tableau1[[#This Row],[Description OT]],0)),1,0))&gt;0,"toitures-couvertures","")</f>
        <v/>
      </c>
      <c r="E22" t="str" cm="1">
        <f t="array" ref="E22">IFERROR(INDEX($K$16:$K$46,MATCH(1,MATCH("*"&amp;_xlfn.ANCHORARRAY($J$16)&amp;"*",C22,0),0)),"")</f>
        <v/>
      </c>
      <c r="J22" s="7" t="str">
        <v>robinet</v>
      </c>
      <c r="K22" s="7" t="s">
        <v>30</v>
      </c>
    </row>
    <row r="23" spans="1:11" x14ac:dyDescent="0.25">
      <c r="A23" s="4">
        <v>1396175</v>
      </c>
      <c r="B23" s="4" t="s">
        <v>42</v>
      </c>
      <c r="C23" t="s">
        <v>55</v>
      </c>
      <c r="D23" t="str" cm="1">
        <f t="array" ref="D23">IF(SUM(IF(ISNUMBER(MATCH("*"&amp;$G$3:$G$9&amp;"*",Tableau1[[#This Row],[Description OT]],0)),1,0))&gt;0,"Plomberie","")&amp;IF(SUM(IF(ISNUMBER(MATCH("*"&amp;$H$3:$H$6&amp;"*",Tableau1[[#This Row],[Description OT]],0)),1,0))&gt;0,"Routes-marquages au sol","")&amp;IF(SUM(IF(ISNUMBER(MATCH("*"&amp;$I$3:$I$10&amp;"*",Tableau1[[#This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interieur","")&amp;IF(SUM(IF(ISNUMBER(MATCH("*"&amp;$K$3&amp;"*",Tableau1[[#This Row],[Description OT]],0)),1,0))&gt;0,"stores","")&amp;IF(SUM(IF(ISNUMBER(MATCH("*"&amp;$L$3:$L$5&amp;"*",Tableau1[[#This Row],[Description OT]],0)),1,0))&gt;0,"maçonnerie-gros œuvre","")&amp;IF(SUM(IF(ISNUMBER(MATCH("*"&amp;$M$3:$M$7&amp;"*",Tableau1[[#This Row],[Description OT]],0)),1,0))&gt;0,"toitures-couvertures","")</f>
        <v>Huisseries-menuiseries-metallerieHuisseries-menuiseries-metallerie</v>
      </c>
      <c r="E23" t="str" cm="1">
        <f t="array" ref="E23">IFERROR(INDEX($K$16:$K$46,MATCH(1,MATCH("*"&amp;_xlfn.ANCHORARRAY($J$16)&amp;"*",C23,0),0)),"")</f>
        <v>Huisseries-menuiseries-metallerie</v>
      </c>
      <c r="J23" s="7" t="str">
        <v>route</v>
      </c>
      <c r="K23" s="7" t="s">
        <v>31</v>
      </c>
    </row>
    <row r="24" spans="1:11" x14ac:dyDescent="0.25">
      <c r="A24" s="4">
        <v>1394807</v>
      </c>
      <c r="B24" s="4" t="s">
        <v>45</v>
      </c>
      <c r="C24" t="s">
        <v>56</v>
      </c>
      <c r="D24" t="str" cm="1">
        <f t="array" ref="D24">IF(SUM(IF(ISNUMBER(MATCH("*"&amp;$G$3:$G$9&amp;"*",Tableau1[[#This Row],[Description OT]],0)),1,0))&gt;0,"Plomberie","")&amp;IF(SUM(IF(ISNUMBER(MATCH("*"&amp;$H$3:$H$6&amp;"*",Tableau1[[#This Row],[Description OT]],0)),1,0))&gt;0,"Routes-marquages au sol","")&amp;IF(SUM(IF(ISNUMBER(MATCH("*"&amp;$I$3:$I$10&amp;"*",Tableau1[[#This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interieur","")&amp;IF(SUM(IF(ISNUMBER(MATCH("*"&amp;$K$3&amp;"*",Tableau1[[#This Row],[Description OT]],0)),1,0))&gt;0,"stores","")&amp;IF(SUM(IF(ISNUMBER(MATCH("*"&amp;$L$3:$L$5&amp;"*",Tableau1[[#This Row],[Description OT]],0)),1,0))&gt;0,"maçonnerie-gros œuvre","")&amp;IF(SUM(IF(ISNUMBER(MATCH("*"&amp;$M$3:$M$7&amp;"*",Tableau1[[#This Row],[Description OT]],0)),1,0))&gt;0,"toitures-couvertures","")</f>
        <v/>
      </c>
      <c r="E24" t="str" cm="1">
        <f t="array" ref="E24">IFERROR(INDEX($K$16:$K$46,MATCH(1,MATCH("*"&amp;_xlfn.ANCHORARRAY($J$16)&amp;"*",C24,0),0)),"")</f>
        <v/>
      </c>
      <c r="J24" s="7" t="str">
        <v>marquage</v>
      </c>
      <c r="K24" s="7" t="s">
        <v>31</v>
      </c>
    </row>
    <row r="25" spans="1:11" x14ac:dyDescent="0.25">
      <c r="A25" s="4">
        <v>1394185</v>
      </c>
      <c r="B25" s="4" t="s">
        <v>57</v>
      </c>
      <c r="C25" t="s">
        <v>58</v>
      </c>
      <c r="D25" t="str" cm="1">
        <f t="array" ref="D25">IF(SUM(IF(ISNUMBER(MATCH("*"&amp;$G$3:$G$9&amp;"*",Tableau1[[#This Row],[Description OT]],0)),1,0))&gt;0,"Plomberie","")&amp;IF(SUM(IF(ISNUMBER(MATCH("*"&amp;$H$3:$H$6&amp;"*",Tableau1[[#This Row],[Description OT]],0)),1,0))&gt;0,"Routes-marquages au sol","")&amp;IF(SUM(IF(ISNUMBER(MATCH("*"&amp;$I$3:$I$10&amp;"*",Tableau1[[#This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interieur","")&amp;IF(SUM(IF(ISNUMBER(MATCH("*"&amp;$K$3&amp;"*",Tableau1[[#This Row],[Description OT]],0)),1,0))&gt;0,"stores","")&amp;IF(SUM(IF(ISNUMBER(MATCH("*"&amp;$L$3:$L$5&amp;"*",Tableau1[[#This Row],[Description OT]],0)),1,0))&gt;0,"maçonnerie-gros œuvre","")&amp;IF(SUM(IF(ISNUMBER(MATCH("*"&amp;$M$3:$M$7&amp;"*",Tableau1[[#This Row],[Description OT]],0)),1,0))&gt;0,"toitures-couvertures","")</f>
        <v>toitures-couvertures</v>
      </c>
      <c r="E25" t="str" cm="1">
        <f t="array" ref="E25">IFERROR(INDEX($K$16:$K$46,MATCH(1,MATCH("*"&amp;_xlfn.ANCHORARRAY($J$16)&amp;"*",C25,0),0)),"")</f>
        <v>toitures-couvertures</v>
      </c>
      <c r="J25" s="7" t="str">
        <v>nid de poule</v>
      </c>
      <c r="K25" s="7" t="s">
        <v>31</v>
      </c>
    </row>
    <row r="26" spans="1:11" x14ac:dyDescent="0.25">
      <c r="A26" s="4">
        <v>1393973</v>
      </c>
      <c r="B26" s="4" t="s">
        <v>57</v>
      </c>
      <c r="C26" t="s">
        <v>65</v>
      </c>
      <c r="D26" t="str" cm="1">
        <f t="array" ref="D26">IF(SUM(IF(ISNUMBER(MATCH("*"&amp;$G$3:$G$9&amp;"*",Tableau1[[#This Row],[Description OT]],0)),1,0))&gt;0,"Plomberie","")&amp;IF(SUM(IF(ISNUMBER(MATCH("*"&amp;$H$3:$H$6&amp;"*",Tableau1[[#This Row],[Description OT]],0)),1,0))&gt;0,"Routes-marquages au sol","")&amp;IF(SUM(IF(ISNUMBER(MATCH("*"&amp;$I$3:$I$10&amp;"*",Tableau1[[#This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interieur","")&amp;IF(SUM(IF(ISNUMBER(MATCH("*"&amp;$K$3&amp;"*",Tableau1[[#This Row],[Description OT]],0)),1,0))&gt;0,"stores","")&amp;IF(SUM(IF(ISNUMBER(MATCH("*"&amp;$L$3:$L$5&amp;"*",Tableau1[[#This Row],[Description OT]],0)),1,0))&gt;0,"maçonnerie-gros œuvre","")&amp;IF(SUM(IF(ISNUMBER(MATCH("*"&amp;$M$3:$M$7&amp;"*",Tableau1[[#This Row],[Description OT]],0)),1,0))&gt;0,"toitures-couvertures","")</f>
        <v>Plomberie</v>
      </c>
      <c r="E26" t="str" cm="1">
        <f t="array" ref="E26">IFERROR(INDEX($K$16:$K$46,MATCH(1,MATCH("*"&amp;_xlfn.ANCHORARRAY($J$16)&amp;"*",C26,0),0)),"")</f>
        <v>Plomberie</v>
      </c>
      <c r="J26" s="7" t="str">
        <v>poteau signalisation</v>
      </c>
      <c r="K26" s="7" t="s">
        <v>31</v>
      </c>
    </row>
    <row r="27" spans="1:11" x14ac:dyDescent="0.25">
      <c r="A27" s="4">
        <v>1393787</v>
      </c>
      <c r="B27" s="4" t="s">
        <v>57</v>
      </c>
      <c r="C27" t="s">
        <v>66</v>
      </c>
      <c r="D27" t="str" cm="1">
        <f t="array" ref="D27">IF(SUM(IF(ISNUMBER(MATCH("*"&amp;$G$3:$G$9&amp;"*",Tableau1[[#This Row],[Description OT]],0)),1,0))&gt;0,"Plomberie","")&amp;IF(SUM(IF(ISNUMBER(MATCH("*"&amp;$H$3:$H$6&amp;"*",Tableau1[[#This Row],[Description OT]],0)),1,0))&gt;0,"Routes-marquages au sol","")&amp;IF(SUM(IF(ISNUMBER(MATCH("*"&amp;$I$3:$I$10&amp;"*",Tableau1[[#This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interieur","")&amp;IF(SUM(IF(ISNUMBER(MATCH("*"&amp;$K$3&amp;"*",Tableau1[[#This Row],[Description OT]],0)),1,0))&gt;0,"stores","")&amp;IF(SUM(IF(ISNUMBER(MATCH("*"&amp;$L$3:$L$5&amp;"*",Tableau1[[#This Row],[Description OT]],0)),1,0))&gt;0,"maçonnerie-gros œuvre","")&amp;IF(SUM(IF(ISNUMBER(MATCH("*"&amp;$M$3:$M$7&amp;"*",Tableau1[[#This Row],[Description OT]],0)),1,0))&gt;0,"toitures-couvertures","")</f>
        <v>sol-peinture-petits travaux interieursol-peinture-petits travaux interieur</v>
      </c>
      <c r="E27" t="str" cm="1">
        <f t="array" ref="E27">IFERROR(INDEX($K$16:$K$46,MATCH(1,MATCH("*"&amp;_xlfn.ANCHORARRAY($J$16)&amp;"*",C27,0),0)),"")</f>
        <v>sol-peinture-petits travaux interieur</v>
      </c>
      <c r="J27" s="7" t="str">
        <v>porte</v>
      </c>
      <c r="K27" s="7" t="s">
        <v>32</v>
      </c>
    </row>
    <row r="28" spans="1:11" x14ac:dyDescent="0.25">
      <c r="A28" s="4">
        <v>1393436</v>
      </c>
      <c r="B28" s="4" t="s">
        <v>57</v>
      </c>
      <c r="C28" t="s">
        <v>59</v>
      </c>
      <c r="D28" t="str" cm="1">
        <f t="array" ref="D28">IF(SUM(IF(ISNUMBER(MATCH("*"&amp;$G$3:$G$9&amp;"*",Tableau1[[#This Row],[Description OT]],0)),1,0))&gt;0,"Plomberie","")&amp;IF(SUM(IF(ISNUMBER(MATCH("*"&amp;$H$3:$H$6&amp;"*",Tableau1[[#This Row],[Description OT]],0)),1,0))&gt;0,"Routes-marquages au sol","")&amp;IF(SUM(IF(ISNUMBER(MATCH("*"&amp;$I$3:$I$10&amp;"*",Tableau1[[#This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interieur","")&amp;IF(SUM(IF(ISNUMBER(MATCH("*"&amp;$K$3&amp;"*",Tableau1[[#This Row],[Description OT]],0)),1,0))&gt;0,"stores","")&amp;IF(SUM(IF(ISNUMBER(MATCH("*"&amp;$L$3:$L$5&amp;"*",Tableau1[[#This Row],[Description OT]],0)),1,0))&gt;0,"maçonnerie-gros œuvre","")&amp;IF(SUM(IF(ISNUMBER(MATCH("*"&amp;$M$3:$M$7&amp;"*",Tableau1[[#This Row],[Description OT]],0)),1,0))&gt;0,"toitures-couvertures","")</f>
        <v>Huisseries-menuiseries-metallerieHuisseries-menuiseries-metallerie</v>
      </c>
      <c r="E28" t="str" cm="1">
        <f t="array" ref="E28">IFERROR(INDEX($K$16:$K$46,MATCH(1,MATCH("*"&amp;_xlfn.ANCHORARRAY($J$16)&amp;"*",C28,0),0)),"")</f>
        <v>Huisseries-menuiseries-metallerie</v>
      </c>
      <c r="J28" s="7" t="str">
        <v>fenetre</v>
      </c>
      <c r="K28" s="7" t="s">
        <v>32</v>
      </c>
    </row>
    <row r="29" spans="1:11" x14ac:dyDescent="0.25">
      <c r="A29" s="4">
        <v>1393034</v>
      </c>
      <c r="B29" s="4" t="s">
        <v>45</v>
      </c>
      <c r="C29" t="s">
        <v>62</v>
      </c>
      <c r="D29" t="str" cm="1">
        <f t="array" ref="D29">IF(SUM(IF(ISNUMBER(MATCH("*"&amp;$G$3:$G$9&amp;"*",Tableau1[[#This Row],[Description OT]],0)),1,0))&gt;0,"Plomberie","")&amp;IF(SUM(IF(ISNUMBER(MATCH("*"&amp;$H$3:$H$6&amp;"*",Tableau1[[#This Row],[Description OT]],0)),1,0))&gt;0,"Routes-marquages au sol","")&amp;IF(SUM(IF(ISNUMBER(MATCH("*"&amp;$I$3:$I$10&amp;"*",Tableau1[[#This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interieur","")&amp;IF(SUM(IF(ISNUMBER(MATCH("*"&amp;$K$3&amp;"*",Tableau1[[#This Row],[Description OT]],0)),1,0))&gt;0,"stores","")&amp;IF(SUM(IF(ISNUMBER(MATCH("*"&amp;$L$3:$L$5&amp;"*",Tableau1[[#This Row],[Description OT]],0)),1,0))&gt;0,"maçonnerie-gros œuvre","")&amp;IF(SUM(IF(ISNUMBER(MATCH("*"&amp;$M$3:$M$7&amp;"*",Tableau1[[#This Row],[Description OT]],0)),1,0))&gt;0,"toitures-couvertures","")</f>
        <v>toitures-couvertures</v>
      </c>
      <c r="E29" t="str" cm="1">
        <f t="array" ref="E29">IFERROR(INDEX($K$16:$K$46,MATCH(1,MATCH("*"&amp;_xlfn.ANCHORARRAY($J$16)&amp;"*",C29,0),0)),"")</f>
        <v>toitures-couvertures</v>
      </c>
      <c r="J29" s="7" t="str">
        <v>fenêtre</v>
      </c>
      <c r="K29" s="7" t="s">
        <v>32</v>
      </c>
    </row>
    <row r="30" spans="1:11" x14ac:dyDescent="0.25">
      <c r="A30" s="4">
        <v>1392134</v>
      </c>
      <c r="B30" s="4" t="s">
        <v>42</v>
      </c>
      <c r="C30" t="s">
        <v>60</v>
      </c>
      <c r="D30" t="str" cm="1">
        <f t="array" ref="D30">IF(SUM(IF(ISNUMBER(MATCH("*"&amp;$G$3:$G$9&amp;"*",Tableau1[[#This Row],[Description OT]],0)),1,0))&gt;0,"Plomberie","")&amp;IF(SUM(IF(ISNUMBER(MATCH("*"&amp;$H$3:$H$6&amp;"*",Tableau1[[#This Row],[Description OT]],0)),1,0))&gt;0,"Routes-marquages au sol","")&amp;IF(SUM(IF(ISNUMBER(MATCH("*"&amp;$I$3:$I$10&amp;"*",Tableau1[[#This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interieur","")&amp;IF(SUM(IF(ISNUMBER(MATCH("*"&amp;$K$3&amp;"*",Tableau1[[#This Row],[Description OT]],0)),1,0))&gt;0,"stores","")&amp;IF(SUM(IF(ISNUMBER(MATCH("*"&amp;$L$3:$L$5&amp;"*",Tableau1[[#This Row],[Description OT]],0)),1,0))&gt;0,"maçonnerie-gros œuvre","")&amp;IF(SUM(IF(ISNUMBER(MATCH("*"&amp;$M$3:$M$7&amp;"*",Tableau1[[#This Row],[Description OT]],0)),1,0))&gt;0,"toitures-couvertures","")</f>
        <v>sol-peinture-petits travaux interieursol-peinture-petits travaux interieur</v>
      </c>
      <c r="E30" t="str" cm="1">
        <f t="array" ref="E30">IFERROR(INDEX($K$16:$K$46,MATCH(1,MATCH("*"&amp;_xlfn.ANCHORARRAY($J$16)&amp;"*",C30,0),0)),"")</f>
        <v>sol-peinture-petits travaux interieur</v>
      </c>
      <c r="J30" s="7" t="str">
        <v>serrure</v>
      </c>
      <c r="K30" s="7" t="s">
        <v>32</v>
      </c>
    </row>
    <row r="31" spans="1:11" x14ac:dyDescent="0.25">
      <c r="A31" s="4">
        <v>1392133</v>
      </c>
      <c r="B31" s="4" t="s">
        <v>57</v>
      </c>
      <c r="C31" t="s">
        <v>67</v>
      </c>
      <c r="D31" t="str" cm="1">
        <f t="array" ref="D31">IF(SUM(IF(ISNUMBER(MATCH("*"&amp;$G$3:$G$9&amp;"*",Tableau1[[#This Row],[Description OT]],0)),1,0))&gt;0,"Plomberie","")&amp;IF(SUM(IF(ISNUMBER(MATCH("*"&amp;$H$3:$H$6&amp;"*",Tableau1[[#This Row],[Description OT]],0)),1,0))&gt;0,"Routes-marquages au sol","")&amp;IF(SUM(IF(ISNUMBER(MATCH("*"&amp;$I$3:$I$10&amp;"*",Tableau1[[#This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interieur","")&amp;IF(SUM(IF(ISNUMBER(MATCH("*"&amp;$K$3&amp;"*",Tableau1[[#This Row],[Description OT]],0)),1,0))&gt;0,"stores","")&amp;IF(SUM(IF(ISNUMBER(MATCH("*"&amp;$L$3:$L$5&amp;"*",Tableau1[[#This Row],[Description OT]],0)),1,0))&gt;0,"maçonnerie-gros œuvre","")&amp;IF(SUM(IF(ISNUMBER(MATCH("*"&amp;$M$3:$M$7&amp;"*",Tableau1[[#This Row],[Description OT]],0)),1,0))&gt;0,"toitures-couvertures","")</f>
        <v>Plomberie</v>
      </c>
      <c r="E31" t="str" cm="1">
        <f t="array" ref="E31">IFERROR(INDEX($K$16:$K$46,MATCH(1,MATCH("*"&amp;_xlfn.ANCHORARRAY($J$16)&amp;"*",C31,0),0)),"")</f>
        <v>Plomberie</v>
      </c>
      <c r="J31" s="7" t="str">
        <v>échelle</v>
      </c>
      <c r="K31" s="7" t="s">
        <v>32</v>
      </c>
    </row>
    <row r="32" spans="1:11" x14ac:dyDescent="0.25">
      <c r="J32" s="7" t="str">
        <v>echelle</v>
      </c>
      <c r="K32" s="7" t="s">
        <v>32</v>
      </c>
    </row>
    <row r="33" spans="10:11" x14ac:dyDescent="0.25">
      <c r="J33" s="7" t="str">
        <v>groom</v>
      </c>
      <c r="K33" s="7" t="s">
        <v>32</v>
      </c>
    </row>
    <row r="34" spans="10:11" x14ac:dyDescent="0.25">
      <c r="J34" s="7" t="str">
        <v>poigne</v>
      </c>
      <c r="K34" s="7" t="s">
        <v>32</v>
      </c>
    </row>
    <row r="35" spans="10:11" x14ac:dyDescent="0.25">
      <c r="J35" s="7" t="str">
        <v>sol</v>
      </c>
      <c r="K35" s="7" t="s">
        <v>33</v>
      </c>
    </row>
    <row r="36" spans="10:11" x14ac:dyDescent="0.25">
      <c r="J36" s="7" t="str">
        <v>plafon</v>
      </c>
      <c r="K36" s="7" t="s">
        <v>33</v>
      </c>
    </row>
    <row r="37" spans="10:11" x14ac:dyDescent="0.25">
      <c r="J37" s="7" t="str">
        <v>peinture</v>
      </c>
      <c r="K37" s="7" t="s">
        <v>33</v>
      </c>
    </row>
    <row r="38" spans="10:11" x14ac:dyDescent="0.25">
      <c r="J38" s="7" t="str">
        <v>store</v>
      </c>
      <c r="K38" s="7" t="s">
        <v>34</v>
      </c>
    </row>
    <row r="39" spans="10:11" x14ac:dyDescent="0.25">
      <c r="J39" s="7" t="str">
        <v>béton</v>
      </c>
      <c r="K39" s="7" t="s">
        <v>35</v>
      </c>
    </row>
    <row r="40" spans="10:11" x14ac:dyDescent="0.25">
      <c r="J40" s="7" t="str">
        <v>beton</v>
      </c>
      <c r="K40" s="7" t="s">
        <v>35</v>
      </c>
    </row>
    <row r="41" spans="10:11" x14ac:dyDescent="0.25">
      <c r="J41" s="7" t="str">
        <v>regard</v>
      </c>
      <c r="K41" s="7" t="s">
        <v>35</v>
      </c>
    </row>
    <row r="42" spans="10:11" x14ac:dyDescent="0.25">
      <c r="J42" s="7" t="str">
        <v>toiture</v>
      </c>
      <c r="K42" s="7" t="s">
        <v>36</v>
      </c>
    </row>
    <row r="43" spans="10:11" x14ac:dyDescent="0.25">
      <c r="J43" s="7" t="str">
        <v>goutière</v>
      </c>
      <c r="K43" s="7" t="s">
        <v>36</v>
      </c>
    </row>
    <row r="44" spans="10:11" x14ac:dyDescent="0.25">
      <c r="J44" s="7" t="str">
        <v>gouttiere</v>
      </c>
      <c r="K44" s="7" t="s">
        <v>36</v>
      </c>
    </row>
    <row r="45" spans="10:11" x14ac:dyDescent="0.25">
      <c r="J45" s="7" t="str">
        <v>gouttière</v>
      </c>
      <c r="K45" s="7" t="s">
        <v>36</v>
      </c>
    </row>
    <row r="46" spans="10:11" x14ac:dyDescent="0.25">
      <c r="J46" s="7" t="str">
        <v>ligne de vie</v>
      </c>
      <c r="K46" s="7" t="s">
        <v>36</v>
      </c>
    </row>
  </sheetData>
  <mergeCells count="1">
    <mergeCell ref="E3:E9"/>
  </mergeCell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>Dalkia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MIRAMONT Anthony</dc:creator>
  <cp:lastModifiedBy>Daniel Colardelle</cp:lastModifiedBy>
  <dcterms:created xsi:type="dcterms:W3CDTF">2024-11-19T11:17:38Z</dcterms:created>
  <dcterms:modified xsi:type="dcterms:W3CDTF">2024-11-19T15:12:51Z</dcterms:modified>
</cp:coreProperties>
</file>