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85A2F5DA-FE9A-4723-AB5C-33F4DE4853CB}" xr6:coauthVersionLast="47" xr6:coauthVersionMax="47" xr10:uidLastSave="{00000000-0000-0000-0000-000000000000}"/>
  <bookViews>
    <workbookView xWindow="-108" yWindow="-108" windowWidth="23256" windowHeight="12528" activeTab="1" xr2:uid="{00000000-000D-0000-FFFF-FFFF00000000}"/>
  </bookViews>
  <sheets>
    <sheet name="MASTER" sheetId="1" r:id="rId1"/>
    <sheet name="POSES JUIN 2021" sheetId="12" r:id="rId2"/>
  </sheets>
  <calcPr calcId="191029"/>
</workbook>
</file>

<file path=xl/calcChain.xml><?xml version="1.0" encoding="utf-8"?>
<calcChain xmlns="http://schemas.openxmlformats.org/spreadsheetml/2006/main">
  <c r="Q4" i="12" l="1"/>
  <c r="Q5" i="12"/>
  <c r="Q3" i="12"/>
  <c r="P4" i="12"/>
  <c r="P5" i="12"/>
  <c r="P3" i="12"/>
  <c r="O4" i="12"/>
  <c r="O5" i="12"/>
  <c r="O3" i="12"/>
  <c r="J4" i="12"/>
  <c r="K4" i="12" s="1"/>
  <c r="J5" i="12"/>
  <c r="K5" i="12" s="1"/>
  <c r="S10" i="12"/>
  <c r="R10" i="12"/>
  <c r="T5" i="12" l="1"/>
  <c r="L3" i="12" l="1"/>
  <c r="H3" i="12"/>
  <c r="J3" i="12" l="1"/>
  <c r="K3" i="12" s="1"/>
  <c r="L10" i="12"/>
  <c r="H10" i="12"/>
  <c r="T3" i="12" l="1"/>
  <c r="J10" i="12" l="1"/>
  <c r="Q10" i="12"/>
  <c r="P10" i="12"/>
  <c r="O24" i="1"/>
  <c r="N24" i="1"/>
  <c r="K24" i="1"/>
  <c r="G24" i="1"/>
  <c r="L23" i="1"/>
  <c r="M23" i="1" s="1"/>
  <c r="I23" i="1"/>
  <c r="J23" i="1" s="1"/>
  <c r="P23" i="1" s="1"/>
  <c r="L22" i="1"/>
  <c r="M22" i="1" s="1"/>
  <c r="I22" i="1"/>
  <c r="J22" i="1" s="1"/>
  <c r="P22" i="1" s="1"/>
  <c r="M21" i="1"/>
  <c r="L21" i="1"/>
  <c r="I21" i="1"/>
  <c r="J21" i="1" s="1"/>
  <c r="P21" i="1" s="1"/>
  <c r="M20" i="1"/>
  <c r="L20" i="1"/>
  <c r="I20" i="1"/>
  <c r="J20" i="1" s="1"/>
  <c r="P20" i="1" s="1"/>
  <c r="M19" i="1"/>
  <c r="L19" i="1"/>
  <c r="J19" i="1"/>
  <c r="P19" i="1" s="1"/>
  <c r="I19" i="1"/>
  <c r="M18" i="1"/>
  <c r="L18" i="1"/>
  <c r="J18" i="1"/>
  <c r="P18" i="1" s="1"/>
  <c r="I18" i="1"/>
  <c r="M17" i="1"/>
  <c r="L17" i="1"/>
  <c r="J17" i="1"/>
  <c r="P17" i="1" s="1"/>
  <c r="I17" i="1"/>
  <c r="L16" i="1"/>
  <c r="M16" i="1" s="1"/>
  <c r="J16" i="1"/>
  <c r="P16" i="1" s="1"/>
  <c r="I16" i="1"/>
  <c r="P15" i="1"/>
  <c r="M15" i="1"/>
  <c r="L15" i="1"/>
  <c r="J15" i="1"/>
  <c r="I15" i="1"/>
  <c r="M14" i="1"/>
  <c r="L14" i="1"/>
  <c r="I14" i="1"/>
  <c r="J14" i="1" s="1"/>
  <c r="P14" i="1" s="1"/>
  <c r="L13" i="1"/>
  <c r="M13" i="1" s="1"/>
  <c r="J13" i="1"/>
  <c r="P13" i="1" s="1"/>
  <c r="I13" i="1"/>
  <c r="L12" i="1"/>
  <c r="M12" i="1" s="1"/>
  <c r="J12" i="1"/>
  <c r="P12" i="1" s="1"/>
  <c r="I12" i="1"/>
  <c r="L11" i="1"/>
  <c r="M11" i="1" s="1"/>
  <c r="I11" i="1"/>
  <c r="J11" i="1" s="1"/>
  <c r="P11" i="1" s="1"/>
  <c r="L10" i="1"/>
  <c r="M10" i="1" s="1"/>
  <c r="I10" i="1"/>
  <c r="J10" i="1" s="1"/>
  <c r="P10" i="1" s="1"/>
  <c r="M9" i="1"/>
  <c r="L9" i="1"/>
  <c r="I9" i="1"/>
  <c r="J9" i="1" s="1"/>
  <c r="P9" i="1" s="1"/>
  <c r="M8" i="1"/>
  <c r="L8" i="1"/>
  <c r="I8" i="1"/>
  <c r="J8" i="1" s="1"/>
  <c r="P8" i="1" s="1"/>
  <c r="L7" i="1"/>
  <c r="M7" i="1" s="1"/>
  <c r="J7" i="1"/>
  <c r="P7" i="1" s="1"/>
  <c r="I7" i="1"/>
  <c r="M6" i="1"/>
  <c r="L6" i="1"/>
  <c r="J6" i="1"/>
  <c r="P6" i="1" s="1"/>
  <c r="I6" i="1"/>
  <c r="M5" i="1"/>
  <c r="L5" i="1"/>
  <c r="I5" i="1"/>
  <c r="J5" i="1" s="1"/>
  <c r="P5" i="1" s="1"/>
  <c r="P4" i="1"/>
  <c r="L4" i="1"/>
  <c r="M4" i="1" s="1"/>
  <c r="J4" i="1"/>
  <c r="I4" i="1"/>
  <c r="P3" i="1"/>
  <c r="M3" i="1"/>
  <c r="L3" i="1"/>
  <c r="L24" i="1" s="1"/>
  <c r="M24" i="1" s="1"/>
  <c r="J3" i="1"/>
  <c r="I3" i="1"/>
  <c r="I24" i="1" s="1"/>
  <c r="T4" i="12" l="1"/>
  <c r="T10" i="12" s="1"/>
  <c r="K10" i="12"/>
  <c r="J24" i="1"/>
  <c r="P24" i="1"/>
</calcChain>
</file>

<file path=xl/sharedStrings.xml><?xml version="1.0" encoding="utf-8"?>
<sst xmlns="http://schemas.openxmlformats.org/spreadsheetml/2006/main" count="63" uniqueCount="41">
  <si>
    <t xml:space="preserve"> </t>
  </si>
  <si>
    <t>Client</t>
  </si>
  <si>
    <t>CT</t>
  </si>
  <si>
    <t>Date pose</t>
  </si>
  <si>
    <t>N° Fact</t>
  </si>
  <si>
    <t>Date Fact</t>
  </si>
  <si>
    <t>Désignation</t>
  </si>
  <si>
    <t>Prix HT</t>
  </si>
  <si>
    <t>Coef TVA</t>
  </si>
  <si>
    <t>Montant TVA</t>
  </si>
  <si>
    <t>Prix TTC</t>
  </si>
  <si>
    <t>Prix Achat</t>
  </si>
  <si>
    <t>MARGE</t>
  </si>
  <si>
    <t>%</t>
  </si>
  <si>
    <t>Acpte ou Crédit</t>
  </si>
  <si>
    <t>Montant Financemt</t>
  </si>
  <si>
    <t>SOLDE</t>
  </si>
  <si>
    <t>Mode Paiement</t>
  </si>
  <si>
    <t>H</t>
  </si>
  <si>
    <t>Réglé</t>
  </si>
  <si>
    <t>AT</t>
  </si>
  <si>
    <t>TOTAL</t>
  </si>
  <si>
    <t>16F006287</t>
  </si>
  <si>
    <t>16F006289</t>
  </si>
  <si>
    <t>16F006288</t>
  </si>
  <si>
    <t>2 VR</t>
  </si>
  <si>
    <t>1FE</t>
  </si>
  <si>
    <t>CH</t>
  </si>
  <si>
    <t>VIR</t>
  </si>
  <si>
    <t>1PE</t>
  </si>
  <si>
    <t>CLIENT 2 (1 taux de tva à 10)</t>
  </si>
  <si>
    <t>CLIENT 1 (1 taux de tva à 5,5)</t>
  </si>
  <si>
    <t>DP</t>
  </si>
  <si>
    <r>
      <t>CLIENT 3 (</t>
    </r>
    <r>
      <rPr>
        <b/>
        <sz val="11"/>
        <color rgb="FFC00000"/>
        <rFont val="Arial"/>
        <family val="2"/>
      </rPr>
      <t>1 taux de tva à 5,5 et)</t>
    </r>
  </si>
  <si>
    <t>PVHT 5,5</t>
  </si>
  <si>
    <t>PVHT 10</t>
  </si>
  <si>
    <t>PAHT 5,5</t>
  </si>
  <si>
    <t>PAHT 10</t>
  </si>
  <si>
    <t>PAHT</t>
  </si>
  <si>
    <t>PVHT 20</t>
  </si>
  <si>
    <t>PAHT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</si>
</sst>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  <font>
      <b/>
      <sz val="11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color indexed="62"/>
      <name val="Arial"/>
      <family val="2"/>
    </font>
    <font>
      <b/>
      <sz val="11"/>
      <name val="Arial"/>
      <family val="2"/>
    </font>
    <font>
      <sz val="11"/>
      <color indexed="17"/>
      <name val="Arial"/>
      <family val="2"/>
    </font>
    <font>
      <sz val="11"/>
      <color indexed="16"/>
      <name val="Arial"/>
      <family val="2"/>
    </font>
    <font>
      <b/>
      <sz val="11"/>
      <color indexed="10"/>
      <name val="Arial"/>
      <family val="2"/>
    </font>
    <font>
      <b/>
      <sz val="11"/>
      <color indexed="62"/>
      <name val="Arial"/>
      <family val="2"/>
    </font>
    <font>
      <b/>
      <sz val="11"/>
      <color indexed="17"/>
      <name val="Arial"/>
      <family val="2"/>
    </font>
    <font>
      <b/>
      <sz val="11"/>
      <color indexed="16"/>
      <name val="Arial"/>
      <family val="2"/>
    </font>
    <font>
      <b/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0">
    <xf numFmtId="0" fontId="0" fillId="0" borderId="0" xfId="0"/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64" fontId="2" fillId="0" borderId="6" xfId="1" applyNumberFormat="1" applyBorder="1" applyAlignment="1">
      <alignment horizontal="center" vertical="center"/>
    </xf>
    <xf numFmtId="16" fontId="2" fillId="0" borderId="6" xfId="1" applyNumberForma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4" fontId="2" fillId="0" borderId="6" xfId="1" applyNumberFormat="1" applyBorder="1" applyAlignment="1">
      <alignment horizontal="center" vertical="center"/>
    </xf>
    <xf numFmtId="165" fontId="2" fillId="0" borderId="6" xfId="1" applyNumberFormat="1" applyBorder="1" applyAlignment="1">
      <alignment horizontal="center" vertical="center"/>
    </xf>
    <xf numFmtId="4" fontId="11" fillId="0" borderId="6" xfId="2" applyNumberFormat="1" applyFont="1" applyBorder="1" applyAlignment="1">
      <alignment horizontal="center" vertical="center"/>
    </xf>
    <xf numFmtId="4" fontId="12" fillId="0" borderId="6" xfId="2" applyNumberFormat="1" applyFont="1" applyBorder="1" applyAlignment="1">
      <alignment horizontal="center" vertical="center"/>
    </xf>
    <xf numFmtId="4" fontId="2" fillId="4" borderId="6" xfId="1" applyNumberForma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  <xf numFmtId="10" fontId="13" fillId="3" borderId="6" xfId="2" applyNumberFormat="1" applyFont="1" applyFill="1" applyBorder="1" applyAlignment="1">
      <alignment horizontal="center" vertical="center"/>
    </xf>
    <xf numFmtId="4" fontId="14" fillId="0" borderId="6" xfId="2" applyNumberFormat="1" applyFont="1" applyBorder="1" applyAlignment="1">
      <alignment horizontal="center" vertical="center"/>
    </xf>
    <xf numFmtId="2" fontId="2" fillId="0" borderId="6" xfId="1" applyNumberForma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0" fontId="2" fillId="0" borderId="0" xfId="1" applyAlignment="1">
      <alignment vertical="center"/>
    </xf>
    <xf numFmtId="0" fontId="3" fillId="5" borderId="7" xfId="1" applyFont="1" applyFill="1" applyBorder="1" applyAlignment="1">
      <alignment vertical="center"/>
    </xf>
    <xf numFmtId="4" fontId="3" fillId="0" borderId="8" xfId="1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4" fontId="4" fillId="0" borderId="9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vertical="center"/>
    </xf>
    <xf numFmtId="4" fontId="3" fillId="2" borderId="11" xfId="1" applyNumberFormat="1" applyFont="1" applyFill="1" applyBorder="1" applyAlignment="1">
      <alignment vertical="center"/>
    </xf>
    <xf numFmtId="10" fontId="6" fillId="3" borderId="12" xfId="1" applyNumberFormat="1" applyFont="1" applyFill="1" applyBorder="1" applyAlignment="1">
      <alignment vertical="center"/>
    </xf>
    <xf numFmtId="0" fontId="3" fillId="0" borderId="13" xfId="1" applyFont="1" applyBorder="1" applyAlignment="1">
      <alignment vertical="center"/>
    </xf>
    <xf numFmtId="4" fontId="8" fillId="0" borderId="7" xfId="1" applyNumberFormat="1" applyFont="1" applyBorder="1" applyAlignment="1">
      <alignment vertical="center"/>
    </xf>
    <xf numFmtId="2" fontId="2" fillId="0" borderId="0" xfId="1" applyNumberFormat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164" fontId="18" fillId="0" borderId="6" xfId="1" applyNumberFormat="1" applyFont="1" applyBorder="1" applyAlignment="1">
      <alignment horizontal="center" vertical="center"/>
    </xf>
    <xf numFmtId="16" fontId="18" fillId="0" borderId="6" xfId="1" applyNumberFormat="1" applyFont="1" applyBorder="1" applyAlignment="1">
      <alignment horizontal="center" vertical="center"/>
    </xf>
    <xf numFmtId="4" fontId="18" fillId="0" borderId="6" xfId="1" applyNumberFormat="1" applyFont="1" applyBorder="1" applyAlignment="1">
      <alignment horizontal="center" vertical="center"/>
    </xf>
    <xf numFmtId="4" fontId="18" fillId="0" borderId="6" xfId="2" applyNumberFormat="1" applyFont="1" applyBorder="1" applyAlignment="1">
      <alignment horizontal="center" vertical="center"/>
    </xf>
    <xf numFmtId="4" fontId="17" fillId="0" borderId="6" xfId="2" applyNumberFormat="1" applyFont="1" applyBorder="1" applyAlignment="1">
      <alignment horizontal="center" vertical="center"/>
    </xf>
    <xf numFmtId="10" fontId="18" fillId="0" borderId="6" xfId="2" applyNumberFormat="1" applyFont="1" applyBorder="1" applyAlignment="1">
      <alignment horizontal="center" vertical="center"/>
    </xf>
    <xf numFmtId="1" fontId="19" fillId="0" borderId="6" xfId="1" applyNumberFormat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6" fillId="0" borderId="0" xfId="0" applyFont="1"/>
    <xf numFmtId="0" fontId="20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164" fontId="21" fillId="0" borderId="6" xfId="1" applyNumberFormat="1" applyFont="1" applyBorder="1" applyAlignment="1">
      <alignment horizontal="center" vertical="center"/>
    </xf>
    <xf numFmtId="16" fontId="21" fillId="0" borderId="6" xfId="1" applyNumberFormat="1" applyFont="1" applyBorder="1" applyAlignment="1">
      <alignment horizontal="center" vertical="center"/>
    </xf>
    <xf numFmtId="4" fontId="21" fillId="0" borderId="6" xfId="1" applyNumberFormat="1" applyFont="1" applyBorder="1" applyAlignment="1">
      <alignment horizontal="center" vertical="center"/>
    </xf>
    <xf numFmtId="4" fontId="21" fillId="0" borderId="6" xfId="2" applyNumberFormat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164" fontId="23" fillId="0" borderId="6" xfId="1" applyNumberFormat="1" applyFont="1" applyBorder="1" applyAlignment="1">
      <alignment horizontal="center" vertical="center"/>
    </xf>
    <xf numFmtId="16" fontId="23" fillId="0" borderId="6" xfId="1" applyNumberFormat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 wrapText="1"/>
    </xf>
    <xf numFmtId="4" fontId="23" fillId="0" borderId="6" xfId="1" applyNumberFormat="1" applyFont="1" applyBorder="1" applyAlignment="1">
      <alignment horizontal="center" vertical="center"/>
    </xf>
    <xf numFmtId="4" fontId="23" fillId="0" borderId="6" xfId="2" applyNumberFormat="1" applyFont="1" applyBorder="1" applyAlignment="1">
      <alignment horizontal="center" vertical="center"/>
    </xf>
    <xf numFmtId="4" fontId="22" fillId="0" borderId="6" xfId="2" applyNumberFormat="1" applyFont="1" applyBorder="1" applyAlignment="1">
      <alignment horizontal="center" vertical="center"/>
    </xf>
    <xf numFmtId="10" fontId="23" fillId="0" borderId="6" xfId="2" applyNumberFormat="1" applyFont="1" applyBorder="1" applyAlignment="1">
      <alignment horizontal="center" vertical="center"/>
    </xf>
    <xf numFmtId="4" fontId="24" fillId="0" borderId="6" xfId="2" applyNumberFormat="1" applyFont="1" applyBorder="1" applyAlignment="1">
      <alignment horizontal="center" vertical="center"/>
    </xf>
    <xf numFmtId="4" fontId="25" fillId="0" borderId="6" xfId="2" applyNumberFormat="1" applyFont="1" applyBorder="1" applyAlignment="1">
      <alignment horizontal="center" vertical="center"/>
    </xf>
    <xf numFmtId="4" fontId="19" fillId="0" borderId="6" xfId="1" applyNumberFormat="1" applyFont="1" applyBorder="1" applyAlignment="1">
      <alignment horizontal="center" vertical="center"/>
    </xf>
    <xf numFmtId="4" fontId="26" fillId="0" borderId="6" xfId="2" applyNumberFormat="1" applyFont="1" applyBorder="1" applyAlignment="1">
      <alignment horizontal="center" vertical="center"/>
    </xf>
    <xf numFmtId="10" fontId="27" fillId="0" borderId="6" xfId="2" applyNumberFormat="1" applyFont="1" applyBorder="1" applyAlignment="1">
      <alignment horizontal="center" vertical="center"/>
    </xf>
    <xf numFmtId="4" fontId="28" fillId="0" borderId="6" xfId="2" applyNumberFormat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164" fontId="19" fillId="0" borderId="6" xfId="1" applyNumberFormat="1" applyFont="1" applyBorder="1" applyAlignment="1">
      <alignment horizontal="center" vertical="center"/>
    </xf>
    <xf numFmtId="16" fontId="19" fillId="0" borderId="6" xfId="1" applyNumberFormat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6" fillId="0" borderId="7" xfId="1" applyFont="1" applyBorder="1" applyAlignment="1">
      <alignment vertical="center"/>
    </xf>
    <xf numFmtId="4" fontId="26" fillId="0" borderId="8" xfId="1" applyNumberFormat="1" applyFont="1" applyBorder="1" applyAlignment="1">
      <alignment vertical="center"/>
    </xf>
    <xf numFmtId="4" fontId="29" fillId="0" borderId="9" xfId="1" applyNumberFormat="1" applyFont="1" applyBorder="1" applyAlignment="1">
      <alignment horizontal="center" vertical="center"/>
    </xf>
    <xf numFmtId="4" fontId="30" fillId="0" borderId="9" xfId="1" applyNumberFormat="1" applyFont="1" applyBorder="1" applyAlignment="1">
      <alignment horizontal="center" vertical="center"/>
    </xf>
    <xf numFmtId="4" fontId="26" fillId="0" borderId="10" xfId="1" applyNumberFormat="1" applyFont="1" applyBorder="1" applyAlignment="1">
      <alignment vertical="center"/>
    </xf>
    <xf numFmtId="4" fontId="26" fillId="0" borderId="11" xfId="1" applyNumberFormat="1" applyFont="1" applyBorder="1" applyAlignment="1">
      <alignment vertical="center"/>
    </xf>
    <xf numFmtId="10" fontId="31" fillId="0" borderId="12" xfId="1" applyNumberFormat="1" applyFont="1" applyBorder="1" applyAlignment="1">
      <alignment vertical="center"/>
    </xf>
    <xf numFmtId="0" fontId="26" fillId="0" borderId="13" xfId="1" applyFont="1" applyBorder="1" applyAlignment="1">
      <alignment vertical="center"/>
    </xf>
    <xf numFmtId="4" fontId="32" fillId="0" borderId="7" xfId="1" applyNumberFormat="1" applyFont="1" applyBorder="1" applyAlignment="1">
      <alignment vertical="center"/>
    </xf>
    <xf numFmtId="2" fontId="19" fillId="0" borderId="0" xfId="1" applyNumberFormat="1" applyFont="1" applyAlignment="1">
      <alignment vertical="center"/>
    </xf>
    <xf numFmtId="0" fontId="22" fillId="0" borderId="6" xfId="1" applyFont="1" applyBorder="1" applyAlignment="1">
      <alignment horizontal="center" vertical="center" wrapText="1"/>
    </xf>
    <xf numFmtId="0" fontId="26" fillId="0" borderId="1" xfId="1" applyFont="1" applyBorder="1" applyAlignment="1">
      <alignment vertical="center"/>
    </xf>
    <xf numFmtId="4" fontId="26" fillId="0" borderId="1" xfId="1" applyNumberFormat="1" applyFont="1" applyBorder="1" applyAlignment="1">
      <alignment vertical="center"/>
    </xf>
    <xf numFmtId="4" fontId="0" fillId="0" borderId="0" xfId="0" applyNumberFormat="1"/>
  </cellXfs>
  <cellStyles count="3">
    <cellStyle name="Normal" xfId="0" builtinId="0"/>
    <cellStyle name="Normal_Feuil1" xfId="1" xr:uid="{00000000-0005-0000-0000-000001000000}"/>
    <cellStyle name="Normal_POSES JANVIER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workbookViewId="0">
      <selection sqref="A1:XFD1048576"/>
    </sheetView>
  </sheetViews>
  <sheetFormatPr baseColWidth="10" defaultRowHeight="14.4" x14ac:dyDescent="0.3"/>
  <cols>
    <col min="1" max="1" width="22.88671875" customWidth="1"/>
    <col min="2" max="2" width="5.33203125" customWidth="1"/>
    <col min="6" max="6" width="16.5546875" customWidth="1"/>
    <col min="8" max="8" width="7" customWidth="1"/>
    <col min="12" max="12" width="9.5546875" customWidth="1"/>
    <col min="18" max="18" width="4.5546875" customWidth="1"/>
    <col min="19" max="19" width="29.6640625" customWidth="1"/>
    <col min="20" max="20" width="4.44140625" customWidth="1"/>
  </cols>
  <sheetData>
    <row r="1" spans="1:20" ht="1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6.4" x14ac:dyDescent="0.3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7" t="s">
        <v>7</v>
      </c>
      <c r="H2" s="6" t="s">
        <v>8</v>
      </c>
      <c r="I2" s="8" t="s">
        <v>9</v>
      </c>
      <c r="J2" s="9" t="s">
        <v>10</v>
      </c>
      <c r="K2" s="7" t="s">
        <v>11</v>
      </c>
      <c r="L2" s="10" t="s">
        <v>12</v>
      </c>
      <c r="M2" s="11" t="s">
        <v>13</v>
      </c>
      <c r="N2" s="12" t="s">
        <v>14</v>
      </c>
      <c r="O2" s="13" t="s">
        <v>15</v>
      </c>
      <c r="P2" s="14" t="s">
        <v>16</v>
      </c>
      <c r="Q2" s="13" t="s">
        <v>17</v>
      </c>
      <c r="R2" s="15" t="s">
        <v>18</v>
      </c>
      <c r="S2" s="16" t="s">
        <v>19</v>
      </c>
      <c r="T2" s="17" t="s">
        <v>20</v>
      </c>
    </row>
    <row r="3" spans="1:20" ht="24.9" customHeight="1" x14ac:dyDescent="0.3">
      <c r="A3" s="18"/>
      <c r="B3" s="19"/>
      <c r="C3" s="20"/>
      <c r="D3" s="19"/>
      <c r="E3" s="21"/>
      <c r="F3" s="22"/>
      <c r="G3" s="23"/>
      <c r="H3" s="24">
        <v>5.5</v>
      </c>
      <c r="I3" s="25">
        <f t="shared" ref="I3:I23" si="0">+G3*H3/100</f>
        <v>0</v>
      </c>
      <c r="J3" s="26">
        <f t="shared" ref="J3:J23" si="1">+G3+I3</f>
        <v>0</v>
      </c>
      <c r="K3" s="27"/>
      <c r="L3" s="28">
        <f t="shared" ref="L3:L23" si="2">+G3-K3</f>
        <v>0</v>
      </c>
      <c r="M3" s="29" t="e">
        <f t="shared" ref="M3:M23" si="3">+L3/G3</f>
        <v>#DIV/0!</v>
      </c>
      <c r="N3" s="23"/>
      <c r="O3" s="19"/>
      <c r="P3" s="30">
        <f t="shared" ref="P3:P23" si="4">+J3-N3-O3</f>
        <v>0</v>
      </c>
      <c r="Q3" s="19"/>
      <c r="R3" s="31"/>
      <c r="S3" s="19"/>
      <c r="T3" s="19"/>
    </row>
    <row r="4" spans="1:20" ht="24.9" customHeight="1" x14ac:dyDescent="0.3">
      <c r="A4" s="18"/>
      <c r="B4" s="19"/>
      <c r="C4" s="20"/>
      <c r="D4" s="19"/>
      <c r="E4" s="21"/>
      <c r="F4" s="22"/>
      <c r="G4" s="23"/>
      <c r="H4" s="24">
        <v>5.5</v>
      </c>
      <c r="I4" s="25">
        <f t="shared" si="0"/>
        <v>0</v>
      </c>
      <c r="J4" s="26">
        <f t="shared" si="1"/>
        <v>0</v>
      </c>
      <c r="K4" s="27"/>
      <c r="L4" s="28">
        <f t="shared" si="2"/>
        <v>0</v>
      </c>
      <c r="M4" s="29" t="e">
        <f t="shared" si="3"/>
        <v>#DIV/0!</v>
      </c>
      <c r="N4" s="23"/>
      <c r="O4" s="19"/>
      <c r="P4" s="30">
        <f t="shared" si="4"/>
        <v>0</v>
      </c>
      <c r="Q4" s="19"/>
      <c r="R4" s="31"/>
      <c r="S4" s="19"/>
      <c r="T4" s="19"/>
    </row>
    <row r="5" spans="1:20" ht="24.9" customHeight="1" x14ac:dyDescent="0.3">
      <c r="A5" s="18"/>
      <c r="B5" s="19"/>
      <c r="C5" s="20"/>
      <c r="D5" s="19"/>
      <c r="E5" s="21"/>
      <c r="F5" s="22"/>
      <c r="G5" s="23"/>
      <c r="H5" s="24">
        <v>5.5</v>
      </c>
      <c r="I5" s="25">
        <f t="shared" si="0"/>
        <v>0</v>
      </c>
      <c r="J5" s="26">
        <f t="shared" si="1"/>
        <v>0</v>
      </c>
      <c r="K5" s="27"/>
      <c r="L5" s="28">
        <f t="shared" si="2"/>
        <v>0</v>
      </c>
      <c r="M5" s="29" t="e">
        <f t="shared" si="3"/>
        <v>#DIV/0!</v>
      </c>
      <c r="N5" s="23"/>
      <c r="O5" s="19"/>
      <c r="P5" s="30">
        <f t="shared" si="4"/>
        <v>0</v>
      </c>
      <c r="Q5" s="19"/>
      <c r="R5" s="31"/>
      <c r="S5" s="19"/>
      <c r="T5" s="19"/>
    </row>
    <row r="6" spans="1:20" ht="24.9" customHeight="1" x14ac:dyDescent="0.3">
      <c r="A6" s="18"/>
      <c r="B6" s="19"/>
      <c r="C6" s="20"/>
      <c r="D6" s="19"/>
      <c r="E6" s="21"/>
      <c r="F6" s="22"/>
      <c r="G6" s="23"/>
      <c r="H6" s="24">
        <v>5.5</v>
      </c>
      <c r="I6" s="25">
        <f t="shared" si="0"/>
        <v>0</v>
      </c>
      <c r="J6" s="26">
        <f t="shared" si="1"/>
        <v>0</v>
      </c>
      <c r="K6" s="27"/>
      <c r="L6" s="28">
        <f t="shared" si="2"/>
        <v>0</v>
      </c>
      <c r="M6" s="29" t="e">
        <f t="shared" si="3"/>
        <v>#DIV/0!</v>
      </c>
      <c r="N6" s="23"/>
      <c r="O6" s="19"/>
      <c r="P6" s="30">
        <f t="shared" si="4"/>
        <v>0</v>
      </c>
      <c r="Q6" s="19"/>
      <c r="R6" s="31"/>
      <c r="S6" s="19"/>
      <c r="T6" s="19"/>
    </row>
    <row r="7" spans="1:20" ht="24.9" customHeight="1" x14ac:dyDescent="0.3">
      <c r="A7" s="18"/>
      <c r="B7" s="19"/>
      <c r="C7" s="20"/>
      <c r="D7" s="19"/>
      <c r="E7" s="21"/>
      <c r="F7" s="22"/>
      <c r="G7" s="23"/>
      <c r="H7" s="24">
        <v>5.5</v>
      </c>
      <c r="I7" s="25">
        <f t="shared" si="0"/>
        <v>0</v>
      </c>
      <c r="J7" s="26">
        <f t="shared" si="1"/>
        <v>0</v>
      </c>
      <c r="K7" s="27"/>
      <c r="L7" s="28">
        <f t="shared" si="2"/>
        <v>0</v>
      </c>
      <c r="M7" s="29" t="e">
        <f t="shared" si="3"/>
        <v>#DIV/0!</v>
      </c>
      <c r="N7" s="23"/>
      <c r="O7" s="19"/>
      <c r="P7" s="30">
        <f t="shared" si="4"/>
        <v>0</v>
      </c>
      <c r="Q7" s="19"/>
      <c r="R7" s="31"/>
      <c r="S7" s="19"/>
      <c r="T7" s="19"/>
    </row>
    <row r="8" spans="1:20" ht="24.9" customHeight="1" x14ac:dyDescent="0.3">
      <c r="A8" s="18"/>
      <c r="B8" s="19"/>
      <c r="C8" s="20"/>
      <c r="D8" s="19"/>
      <c r="E8" s="21"/>
      <c r="F8" s="22"/>
      <c r="G8" s="23"/>
      <c r="H8" s="24">
        <v>5.5</v>
      </c>
      <c r="I8" s="25">
        <f t="shared" si="0"/>
        <v>0</v>
      </c>
      <c r="J8" s="26">
        <f t="shared" si="1"/>
        <v>0</v>
      </c>
      <c r="K8" s="27"/>
      <c r="L8" s="28">
        <f t="shared" si="2"/>
        <v>0</v>
      </c>
      <c r="M8" s="29" t="e">
        <f t="shared" si="3"/>
        <v>#DIV/0!</v>
      </c>
      <c r="N8" s="23"/>
      <c r="O8" s="19"/>
      <c r="P8" s="30">
        <f t="shared" si="4"/>
        <v>0</v>
      </c>
      <c r="Q8" s="19"/>
      <c r="R8" s="31"/>
      <c r="S8" s="19"/>
      <c r="T8" s="19"/>
    </row>
    <row r="9" spans="1:20" ht="24.9" customHeight="1" x14ac:dyDescent="0.3">
      <c r="A9" s="18"/>
      <c r="B9" s="19"/>
      <c r="C9" s="20"/>
      <c r="D9" s="19"/>
      <c r="E9" s="21"/>
      <c r="F9" s="22"/>
      <c r="G9" s="23"/>
      <c r="H9" s="24">
        <v>5.5</v>
      </c>
      <c r="I9" s="25">
        <f t="shared" si="0"/>
        <v>0</v>
      </c>
      <c r="J9" s="26">
        <f t="shared" si="1"/>
        <v>0</v>
      </c>
      <c r="K9" s="27"/>
      <c r="L9" s="28">
        <f t="shared" si="2"/>
        <v>0</v>
      </c>
      <c r="M9" s="29" t="e">
        <f t="shared" si="3"/>
        <v>#DIV/0!</v>
      </c>
      <c r="N9" s="23"/>
      <c r="O9" s="19"/>
      <c r="P9" s="30">
        <f t="shared" si="4"/>
        <v>0</v>
      </c>
      <c r="Q9" s="19"/>
      <c r="R9" s="31"/>
      <c r="S9" s="19"/>
      <c r="T9" s="19"/>
    </row>
    <row r="10" spans="1:20" ht="24.9" customHeight="1" x14ac:dyDescent="0.3">
      <c r="A10" s="18"/>
      <c r="B10" s="19"/>
      <c r="C10" s="20"/>
      <c r="D10" s="19"/>
      <c r="E10" s="21"/>
      <c r="F10" s="22"/>
      <c r="G10" s="23"/>
      <c r="H10" s="24">
        <v>5.5</v>
      </c>
      <c r="I10" s="25">
        <f t="shared" si="0"/>
        <v>0</v>
      </c>
      <c r="J10" s="26">
        <f t="shared" si="1"/>
        <v>0</v>
      </c>
      <c r="K10" s="27"/>
      <c r="L10" s="28">
        <f t="shared" si="2"/>
        <v>0</v>
      </c>
      <c r="M10" s="29" t="e">
        <f t="shared" si="3"/>
        <v>#DIV/0!</v>
      </c>
      <c r="N10" s="23"/>
      <c r="O10" s="19"/>
      <c r="P10" s="30">
        <f t="shared" si="4"/>
        <v>0</v>
      </c>
      <c r="Q10" s="19"/>
      <c r="R10" s="31"/>
      <c r="S10" s="19"/>
      <c r="T10" s="19"/>
    </row>
    <row r="11" spans="1:20" ht="24.9" customHeight="1" x14ac:dyDescent="0.3">
      <c r="A11" s="18"/>
      <c r="B11" s="19"/>
      <c r="C11" s="20"/>
      <c r="D11" s="19"/>
      <c r="E11" s="21"/>
      <c r="F11" s="22"/>
      <c r="G11" s="23"/>
      <c r="H11" s="24">
        <v>5.5</v>
      </c>
      <c r="I11" s="25">
        <f t="shared" si="0"/>
        <v>0</v>
      </c>
      <c r="J11" s="26">
        <f t="shared" si="1"/>
        <v>0</v>
      </c>
      <c r="K11" s="27"/>
      <c r="L11" s="28">
        <f t="shared" si="2"/>
        <v>0</v>
      </c>
      <c r="M11" s="29" t="e">
        <f t="shared" si="3"/>
        <v>#DIV/0!</v>
      </c>
      <c r="N11" s="23"/>
      <c r="O11" s="19"/>
      <c r="P11" s="30">
        <f t="shared" si="4"/>
        <v>0</v>
      </c>
      <c r="Q11" s="19"/>
      <c r="R11" s="31"/>
      <c r="S11" s="19"/>
      <c r="T11" s="19"/>
    </row>
    <row r="12" spans="1:20" ht="24.9" customHeight="1" x14ac:dyDescent="0.3">
      <c r="A12" s="18"/>
      <c r="B12" s="19"/>
      <c r="C12" s="20"/>
      <c r="D12" s="19"/>
      <c r="E12" s="21"/>
      <c r="F12" s="22"/>
      <c r="G12" s="23"/>
      <c r="H12" s="24">
        <v>5.5</v>
      </c>
      <c r="I12" s="25">
        <f t="shared" si="0"/>
        <v>0</v>
      </c>
      <c r="J12" s="26">
        <f t="shared" si="1"/>
        <v>0</v>
      </c>
      <c r="K12" s="27"/>
      <c r="L12" s="28">
        <f t="shared" si="2"/>
        <v>0</v>
      </c>
      <c r="M12" s="29" t="e">
        <f t="shared" si="3"/>
        <v>#DIV/0!</v>
      </c>
      <c r="N12" s="23"/>
      <c r="O12" s="19"/>
      <c r="P12" s="30">
        <f t="shared" si="4"/>
        <v>0</v>
      </c>
      <c r="Q12" s="19"/>
      <c r="R12" s="31"/>
      <c r="S12" s="19"/>
      <c r="T12" s="19"/>
    </row>
    <row r="13" spans="1:20" ht="24.9" customHeight="1" x14ac:dyDescent="0.3">
      <c r="A13" s="18"/>
      <c r="B13" s="19"/>
      <c r="C13" s="20"/>
      <c r="D13" s="19"/>
      <c r="E13" s="21"/>
      <c r="F13" s="22"/>
      <c r="G13" s="23"/>
      <c r="H13" s="24">
        <v>5.5</v>
      </c>
      <c r="I13" s="25">
        <f t="shared" si="0"/>
        <v>0</v>
      </c>
      <c r="J13" s="26">
        <f t="shared" si="1"/>
        <v>0</v>
      </c>
      <c r="K13" s="27"/>
      <c r="L13" s="28">
        <f t="shared" si="2"/>
        <v>0</v>
      </c>
      <c r="M13" s="29" t="e">
        <f t="shared" si="3"/>
        <v>#DIV/0!</v>
      </c>
      <c r="N13" s="23"/>
      <c r="O13" s="19"/>
      <c r="P13" s="30">
        <f t="shared" si="4"/>
        <v>0</v>
      </c>
      <c r="Q13" s="19"/>
      <c r="R13" s="31"/>
      <c r="S13" s="19"/>
      <c r="T13" s="19"/>
    </row>
    <row r="14" spans="1:20" ht="24.9" customHeight="1" x14ac:dyDescent="0.3">
      <c r="A14" s="18"/>
      <c r="B14" s="19"/>
      <c r="C14" s="20"/>
      <c r="D14" s="19"/>
      <c r="E14" s="21"/>
      <c r="F14" s="22"/>
      <c r="G14" s="23"/>
      <c r="H14" s="24">
        <v>5.5</v>
      </c>
      <c r="I14" s="25">
        <f t="shared" si="0"/>
        <v>0</v>
      </c>
      <c r="J14" s="26">
        <f t="shared" si="1"/>
        <v>0</v>
      </c>
      <c r="K14" s="27"/>
      <c r="L14" s="28">
        <f t="shared" si="2"/>
        <v>0</v>
      </c>
      <c r="M14" s="29" t="e">
        <f t="shared" si="3"/>
        <v>#DIV/0!</v>
      </c>
      <c r="N14" s="23"/>
      <c r="O14" s="19"/>
      <c r="P14" s="30">
        <f t="shared" si="4"/>
        <v>0</v>
      </c>
      <c r="Q14" s="19"/>
      <c r="R14" s="31"/>
      <c r="S14" s="19"/>
      <c r="T14" s="19"/>
    </row>
    <row r="15" spans="1:20" ht="24.9" customHeight="1" x14ac:dyDescent="0.3">
      <c r="A15" s="18"/>
      <c r="B15" s="19"/>
      <c r="C15" s="20"/>
      <c r="D15" s="19"/>
      <c r="E15" s="21"/>
      <c r="F15" s="22"/>
      <c r="G15" s="23"/>
      <c r="H15" s="24">
        <v>5.5</v>
      </c>
      <c r="I15" s="25">
        <f t="shared" si="0"/>
        <v>0</v>
      </c>
      <c r="J15" s="26">
        <f t="shared" si="1"/>
        <v>0</v>
      </c>
      <c r="K15" s="27"/>
      <c r="L15" s="28">
        <f t="shared" si="2"/>
        <v>0</v>
      </c>
      <c r="M15" s="29" t="e">
        <f t="shared" si="3"/>
        <v>#DIV/0!</v>
      </c>
      <c r="N15" s="23"/>
      <c r="O15" s="19"/>
      <c r="P15" s="30">
        <f t="shared" si="4"/>
        <v>0</v>
      </c>
      <c r="Q15" s="19"/>
      <c r="R15" s="31"/>
      <c r="S15" s="19"/>
      <c r="T15" s="19"/>
    </row>
    <row r="16" spans="1:20" ht="24.9" customHeight="1" x14ac:dyDescent="0.3">
      <c r="A16" s="18"/>
      <c r="B16" s="19"/>
      <c r="C16" s="20"/>
      <c r="D16" s="19"/>
      <c r="E16" s="21"/>
      <c r="F16" s="22"/>
      <c r="G16" s="23"/>
      <c r="H16" s="24">
        <v>5.5</v>
      </c>
      <c r="I16" s="25">
        <f t="shared" si="0"/>
        <v>0</v>
      </c>
      <c r="J16" s="26">
        <f t="shared" si="1"/>
        <v>0</v>
      </c>
      <c r="K16" s="27"/>
      <c r="L16" s="28">
        <f t="shared" si="2"/>
        <v>0</v>
      </c>
      <c r="M16" s="29" t="e">
        <f t="shared" si="3"/>
        <v>#DIV/0!</v>
      </c>
      <c r="N16" s="23"/>
      <c r="O16" s="19"/>
      <c r="P16" s="30">
        <f t="shared" si="4"/>
        <v>0</v>
      </c>
      <c r="Q16" s="19"/>
      <c r="R16" s="31"/>
      <c r="S16" s="19"/>
      <c r="T16" s="19"/>
    </row>
    <row r="17" spans="1:20" ht="24.9" customHeight="1" x14ac:dyDescent="0.3">
      <c r="A17" s="18"/>
      <c r="B17" s="19"/>
      <c r="C17" s="20"/>
      <c r="D17" s="19"/>
      <c r="E17" s="21"/>
      <c r="F17" s="22"/>
      <c r="G17" s="23"/>
      <c r="H17" s="24">
        <v>5.5</v>
      </c>
      <c r="I17" s="25">
        <f t="shared" si="0"/>
        <v>0</v>
      </c>
      <c r="J17" s="26">
        <f t="shared" si="1"/>
        <v>0</v>
      </c>
      <c r="K17" s="27"/>
      <c r="L17" s="28">
        <f t="shared" si="2"/>
        <v>0</v>
      </c>
      <c r="M17" s="29" t="e">
        <f t="shared" si="3"/>
        <v>#DIV/0!</v>
      </c>
      <c r="N17" s="23"/>
      <c r="O17" s="19"/>
      <c r="P17" s="30">
        <f t="shared" si="4"/>
        <v>0</v>
      </c>
      <c r="Q17" s="19"/>
      <c r="R17" s="31"/>
      <c r="S17" s="19"/>
      <c r="T17" s="19"/>
    </row>
    <row r="18" spans="1:20" ht="24.9" customHeight="1" x14ac:dyDescent="0.3">
      <c r="A18" s="18"/>
      <c r="B18" s="19"/>
      <c r="C18" s="20"/>
      <c r="D18" s="19"/>
      <c r="E18" s="21"/>
      <c r="F18" s="22"/>
      <c r="G18" s="23"/>
      <c r="H18" s="24">
        <v>5.5</v>
      </c>
      <c r="I18" s="25">
        <f t="shared" si="0"/>
        <v>0</v>
      </c>
      <c r="J18" s="26">
        <f t="shared" si="1"/>
        <v>0</v>
      </c>
      <c r="K18" s="27"/>
      <c r="L18" s="28">
        <f t="shared" si="2"/>
        <v>0</v>
      </c>
      <c r="M18" s="29" t="e">
        <f t="shared" si="3"/>
        <v>#DIV/0!</v>
      </c>
      <c r="N18" s="23"/>
      <c r="O18" s="19"/>
      <c r="P18" s="30">
        <f t="shared" si="4"/>
        <v>0</v>
      </c>
      <c r="Q18" s="19"/>
      <c r="R18" s="31"/>
      <c r="S18" s="19"/>
      <c r="T18" s="19"/>
    </row>
    <row r="19" spans="1:20" ht="24.9" customHeight="1" x14ac:dyDescent="0.3">
      <c r="A19" s="18"/>
      <c r="B19" s="19"/>
      <c r="C19" s="20"/>
      <c r="D19" s="19"/>
      <c r="E19" s="21"/>
      <c r="F19" s="22"/>
      <c r="G19" s="23"/>
      <c r="H19" s="24">
        <v>5.5</v>
      </c>
      <c r="I19" s="25">
        <f t="shared" si="0"/>
        <v>0</v>
      </c>
      <c r="J19" s="26">
        <f t="shared" si="1"/>
        <v>0</v>
      </c>
      <c r="K19" s="27"/>
      <c r="L19" s="28">
        <f t="shared" si="2"/>
        <v>0</v>
      </c>
      <c r="M19" s="29" t="e">
        <f t="shared" si="3"/>
        <v>#DIV/0!</v>
      </c>
      <c r="N19" s="23"/>
      <c r="O19" s="19"/>
      <c r="P19" s="30">
        <f t="shared" si="4"/>
        <v>0</v>
      </c>
      <c r="Q19" s="19"/>
      <c r="R19" s="31"/>
      <c r="S19" s="19"/>
      <c r="T19" s="19"/>
    </row>
    <row r="20" spans="1:20" ht="24.9" customHeight="1" x14ac:dyDescent="0.3">
      <c r="A20" s="18"/>
      <c r="B20" s="19"/>
      <c r="C20" s="20"/>
      <c r="D20" s="19"/>
      <c r="E20" s="21"/>
      <c r="F20" s="22"/>
      <c r="G20" s="23"/>
      <c r="H20" s="24">
        <v>5.5</v>
      </c>
      <c r="I20" s="25">
        <f t="shared" si="0"/>
        <v>0</v>
      </c>
      <c r="J20" s="26">
        <f t="shared" si="1"/>
        <v>0</v>
      </c>
      <c r="K20" s="27"/>
      <c r="L20" s="28">
        <f t="shared" si="2"/>
        <v>0</v>
      </c>
      <c r="M20" s="29" t="e">
        <f t="shared" si="3"/>
        <v>#DIV/0!</v>
      </c>
      <c r="N20" s="23"/>
      <c r="O20" s="19"/>
      <c r="P20" s="30">
        <f t="shared" si="4"/>
        <v>0</v>
      </c>
      <c r="Q20" s="19"/>
      <c r="R20" s="31"/>
      <c r="S20" s="19"/>
      <c r="T20" s="19"/>
    </row>
    <row r="21" spans="1:20" ht="24.9" customHeight="1" x14ac:dyDescent="0.3">
      <c r="A21" s="18"/>
      <c r="B21" s="19"/>
      <c r="C21" s="20"/>
      <c r="D21" s="19"/>
      <c r="E21" s="21"/>
      <c r="F21" s="22"/>
      <c r="G21" s="23"/>
      <c r="H21" s="24">
        <v>5.5</v>
      </c>
      <c r="I21" s="25">
        <f t="shared" si="0"/>
        <v>0</v>
      </c>
      <c r="J21" s="26">
        <f t="shared" si="1"/>
        <v>0</v>
      </c>
      <c r="K21" s="27"/>
      <c r="L21" s="28">
        <f t="shared" si="2"/>
        <v>0</v>
      </c>
      <c r="M21" s="29" t="e">
        <f t="shared" si="3"/>
        <v>#DIV/0!</v>
      </c>
      <c r="N21" s="23"/>
      <c r="O21" s="19"/>
      <c r="P21" s="30">
        <f t="shared" si="4"/>
        <v>0</v>
      </c>
      <c r="Q21" s="19"/>
      <c r="R21" s="31"/>
      <c r="S21" s="19"/>
      <c r="T21" s="19"/>
    </row>
    <row r="22" spans="1:20" ht="24.9" customHeight="1" x14ac:dyDescent="0.3">
      <c r="A22" s="18"/>
      <c r="B22" s="19"/>
      <c r="C22" s="20"/>
      <c r="D22" s="19"/>
      <c r="E22" s="21"/>
      <c r="F22" s="22"/>
      <c r="G22" s="23"/>
      <c r="H22" s="24">
        <v>5.5</v>
      </c>
      <c r="I22" s="25">
        <f t="shared" si="0"/>
        <v>0</v>
      </c>
      <c r="J22" s="26">
        <f t="shared" si="1"/>
        <v>0</v>
      </c>
      <c r="K22" s="27"/>
      <c r="L22" s="28">
        <f t="shared" si="2"/>
        <v>0</v>
      </c>
      <c r="M22" s="29" t="e">
        <f t="shared" si="3"/>
        <v>#DIV/0!</v>
      </c>
      <c r="N22" s="23"/>
      <c r="O22" s="19"/>
      <c r="P22" s="30">
        <f t="shared" si="4"/>
        <v>0</v>
      </c>
      <c r="Q22" s="19"/>
      <c r="R22" s="31"/>
      <c r="S22" s="19"/>
      <c r="T22" s="19"/>
    </row>
    <row r="23" spans="1:20" ht="24.9" customHeight="1" x14ac:dyDescent="0.3">
      <c r="A23" s="18"/>
      <c r="B23" s="19"/>
      <c r="C23" s="20"/>
      <c r="D23" s="19"/>
      <c r="E23" s="21"/>
      <c r="F23" s="22"/>
      <c r="G23" s="23"/>
      <c r="H23" s="24">
        <v>5.5</v>
      </c>
      <c r="I23" s="25">
        <f t="shared" si="0"/>
        <v>0</v>
      </c>
      <c r="J23" s="26">
        <f t="shared" si="1"/>
        <v>0</v>
      </c>
      <c r="K23" s="27"/>
      <c r="L23" s="28">
        <f t="shared" si="2"/>
        <v>0</v>
      </c>
      <c r="M23" s="29" t="e">
        <f t="shared" si="3"/>
        <v>#DIV/0!</v>
      </c>
      <c r="N23" s="23"/>
      <c r="O23" s="19"/>
      <c r="P23" s="30">
        <f t="shared" si="4"/>
        <v>0</v>
      </c>
      <c r="Q23" s="19"/>
      <c r="R23" s="31"/>
      <c r="S23" s="19"/>
      <c r="T23" s="19"/>
    </row>
    <row r="24" spans="1:20" ht="24.9" customHeight="1" thickBot="1" x14ac:dyDescent="0.35">
      <c r="A24" s="32"/>
      <c r="B24" s="33"/>
      <c r="C24" s="34"/>
      <c r="D24" s="33"/>
      <c r="E24" s="35"/>
      <c r="F24" s="36" t="s">
        <v>21</v>
      </c>
      <c r="G24" s="37">
        <f>SUM(G3:G23)</f>
        <v>0</v>
      </c>
      <c r="H24" s="38"/>
      <c r="I24" s="39">
        <f>SUM(I3:I23)</f>
        <v>0</v>
      </c>
      <c r="J24" s="40">
        <f>SUM(J3:J23)</f>
        <v>0</v>
      </c>
      <c r="K24" s="41">
        <f>SUM(K3:K23)</f>
        <v>0</v>
      </c>
      <c r="L24" s="42">
        <f>SUM(L3:L23)</f>
        <v>0</v>
      </c>
      <c r="M24" s="43" t="e">
        <f>+L24/G24</f>
        <v>#DIV/0!</v>
      </c>
      <c r="N24" s="37">
        <f>SUM(N3:N23)</f>
        <v>0</v>
      </c>
      <c r="O24" s="44">
        <f>SUM(O3:O23)</f>
        <v>0</v>
      </c>
      <c r="P24" s="45">
        <f>SUM(P3:P23)</f>
        <v>0</v>
      </c>
      <c r="Q24" s="35"/>
      <c r="R24" s="46"/>
      <c r="S24" s="35"/>
      <c r="T24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8"/>
  <sheetViews>
    <sheetView tabSelected="1" topLeftCell="C1" workbookViewId="0">
      <selection activeCell="Q8" sqref="Q8"/>
    </sheetView>
  </sheetViews>
  <sheetFormatPr baseColWidth="10" defaultRowHeight="14.4" x14ac:dyDescent="0.3"/>
  <cols>
    <col min="1" max="1" width="34.5546875" customWidth="1"/>
    <col min="2" max="2" width="5.33203125" customWidth="1"/>
    <col min="6" max="7" width="16.5546875" customWidth="1"/>
    <col min="16" max="16" width="9.88671875" bestFit="1" customWidth="1"/>
    <col min="22" max="22" width="4.5546875" customWidth="1"/>
    <col min="23" max="23" width="5.44140625" bestFit="1" customWidth="1"/>
    <col min="24" max="24" width="4.44140625" customWidth="1"/>
  </cols>
  <sheetData>
    <row r="1" spans="1:25" ht="1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26.4" x14ac:dyDescent="0.3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34</v>
      </c>
      <c r="H2" s="7" t="s">
        <v>35</v>
      </c>
      <c r="I2" s="7" t="s">
        <v>39</v>
      </c>
      <c r="J2" s="8" t="s">
        <v>9</v>
      </c>
      <c r="K2" s="9" t="s">
        <v>10</v>
      </c>
      <c r="L2" s="7" t="s">
        <v>36</v>
      </c>
      <c r="M2" s="7" t="s">
        <v>37</v>
      </c>
      <c r="N2" s="7" t="s">
        <v>40</v>
      </c>
      <c r="O2" s="7" t="s">
        <v>38</v>
      </c>
      <c r="P2" s="10" t="s">
        <v>12</v>
      </c>
      <c r="Q2" s="11" t="s">
        <v>13</v>
      </c>
      <c r="R2" s="12" t="s">
        <v>14</v>
      </c>
      <c r="S2" s="13" t="s">
        <v>15</v>
      </c>
      <c r="T2" s="14" t="s">
        <v>16</v>
      </c>
      <c r="U2" s="13" t="s">
        <v>17</v>
      </c>
      <c r="V2" s="15" t="s">
        <v>18</v>
      </c>
      <c r="W2" s="16" t="s">
        <v>19</v>
      </c>
      <c r="X2" s="17" t="s">
        <v>20</v>
      </c>
    </row>
    <row r="3" spans="1:25" ht="24.9" customHeight="1" x14ac:dyDescent="0.3">
      <c r="A3" s="47" t="s">
        <v>31</v>
      </c>
      <c r="B3" s="48" t="s">
        <v>32</v>
      </c>
      <c r="C3" s="49">
        <v>45473</v>
      </c>
      <c r="D3" s="48" t="s">
        <v>24</v>
      </c>
      <c r="E3" s="50">
        <v>44346</v>
      </c>
      <c r="F3" s="48" t="s">
        <v>25</v>
      </c>
      <c r="G3" s="48"/>
      <c r="H3" s="51">
        <f>7438.32+1179.44</f>
        <v>8617.76</v>
      </c>
      <c r="I3" s="51"/>
      <c r="J3" s="70">
        <f>G3*5.5/100+H3*10/100+I3*20/100</f>
        <v>861.77600000000007</v>
      </c>
      <c r="K3" s="52">
        <f>G3+H3+I3+J3</f>
        <v>9479.5360000000001</v>
      </c>
      <c r="L3" s="51">
        <f>2368.45+512.52</f>
        <v>2880.97</v>
      </c>
      <c r="M3" s="51"/>
      <c r="N3" s="51"/>
      <c r="O3" s="51">
        <f>L3+M3+N3</f>
        <v>2880.97</v>
      </c>
      <c r="P3" s="53">
        <f>G3+H3+I3-O3</f>
        <v>5736.7900000000009</v>
      </c>
      <c r="Q3" s="54">
        <f>P3/(G3+H3+I3)</f>
        <v>0.66569386940457853</v>
      </c>
      <c r="R3" s="51">
        <v>3000</v>
      </c>
      <c r="S3" s="48"/>
      <c r="T3" s="52">
        <f>SUM(K3-R3)</f>
        <v>6479.5360000000001</v>
      </c>
      <c r="U3" s="48" t="s">
        <v>27</v>
      </c>
      <c r="V3" s="55"/>
      <c r="W3" s="56"/>
      <c r="X3" s="56"/>
      <c r="Y3" s="57"/>
    </row>
    <row r="4" spans="1:25" ht="24.9" customHeight="1" x14ac:dyDescent="0.3">
      <c r="A4" s="58" t="s">
        <v>30</v>
      </c>
      <c r="B4" s="59" t="s">
        <v>32</v>
      </c>
      <c r="C4" s="60">
        <v>45473</v>
      </c>
      <c r="D4" s="59" t="s">
        <v>23</v>
      </c>
      <c r="E4" s="61">
        <v>45442</v>
      </c>
      <c r="F4" s="59" t="s">
        <v>26</v>
      </c>
      <c r="G4" s="59"/>
      <c r="H4" s="62">
        <v>3517.2</v>
      </c>
      <c r="I4" s="62"/>
      <c r="J4" s="70">
        <f t="shared" ref="J4:J5" si="0">G4*5.5/100+H4*10/100+I4*20/100</f>
        <v>351.72</v>
      </c>
      <c r="K4" s="52">
        <f t="shared" ref="K4:K5" si="1">G4+H4+I4+J4</f>
        <v>3868.92</v>
      </c>
      <c r="M4" s="62">
        <v>1602.98</v>
      </c>
      <c r="N4" s="62"/>
      <c r="O4" s="51">
        <f t="shared" ref="O4:O5" si="2">L4+M4+N4</f>
        <v>1602.98</v>
      </c>
      <c r="P4" s="53">
        <f t="shared" ref="P4:P5" si="3">G4+H4+I4-O4</f>
        <v>1914.2199999999998</v>
      </c>
      <c r="Q4" s="54">
        <f t="shared" ref="Q4:Q5" si="4">P4/(G4+H4+I4)</f>
        <v>0.54424542249516661</v>
      </c>
      <c r="R4" s="62">
        <v>1000</v>
      </c>
      <c r="S4" s="59"/>
      <c r="T4" s="63">
        <f>SUM(K4-R4)</f>
        <v>2868.92</v>
      </c>
      <c r="U4" s="59" t="s">
        <v>28</v>
      </c>
      <c r="V4" s="55"/>
      <c r="W4" s="56"/>
      <c r="X4" s="56"/>
      <c r="Y4" s="57"/>
    </row>
    <row r="5" spans="1:25" ht="24.9" customHeight="1" x14ac:dyDescent="0.3">
      <c r="A5" s="64" t="s">
        <v>33</v>
      </c>
      <c r="B5" s="65" t="s">
        <v>32</v>
      </c>
      <c r="C5" s="66">
        <v>45473</v>
      </c>
      <c r="D5" s="65" t="s">
        <v>22</v>
      </c>
      <c r="E5" s="67">
        <v>44344</v>
      </c>
      <c r="F5" s="68" t="s">
        <v>29</v>
      </c>
      <c r="G5" s="69">
        <v>5568.33</v>
      </c>
      <c r="H5" s="69">
        <v>3386.74</v>
      </c>
      <c r="I5" s="69"/>
      <c r="J5" s="70">
        <f t="shared" si="0"/>
        <v>644.93214999999987</v>
      </c>
      <c r="K5" s="52">
        <f t="shared" si="1"/>
        <v>9600.0021500000003</v>
      </c>
      <c r="L5" s="69">
        <v>1211.29</v>
      </c>
      <c r="M5" s="69">
        <v>3076.81</v>
      </c>
      <c r="N5" s="69"/>
      <c r="O5" s="51">
        <f t="shared" si="2"/>
        <v>4288.1000000000004</v>
      </c>
      <c r="P5" s="53">
        <f t="shared" si="3"/>
        <v>4666.9699999999993</v>
      </c>
      <c r="Q5" s="54">
        <f t="shared" si="4"/>
        <v>0.52115393849517644</v>
      </c>
      <c r="R5" s="69">
        <v>5000</v>
      </c>
      <c r="S5" s="65"/>
      <c r="T5" s="70">
        <f>SUM(K5,K6-R5)</f>
        <v>4600.0021500000003</v>
      </c>
      <c r="U5" s="65" t="s">
        <v>27</v>
      </c>
      <c r="V5" s="55"/>
      <c r="W5" s="56"/>
      <c r="X5" s="56"/>
      <c r="Y5" s="57"/>
    </row>
    <row r="6" spans="1:25" ht="24.9" customHeight="1" x14ac:dyDescent="0.3">
      <c r="A6" s="64"/>
      <c r="B6" s="65"/>
      <c r="C6" s="66"/>
      <c r="D6" s="65"/>
      <c r="E6" s="67"/>
      <c r="F6" s="68"/>
      <c r="G6" s="68"/>
      <c r="H6" s="69"/>
      <c r="I6" s="69"/>
      <c r="J6" s="70"/>
      <c r="K6" s="52"/>
      <c r="M6" s="69"/>
      <c r="N6" s="69"/>
      <c r="O6" s="51"/>
      <c r="P6" s="53"/>
      <c r="Q6" s="72"/>
      <c r="R6" s="69"/>
      <c r="S6" s="65"/>
      <c r="T6" s="70"/>
      <c r="U6" s="65"/>
      <c r="V6" s="55"/>
      <c r="W6" s="56"/>
      <c r="X6" s="56"/>
      <c r="Y6" s="57"/>
    </row>
    <row r="7" spans="1:25" ht="24.9" customHeight="1" x14ac:dyDescent="0.3">
      <c r="A7" s="96"/>
      <c r="B7" s="65"/>
      <c r="C7" s="66"/>
      <c r="D7" s="65"/>
      <c r="E7" s="67"/>
      <c r="F7" s="68"/>
      <c r="G7" s="68"/>
      <c r="H7" s="69"/>
      <c r="I7" s="69"/>
      <c r="J7" s="73"/>
      <c r="K7" s="74"/>
      <c r="L7" s="75"/>
      <c r="M7" s="75"/>
      <c r="N7" s="75"/>
      <c r="O7" s="51"/>
      <c r="P7" s="76"/>
      <c r="Q7" s="77"/>
      <c r="R7" s="75"/>
      <c r="S7" s="56"/>
      <c r="T7" s="78"/>
      <c r="U7" s="65"/>
      <c r="V7" s="55"/>
      <c r="W7" s="56"/>
      <c r="X7" s="56"/>
      <c r="Y7" s="57"/>
    </row>
    <row r="8" spans="1:25" ht="24.9" customHeight="1" x14ac:dyDescent="0.3">
      <c r="A8" s="79"/>
      <c r="B8" s="56"/>
      <c r="C8" s="80"/>
      <c r="D8" s="65"/>
      <c r="E8" s="67"/>
      <c r="F8" s="68"/>
      <c r="G8" s="68"/>
      <c r="H8" s="75"/>
      <c r="I8" s="75"/>
      <c r="J8" s="73"/>
      <c r="K8" s="70"/>
      <c r="L8" s="69"/>
      <c r="M8" s="69"/>
      <c r="N8" s="69"/>
      <c r="O8" s="51"/>
      <c r="P8" s="71"/>
      <c r="Q8" s="72"/>
      <c r="R8" s="69"/>
      <c r="S8" s="65"/>
      <c r="T8" s="70"/>
      <c r="U8" s="65"/>
      <c r="V8" s="55"/>
      <c r="W8" s="56"/>
      <c r="X8" s="56"/>
      <c r="Y8" s="57"/>
    </row>
    <row r="9" spans="1:25" ht="24.9" customHeight="1" x14ac:dyDescent="0.3">
      <c r="A9" s="79"/>
      <c r="B9" s="56"/>
      <c r="C9" s="80"/>
      <c r="D9" s="56"/>
      <c r="E9" s="81"/>
      <c r="F9" s="56"/>
      <c r="G9" s="56"/>
      <c r="H9" s="75"/>
      <c r="I9" s="75"/>
      <c r="J9" s="73"/>
      <c r="K9" s="74"/>
      <c r="L9" s="75"/>
      <c r="M9" s="75"/>
      <c r="N9" s="75"/>
      <c r="O9" s="75"/>
      <c r="P9" s="76"/>
      <c r="Q9" s="77"/>
      <c r="R9" s="75"/>
      <c r="S9" s="56"/>
      <c r="T9" s="78"/>
      <c r="U9" s="56"/>
      <c r="V9" s="55"/>
      <c r="W9" s="56"/>
      <c r="X9" s="56"/>
      <c r="Y9" s="57"/>
    </row>
    <row r="10" spans="1:25" ht="24.9" customHeight="1" thickBot="1" x14ac:dyDescent="0.35">
      <c r="A10" s="82"/>
      <c r="B10" s="83"/>
      <c r="C10" s="84"/>
      <c r="D10" s="83"/>
      <c r="E10" s="85"/>
      <c r="F10" s="86" t="s">
        <v>21</v>
      </c>
      <c r="G10" s="97"/>
      <c r="H10" s="87">
        <f>SUM(H3:H9)</f>
        <v>15521.699999999999</v>
      </c>
      <c r="I10" s="87"/>
      <c r="J10" s="88">
        <f t="shared" ref="J10:T10" si="5">SUM(J3:J9)</f>
        <v>1858.42815</v>
      </c>
      <c r="K10" s="89">
        <f t="shared" si="5"/>
        <v>22948.458149999999</v>
      </c>
      <c r="L10" s="90">
        <f t="shared" si="5"/>
        <v>4092.2599999999998</v>
      </c>
      <c r="M10" s="98"/>
      <c r="N10" s="98"/>
      <c r="O10" s="98"/>
      <c r="P10" s="91">
        <f t="shared" si="5"/>
        <v>12317.98</v>
      </c>
      <c r="Q10" s="92">
        <f>AVERAGE(Q3:Q9)</f>
        <v>0.57703107679830723</v>
      </c>
      <c r="R10" s="87">
        <f t="shared" si="5"/>
        <v>9000</v>
      </c>
      <c r="S10" s="93">
        <f t="shared" si="5"/>
        <v>0</v>
      </c>
      <c r="T10" s="94">
        <f t="shared" si="5"/>
        <v>13948.45815</v>
      </c>
      <c r="U10" s="85"/>
      <c r="V10" s="95"/>
      <c r="W10" s="85"/>
      <c r="X10" s="85"/>
      <c r="Y10" s="57"/>
    </row>
    <row r="11" spans="1:25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3" spans="1:25" x14ac:dyDescent="0.3">
      <c r="G13" s="99"/>
    </row>
    <row r="27" spans="1:1" x14ac:dyDescent="0.3">
      <c r="A27" s="57"/>
    </row>
    <row r="28" spans="1:1" x14ac:dyDescent="0.3">
      <c r="A28" s="57"/>
    </row>
  </sheetData>
  <phoneticPr fontId="15" type="noConversion"/>
  <pageMargins left="0.11811023622047245" right="0.11811023622047245" top="0.55118110236220474" bottom="0.15748031496062992" header="0.31496062992125984" footer="0.31496062992125984"/>
  <pageSetup paperSize="9" scale="60" orientation="landscape" r:id="rId1"/>
  <headerFooter>
    <oddHeader>&amp;C&amp;"-,Gras"&amp;18FACTURES + POSES 
JUIN 2021&amp;R&amp;D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MASTER</vt:lpstr>
      <vt:lpstr>POSES JUIN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brucine</cp:lastModifiedBy>
  <cp:lastPrinted>2024-11-15T15:31:38Z</cp:lastPrinted>
  <dcterms:created xsi:type="dcterms:W3CDTF">2020-12-17T09:29:56Z</dcterms:created>
  <dcterms:modified xsi:type="dcterms:W3CDTF">2024-11-15T17:28:05Z</dcterms:modified>
</cp:coreProperties>
</file>