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E:\SCHOOL\CEM Bbey3 2024\MICROSOFT EXCEL HELP &amp; ANSWERS 20214\"/>
    </mc:Choice>
  </mc:AlternateContent>
  <xr:revisionPtr revIDLastSave="0" documentId="13_ncr:1_{A3D802CC-C107-440B-A690-375F4A168E63}" xr6:coauthVersionLast="47" xr6:coauthVersionMax="47" xr10:uidLastSave="{00000000-0000-0000-0000-000000000000}"/>
  <bookViews>
    <workbookView xWindow="-120" yWindow="-120" windowWidth="38640" windowHeight="21120" tabRatio="682" activeTab="3" xr2:uid="{00000000-000D-0000-FFFF-FFFF00000000}"/>
  </bookViews>
  <sheets>
    <sheet name="DATA_PREPARATION TABLES" sheetId="5" r:id="rId1"/>
    <sheet name="AVERAGE STUDENT 3e" sheetId="3" r:id="rId2"/>
    <sheet name="DATA DETAILS 3e" sheetId="4" r:id="rId3"/>
    <sheet name="SYNTHESE" sheetId="1" r:id="rId4"/>
    <sheet name="2 BEST STUDENTS from ALL CLASS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1" l="1"/>
  <c r="V5" i="1"/>
  <c r="U6" i="1"/>
  <c r="U5" i="1"/>
  <c r="T6" i="1"/>
  <c r="T5" i="1"/>
  <c r="S6" i="1"/>
  <c r="S5" i="1"/>
  <c r="R6" i="1"/>
  <c r="R5" i="1"/>
  <c r="AA6" i="1"/>
  <c r="AA5" i="1"/>
  <c r="Z6" i="1"/>
  <c r="Z5" i="1"/>
  <c r="Y6" i="1"/>
  <c r="Y5" i="1"/>
  <c r="X6" i="1"/>
  <c r="X5" i="1"/>
  <c r="W6" i="1"/>
  <c r="W5" i="1"/>
  <c r="H208" i="3"/>
  <c r="H209" i="3"/>
  <c r="H210" i="3"/>
  <c r="H211" i="3"/>
  <c r="H212" i="3"/>
  <c r="H213" i="3"/>
  <c r="H214" i="3"/>
  <c r="H207" i="3"/>
  <c r="U208" i="3"/>
  <c r="U209" i="3"/>
  <c r="U210" i="3"/>
  <c r="U211" i="3"/>
  <c r="U212" i="3"/>
  <c r="U213" i="3"/>
  <c r="U214" i="3"/>
  <c r="U207" i="3"/>
  <c r="U179" i="3"/>
  <c r="U180" i="3"/>
  <c r="U181" i="3"/>
  <c r="U182" i="3"/>
  <c r="U183" i="3"/>
  <c r="U184" i="3"/>
  <c r="U185" i="3"/>
  <c r="U186" i="3"/>
  <c r="U178" i="3"/>
  <c r="H179" i="3"/>
  <c r="H180" i="3"/>
  <c r="H181" i="3"/>
  <c r="H182" i="3"/>
  <c r="H183" i="3"/>
  <c r="H184" i="3"/>
  <c r="H185" i="3"/>
  <c r="H186" i="3"/>
  <c r="H178" i="3"/>
  <c r="U150" i="3"/>
  <c r="U151" i="3"/>
  <c r="U152" i="3"/>
  <c r="U153" i="3"/>
  <c r="U154" i="3"/>
  <c r="U155" i="3"/>
  <c r="U149" i="3"/>
  <c r="H150" i="3"/>
  <c r="H151" i="3"/>
  <c r="H152" i="3"/>
  <c r="H153" i="3"/>
  <c r="H154" i="3"/>
  <c r="H155" i="3"/>
  <c r="H149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20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91" i="3"/>
  <c r="T231" i="3"/>
  <c r="S231" i="3"/>
  <c r="R231" i="3"/>
  <c r="P231" i="3"/>
  <c r="O231" i="3"/>
  <c r="G231" i="3"/>
  <c r="S230" i="3"/>
  <c r="T230" i="3" s="1"/>
  <c r="R230" i="3"/>
  <c r="P230" i="3"/>
  <c r="O230" i="3"/>
  <c r="G230" i="3"/>
  <c r="S229" i="3"/>
  <c r="T229" i="3" s="1"/>
  <c r="R229" i="3"/>
  <c r="P229" i="3"/>
  <c r="O229" i="3"/>
  <c r="G229" i="3"/>
  <c r="S228" i="3"/>
  <c r="T228" i="3" s="1"/>
  <c r="R228" i="3"/>
  <c r="P228" i="3"/>
  <c r="O228" i="3"/>
  <c r="G228" i="3"/>
  <c r="S227" i="3"/>
  <c r="T227" i="3" s="1"/>
  <c r="R227" i="3"/>
  <c r="O227" i="3"/>
  <c r="P227" i="3" s="1"/>
  <c r="G227" i="3"/>
  <c r="S226" i="3"/>
  <c r="T226" i="3" s="1"/>
  <c r="R226" i="3"/>
  <c r="O226" i="3"/>
  <c r="P226" i="3" s="1"/>
  <c r="G226" i="3"/>
  <c r="S225" i="3"/>
  <c r="T225" i="3" s="1"/>
  <c r="R225" i="3"/>
  <c r="O225" i="3"/>
  <c r="P225" i="3" s="1"/>
  <c r="G225" i="3"/>
  <c r="S214" i="3"/>
  <c r="R214" i="3"/>
  <c r="O214" i="3"/>
  <c r="G214" i="3"/>
  <c r="R213" i="3"/>
  <c r="O213" i="3"/>
  <c r="S213" i="3" s="1"/>
  <c r="G213" i="3"/>
  <c r="R212" i="3"/>
  <c r="O212" i="3"/>
  <c r="S212" i="3" s="1"/>
  <c r="G212" i="3"/>
  <c r="R211" i="3"/>
  <c r="O211" i="3"/>
  <c r="S211" i="3" s="1"/>
  <c r="G211" i="3"/>
  <c r="R210" i="3"/>
  <c r="O210" i="3"/>
  <c r="S210" i="3" s="1"/>
  <c r="G210" i="3"/>
  <c r="R209" i="3"/>
  <c r="O209" i="3"/>
  <c r="S209" i="3" s="1"/>
  <c r="G209" i="3"/>
  <c r="R208" i="3"/>
  <c r="O208" i="3"/>
  <c r="S208" i="3" s="1"/>
  <c r="G208" i="3"/>
  <c r="R207" i="3"/>
  <c r="O207" i="3"/>
  <c r="S207" i="3" s="1"/>
  <c r="J207" i="3" a="1"/>
  <c r="J207" i="3" s="1"/>
  <c r="G207" i="3"/>
  <c r="A207" i="3" a="1"/>
  <c r="A207" i="3" s="1"/>
  <c r="U206" i="3"/>
  <c r="T206" i="3"/>
  <c r="S206" i="3"/>
  <c r="R206" i="3"/>
  <c r="Q206" i="3"/>
  <c r="P206" i="3"/>
  <c r="O206" i="3"/>
  <c r="N206" i="3"/>
  <c r="M206" i="3"/>
  <c r="L206" i="3"/>
  <c r="K206" i="3"/>
  <c r="J206" i="3"/>
  <c r="H206" i="3"/>
  <c r="G206" i="3"/>
  <c r="F206" i="3"/>
  <c r="E206" i="3"/>
  <c r="D206" i="3"/>
  <c r="C206" i="3"/>
  <c r="B206" i="3"/>
  <c r="A206" i="3"/>
  <c r="U205" i="3"/>
  <c r="S202" i="3"/>
  <c r="T202" i="3" s="1"/>
  <c r="R202" i="3"/>
  <c r="O202" i="3"/>
  <c r="P202" i="3" s="1"/>
  <c r="G202" i="3"/>
  <c r="S201" i="3"/>
  <c r="T201" i="3" s="1"/>
  <c r="R201" i="3"/>
  <c r="O201" i="3"/>
  <c r="P201" i="3" s="1"/>
  <c r="G201" i="3"/>
  <c r="S200" i="3"/>
  <c r="T200" i="3" s="1"/>
  <c r="R200" i="3"/>
  <c r="P200" i="3"/>
  <c r="O200" i="3"/>
  <c r="G200" i="3"/>
  <c r="S199" i="3"/>
  <c r="T199" i="3" s="1"/>
  <c r="R199" i="3"/>
  <c r="P199" i="3"/>
  <c r="O199" i="3"/>
  <c r="G199" i="3"/>
  <c r="S198" i="3"/>
  <c r="T198" i="3" s="1"/>
  <c r="R198" i="3"/>
  <c r="O198" i="3"/>
  <c r="P198" i="3" s="1"/>
  <c r="G198" i="3"/>
  <c r="S197" i="3"/>
  <c r="T197" i="3" s="1"/>
  <c r="R197" i="3"/>
  <c r="O197" i="3"/>
  <c r="P197" i="3" s="1"/>
  <c r="G197" i="3"/>
  <c r="S196" i="3"/>
  <c r="T196" i="3" s="1"/>
  <c r="R196" i="3"/>
  <c r="P196" i="3"/>
  <c r="O196" i="3"/>
  <c r="G196" i="3"/>
  <c r="S195" i="3"/>
  <c r="T195" i="3" s="1"/>
  <c r="R195" i="3"/>
  <c r="O195" i="3"/>
  <c r="P195" i="3" s="1"/>
  <c r="G195" i="3"/>
  <c r="S194" i="3"/>
  <c r="T194" i="3" s="1"/>
  <c r="R194" i="3"/>
  <c r="O194" i="3"/>
  <c r="P194" i="3" s="1"/>
  <c r="G194" i="3"/>
  <c r="S193" i="3"/>
  <c r="T193" i="3" s="1"/>
  <c r="R193" i="3"/>
  <c r="O193" i="3"/>
  <c r="P193" i="3" s="1"/>
  <c r="G193" i="3"/>
  <c r="S192" i="3"/>
  <c r="T192" i="3" s="1"/>
  <c r="R192" i="3"/>
  <c r="O192" i="3"/>
  <c r="P192" i="3" s="1"/>
  <c r="G192" i="3"/>
  <c r="S191" i="3"/>
  <c r="T191" i="3" s="1"/>
  <c r="R191" i="3"/>
  <c r="O191" i="3"/>
  <c r="P191" i="3" s="1"/>
  <c r="G191" i="3"/>
  <c r="S190" i="3"/>
  <c r="T190" i="3" s="1"/>
  <c r="R190" i="3"/>
  <c r="O190" i="3"/>
  <c r="P190" i="3" s="1"/>
  <c r="G190" i="3"/>
  <c r="R186" i="3"/>
  <c r="O186" i="3"/>
  <c r="S186" i="3" s="1"/>
  <c r="G186" i="3"/>
  <c r="R185" i="3"/>
  <c r="O185" i="3"/>
  <c r="S185" i="3" s="1"/>
  <c r="G185" i="3"/>
  <c r="R184" i="3"/>
  <c r="O184" i="3"/>
  <c r="S184" i="3" s="1"/>
  <c r="G184" i="3"/>
  <c r="R183" i="3"/>
  <c r="O183" i="3"/>
  <c r="S183" i="3" s="1"/>
  <c r="G183" i="3"/>
  <c r="R182" i="3"/>
  <c r="O182" i="3"/>
  <c r="S182" i="3" s="1"/>
  <c r="G182" i="3"/>
  <c r="R181" i="3"/>
  <c r="O181" i="3"/>
  <c r="S181" i="3" s="1"/>
  <c r="G181" i="3"/>
  <c r="R180" i="3"/>
  <c r="O180" i="3"/>
  <c r="S180" i="3" s="1"/>
  <c r="G180" i="3"/>
  <c r="R179" i="3"/>
  <c r="O179" i="3"/>
  <c r="S179" i="3" s="1"/>
  <c r="G179" i="3"/>
  <c r="S178" i="3"/>
  <c r="R178" i="3"/>
  <c r="O178" i="3"/>
  <c r="J178" i="3" a="1"/>
  <c r="J178" i="3" s="1"/>
  <c r="G178" i="3"/>
  <c r="A178" i="3" a="1"/>
  <c r="A178" i="3" s="1"/>
  <c r="U177" i="3"/>
  <c r="T177" i="3"/>
  <c r="S177" i="3"/>
  <c r="R177" i="3"/>
  <c r="Q177" i="3"/>
  <c r="P177" i="3"/>
  <c r="O177" i="3"/>
  <c r="N177" i="3"/>
  <c r="M177" i="3"/>
  <c r="L177" i="3"/>
  <c r="K177" i="3"/>
  <c r="J177" i="3"/>
  <c r="H177" i="3"/>
  <c r="G177" i="3"/>
  <c r="F177" i="3"/>
  <c r="E177" i="3"/>
  <c r="D177" i="3"/>
  <c r="C177" i="3"/>
  <c r="B177" i="3"/>
  <c r="A177" i="3"/>
  <c r="U176" i="3"/>
  <c r="U147" i="3"/>
  <c r="U118" i="3"/>
  <c r="U89" i="3"/>
  <c r="S173" i="3"/>
  <c r="T173" i="3" s="1"/>
  <c r="R173" i="3"/>
  <c r="O173" i="3"/>
  <c r="P173" i="3" s="1"/>
  <c r="G173" i="3"/>
  <c r="S172" i="3"/>
  <c r="T172" i="3" s="1"/>
  <c r="R172" i="3"/>
  <c r="O172" i="3"/>
  <c r="P172" i="3" s="1"/>
  <c r="G172" i="3"/>
  <c r="S171" i="3"/>
  <c r="T171" i="3" s="1"/>
  <c r="R171" i="3"/>
  <c r="O171" i="3"/>
  <c r="P171" i="3" s="1"/>
  <c r="G171" i="3"/>
  <c r="T170" i="3"/>
  <c r="S170" i="3"/>
  <c r="R170" i="3"/>
  <c r="O170" i="3"/>
  <c r="P170" i="3" s="1"/>
  <c r="G170" i="3"/>
  <c r="S169" i="3"/>
  <c r="T169" i="3" s="1"/>
  <c r="R169" i="3"/>
  <c r="O169" i="3"/>
  <c r="P169" i="3" s="1"/>
  <c r="G169" i="3"/>
  <c r="S168" i="3"/>
  <c r="T168" i="3" s="1"/>
  <c r="R168" i="3"/>
  <c r="O168" i="3"/>
  <c r="P168" i="3" s="1"/>
  <c r="G168" i="3"/>
  <c r="S167" i="3"/>
  <c r="T167" i="3" s="1"/>
  <c r="R167" i="3"/>
  <c r="O167" i="3"/>
  <c r="P167" i="3" s="1"/>
  <c r="G167" i="3"/>
  <c r="S166" i="3"/>
  <c r="T166" i="3" s="1"/>
  <c r="R166" i="3"/>
  <c r="O166" i="3"/>
  <c r="P166" i="3" s="1"/>
  <c r="G166" i="3"/>
  <c r="S165" i="3"/>
  <c r="T165" i="3" s="1"/>
  <c r="R165" i="3"/>
  <c r="O165" i="3"/>
  <c r="P165" i="3" s="1"/>
  <c r="G165" i="3"/>
  <c r="S164" i="3"/>
  <c r="T164" i="3" s="1"/>
  <c r="R164" i="3"/>
  <c r="O164" i="3"/>
  <c r="P164" i="3" s="1"/>
  <c r="G164" i="3"/>
  <c r="S163" i="3"/>
  <c r="T163" i="3" s="1"/>
  <c r="R163" i="3"/>
  <c r="O163" i="3"/>
  <c r="P163" i="3" s="1"/>
  <c r="G163" i="3"/>
  <c r="S162" i="3"/>
  <c r="T162" i="3" s="1"/>
  <c r="R162" i="3"/>
  <c r="O162" i="3"/>
  <c r="P162" i="3" s="1"/>
  <c r="G162" i="3"/>
  <c r="R155" i="3"/>
  <c r="O155" i="3"/>
  <c r="S155" i="3" s="1"/>
  <c r="G155" i="3"/>
  <c r="R154" i="3"/>
  <c r="O154" i="3"/>
  <c r="S154" i="3" s="1"/>
  <c r="G154" i="3"/>
  <c r="R153" i="3"/>
  <c r="O153" i="3"/>
  <c r="S153" i="3" s="1"/>
  <c r="G153" i="3"/>
  <c r="S152" i="3"/>
  <c r="R152" i="3"/>
  <c r="O152" i="3"/>
  <c r="G152" i="3"/>
  <c r="R151" i="3"/>
  <c r="O151" i="3"/>
  <c r="S151" i="3" s="1"/>
  <c r="G151" i="3"/>
  <c r="R150" i="3"/>
  <c r="O150" i="3"/>
  <c r="S150" i="3" s="1"/>
  <c r="G150" i="3"/>
  <c r="R149" i="3"/>
  <c r="O149" i="3"/>
  <c r="S149" i="3" s="1"/>
  <c r="J149" i="3" a="1"/>
  <c r="J149" i="3" s="1"/>
  <c r="G149" i="3"/>
  <c r="A149" i="3" a="1"/>
  <c r="A149" i="3" s="1"/>
  <c r="U148" i="3"/>
  <c r="T148" i="3"/>
  <c r="S148" i="3"/>
  <c r="R148" i="3"/>
  <c r="Q148" i="3"/>
  <c r="P148" i="3"/>
  <c r="O148" i="3"/>
  <c r="N148" i="3"/>
  <c r="M148" i="3"/>
  <c r="L148" i="3"/>
  <c r="K148" i="3"/>
  <c r="J148" i="3"/>
  <c r="H148" i="3"/>
  <c r="G148" i="3"/>
  <c r="F148" i="3"/>
  <c r="E148" i="3"/>
  <c r="D148" i="3"/>
  <c r="C148" i="3"/>
  <c r="B148" i="3"/>
  <c r="A148" i="3"/>
  <c r="S144" i="3"/>
  <c r="T144" i="3" s="1"/>
  <c r="R144" i="3"/>
  <c r="O144" i="3"/>
  <c r="P144" i="3" s="1"/>
  <c r="G144" i="3"/>
  <c r="S143" i="3"/>
  <c r="T143" i="3" s="1"/>
  <c r="R143" i="3"/>
  <c r="O143" i="3"/>
  <c r="P143" i="3" s="1"/>
  <c r="G143" i="3"/>
  <c r="S142" i="3"/>
  <c r="T142" i="3" s="1"/>
  <c r="R142" i="3"/>
  <c r="O142" i="3"/>
  <c r="P142" i="3" s="1"/>
  <c r="G142" i="3"/>
  <c r="S141" i="3"/>
  <c r="T141" i="3" s="1"/>
  <c r="R141" i="3"/>
  <c r="O141" i="3"/>
  <c r="P141" i="3" s="1"/>
  <c r="G141" i="3"/>
  <c r="S140" i="3"/>
  <c r="T140" i="3" s="1"/>
  <c r="R140" i="3"/>
  <c r="O140" i="3"/>
  <c r="P140" i="3" s="1"/>
  <c r="G140" i="3"/>
  <c r="S139" i="3"/>
  <c r="T139" i="3" s="1"/>
  <c r="R139" i="3"/>
  <c r="O139" i="3"/>
  <c r="P139" i="3" s="1"/>
  <c r="G139" i="3"/>
  <c r="S138" i="3"/>
  <c r="T138" i="3" s="1"/>
  <c r="R138" i="3"/>
  <c r="O138" i="3"/>
  <c r="P138" i="3" s="1"/>
  <c r="G138" i="3"/>
  <c r="R132" i="3"/>
  <c r="O132" i="3"/>
  <c r="S132" i="3" s="1"/>
  <c r="G132" i="3"/>
  <c r="R131" i="3"/>
  <c r="O131" i="3"/>
  <c r="S131" i="3" s="1"/>
  <c r="G131" i="3"/>
  <c r="R130" i="3"/>
  <c r="O130" i="3"/>
  <c r="S130" i="3" s="1"/>
  <c r="G130" i="3"/>
  <c r="S129" i="3"/>
  <c r="R129" i="3"/>
  <c r="O129" i="3"/>
  <c r="G129" i="3"/>
  <c r="R128" i="3"/>
  <c r="O128" i="3"/>
  <c r="S128" i="3" s="1"/>
  <c r="G128" i="3"/>
  <c r="S127" i="3"/>
  <c r="R127" i="3"/>
  <c r="O127" i="3"/>
  <c r="G127" i="3"/>
  <c r="R126" i="3"/>
  <c r="O126" i="3"/>
  <c r="S126" i="3" s="1"/>
  <c r="G126" i="3"/>
  <c r="R125" i="3"/>
  <c r="O125" i="3"/>
  <c r="S125" i="3" s="1"/>
  <c r="G125" i="3"/>
  <c r="R124" i="3"/>
  <c r="O124" i="3"/>
  <c r="S124" i="3" s="1"/>
  <c r="G124" i="3"/>
  <c r="R123" i="3"/>
  <c r="O123" i="3"/>
  <c r="S123" i="3" s="1"/>
  <c r="G123" i="3"/>
  <c r="R122" i="3"/>
  <c r="O122" i="3"/>
  <c r="S122" i="3" s="1"/>
  <c r="G122" i="3"/>
  <c r="R121" i="3"/>
  <c r="O121" i="3"/>
  <c r="S121" i="3" s="1"/>
  <c r="G121" i="3"/>
  <c r="R120" i="3"/>
  <c r="O120" i="3"/>
  <c r="S120" i="3" s="1"/>
  <c r="J120" i="3" a="1"/>
  <c r="J120" i="3" s="1"/>
  <c r="G120" i="3"/>
  <c r="A120" i="3" a="1"/>
  <c r="A120" i="3" s="1"/>
  <c r="U119" i="3"/>
  <c r="T119" i="3"/>
  <c r="S119" i="3"/>
  <c r="R119" i="3"/>
  <c r="Q119" i="3"/>
  <c r="P119" i="3"/>
  <c r="O119" i="3"/>
  <c r="N119" i="3"/>
  <c r="M119" i="3"/>
  <c r="L119" i="3"/>
  <c r="K119" i="3"/>
  <c r="J119" i="3"/>
  <c r="H119" i="3"/>
  <c r="G119" i="3"/>
  <c r="F119" i="3"/>
  <c r="E119" i="3"/>
  <c r="D119" i="3"/>
  <c r="C119" i="3"/>
  <c r="B119" i="3"/>
  <c r="A119" i="3"/>
  <c r="T115" i="3"/>
  <c r="S115" i="3"/>
  <c r="R115" i="3"/>
  <c r="O115" i="3"/>
  <c r="P115" i="3" s="1"/>
  <c r="G115" i="3"/>
  <c r="S114" i="3"/>
  <c r="T114" i="3" s="1"/>
  <c r="R114" i="3"/>
  <c r="O114" i="3"/>
  <c r="P114" i="3" s="1"/>
  <c r="G114" i="3"/>
  <c r="S113" i="3"/>
  <c r="T113" i="3" s="1"/>
  <c r="R113" i="3"/>
  <c r="O113" i="3"/>
  <c r="P113" i="3" s="1"/>
  <c r="G113" i="3"/>
  <c r="S112" i="3"/>
  <c r="T112" i="3" s="1"/>
  <c r="R112" i="3"/>
  <c r="O112" i="3"/>
  <c r="P112" i="3" s="1"/>
  <c r="G112" i="3"/>
  <c r="R108" i="3"/>
  <c r="O108" i="3"/>
  <c r="S108" i="3" s="1"/>
  <c r="G108" i="3"/>
  <c r="R107" i="3"/>
  <c r="O107" i="3"/>
  <c r="S107" i="3" s="1"/>
  <c r="G107" i="3"/>
  <c r="R106" i="3"/>
  <c r="O106" i="3"/>
  <c r="S106" i="3" s="1"/>
  <c r="G106" i="3"/>
  <c r="R105" i="3"/>
  <c r="O105" i="3"/>
  <c r="S105" i="3" s="1"/>
  <c r="G105" i="3"/>
  <c r="R104" i="3"/>
  <c r="O104" i="3"/>
  <c r="S104" i="3" s="1"/>
  <c r="G104" i="3"/>
  <c r="R103" i="3"/>
  <c r="O103" i="3"/>
  <c r="S103" i="3" s="1"/>
  <c r="G103" i="3"/>
  <c r="R102" i="3"/>
  <c r="O102" i="3"/>
  <c r="S102" i="3" s="1"/>
  <c r="G102" i="3"/>
  <c r="R101" i="3"/>
  <c r="O101" i="3"/>
  <c r="S101" i="3" s="1"/>
  <c r="G101" i="3"/>
  <c r="R100" i="3"/>
  <c r="O100" i="3"/>
  <c r="S100" i="3" s="1"/>
  <c r="G100" i="3"/>
  <c r="R99" i="3"/>
  <c r="O99" i="3"/>
  <c r="S99" i="3" s="1"/>
  <c r="G99" i="3"/>
  <c r="AD98" i="3"/>
  <c r="R98" i="3"/>
  <c r="O98" i="3"/>
  <c r="S98" i="3" s="1"/>
  <c r="G98" i="3"/>
  <c r="R97" i="3"/>
  <c r="O97" i="3"/>
  <c r="S97" i="3" s="1"/>
  <c r="G97" i="3"/>
  <c r="R96" i="3"/>
  <c r="O96" i="3"/>
  <c r="S96" i="3" s="1"/>
  <c r="G96" i="3"/>
  <c r="R95" i="3"/>
  <c r="O95" i="3"/>
  <c r="S95" i="3" s="1"/>
  <c r="G95" i="3"/>
  <c r="R94" i="3"/>
  <c r="O94" i="3"/>
  <c r="S94" i="3" s="1"/>
  <c r="G94" i="3"/>
  <c r="R93" i="3"/>
  <c r="O93" i="3"/>
  <c r="S93" i="3" s="1"/>
  <c r="G93" i="3"/>
  <c r="R92" i="3"/>
  <c r="O92" i="3"/>
  <c r="S92" i="3" s="1"/>
  <c r="G92" i="3"/>
  <c r="R91" i="3"/>
  <c r="O91" i="3"/>
  <c r="S91" i="3" s="1"/>
  <c r="J91" i="3" a="1"/>
  <c r="J91" i="3" s="1"/>
  <c r="G91" i="3"/>
  <c r="A91" i="3" a="1"/>
  <c r="A91" i="3" s="1"/>
  <c r="U90" i="3"/>
  <c r="P90" i="3"/>
  <c r="O90" i="3"/>
  <c r="N90" i="3"/>
  <c r="M90" i="3"/>
  <c r="L90" i="3"/>
  <c r="K90" i="3"/>
  <c r="J90" i="3"/>
  <c r="U233" i="4"/>
  <c r="U234" i="4"/>
  <c r="U235" i="4"/>
  <c r="U236" i="4"/>
  <c r="U237" i="4"/>
  <c r="U238" i="4"/>
  <c r="U239" i="4"/>
  <c r="U232" i="4"/>
  <c r="AQ233" i="4"/>
  <c r="AQ234" i="4"/>
  <c r="AQ235" i="4"/>
  <c r="AQ236" i="4"/>
  <c r="AQ237" i="4"/>
  <c r="AQ238" i="4"/>
  <c r="AQ239" i="4"/>
  <c r="AQ232" i="4"/>
  <c r="AQ201" i="4"/>
  <c r="AQ202" i="4"/>
  <c r="AQ203" i="4"/>
  <c r="AQ204" i="4"/>
  <c r="AQ205" i="4"/>
  <c r="AQ206" i="4"/>
  <c r="AQ207" i="4"/>
  <c r="AQ208" i="4"/>
  <c r="AQ200" i="4"/>
  <c r="U201" i="4"/>
  <c r="U202" i="4"/>
  <c r="U203" i="4"/>
  <c r="U204" i="4"/>
  <c r="U205" i="4"/>
  <c r="U206" i="4"/>
  <c r="U207" i="4"/>
  <c r="U208" i="4"/>
  <c r="U200" i="4"/>
  <c r="AQ256" i="4"/>
  <c r="U256" i="4"/>
  <c r="AQ255" i="4"/>
  <c r="U255" i="4"/>
  <c r="AQ254" i="4"/>
  <c r="U254" i="4"/>
  <c r="W232" i="4" a="1"/>
  <c r="W232" i="4" s="1"/>
  <c r="A232" i="4" a="1"/>
  <c r="A232" i="4" s="1"/>
  <c r="AL231" i="4"/>
  <c r="AK231" i="4"/>
  <c r="AJ231" i="4"/>
  <c r="AI231" i="4"/>
  <c r="AH231" i="4"/>
  <c r="AG231" i="4"/>
  <c r="AF231" i="4"/>
  <c r="AE231" i="4"/>
  <c r="P231" i="4"/>
  <c r="O231" i="4"/>
  <c r="N231" i="4"/>
  <c r="M231" i="4"/>
  <c r="L231" i="4"/>
  <c r="K231" i="4"/>
  <c r="J231" i="4"/>
  <c r="I231" i="4"/>
  <c r="AO229" i="4"/>
  <c r="AK229" i="4"/>
  <c r="AG229" i="4"/>
  <c r="AC229" i="4"/>
  <c r="S229" i="4"/>
  <c r="O229" i="4"/>
  <c r="K229" i="4"/>
  <c r="G229" i="4"/>
  <c r="AQ228" i="4"/>
  <c r="AQ224" i="4"/>
  <c r="U224" i="4"/>
  <c r="AQ223" i="4"/>
  <c r="U223" i="4"/>
  <c r="AQ222" i="4"/>
  <c r="U222" i="4"/>
  <c r="W200" i="4" a="1"/>
  <c r="W200" i="4" s="1"/>
  <c r="A200" i="4" a="1"/>
  <c r="A200" i="4" s="1"/>
  <c r="AL199" i="4"/>
  <c r="AK199" i="4"/>
  <c r="AJ199" i="4"/>
  <c r="AI199" i="4"/>
  <c r="AH199" i="4"/>
  <c r="AG199" i="4"/>
  <c r="AF199" i="4"/>
  <c r="AE199" i="4"/>
  <c r="P199" i="4"/>
  <c r="O199" i="4"/>
  <c r="N199" i="4"/>
  <c r="M199" i="4"/>
  <c r="L199" i="4"/>
  <c r="K199" i="4"/>
  <c r="J199" i="4"/>
  <c r="I199" i="4"/>
  <c r="AO197" i="4"/>
  <c r="AK197" i="4"/>
  <c r="AG197" i="4"/>
  <c r="AC197" i="4"/>
  <c r="S197" i="4"/>
  <c r="O197" i="4"/>
  <c r="K197" i="4"/>
  <c r="G197" i="4"/>
  <c r="AQ196" i="4"/>
  <c r="AQ168" i="4"/>
  <c r="U169" i="4"/>
  <c r="U170" i="4"/>
  <c r="U171" i="4"/>
  <c r="U172" i="4"/>
  <c r="U173" i="4"/>
  <c r="U174" i="4"/>
  <c r="U168" i="4"/>
  <c r="AQ139" i="4"/>
  <c r="AQ141" i="4"/>
  <c r="AQ143" i="4"/>
  <c r="AQ144" i="4"/>
  <c r="AQ145" i="4"/>
  <c r="AQ154" i="4"/>
  <c r="AQ136" i="4"/>
  <c r="U137" i="4"/>
  <c r="U138" i="4"/>
  <c r="U139" i="4"/>
  <c r="U140" i="4"/>
  <c r="U141" i="4"/>
  <c r="U142" i="4"/>
  <c r="U143" i="4"/>
  <c r="U144" i="4"/>
  <c r="U145" i="4"/>
  <c r="U146" i="4"/>
  <c r="U147" i="4"/>
  <c r="U148" i="4"/>
  <c r="U154" i="4"/>
  <c r="U136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04" i="4"/>
  <c r="AQ113" i="4"/>
  <c r="AQ115" i="4"/>
  <c r="AQ116" i="4"/>
  <c r="AQ117" i="4"/>
  <c r="AQ118" i="4"/>
  <c r="AQ119" i="4"/>
  <c r="AQ164" i="4"/>
  <c r="AQ132" i="4"/>
  <c r="AQ146" i="4" s="1"/>
  <c r="AQ99" i="4"/>
  <c r="AQ120" i="4" s="1"/>
  <c r="AQ192" i="4"/>
  <c r="U192" i="4"/>
  <c r="AQ191" i="4"/>
  <c r="U191" i="4"/>
  <c r="AQ190" i="4"/>
  <c r="U190" i="4"/>
  <c r="W168" i="4" a="1"/>
  <c r="W168" i="4" s="1"/>
  <c r="A168" i="4" a="1"/>
  <c r="A168" i="4" s="1"/>
  <c r="AL167" i="4"/>
  <c r="AK167" i="4"/>
  <c r="AJ167" i="4"/>
  <c r="AI167" i="4"/>
  <c r="AH167" i="4"/>
  <c r="AG167" i="4"/>
  <c r="AF167" i="4"/>
  <c r="AE167" i="4"/>
  <c r="P167" i="4"/>
  <c r="O167" i="4"/>
  <c r="N167" i="4"/>
  <c r="M167" i="4"/>
  <c r="L167" i="4"/>
  <c r="K167" i="4"/>
  <c r="J167" i="4"/>
  <c r="I167" i="4"/>
  <c r="AO165" i="4"/>
  <c r="AK165" i="4"/>
  <c r="AG165" i="4"/>
  <c r="AC165" i="4"/>
  <c r="S165" i="4"/>
  <c r="O165" i="4"/>
  <c r="K165" i="4"/>
  <c r="G165" i="4"/>
  <c r="U160" i="4"/>
  <c r="W136" i="4" a="1"/>
  <c r="W136" i="4" s="1"/>
  <c r="A136" i="4" a="1"/>
  <c r="A136" i="4" s="1"/>
  <c r="AP135" i="4"/>
  <c r="AO135" i="4"/>
  <c r="AN135" i="4"/>
  <c r="AM135" i="4"/>
  <c r="AL135" i="4"/>
  <c r="AK135" i="4"/>
  <c r="AJ135" i="4"/>
  <c r="AI135" i="4"/>
  <c r="AH135" i="4"/>
  <c r="AG135" i="4"/>
  <c r="AF135" i="4"/>
  <c r="AE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AO133" i="4"/>
  <c r="AK133" i="4"/>
  <c r="AG133" i="4"/>
  <c r="AC133" i="4"/>
  <c r="S133" i="4"/>
  <c r="O133" i="4"/>
  <c r="K133" i="4"/>
  <c r="G133" i="4"/>
  <c r="AQ128" i="4"/>
  <c r="U128" i="4"/>
  <c r="W104" i="4" a="1"/>
  <c r="W104" i="4" s="1"/>
  <c r="A104" i="4" a="1"/>
  <c r="A104" i="4" s="1"/>
  <c r="AP103" i="4"/>
  <c r="AO103" i="4"/>
  <c r="AN103" i="4"/>
  <c r="AM103" i="4"/>
  <c r="AL103" i="4"/>
  <c r="AK103" i="4"/>
  <c r="AJ103" i="4"/>
  <c r="AI103" i="4"/>
  <c r="AH103" i="4"/>
  <c r="AG103" i="4"/>
  <c r="AF103" i="4"/>
  <c r="AE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AO101" i="4"/>
  <c r="AK101" i="4"/>
  <c r="AG101" i="4"/>
  <c r="AC101" i="4"/>
  <c r="S101" i="4"/>
  <c r="O101" i="4"/>
  <c r="K101" i="4"/>
  <c r="G101" i="4"/>
  <c r="O7" i="8"/>
  <c r="O6" i="8"/>
  <c r="O5" i="8"/>
  <c r="N7" i="8"/>
  <c r="N6" i="8"/>
  <c r="N5" i="8"/>
  <c r="P7" i="8"/>
  <c r="Q7" i="8"/>
  <c r="M7" i="8"/>
  <c r="P6" i="8"/>
  <c r="Q6" i="8"/>
  <c r="M6" i="8"/>
  <c r="P5" i="8"/>
  <c r="Q5" i="8"/>
  <c r="M5" i="8"/>
  <c r="L5" i="8" a="1"/>
  <c r="L5" i="8" s="1"/>
  <c r="B3" i="8"/>
  <c r="AG5" i="1" a="1"/>
  <c r="AG5" i="1" l="1"/>
  <c r="AQ142" i="4"/>
  <c r="AQ114" i="4"/>
  <c r="AQ140" i="4"/>
  <c r="AQ112" i="4"/>
  <c r="AQ138" i="4"/>
  <c r="AQ111" i="4"/>
  <c r="AQ137" i="4"/>
  <c r="AQ110" i="4"/>
  <c r="AQ174" i="4"/>
  <c r="AQ109" i="4"/>
  <c r="AQ173" i="4"/>
  <c r="AQ104" i="4"/>
  <c r="AQ108" i="4"/>
  <c r="AQ172" i="4"/>
  <c r="AQ107" i="4"/>
  <c r="AQ171" i="4"/>
  <c r="AQ106" i="4"/>
  <c r="AQ148" i="4"/>
  <c r="AQ170" i="4"/>
  <c r="AQ121" i="4"/>
  <c r="AQ105" i="4"/>
  <c r="AQ147" i="4"/>
  <c r="AQ169" i="4"/>
  <c r="G6" i="8" a="1"/>
  <c r="G6" i="8" s="1"/>
  <c r="T61" i="3"/>
  <c r="S61" i="3"/>
  <c r="R61" i="3"/>
  <c r="Q61" i="3"/>
  <c r="P61" i="3"/>
  <c r="O61" i="3"/>
  <c r="T32" i="3"/>
  <c r="S32" i="3"/>
  <c r="R32" i="3"/>
  <c r="Q32" i="3"/>
  <c r="O32" i="3"/>
  <c r="S73" i="3" l="1"/>
  <c r="T73" i="3" s="1"/>
  <c r="S74" i="3"/>
  <c r="T74" i="3" s="1"/>
  <c r="S75" i="3"/>
  <c r="T75" i="3" s="1"/>
  <c r="S76" i="3"/>
  <c r="T76" i="3" s="1"/>
  <c r="S77" i="3"/>
  <c r="T77" i="3" s="1"/>
  <c r="S78" i="3"/>
  <c r="T78" i="3" s="1"/>
  <c r="S79" i="3"/>
  <c r="T79" i="3" s="1"/>
  <c r="S80" i="3"/>
  <c r="T80" i="3" s="1"/>
  <c r="S81" i="3"/>
  <c r="T81" i="3" s="1"/>
  <c r="S82" i="3"/>
  <c r="T82" i="3" s="1"/>
  <c r="S83" i="3"/>
  <c r="T83" i="3" s="1"/>
  <c r="S84" i="3"/>
  <c r="T84" i="3" s="1"/>
  <c r="S85" i="3"/>
  <c r="T85" i="3" s="1"/>
  <c r="S86" i="3"/>
  <c r="T86" i="3" s="1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62" i="3"/>
  <c r="O86" i="3"/>
  <c r="P86" i="3" s="1"/>
  <c r="O85" i="3"/>
  <c r="P85" i="3" s="1"/>
  <c r="O84" i="3"/>
  <c r="P84" i="3" s="1"/>
  <c r="O83" i="3"/>
  <c r="P83" i="3" s="1"/>
  <c r="O82" i="3"/>
  <c r="P82" i="3" s="1"/>
  <c r="O81" i="3"/>
  <c r="P81" i="3" s="1"/>
  <c r="O80" i="3"/>
  <c r="P80" i="3" s="1"/>
  <c r="O79" i="3"/>
  <c r="P79" i="3" s="1"/>
  <c r="O78" i="3"/>
  <c r="P78" i="3" s="1"/>
  <c r="O77" i="3"/>
  <c r="P77" i="3" s="1"/>
  <c r="O76" i="3"/>
  <c r="P76" i="3" s="1"/>
  <c r="O75" i="3"/>
  <c r="P75" i="3" s="1"/>
  <c r="O74" i="3"/>
  <c r="P74" i="3" s="1"/>
  <c r="O73" i="3"/>
  <c r="P73" i="3" s="1"/>
  <c r="O72" i="3"/>
  <c r="S72" i="3" s="1"/>
  <c r="O71" i="3"/>
  <c r="S71" i="3" s="1"/>
  <c r="O70" i="3"/>
  <c r="S70" i="3" s="1"/>
  <c r="O69" i="3"/>
  <c r="S69" i="3" s="1"/>
  <c r="O68" i="3"/>
  <c r="S68" i="3" s="1"/>
  <c r="O67" i="3"/>
  <c r="O66" i="3"/>
  <c r="S66" i="3" s="1"/>
  <c r="O65" i="3"/>
  <c r="S65" i="3" s="1"/>
  <c r="O64" i="3"/>
  <c r="S64" i="3" s="1"/>
  <c r="O63" i="3"/>
  <c r="S63" i="3" s="1"/>
  <c r="O62" i="3"/>
  <c r="S62" i="3"/>
  <c r="S57" i="3"/>
  <c r="T57" i="3" s="1"/>
  <c r="S56" i="3"/>
  <c r="T56" i="3" s="1"/>
  <c r="S55" i="3"/>
  <c r="T55" i="3" s="1"/>
  <c r="S54" i="3"/>
  <c r="T54" i="3" s="1"/>
  <c r="S53" i="3"/>
  <c r="T53" i="3" s="1"/>
  <c r="S52" i="3"/>
  <c r="T52" i="3" s="1"/>
  <c r="S51" i="3"/>
  <c r="T51" i="3" s="1"/>
  <c r="S50" i="3"/>
  <c r="T50" i="3" s="1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33" i="3"/>
  <c r="O57" i="3"/>
  <c r="P57" i="3" s="1"/>
  <c r="O56" i="3"/>
  <c r="P56" i="3" s="1"/>
  <c r="O55" i="3"/>
  <c r="P55" i="3" s="1"/>
  <c r="O54" i="3"/>
  <c r="P54" i="3" s="1"/>
  <c r="O53" i="3"/>
  <c r="P53" i="3" s="1"/>
  <c r="O52" i="3"/>
  <c r="P52" i="3" s="1"/>
  <c r="O51" i="3"/>
  <c r="P51" i="3" s="1"/>
  <c r="O50" i="3"/>
  <c r="P50" i="3" s="1"/>
  <c r="O49" i="3"/>
  <c r="S49" i="3" s="1"/>
  <c r="O48" i="3"/>
  <c r="S48" i="3" s="1"/>
  <c r="O47" i="3"/>
  <c r="S47" i="3" s="1"/>
  <c r="O46" i="3"/>
  <c r="S46" i="3" s="1"/>
  <c r="O45" i="3"/>
  <c r="S45" i="3" s="1"/>
  <c r="O44" i="3"/>
  <c r="O43" i="3"/>
  <c r="S43" i="3" s="1"/>
  <c r="O42" i="3"/>
  <c r="O41" i="3"/>
  <c r="O40" i="3"/>
  <c r="S40" i="3" s="1"/>
  <c r="O39" i="3"/>
  <c r="S39" i="3" s="1"/>
  <c r="O38" i="3"/>
  <c r="S38" i="3" s="1"/>
  <c r="O37" i="3"/>
  <c r="O36" i="3"/>
  <c r="S36" i="3" s="1"/>
  <c r="O35" i="3"/>
  <c r="S35" i="3" s="1"/>
  <c r="O34" i="3"/>
  <c r="S34" i="3" s="1"/>
  <c r="O33" i="3"/>
  <c r="S33" i="3" s="1"/>
  <c r="S24" i="3"/>
  <c r="T24" i="3" s="1"/>
  <c r="S25" i="3"/>
  <c r="T25" i="3" s="1"/>
  <c r="S26" i="3"/>
  <c r="T26" i="3" s="1"/>
  <c r="S27" i="3"/>
  <c r="T27" i="3" s="1"/>
  <c r="S28" i="3"/>
  <c r="T28" i="3" s="1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4" i="3"/>
  <c r="O5" i="3"/>
  <c r="S5" i="3" s="1"/>
  <c r="O6" i="3"/>
  <c r="S6" i="3" s="1"/>
  <c r="O7" i="3"/>
  <c r="S7" i="3" s="1"/>
  <c r="O8" i="3"/>
  <c r="S8" i="3" s="1"/>
  <c r="O9" i="3"/>
  <c r="S9" i="3" s="1"/>
  <c r="O10" i="3"/>
  <c r="S10" i="3" s="1"/>
  <c r="O11" i="3"/>
  <c r="S11" i="3" s="1"/>
  <c r="O12" i="3"/>
  <c r="S12" i="3" s="1"/>
  <c r="O13" i="3"/>
  <c r="S13" i="3" s="1"/>
  <c r="O14" i="3"/>
  <c r="S14" i="3" s="1"/>
  <c r="O15" i="3"/>
  <c r="S15" i="3" s="1"/>
  <c r="O16" i="3"/>
  <c r="S16" i="3" s="1"/>
  <c r="O17" i="3"/>
  <c r="S17" i="3" s="1"/>
  <c r="O18" i="3"/>
  <c r="S18" i="3" s="1"/>
  <c r="O19" i="3"/>
  <c r="S19" i="3" s="1"/>
  <c r="O20" i="3"/>
  <c r="S20" i="3" s="1"/>
  <c r="O21" i="3"/>
  <c r="S21" i="3" s="1"/>
  <c r="O22" i="3"/>
  <c r="S22" i="3" s="1"/>
  <c r="O23" i="3"/>
  <c r="S23" i="3" s="1"/>
  <c r="O24" i="3"/>
  <c r="O25" i="3"/>
  <c r="O26" i="3"/>
  <c r="O27" i="3"/>
  <c r="O28" i="3"/>
  <c r="O4" i="3"/>
  <c r="Q5" i="1" a="1"/>
  <c r="Q5" i="1" s="1"/>
  <c r="P66" i="3" l="1"/>
  <c r="T207" i="3"/>
  <c r="P214" i="3"/>
  <c r="P212" i="3"/>
  <c r="P210" i="3"/>
  <c r="P208" i="3"/>
  <c r="P207" i="3"/>
  <c r="P211" i="3"/>
  <c r="P209" i="3"/>
  <c r="P213" i="3"/>
  <c r="P64" i="3"/>
  <c r="P186" i="3"/>
  <c r="P184" i="3"/>
  <c r="P182" i="3"/>
  <c r="P180" i="3"/>
  <c r="P178" i="3"/>
  <c r="P181" i="3"/>
  <c r="P179" i="3"/>
  <c r="P183" i="3"/>
  <c r="P185" i="3"/>
  <c r="P42" i="3"/>
  <c r="S42" i="3"/>
  <c r="T64" i="3"/>
  <c r="P44" i="3"/>
  <c r="P39" i="3"/>
  <c r="P67" i="3"/>
  <c r="S67" i="3"/>
  <c r="T71" i="3" s="1"/>
  <c r="P41" i="3"/>
  <c r="P36" i="3"/>
  <c r="P47" i="3"/>
  <c r="P37" i="3"/>
  <c r="P107" i="3"/>
  <c r="P105" i="3"/>
  <c r="P103" i="3"/>
  <c r="P101" i="3"/>
  <c r="P99" i="3"/>
  <c r="P108" i="3"/>
  <c r="P106" i="3"/>
  <c r="P102" i="3"/>
  <c r="P100" i="3"/>
  <c r="P104" i="3"/>
  <c r="P92" i="3"/>
  <c r="P91" i="3"/>
  <c r="P94" i="3"/>
  <c r="P93" i="3"/>
  <c r="P96" i="3"/>
  <c r="P98" i="3"/>
  <c r="P95" i="3"/>
  <c r="P97" i="3"/>
  <c r="P38" i="3"/>
  <c r="S37" i="3"/>
  <c r="P65" i="3"/>
  <c r="P155" i="3"/>
  <c r="P153" i="3"/>
  <c r="P151" i="3"/>
  <c r="P149" i="3"/>
  <c r="P150" i="3"/>
  <c r="P154" i="3"/>
  <c r="P152" i="3"/>
  <c r="P4" i="3"/>
  <c r="P63" i="3"/>
  <c r="P131" i="3"/>
  <c r="P124" i="3"/>
  <c r="P121" i="3"/>
  <c r="P122" i="3"/>
  <c r="P130" i="3"/>
  <c r="P129" i="3"/>
  <c r="P120" i="3"/>
  <c r="P126" i="3"/>
  <c r="P125" i="3"/>
  <c r="P127" i="3"/>
  <c r="P132" i="3"/>
  <c r="P123" i="3"/>
  <c r="P128" i="3"/>
  <c r="P35" i="3"/>
  <c r="P34" i="3"/>
  <c r="P49" i="3"/>
  <c r="S41" i="3"/>
  <c r="P48" i="3"/>
  <c r="P46" i="3"/>
  <c r="S44" i="3"/>
  <c r="S4" i="3"/>
  <c r="T5" i="3" s="1"/>
  <c r="P72" i="3"/>
  <c r="P45" i="3"/>
  <c r="P62" i="3"/>
  <c r="P71" i="3"/>
  <c r="P43" i="3"/>
  <c r="P70" i="3"/>
  <c r="P33" i="3"/>
  <c r="P69" i="3"/>
  <c r="P68" i="3"/>
  <c r="P40" i="3"/>
  <c r="F25" i="1" a="1"/>
  <c r="F25" i="1" s="1"/>
  <c r="F26" i="1" a="1"/>
  <c r="F26" i="1" s="1"/>
  <c r="F27" i="1" a="1"/>
  <c r="F27" i="1" s="1"/>
  <c r="F28" i="1" a="1"/>
  <c r="F28" i="1" s="1"/>
  <c r="F29" i="1" a="1"/>
  <c r="F29" i="1" s="1"/>
  <c r="F30" i="1" a="1"/>
  <c r="F30" i="1" s="1"/>
  <c r="F31" i="1" a="1"/>
  <c r="F31" i="1" s="1"/>
  <c r="F32" i="1" a="1"/>
  <c r="F32" i="1" s="1"/>
  <c r="F33" i="1" a="1"/>
  <c r="F33" i="1" s="1"/>
  <c r="F34" i="1" a="1"/>
  <c r="F34" i="1" s="1"/>
  <c r="F35" i="1" a="1"/>
  <c r="F35" i="1" s="1"/>
  <c r="F36" i="1" a="1"/>
  <c r="F36" i="1" s="1"/>
  <c r="F37" i="1" a="1"/>
  <c r="F37" i="1" s="1"/>
  <c r="F38" i="1" a="1"/>
  <c r="F38" i="1" s="1"/>
  <c r="F39" i="1" a="1"/>
  <c r="F39" i="1" s="1"/>
  <c r="F40" i="1" a="1"/>
  <c r="F40" i="1" s="1"/>
  <c r="F41" i="1" a="1"/>
  <c r="F41" i="1" s="1"/>
  <c r="F42" i="1" a="1"/>
  <c r="F42" i="1" s="1"/>
  <c r="F43" i="1" a="1"/>
  <c r="F43" i="1" s="1"/>
  <c r="F44" i="1" a="1"/>
  <c r="F44" i="1" s="1"/>
  <c r="F45" i="1" a="1"/>
  <c r="F45" i="1" s="1"/>
  <c r="F46" i="1" a="1"/>
  <c r="F46" i="1" s="1"/>
  <c r="F47" i="1" a="1"/>
  <c r="F47" i="1" s="1"/>
  <c r="F48" i="1" a="1"/>
  <c r="F48" i="1" s="1"/>
  <c r="F49" i="1" a="1"/>
  <c r="F49" i="1" s="1"/>
  <c r="F50" i="1" a="1"/>
  <c r="F50" i="1" s="1"/>
  <c r="F51" i="1" a="1"/>
  <c r="F51" i="1" s="1"/>
  <c r="F52" i="1" a="1"/>
  <c r="F52" i="1" s="1"/>
  <c r="F53" i="1" a="1"/>
  <c r="F53" i="1" s="1"/>
  <c r="F54" i="1" a="1"/>
  <c r="F54" i="1" s="1"/>
  <c r="F55" i="1" a="1"/>
  <c r="F55" i="1" s="1"/>
  <c r="F56" i="1" a="1"/>
  <c r="F56" i="1" s="1"/>
  <c r="F57" i="1" a="1"/>
  <c r="F57" i="1" s="1"/>
  <c r="F58" i="1" a="1"/>
  <c r="F58" i="1" s="1"/>
  <c r="F59" i="1" a="1"/>
  <c r="F59" i="1" s="1"/>
  <c r="F60" i="1" a="1"/>
  <c r="F60" i="1" s="1"/>
  <c r="F61" i="1" a="1"/>
  <c r="F61" i="1" s="1"/>
  <c r="F62" i="1" a="1"/>
  <c r="F62" i="1" s="1"/>
  <c r="F63" i="1" a="1"/>
  <c r="F63" i="1" s="1"/>
  <c r="F64" i="1" a="1"/>
  <c r="F64" i="1" s="1"/>
  <c r="F65" i="1" a="1"/>
  <c r="F65" i="1" s="1"/>
  <c r="F66" i="1" a="1"/>
  <c r="F66" i="1" s="1"/>
  <c r="F67" i="1" a="1"/>
  <c r="F67" i="1" s="1"/>
  <c r="F68" i="1" a="1"/>
  <c r="F68" i="1" s="1"/>
  <c r="F69" i="1" a="1"/>
  <c r="F69" i="1" s="1"/>
  <c r="F70" i="1" a="1"/>
  <c r="F70" i="1" s="1"/>
  <c r="F71" i="1" a="1"/>
  <c r="F71" i="1" s="1"/>
  <c r="F72" i="1" a="1"/>
  <c r="F72" i="1" s="1"/>
  <c r="F73" i="1" a="1"/>
  <c r="F73" i="1" s="1"/>
  <c r="F74" i="1" a="1"/>
  <c r="F74" i="1" s="1"/>
  <c r="F75" i="1" a="1"/>
  <c r="F75" i="1" s="1"/>
  <c r="F76" i="1" a="1"/>
  <c r="F76" i="1" s="1"/>
  <c r="F77" i="1" a="1"/>
  <c r="F77" i="1" s="1"/>
  <c r="F78" i="1" a="1"/>
  <c r="F78" i="1" s="1"/>
  <c r="F79" i="1" a="1"/>
  <c r="F79" i="1" s="1"/>
  <c r="F80" i="1" a="1"/>
  <c r="F80" i="1" s="1"/>
  <c r="F81" i="1" a="1"/>
  <c r="F81" i="1" s="1"/>
  <c r="F82" i="1" a="1"/>
  <c r="F82" i="1" s="1"/>
  <c r="F83" i="1" a="1"/>
  <c r="F83" i="1" s="1"/>
  <c r="F84" i="1" a="1"/>
  <c r="F84" i="1" s="1"/>
  <c r="F85" i="1" a="1"/>
  <c r="F85" i="1" s="1"/>
  <c r="L1" i="1"/>
  <c r="G33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62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4" i="3"/>
  <c r="P24" i="3"/>
  <c r="P25" i="3"/>
  <c r="P26" i="3"/>
  <c r="P27" i="3"/>
  <c r="P28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T213" i="3" l="1"/>
  <c r="T210" i="3"/>
  <c r="T125" i="3"/>
  <c r="T211" i="3"/>
  <c r="T209" i="3"/>
  <c r="T214" i="3"/>
  <c r="T212" i="3"/>
  <c r="T208" i="3"/>
  <c r="T63" i="3"/>
  <c r="T185" i="3"/>
  <c r="T149" i="3"/>
  <c r="T154" i="3"/>
  <c r="T68" i="3"/>
  <c r="T183" i="3"/>
  <c r="T72" i="3"/>
  <c r="T179" i="3"/>
  <c r="T152" i="3"/>
  <c r="T70" i="3"/>
  <c r="T181" i="3"/>
  <c r="T155" i="3"/>
  <c r="T65" i="3"/>
  <c r="T180" i="3"/>
  <c r="T150" i="3"/>
  <c r="T66" i="3"/>
  <c r="T186" i="3"/>
  <c r="T153" i="3"/>
  <c r="T69" i="3"/>
  <c r="T184" i="3"/>
  <c r="T67" i="3"/>
  <c r="T151" i="3"/>
  <c r="T182" i="3"/>
  <c r="T178" i="3"/>
  <c r="T128" i="3"/>
  <c r="T37" i="3"/>
  <c r="T44" i="3"/>
  <c r="T14" i="3"/>
  <c r="T48" i="3"/>
  <c r="T120" i="3"/>
  <c r="T21" i="3"/>
  <c r="T8" i="3"/>
  <c r="T132" i="3"/>
  <c r="T19" i="3"/>
  <c r="T129" i="3"/>
  <c r="T41" i="3"/>
  <c r="T22" i="3"/>
  <c r="T99" i="3"/>
  <c r="T103" i="3"/>
  <c r="T107" i="3"/>
  <c r="T101" i="3"/>
  <c r="T96" i="3"/>
  <c r="T102" i="3"/>
  <c r="T104" i="3"/>
  <c r="T95" i="3"/>
  <c r="T97" i="3"/>
  <c r="T108" i="3"/>
  <c r="T92" i="3"/>
  <c r="T93" i="3"/>
  <c r="T100" i="3"/>
  <c r="T91" i="3"/>
  <c r="T106" i="3"/>
  <c r="T98" i="3"/>
  <c r="T94" i="3"/>
  <c r="T105" i="3"/>
  <c r="T4" i="3"/>
  <c r="T15" i="3"/>
  <c r="T47" i="3"/>
  <c r="T36" i="3"/>
  <c r="T10" i="3"/>
  <c r="T131" i="3"/>
  <c r="T18" i="3"/>
  <c r="T130" i="3"/>
  <c r="T20" i="3"/>
  <c r="T46" i="3"/>
  <c r="T9" i="3"/>
  <c r="T12" i="3"/>
  <c r="T121" i="3"/>
  <c r="T123" i="3"/>
  <c r="T38" i="3"/>
  <c r="T45" i="3"/>
  <c r="T124" i="3"/>
  <c r="T13" i="3"/>
  <c r="T16" i="3"/>
  <c r="T35" i="3"/>
  <c r="T42" i="3"/>
  <c r="T7" i="3"/>
  <c r="T126" i="3"/>
  <c r="T34" i="3"/>
  <c r="T6" i="3"/>
  <c r="T23" i="3"/>
  <c r="T33" i="3"/>
  <c r="T43" i="3"/>
  <c r="T122" i="3"/>
  <c r="T17" i="3"/>
  <c r="T40" i="3"/>
  <c r="T11" i="3"/>
  <c r="T127" i="3"/>
  <c r="T49" i="3"/>
  <c r="T39" i="3"/>
  <c r="J4" i="1"/>
  <c r="L4" i="1"/>
  <c r="K4" i="1"/>
  <c r="T62" i="3"/>
  <c r="M3" i="3"/>
  <c r="AP70" i="4" l="1"/>
  <c r="AO70" i="4"/>
  <c r="AN70" i="4"/>
  <c r="AM70" i="4"/>
  <c r="AL70" i="4"/>
  <c r="AK70" i="4"/>
  <c r="AJ70" i="4"/>
  <c r="AI70" i="4"/>
  <c r="AH70" i="4"/>
  <c r="AG70" i="4"/>
  <c r="AF70" i="4"/>
  <c r="AE70" i="4"/>
  <c r="T70" i="4"/>
  <c r="S70" i="4"/>
  <c r="R70" i="4"/>
  <c r="Q70" i="4"/>
  <c r="P70" i="4"/>
  <c r="O70" i="4"/>
  <c r="N70" i="4"/>
  <c r="M70" i="4"/>
  <c r="L70" i="4"/>
  <c r="K70" i="4"/>
  <c r="J70" i="4"/>
  <c r="I70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P6" i="4"/>
  <c r="AO6" i="4"/>
  <c r="AN6" i="4"/>
  <c r="AM6" i="4"/>
  <c r="AL6" i="4"/>
  <c r="AK6" i="4"/>
  <c r="AJ6" i="4"/>
  <c r="AI6" i="4"/>
  <c r="AH6" i="4"/>
  <c r="AG6" i="4"/>
  <c r="AF6" i="4"/>
  <c r="AE6" i="4"/>
  <c r="T38" i="4"/>
  <c r="S38" i="4"/>
  <c r="R38" i="4"/>
  <c r="Q38" i="4"/>
  <c r="P38" i="4"/>
  <c r="O38" i="4"/>
  <c r="N38" i="4"/>
  <c r="M38" i="4"/>
  <c r="L38" i="4"/>
  <c r="K38" i="4"/>
  <c r="J38" i="4"/>
  <c r="I38" i="4"/>
  <c r="AD11" i="3"/>
  <c r="U61" i="3" l="1"/>
  <c r="N61" i="3"/>
  <c r="M61" i="3"/>
  <c r="L61" i="3"/>
  <c r="K61" i="3"/>
  <c r="J61" i="3"/>
  <c r="H61" i="3"/>
  <c r="G61" i="3"/>
  <c r="F61" i="3"/>
  <c r="E61" i="3"/>
  <c r="D61" i="3"/>
  <c r="C61" i="3"/>
  <c r="B61" i="3"/>
  <c r="A61" i="3"/>
  <c r="H32" i="3"/>
  <c r="G32" i="3"/>
  <c r="F32" i="3"/>
  <c r="E32" i="3"/>
  <c r="D32" i="3"/>
  <c r="C32" i="3"/>
  <c r="B32" i="3"/>
  <c r="A32" i="3"/>
  <c r="U32" i="3"/>
  <c r="P32" i="3"/>
  <c r="N32" i="3"/>
  <c r="M32" i="3"/>
  <c r="L32" i="3"/>
  <c r="K32" i="3"/>
  <c r="J32" i="3"/>
  <c r="W71" i="4" a="1"/>
  <c r="W71" i="4" s="1"/>
  <c r="A71" i="4" a="1"/>
  <c r="A71" i="4" s="1"/>
  <c r="W39" i="4" a="1"/>
  <c r="W39" i="4" s="1"/>
  <c r="A39" i="4" a="1"/>
  <c r="A39" i="4" s="1"/>
  <c r="J4" i="3" a="1"/>
  <c r="J4" i="3" s="1"/>
  <c r="A4" i="3" a="1"/>
  <c r="A4" i="3" s="1"/>
  <c r="A33" i="3" a="1"/>
  <c r="A33" i="3" s="1"/>
  <c r="U3" i="3"/>
  <c r="P3" i="3"/>
  <c r="O3" i="3"/>
  <c r="N3" i="3"/>
  <c r="L3" i="3"/>
  <c r="K3" i="3"/>
  <c r="J3" i="3"/>
  <c r="U93" i="4"/>
  <c r="U94" i="4"/>
  <c r="AQ93" i="4"/>
  <c r="AQ94" i="4"/>
  <c r="AQ95" i="4"/>
  <c r="U95" i="4"/>
  <c r="U72" i="4"/>
  <c r="U73" i="4"/>
  <c r="U74" i="4"/>
  <c r="U75" i="4"/>
  <c r="U76" i="4"/>
  <c r="U77" i="4"/>
  <c r="U78" i="4"/>
  <c r="U79" i="4"/>
  <c r="U80" i="4"/>
  <c r="U81" i="4"/>
  <c r="U71" i="4"/>
  <c r="AQ67" i="4"/>
  <c r="AQ35" i="4"/>
  <c r="AQ2" i="4"/>
  <c r="AQ56" i="4"/>
  <c r="AQ57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63" i="4"/>
  <c r="U39" i="4"/>
  <c r="AQ31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31" i="4"/>
  <c r="U7" i="4"/>
  <c r="T6" i="4"/>
  <c r="S6" i="4"/>
  <c r="R6" i="4"/>
  <c r="Q6" i="4"/>
  <c r="P6" i="4"/>
  <c r="O6" i="4"/>
  <c r="N6" i="4"/>
  <c r="M6" i="4"/>
  <c r="L6" i="4"/>
  <c r="K6" i="4"/>
  <c r="J6" i="4"/>
  <c r="I6" i="4"/>
  <c r="H63" i="3"/>
  <c r="H64" i="3"/>
  <c r="H65" i="3"/>
  <c r="H66" i="3"/>
  <c r="H67" i="3"/>
  <c r="H68" i="3"/>
  <c r="H69" i="3"/>
  <c r="H70" i="3"/>
  <c r="H71" i="3"/>
  <c r="H72" i="3"/>
  <c r="H62" i="3"/>
  <c r="U60" i="3"/>
  <c r="J62" i="3" a="1"/>
  <c r="J62" i="3" s="1"/>
  <c r="A62" i="3" a="1"/>
  <c r="A62" i="3" s="1"/>
  <c r="U31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33" i="3"/>
  <c r="J33" i="3" a="1"/>
  <c r="J33" i="3" s="1"/>
  <c r="U2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AO68" i="4"/>
  <c r="AK68" i="4"/>
  <c r="AG68" i="4"/>
  <c r="AC68" i="4"/>
  <c r="S68" i="4"/>
  <c r="O68" i="4"/>
  <c r="K68" i="4"/>
  <c r="G68" i="4"/>
  <c r="AO36" i="4"/>
  <c r="AK36" i="4"/>
  <c r="AG36" i="4"/>
  <c r="AC36" i="4"/>
  <c r="S36" i="4"/>
  <c r="O36" i="4"/>
  <c r="K36" i="4"/>
  <c r="G36" i="4"/>
  <c r="W7" i="4" a="1"/>
  <c r="W7" i="4" s="1"/>
  <c r="A7" i="4" a="1"/>
  <c r="A7" i="4" s="1"/>
  <c r="AO4" i="4"/>
  <c r="AK4" i="4"/>
  <c r="AG4" i="4"/>
  <c r="AC4" i="4"/>
  <c r="S4" i="4"/>
  <c r="O4" i="4"/>
  <c r="K4" i="4"/>
  <c r="G4" i="4"/>
  <c r="M9" i="8" a="1"/>
  <c r="M9" i="8" l="1"/>
  <c r="AQ72" i="4"/>
  <c r="AQ12" i="4"/>
  <c r="AQ44" i="4"/>
  <c r="U12" i="3"/>
  <c r="U37" i="3"/>
  <c r="U10" i="3"/>
  <c r="U35" i="3"/>
  <c r="U34" i="3"/>
  <c r="U68" i="3"/>
  <c r="U66" i="3"/>
  <c r="U48" i="3"/>
  <c r="U36" i="3"/>
  <c r="U11" i="3"/>
  <c r="U63" i="3"/>
  <c r="U64" i="3"/>
  <c r="U62" i="3"/>
  <c r="U72" i="3"/>
  <c r="U70" i="3"/>
  <c r="U4" i="3"/>
  <c r="U9" i="3"/>
  <c r="U49" i="3"/>
  <c r="U8" i="3"/>
  <c r="U23" i="3"/>
  <c r="U7" i="3"/>
  <c r="U47" i="3"/>
  <c r="U71" i="3"/>
  <c r="U22" i="3"/>
  <c r="U6" i="3"/>
  <c r="U46" i="3"/>
  <c r="U21" i="3"/>
  <c r="U5" i="3"/>
  <c r="U45" i="3"/>
  <c r="U69" i="3"/>
  <c r="U20" i="3"/>
  <c r="U44" i="3"/>
  <c r="U19" i="3"/>
  <c r="U43" i="3"/>
  <c r="U67" i="3"/>
  <c r="U18" i="3"/>
  <c r="U42" i="3"/>
  <c r="U17" i="3"/>
  <c r="U41" i="3"/>
  <c r="U65" i="3"/>
  <c r="U16" i="3"/>
  <c r="U40" i="3"/>
  <c r="U15" i="3"/>
  <c r="U39" i="3"/>
  <c r="U14" i="3"/>
  <c r="U38" i="3"/>
  <c r="U13" i="3"/>
  <c r="U33" i="3"/>
  <c r="AQ7" i="4"/>
  <c r="AQ25" i="4"/>
  <c r="AQ15" i="4"/>
  <c r="AQ26" i="4"/>
  <c r="AQ9" i="4"/>
  <c r="AQ20" i="4"/>
  <c r="AQ17" i="4"/>
  <c r="AQ16" i="4"/>
  <c r="AQ14" i="4"/>
  <c r="AQ81" i="4"/>
  <c r="AQ11" i="4"/>
  <c r="AQ48" i="4"/>
  <c r="AQ80" i="4"/>
  <c r="AQ10" i="4"/>
  <c r="AQ41" i="4"/>
  <c r="AQ79" i="4"/>
  <c r="AQ78" i="4"/>
  <c r="AQ77" i="4"/>
  <c r="AQ76" i="4"/>
  <c r="AQ75" i="4"/>
  <c r="AQ74" i="4"/>
  <c r="AQ71" i="4"/>
  <c r="AQ73" i="4"/>
  <c r="AQ55" i="4"/>
  <c r="AQ54" i="4"/>
  <c r="AQ42" i="4"/>
  <c r="AQ40" i="4"/>
  <c r="AQ24" i="4"/>
  <c r="AQ8" i="4"/>
  <c r="AQ53" i="4"/>
  <c r="AQ23" i="4"/>
  <c r="AQ52" i="4"/>
  <c r="AQ22" i="4"/>
  <c r="AQ51" i="4"/>
  <c r="AQ21" i="4"/>
  <c r="AQ50" i="4"/>
  <c r="AQ19" i="4"/>
  <c r="AQ47" i="4"/>
  <c r="AQ18" i="4"/>
  <c r="AQ43" i="4"/>
  <c r="AQ13" i="4"/>
  <c r="AQ49" i="4"/>
  <c r="AQ46" i="4"/>
  <c r="AQ45" i="4"/>
  <c r="AQ39" i="4"/>
  <c r="F6" i="8" l="1" a="1"/>
  <c r="F6" i="8" s="1"/>
  <c r="B6" i="8" a="1"/>
  <c r="B6" i="8" s="1"/>
  <c r="H6" i="8" a="1"/>
  <c r="H6" i="8" s="1"/>
  <c r="J5" i="1" l="1" a="1"/>
  <c r="J5" i="1" s="1"/>
  <c r="B5" i="1" a="1"/>
  <c r="F23" i="1" a="1"/>
  <c r="F24" i="1" a="1"/>
  <c r="F21" i="1" a="1"/>
  <c r="F24" i="1" l="1"/>
  <c r="F23" i="1"/>
  <c r="F21" i="1"/>
  <c r="B5" i="1"/>
  <c r="A5" i="1" a="1"/>
  <c r="A5" i="1" s="1"/>
  <c r="F17" i="1" a="1"/>
  <c r="F14" i="1" a="1"/>
  <c r="F22" i="1" a="1"/>
  <c r="F20" i="1" a="1"/>
  <c r="F19" i="1" a="1"/>
  <c r="F15" i="1" a="1"/>
  <c r="F13" i="1" a="1"/>
  <c r="F16" i="1" a="1"/>
  <c r="F18" i="1" a="1"/>
  <c r="F10" i="1" a="1"/>
  <c r="F8" i="1" a="1"/>
  <c r="F5" i="1" a="1"/>
  <c r="F6" i="1" a="1"/>
  <c r="F7" i="1" a="1"/>
  <c r="F12" i="1" a="1"/>
  <c r="F9" i="1" a="1"/>
  <c r="F11" i="1" a="1"/>
  <c r="F7" i="1" l="1"/>
  <c r="F11" i="1"/>
  <c r="F18" i="1"/>
  <c r="F10" i="1"/>
  <c r="F12" i="1"/>
  <c r="F16" i="1"/>
  <c r="F13" i="1"/>
  <c r="F15" i="1"/>
  <c r="F8" i="1"/>
  <c r="F19" i="1"/>
  <c r="F20" i="1"/>
  <c r="F6" i="1"/>
  <c r="F22" i="1"/>
  <c r="F14" i="1"/>
  <c r="F17" i="1"/>
  <c r="F9" i="1"/>
  <c r="F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<sst xmlns="http://schemas.openxmlformats.org/spreadsheetml/2006/main" count="1872" uniqueCount="372">
  <si>
    <t>_3eA</t>
  </si>
  <si>
    <t>Nº</t>
  </si>
  <si>
    <t xml:space="preserve"> </t>
  </si>
  <si>
    <t>_3eB</t>
  </si>
  <si>
    <t>_3eC</t>
  </si>
  <si>
    <t>ID</t>
  </si>
  <si>
    <t>1st NAME</t>
  </si>
  <si>
    <t>LAST NAME</t>
  </si>
  <si>
    <t>N°</t>
  </si>
  <si>
    <t>Sexe</t>
  </si>
  <si>
    <t>F</t>
  </si>
  <si>
    <t>1st Name</t>
  </si>
  <si>
    <t>FILMS</t>
  </si>
  <si>
    <t>SERIES</t>
  </si>
  <si>
    <t>DOC</t>
  </si>
  <si>
    <t>ITW</t>
  </si>
  <si>
    <t>Av D</t>
  </si>
  <si>
    <t>Rank D</t>
  </si>
  <si>
    <t>2nd Semester</t>
  </si>
  <si>
    <t>1st Semester</t>
  </si>
  <si>
    <t>CLASS</t>
  </si>
  <si>
    <t>DAENERYS</t>
  </si>
  <si>
    <t>TARGARYEN</t>
  </si>
  <si>
    <t>BRON</t>
  </si>
  <si>
    <t>STARK</t>
  </si>
  <si>
    <t>JAIME</t>
  </si>
  <si>
    <t>LANNISTER</t>
  </si>
  <si>
    <t>SANSA</t>
  </si>
  <si>
    <t>JON</t>
  </si>
  <si>
    <t>SNOW</t>
  </si>
  <si>
    <t>TYRION</t>
  </si>
  <si>
    <t>INGRID</t>
  </si>
  <si>
    <t>UHTRED</t>
  </si>
  <si>
    <t>DE BEBBANBURG</t>
  </si>
  <si>
    <t>SIHTRIC</t>
  </si>
  <si>
    <t>OSFERTH</t>
  </si>
  <si>
    <t>EARL RAGNAR</t>
  </si>
  <si>
    <t>LOTHBROCK</t>
  </si>
  <si>
    <t>FLOKI</t>
  </si>
  <si>
    <t>BJORN</t>
  </si>
  <si>
    <t>IRONSIDE</t>
  </si>
  <si>
    <t>DARYL</t>
  </si>
  <si>
    <t>DIXON</t>
  </si>
  <si>
    <t>LAGERTHA</t>
  </si>
  <si>
    <t>RICK</t>
  </si>
  <si>
    <t>GRIMES</t>
  </si>
  <si>
    <t>NEGAN</t>
  </si>
  <si>
    <t>MAGGIE</t>
  </si>
  <si>
    <t>GREENE</t>
  </si>
  <si>
    <t>MORGAN</t>
  </si>
  <si>
    <t>JONES</t>
  </si>
  <si>
    <t>CAROL</t>
  </si>
  <si>
    <t>PELETIER</t>
  </si>
  <si>
    <t>ARIN</t>
  </si>
  <si>
    <t>SASHA</t>
  </si>
  <si>
    <t>WILLIAMS</t>
  </si>
  <si>
    <t>EZEKIEL</t>
  </si>
  <si>
    <t>JACK</t>
  </si>
  <si>
    <t>BAUER</t>
  </si>
  <si>
    <t>DAVID</t>
  </si>
  <si>
    <t>KATE</t>
  </si>
  <si>
    <t>WARNER</t>
  </si>
  <si>
    <t>M</t>
  </si>
  <si>
    <t>Sb_69JGI</t>
  </si>
  <si>
    <t>Sb_76CUM</t>
  </si>
  <si>
    <t>Sb_83DSQ</t>
  </si>
  <si>
    <t>Sb_67GLJ</t>
  </si>
  <si>
    <t>="Sb_"&amp;CHAR(RANDBETWEEN(65;90))&amp;CHAR(RANDBETWEEN(65;90))&amp;CHAR(RANDBETWEEN(65;90))&amp;CHAR(RANDBETWEEN(65;90))&amp;CHAR(RANDBETWEEN(65;90))</t>
  </si>
  <si>
    <t>Sb_77EKK</t>
  </si>
  <si>
    <t>Sb_77CXO</t>
  </si>
  <si>
    <t>Sb_82QEZ</t>
  </si>
  <si>
    <t>="Sb_"&amp;(RANDBETWEEN(65;90))&amp;CHAR(RANDBETWEEN(65;90))&amp;CHAR(RANDBETWEEN(65;90))&amp;CHAR(RANDBETWEEN(65;90))&amp;CHAR(RANDBETWEEN(65;90))</t>
  </si>
  <si>
    <t>Sb_87CAK</t>
  </si>
  <si>
    <t>Sb_71OGA</t>
  </si>
  <si>
    <t>Sb_67PCQ</t>
  </si>
  <si>
    <t>Sb_72PKB</t>
  </si>
  <si>
    <t>Sb_86HZJ</t>
  </si>
  <si>
    <t>Sb_81YGO</t>
  </si>
  <si>
    <t>Sb_77WDU</t>
  </si>
  <si>
    <t>Sb_77AQC</t>
  </si>
  <si>
    <t>Sb_74SMT</t>
  </si>
  <si>
    <t>Sb_87FGJ</t>
  </si>
  <si>
    <t>Sb_79QZP</t>
  </si>
  <si>
    <t>Sb_88RLG</t>
  </si>
  <si>
    <t>Sb_88XXK</t>
  </si>
  <si>
    <t>Sb_83LPC</t>
  </si>
  <si>
    <t>Sb_80MIK</t>
  </si>
  <si>
    <t>Sb_79XUD</t>
  </si>
  <si>
    <t>Sb_82VMW</t>
  </si>
  <si>
    <t>Sb_68YFM</t>
  </si>
  <si>
    <t>Sb_67FHM</t>
  </si>
  <si>
    <t>Sb_77PRK</t>
  </si>
  <si>
    <t>Sb_75JRI</t>
  </si>
  <si>
    <t>Sb_71WXZ</t>
  </si>
  <si>
    <t>Sb_70WOE</t>
  </si>
  <si>
    <t>Sb_83EVQ</t>
  </si>
  <si>
    <t>Sb_68SYZ</t>
  </si>
  <si>
    <t>Sb_70UYI</t>
  </si>
  <si>
    <t>Sb_86TOF</t>
  </si>
  <si>
    <t>Sb_85YFE</t>
  </si>
  <si>
    <t>Sb_89MSI</t>
  </si>
  <si>
    <t>Sb_76TNO</t>
  </si>
  <si>
    <t>Sb_83QVP</t>
  </si>
  <si>
    <t>Sb_78XMG</t>
  </si>
  <si>
    <t>Sb_89HSJ</t>
  </si>
  <si>
    <t>Sb_87IQK</t>
  </si>
  <si>
    <t>Sb_76PUW</t>
  </si>
  <si>
    <t>Sb_75RUA</t>
  </si>
  <si>
    <t>Sb_71FUP</t>
  </si>
  <si>
    <t>Sb_86BVJ</t>
  </si>
  <si>
    <t>Sb_76XZD</t>
  </si>
  <si>
    <t>Sb_87AHJ</t>
  </si>
  <si>
    <t>Sb_89BHQ</t>
  </si>
  <si>
    <t>Av Homew</t>
  </si>
  <si>
    <t>Comp</t>
  </si>
  <si>
    <t>DOCS</t>
  </si>
  <si>
    <t>ITV</t>
  </si>
  <si>
    <t>OSFERTH JOEL</t>
  </si>
  <si>
    <t>KANE</t>
  </si>
  <si>
    <t>LISSA ISSA BORD FIELD</t>
  </si>
  <si>
    <t>PALMER</t>
  </si>
  <si>
    <t>KIM</t>
  </si>
  <si>
    <t>NADIA</t>
  </si>
  <si>
    <t>YASSIR</t>
  </si>
  <si>
    <t>BILL</t>
  </si>
  <si>
    <t>BUCHANAN</t>
  </si>
  <si>
    <t>MICHAEL</t>
  </si>
  <si>
    <t>SCOFIELD</t>
  </si>
  <si>
    <t>THEODORE</t>
  </si>
  <si>
    <t>BAGWELL</t>
  </si>
  <si>
    <t>THUSNELDA</t>
  </si>
  <si>
    <t>GOURSAUD</t>
  </si>
  <si>
    <t>FOLKWIN</t>
  </si>
  <si>
    <t>WOLFSPEER</t>
  </si>
  <si>
    <t>HADGAN</t>
  </si>
  <si>
    <t>ONOPKO</t>
  </si>
  <si>
    <t>MARBOD</t>
  </si>
  <si>
    <t>MUSLU</t>
  </si>
  <si>
    <t>BERULF</t>
  </si>
  <si>
    <t>ZEHRFELD</t>
  </si>
  <si>
    <t>KUNOLF</t>
  </si>
  <si>
    <t>BRUKTEER</t>
  </si>
  <si>
    <t>GOLMAD</t>
  </si>
  <si>
    <t>WEIDEN</t>
  </si>
  <si>
    <t>ZENN</t>
  </si>
  <si>
    <t>BUDDY</t>
  </si>
  <si>
    <t>AMINIUS</t>
  </si>
  <si>
    <t>RUPP</t>
  </si>
  <si>
    <t>Compositions</t>
  </si>
  <si>
    <t>=_COMP[Compositions]</t>
  </si>
  <si>
    <t>TABLE</t>
  </si>
  <si>
    <t>Class_3e</t>
  </si>
  <si>
    <t>_3eD</t>
  </si>
  <si>
    <t>_3eE</t>
  </si>
  <si>
    <t>_3eF</t>
  </si>
  <si>
    <t>=_3e_Classes[Class_3e]</t>
  </si>
  <si>
    <t>Class :</t>
  </si>
  <si>
    <t>Last Name</t>
  </si>
  <si>
    <t>RANK</t>
  </si>
  <si>
    <t>ANNUAL</t>
  </si>
  <si>
    <t>CLASSES</t>
  </si>
  <si>
    <t>STUDENT INFOS</t>
  </si>
  <si>
    <t>Av1</t>
  </si>
  <si>
    <t>Rank1</t>
  </si>
  <si>
    <t>Av2</t>
  </si>
  <si>
    <t>Rank2</t>
  </si>
  <si>
    <t>AvGen</t>
  </si>
  <si>
    <t>RankGen</t>
  </si>
  <si>
    <t>APPRECIATIONS</t>
  </si>
  <si>
    <t>AVERAGE</t>
  </si>
  <si>
    <t>of each class</t>
  </si>
  <si>
    <t>CHOOSE</t>
  </si>
  <si>
    <t>=Number_to_CHOOSE[CHOOSE]</t>
  </si>
  <si>
    <t>School Year</t>
  </si>
  <si>
    <t>School</t>
  </si>
  <si>
    <t>=Average_to_CHOOSE[AVERAGE]</t>
  </si>
  <si>
    <t>Criteria 01:</t>
  </si>
  <si>
    <t>IDs</t>
  </si>
  <si>
    <t>_4eA</t>
  </si>
  <si>
    <t>_4eB</t>
  </si>
  <si>
    <t>_4eC</t>
  </si>
  <si>
    <t>_5eC</t>
  </si>
  <si>
    <t>_5eA</t>
  </si>
  <si>
    <t>_5eB</t>
  </si>
  <si>
    <t>Sb_69JG1</t>
  </si>
  <si>
    <t>Sb_69JG2</t>
  </si>
  <si>
    <t>Sb_69JG3</t>
  </si>
  <si>
    <t>Sb_69JG4</t>
  </si>
  <si>
    <t>Sb_69JG5</t>
  </si>
  <si>
    <t>Sb_69JG6</t>
  </si>
  <si>
    <t>Sb_69JG7</t>
  </si>
  <si>
    <t>Sb_69JG8</t>
  </si>
  <si>
    <t>Sb_69JG9</t>
  </si>
  <si>
    <t>Sb_69JG10</t>
  </si>
  <si>
    <t>Sb_69JG11</t>
  </si>
  <si>
    <t>Sb_69JG12</t>
  </si>
  <si>
    <t>Sb_69JG13</t>
  </si>
  <si>
    <t>Sb_69JG14</t>
  </si>
  <si>
    <t>Sb_69JG15</t>
  </si>
  <si>
    <t>Sb_69JG16</t>
  </si>
  <si>
    <t>Sb_69JG17</t>
  </si>
  <si>
    <t>Sb_69JG18</t>
  </si>
  <si>
    <t>EE1</t>
  </si>
  <si>
    <t>EE2</t>
  </si>
  <si>
    <t>EE3</t>
  </si>
  <si>
    <t>EE4</t>
  </si>
  <si>
    <t>EE5</t>
  </si>
  <si>
    <t>EE6</t>
  </si>
  <si>
    <t>EE7</t>
  </si>
  <si>
    <t>EE8</t>
  </si>
  <si>
    <t>EE9</t>
  </si>
  <si>
    <t>EE10</t>
  </si>
  <si>
    <t>EE11</t>
  </si>
  <si>
    <t>EE12</t>
  </si>
  <si>
    <t>EE13</t>
  </si>
  <si>
    <t>EE14</t>
  </si>
  <si>
    <t>EE15</t>
  </si>
  <si>
    <t>EE16</t>
  </si>
  <si>
    <t>EE17</t>
  </si>
  <si>
    <t>EE18</t>
  </si>
  <si>
    <t>LAN1</t>
  </si>
  <si>
    <t>LAN2</t>
  </si>
  <si>
    <t>LAN3</t>
  </si>
  <si>
    <t>LAN4</t>
  </si>
  <si>
    <t>LAN5</t>
  </si>
  <si>
    <t>LAN6</t>
  </si>
  <si>
    <t>LAN7</t>
  </si>
  <si>
    <t>LAN8</t>
  </si>
  <si>
    <t>LAN9</t>
  </si>
  <si>
    <t>LAN10</t>
  </si>
  <si>
    <t>LAN11</t>
  </si>
  <si>
    <t>LAN12</t>
  </si>
  <si>
    <t>LAN13</t>
  </si>
  <si>
    <t>LAN14</t>
  </si>
  <si>
    <t>LAN15</t>
  </si>
  <si>
    <t>LAN16</t>
  </si>
  <si>
    <t>LAN17</t>
  </si>
  <si>
    <t>LAN18</t>
  </si>
  <si>
    <t>Sb_83LP1</t>
  </si>
  <si>
    <t>Sb_83LP2</t>
  </si>
  <si>
    <t>Sb_83LP3</t>
  </si>
  <si>
    <t>Sb_83LP4</t>
  </si>
  <si>
    <t>Sb_83LP5</t>
  </si>
  <si>
    <t>Sb_83LP6</t>
  </si>
  <si>
    <t>Sb_83LP7</t>
  </si>
  <si>
    <t>Sb_83LP8</t>
  </si>
  <si>
    <t>Sb_83LP9</t>
  </si>
  <si>
    <t>Sb_83LP10</t>
  </si>
  <si>
    <t>Sb_83LP11</t>
  </si>
  <si>
    <t>Sb_83LP12</t>
  </si>
  <si>
    <t>Sb_83LP13</t>
  </si>
  <si>
    <t>EF1</t>
  </si>
  <si>
    <t>EF2</t>
  </si>
  <si>
    <t>EF3</t>
  </si>
  <si>
    <t>EF4</t>
  </si>
  <si>
    <t>EF5</t>
  </si>
  <si>
    <t>EF6</t>
  </si>
  <si>
    <t>EF7</t>
  </si>
  <si>
    <t>EF8</t>
  </si>
  <si>
    <t>EF9</t>
  </si>
  <si>
    <t>EF10</t>
  </si>
  <si>
    <t>EF11</t>
  </si>
  <si>
    <t>EF12</t>
  </si>
  <si>
    <t>EF13</t>
  </si>
  <si>
    <t>TARG1</t>
  </si>
  <si>
    <t>TARG2</t>
  </si>
  <si>
    <t>TARG3</t>
  </si>
  <si>
    <t>TARG4</t>
  </si>
  <si>
    <t>TARG5</t>
  </si>
  <si>
    <t>TARG6</t>
  </si>
  <si>
    <t>TARG7</t>
  </si>
  <si>
    <t>TARG8</t>
  </si>
  <si>
    <t>TARG9</t>
  </si>
  <si>
    <t>TARG10</t>
  </si>
  <si>
    <t>TARG11</t>
  </si>
  <si>
    <t>TARG12</t>
  </si>
  <si>
    <t>TARG13</t>
  </si>
  <si>
    <t>Sb_83QV1</t>
  </si>
  <si>
    <t>Sb_83QV2</t>
  </si>
  <si>
    <t>Sb_83QV3</t>
  </si>
  <si>
    <t>Sb_83QV4</t>
  </si>
  <si>
    <t>Sb_83QV5</t>
  </si>
  <si>
    <t>Sb_83QV6</t>
  </si>
  <si>
    <t>Sb_83QV7</t>
  </si>
  <si>
    <t>SASH1</t>
  </si>
  <si>
    <t>SASH2</t>
  </si>
  <si>
    <t>SASH3</t>
  </si>
  <si>
    <t>SASH4</t>
  </si>
  <si>
    <t>SASH5</t>
  </si>
  <si>
    <t>SASH6</t>
  </si>
  <si>
    <t>SASH7</t>
  </si>
  <si>
    <t>WILL1</t>
  </si>
  <si>
    <t>WILL2</t>
  </si>
  <si>
    <t>WILL3</t>
  </si>
  <si>
    <t>WILL4</t>
  </si>
  <si>
    <t>WILL5</t>
  </si>
  <si>
    <t>WILL6</t>
  </si>
  <si>
    <t>WILL7</t>
  </si>
  <si>
    <t>Sb_78XM1</t>
  </si>
  <si>
    <t>Sb_78XM2</t>
  </si>
  <si>
    <t>Sb_78XM3</t>
  </si>
  <si>
    <t>Sb_78XM4</t>
  </si>
  <si>
    <t>Sb_78XM5</t>
  </si>
  <si>
    <t>Sb_78XM6</t>
  </si>
  <si>
    <t>Sb_78XM7</t>
  </si>
  <si>
    <t>Sb_78XM8</t>
  </si>
  <si>
    <t>Sb_78XM9</t>
  </si>
  <si>
    <t>THUSN1</t>
  </si>
  <si>
    <t>THUSN2</t>
  </si>
  <si>
    <t>THUSN3</t>
  </si>
  <si>
    <t>THUSN4</t>
  </si>
  <si>
    <t>THUSN5</t>
  </si>
  <si>
    <t>THUSN6</t>
  </si>
  <si>
    <t>THUSN7</t>
  </si>
  <si>
    <t>THUSN8</t>
  </si>
  <si>
    <t>THUSN9</t>
  </si>
  <si>
    <t>GOURS1</t>
  </si>
  <si>
    <t>GOURS2</t>
  </si>
  <si>
    <t>GOURS3</t>
  </si>
  <si>
    <t>GOURS4</t>
  </si>
  <si>
    <t>GOURS5</t>
  </si>
  <si>
    <t>GOURS6</t>
  </si>
  <si>
    <t>GOURS7</t>
  </si>
  <si>
    <t>GOURS8</t>
  </si>
  <si>
    <t>GOURS9</t>
  </si>
  <si>
    <t>WOLFS1</t>
  </si>
  <si>
    <t>WOLFS2</t>
  </si>
  <si>
    <t>WOLFS3</t>
  </si>
  <si>
    <t>WOLFS4</t>
  </si>
  <si>
    <t>WOLFS5</t>
  </si>
  <si>
    <t>WOLFS6</t>
  </si>
  <si>
    <t>WOLFS7</t>
  </si>
  <si>
    <t>WOLFS8</t>
  </si>
  <si>
    <t>FOLK1</t>
  </si>
  <si>
    <t>FOLK2</t>
  </si>
  <si>
    <t>FOLK3</t>
  </si>
  <si>
    <t>FOLK4</t>
  </si>
  <si>
    <t>FOLK5</t>
  </si>
  <si>
    <t>FOLK6</t>
  </si>
  <si>
    <t>FOLK7</t>
  </si>
  <si>
    <t>FOLK8</t>
  </si>
  <si>
    <t>Sb_89HS1</t>
  </si>
  <si>
    <t>Sb_89HS2</t>
  </si>
  <si>
    <t>Sb_89HS3</t>
  </si>
  <si>
    <t>Sb_89HS4</t>
  </si>
  <si>
    <t>Sb_89HS5</t>
  </si>
  <si>
    <t>Sb_89HS6</t>
  </si>
  <si>
    <t>Sb_89HS7</t>
  </si>
  <si>
    <t>Sb_89HS8</t>
  </si>
  <si>
    <t>=SORT(FILTER(HSTACK(INDIRECT(XLOOKUP(I1; L5#; N5:N7)); INDIRECT(XLOOKUP(I1; L5#; O5:O7)); INDIRECT(XLOOKUP(I1; L5#; P5:P7)); INDIRECT(XLOOKUP(I1; L5#; Q5:Q7))); (INDIRECT(XLOOKUP(I1; L5#; M5:M7)) &lt;&gt; "") * (INDIRECT(XLOOKUP(I1; L5#; M5:M7)) &lt;&gt; "ID") * (INDIRECT(XLOOKUP(I1; L5#; M5:M7)) &lt;&gt; "School Year") * (INDIRECT(XLOOKUP(I1; L5#; M5:M7)) &lt;&gt; "School") * (INDIRECT(XLOOKUP(I1; L5#; P5:P7)) &lt;= L1); "NONE"); {6;7}; 1)</t>
  </si>
  <si>
    <t>Class_4e</t>
  </si>
  <si>
    <t>Class_5e</t>
  </si>
  <si>
    <t>Class_6e</t>
  </si>
  <si>
    <t>_6eA</t>
  </si>
  <si>
    <t>_6eB</t>
  </si>
  <si>
    <t>_6eC</t>
  </si>
  <si>
    <t>_4eD</t>
  </si>
  <si>
    <t>_5eD</t>
  </si>
  <si>
    <t>_6eD</t>
  </si>
  <si>
    <t>_4eE</t>
  </si>
  <si>
    <t>_5eE</t>
  </si>
  <si>
    <t>_6eE</t>
  </si>
  <si>
    <t>_4eF</t>
  </si>
  <si>
    <t>_5eF</t>
  </si>
  <si>
    <t>_6eF</t>
  </si>
  <si>
    <t>_3eG</t>
  </si>
  <si>
    <t>_4eG</t>
  </si>
  <si>
    <t>_5eG</t>
  </si>
  <si>
    <t>_6eG</t>
  </si>
  <si>
    <t>LEVEL</t>
  </si>
  <si>
    <t>=_LEVELS[LEVEL]</t>
  </si>
  <si>
    <t>Here, I have 3 dependent Drop-Downs (Q1), (Q2) and (M2)
The PROBLEM is that when it comes for "LEVEL {"Class_5e";"Class_6e"} (Q2) there is NO "ITV" Notes for those 2 LEVELS in 'DATA DETAILS'! Sheet so it gives me back ZEROs
SOLUTION : I want to GET RID Off z ZEROs in (I)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</si>
</sst>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.00"/>
    <numFmt numFmtId="165" formatCode="00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Purista"/>
      <family val="3"/>
    </font>
    <font>
      <sz val="8"/>
      <color theme="1"/>
      <name val="Purista"/>
      <family val="3"/>
    </font>
    <font>
      <b/>
      <sz val="8"/>
      <color rgb="FF000000"/>
      <name val="Purista"/>
      <family val="3"/>
    </font>
    <font>
      <b/>
      <sz val="8"/>
      <color theme="1"/>
      <name val="Purista"/>
      <family val="3"/>
    </font>
    <font>
      <b/>
      <sz val="8"/>
      <color theme="0"/>
      <name val="Purista"/>
      <family val="3"/>
    </font>
    <font>
      <b/>
      <sz val="10"/>
      <color theme="1"/>
      <name val="Purista"/>
      <family val="3"/>
    </font>
    <font>
      <b/>
      <sz val="10"/>
      <color rgb="FF000000"/>
      <name val="Purista"/>
      <family val="3"/>
    </font>
    <font>
      <sz val="10"/>
      <color theme="1"/>
      <name val="Purista"/>
      <family val="3"/>
    </font>
    <font>
      <b/>
      <sz val="9"/>
      <color theme="1"/>
      <name val="Purista"/>
      <family val="3"/>
    </font>
    <font>
      <b/>
      <sz val="11"/>
      <color theme="1"/>
      <name val="Purista"/>
      <family val="3"/>
    </font>
    <font>
      <sz val="10"/>
      <color rgb="FF000000"/>
      <name val="Purista"/>
      <family val="3"/>
    </font>
    <font>
      <b/>
      <sz val="10"/>
      <name val="Purista"/>
      <family val="3"/>
    </font>
    <font>
      <sz val="9"/>
      <color theme="1"/>
      <name val="Purista"/>
      <family val="3"/>
    </font>
    <font>
      <sz val="8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rgb="FF000000"/>
      <name val="Arial"/>
      <family val="2"/>
    </font>
    <font>
      <b/>
      <i/>
      <sz val="14"/>
      <color rgb="FF000000"/>
      <name val="Calibri Light"/>
      <family val="2"/>
    </font>
    <font>
      <b/>
      <sz val="14"/>
      <color rgb="FF000000"/>
      <name val="Calibri Light"/>
      <family val="2"/>
    </font>
    <font>
      <sz val="14"/>
      <color rgb="FF000000"/>
      <name val="Calibri Light"/>
      <family val="2"/>
    </font>
    <font>
      <sz val="12"/>
      <color rgb="FF000000"/>
      <name val="Calibri"/>
      <family val="2"/>
    </font>
    <font>
      <b/>
      <sz val="14"/>
      <color rgb="FF44749F"/>
      <name val="Calibri"/>
      <family val="2"/>
    </font>
    <font>
      <b/>
      <sz val="14"/>
      <color rgb="FF800000"/>
      <name val="Calibri"/>
      <family val="2"/>
    </font>
    <font>
      <b/>
      <sz val="14"/>
      <color rgb="FF000080"/>
      <name val="Calibri"/>
      <family val="2"/>
    </font>
    <font>
      <sz val="14"/>
      <color rgb="FF44749F"/>
      <name val="Calibri"/>
      <family val="2"/>
    </font>
    <font>
      <sz val="12"/>
      <color rgb="FF800000"/>
      <name val="Calibri"/>
      <family val="2"/>
    </font>
    <font>
      <sz val="12"/>
      <color rgb="FF000080"/>
      <name val="Calibri"/>
      <family val="2"/>
    </font>
    <font>
      <sz val="12"/>
      <color rgb="FF808000"/>
      <name val="Calibri"/>
      <family val="2"/>
    </font>
    <font>
      <sz val="12"/>
      <color rgb="FF00800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 Light"/>
      <family val="2"/>
    </font>
    <font>
      <sz val="14"/>
      <color theme="0"/>
      <name val="Calibri"/>
      <family val="2"/>
    </font>
    <font>
      <b/>
      <sz val="14"/>
      <color theme="0"/>
      <name val="Calibri"/>
      <family val="2"/>
    </font>
    <font>
      <sz val="12"/>
      <color theme="0"/>
      <name val="Calibri"/>
      <family val="2"/>
    </font>
    <font>
      <b/>
      <sz val="11"/>
      <color theme="0"/>
      <name val="Purista"/>
      <family val="3"/>
    </font>
    <font>
      <sz val="11"/>
      <color rgb="FFFFFF00"/>
      <name val="Purista"/>
      <family val="3"/>
    </font>
    <font>
      <b/>
      <sz val="9"/>
      <name val="Purista"/>
      <family val="3"/>
    </font>
    <font>
      <sz val="11"/>
      <name val="Purista"/>
      <family val="3"/>
    </font>
    <font>
      <sz val="11"/>
      <color rgb="FFFF0000"/>
      <name val="Purista"/>
      <family val="3"/>
    </font>
    <font>
      <b/>
      <sz val="8"/>
      <name val="Purista"/>
      <family val="3"/>
    </font>
    <font>
      <b/>
      <sz val="11"/>
      <color rgb="FFFFFF00"/>
      <name val="Purista"/>
      <family val="3"/>
    </font>
    <font>
      <b/>
      <i/>
      <sz val="14"/>
      <color theme="0"/>
      <name val="Calibri Light"/>
      <family val="2"/>
    </font>
    <font>
      <b/>
      <sz val="14"/>
      <color theme="0"/>
      <name val="Calibri Light"/>
      <family val="2"/>
    </font>
    <font>
      <sz val="10"/>
      <name val="Purista"/>
      <family val="3"/>
    </font>
    <font>
      <b/>
      <sz val="14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sz val="14"/>
      <color theme="1"/>
      <name val="Calibri Light"/>
      <family val="2"/>
    </font>
    <font>
      <b/>
      <sz val="14"/>
      <color rgb="FFFFFF00"/>
      <name val="Calibri Light"/>
      <family val="2"/>
    </font>
    <font>
      <b/>
      <sz val="14"/>
      <color rgb="FFFFFF00"/>
      <name val="Calibri"/>
      <family val="2"/>
    </font>
    <font>
      <b/>
      <sz val="11"/>
      <color rgb="FFFFFF00"/>
      <name val="Calibri"/>
      <family val="2"/>
      <scheme val="minor"/>
    </font>
    <font>
      <sz val="9"/>
      <color rgb="FF000000"/>
      <name val="Purista"/>
      <family val="3"/>
    </font>
    <font>
      <b/>
      <i/>
      <sz val="14"/>
      <name val="Calibri Light"/>
      <family val="2"/>
    </font>
    <font>
      <b/>
      <i/>
      <sz val="9"/>
      <name val="Purista"/>
      <family val="3"/>
    </font>
    <font>
      <b/>
      <sz val="10"/>
      <color rgb="FFFF0000"/>
      <name val="Purista"/>
      <family val="3"/>
    </font>
    <font>
      <b/>
      <sz val="9"/>
      <color theme="0"/>
      <name val="Purista"/>
      <family val="3"/>
    </font>
    <font>
      <b/>
      <sz val="9"/>
      <color rgb="FF000000"/>
      <name val="Purista"/>
      <family val="3"/>
    </font>
    <font>
      <i/>
      <sz val="10"/>
      <color theme="1"/>
      <name val="Purista"/>
      <family val="3"/>
    </font>
    <font>
      <sz val="11"/>
      <color theme="0"/>
      <name val="Purista"/>
      <family val="3"/>
    </font>
    <font>
      <sz val="10"/>
      <color rgb="FFFF0000"/>
      <name val="Purista"/>
      <family val="3"/>
    </font>
    <font>
      <sz val="9"/>
      <color rgb="FFFF0000"/>
      <name val="Purista"/>
      <family val="3"/>
    </font>
    <font>
      <i/>
      <sz val="10"/>
      <color rgb="FFFF0000"/>
      <name val="Purista"/>
      <family val="3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7030A0"/>
        <bgColor rgb="FFFFFFFF"/>
      </patternFill>
    </fill>
    <fill>
      <patternFill patternType="solid">
        <fgColor theme="0" tint="-0.499984740745262"/>
        <bgColor rgb="FFFFFFFF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0" fillId="0" borderId="0"/>
  </cellStyleXfs>
  <cellXfs count="290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>
      <alignment vertical="center"/>
    </xf>
    <xf numFmtId="0" fontId="2" fillId="3" borderId="0" xfId="0" quotePrefix="1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vertical="center"/>
    </xf>
    <xf numFmtId="165" fontId="8" fillId="2" borderId="6" xfId="0" applyNumberFormat="1" applyFont="1" applyFill="1" applyBorder="1" applyAlignment="1">
      <alignment vertical="center"/>
    </xf>
    <xf numFmtId="165" fontId="8" fillId="2" borderId="7" xfId="0" applyNumberFormat="1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7" fillId="4" borderId="3" xfId="0" applyFont="1" applyFill="1" applyBorder="1" applyAlignment="1">
      <alignment horizontal="right" vertical="center"/>
    </xf>
    <xf numFmtId="0" fontId="0" fillId="0" borderId="0" xfId="0" applyAlignment="1">
      <alignment horizontal="left" vertical="top"/>
    </xf>
    <xf numFmtId="0" fontId="15" fillId="0" borderId="18" xfId="0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165" fontId="0" fillId="0" borderId="0" xfId="0" applyNumberFormat="1"/>
    <xf numFmtId="0" fontId="0" fillId="0" borderId="18" xfId="0" applyBorder="1"/>
    <xf numFmtId="0" fontId="0" fillId="8" borderId="0" xfId="0" applyFill="1"/>
    <xf numFmtId="165" fontId="0" fillId="6" borderId="0" xfId="0" applyNumberFormat="1" applyFill="1"/>
    <xf numFmtId="0" fontId="0" fillId="6" borderId="0" xfId="0" applyFill="1"/>
    <xf numFmtId="165" fontId="0" fillId="8" borderId="0" xfId="0" applyNumberFormat="1" applyFill="1"/>
    <xf numFmtId="165" fontId="0" fillId="7" borderId="0" xfId="0" applyNumberFormat="1" applyFill="1"/>
    <xf numFmtId="0" fontId="0" fillId="7" borderId="0" xfId="0" applyFill="1"/>
    <xf numFmtId="0" fontId="20" fillId="0" borderId="0" xfId="1"/>
    <xf numFmtId="0" fontId="20" fillId="0" borderId="0" xfId="1" applyAlignment="1">
      <alignment horizontal="left" vertical="top"/>
    </xf>
    <xf numFmtId="0" fontId="0" fillId="9" borderId="0" xfId="0" applyFill="1" applyAlignment="1">
      <alignment horizontal="left" vertical="top"/>
    </xf>
    <xf numFmtId="0" fontId="0" fillId="9" borderId="0" xfId="0" applyFill="1" applyAlignment="1">
      <alignment horizontal="center" vertical="top"/>
    </xf>
    <xf numFmtId="164" fontId="0" fillId="10" borderId="0" xfId="0" applyNumberFormat="1" applyFill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5" fillId="0" borderId="0" xfId="0" applyFont="1"/>
    <xf numFmtId="0" fontId="0" fillId="6" borderId="0" xfId="0" applyFill="1" applyAlignment="1">
      <alignment horizontal="left" vertical="top"/>
    </xf>
    <xf numFmtId="0" fontId="0" fillId="6" borderId="0" xfId="0" applyFill="1" applyAlignment="1">
      <alignment horizontal="center" vertical="top"/>
    </xf>
    <xf numFmtId="0" fontId="0" fillId="8" borderId="0" xfId="0" applyFill="1" applyAlignment="1">
      <alignment horizontal="left" vertical="top"/>
    </xf>
    <xf numFmtId="0" fontId="0" fillId="8" borderId="0" xfId="0" applyFill="1" applyAlignment="1">
      <alignment horizontal="center" vertical="top"/>
    </xf>
    <xf numFmtId="0" fontId="0" fillId="7" borderId="0" xfId="0" applyFill="1" applyAlignment="1">
      <alignment horizontal="left" vertical="top"/>
    </xf>
    <xf numFmtId="0" fontId="0" fillId="7" borderId="0" xfId="0" applyFill="1" applyAlignment="1">
      <alignment horizontal="center" vertical="top"/>
    </xf>
    <xf numFmtId="0" fontId="20" fillId="0" borderId="0" xfId="1" applyAlignment="1">
      <alignment horizontal="center" vertical="top"/>
    </xf>
    <xf numFmtId="0" fontId="0" fillId="11" borderId="0" xfId="0" applyFill="1"/>
    <xf numFmtId="0" fontId="16" fillId="11" borderId="0" xfId="0" applyFont="1" applyFill="1" applyAlignment="1">
      <alignment vertical="top" wrapText="1"/>
    </xf>
    <xf numFmtId="0" fontId="18" fillId="11" borderId="0" xfId="0" applyFont="1" applyFill="1" applyAlignment="1">
      <alignment horizontal="center" vertical="top" wrapText="1"/>
    </xf>
    <xf numFmtId="0" fontId="18" fillId="11" borderId="0" xfId="0" applyFont="1" applyFill="1" applyAlignment="1">
      <alignment horizontal="left" vertical="top" wrapText="1"/>
    </xf>
    <xf numFmtId="0" fontId="17" fillId="11" borderId="0" xfId="0" applyFont="1" applyFill="1" applyAlignment="1">
      <alignment horizontal="center" vertical="top"/>
    </xf>
    <xf numFmtId="0" fontId="15" fillId="2" borderId="18" xfId="0" applyFont="1" applyFill="1" applyBorder="1" applyAlignment="1">
      <alignment horizontal="center" vertical="top"/>
    </xf>
    <xf numFmtId="165" fontId="0" fillId="2" borderId="0" xfId="0" applyNumberFormat="1" applyFill="1"/>
    <xf numFmtId="0" fontId="0" fillId="2" borderId="18" xfId="0" applyFill="1" applyBorder="1"/>
    <xf numFmtId="0" fontId="19" fillId="2" borderId="0" xfId="1" applyFont="1" applyFill="1"/>
    <xf numFmtId="0" fontId="19" fillId="2" borderId="0" xfId="1" applyFont="1" applyFill="1" applyAlignment="1">
      <alignment horizontal="left"/>
    </xf>
    <xf numFmtId="0" fontId="19" fillId="2" borderId="0" xfId="1" applyFont="1" applyFill="1" applyAlignment="1">
      <alignment horizontal="center"/>
    </xf>
    <xf numFmtId="0" fontId="20" fillId="11" borderId="0" xfId="1" applyFill="1"/>
    <xf numFmtId="0" fontId="20" fillId="2" borderId="0" xfId="1" applyFill="1"/>
    <xf numFmtId="0" fontId="20" fillId="2" borderId="0" xfId="1" applyFill="1" applyAlignment="1">
      <alignment horizontal="left"/>
    </xf>
    <xf numFmtId="0" fontId="20" fillId="2" borderId="0" xfId="1" applyFill="1" applyAlignment="1">
      <alignment horizontal="center"/>
    </xf>
    <xf numFmtId="0" fontId="20" fillId="2" borderId="18" xfId="0" applyFont="1" applyFill="1" applyBorder="1"/>
    <xf numFmtId="0" fontId="21" fillId="2" borderId="18" xfId="0" applyFont="1" applyFill="1" applyBorder="1" applyAlignment="1">
      <alignment horizontal="left"/>
    </xf>
    <xf numFmtId="0" fontId="21" fillId="2" borderId="18" xfId="0" applyFont="1" applyFill="1" applyBorder="1" applyAlignment="1">
      <alignment horizontal="center"/>
    </xf>
    <xf numFmtId="165" fontId="0" fillId="2" borderId="18" xfId="0" applyNumberFormat="1" applyFill="1" applyBorder="1"/>
    <xf numFmtId="0" fontId="19" fillId="2" borderId="18" xfId="0" applyFont="1" applyFill="1" applyBorder="1"/>
    <xf numFmtId="0" fontId="19" fillId="2" borderId="18" xfId="0" applyFont="1" applyFill="1" applyBorder="1" applyAlignment="1">
      <alignment horizontal="left"/>
    </xf>
    <xf numFmtId="0" fontId="19" fillId="2" borderId="18" xfId="0" applyFont="1" applyFill="1" applyBorder="1" applyAlignment="1">
      <alignment horizontal="center"/>
    </xf>
    <xf numFmtId="165" fontId="0" fillId="2" borderId="19" xfId="0" applyNumberFormat="1" applyFill="1" applyBorder="1"/>
    <xf numFmtId="0" fontId="19" fillId="2" borderId="19" xfId="0" applyFont="1" applyFill="1" applyBorder="1"/>
    <xf numFmtId="0" fontId="19" fillId="2" borderId="19" xfId="0" applyFont="1" applyFill="1" applyBorder="1" applyAlignment="1">
      <alignment horizontal="left"/>
    </xf>
    <xf numFmtId="0" fontId="19" fillId="2" borderId="19" xfId="0" applyFont="1" applyFill="1" applyBorder="1" applyAlignment="1">
      <alignment horizontal="center"/>
    </xf>
    <xf numFmtId="0" fontId="0" fillId="2" borderId="19" xfId="0" applyFill="1" applyBorder="1"/>
    <xf numFmtId="0" fontId="24" fillId="0" borderId="18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165" fontId="0" fillId="0" borderId="18" xfId="0" applyNumberFormat="1" applyBorder="1"/>
    <xf numFmtId="0" fontId="0" fillId="0" borderId="18" xfId="0" applyBorder="1" applyAlignment="1">
      <alignment horizontal="left" vertical="top"/>
    </xf>
    <xf numFmtId="0" fontId="25" fillId="0" borderId="18" xfId="0" applyFont="1" applyBorder="1" applyAlignment="1">
      <alignment horizontal="center" vertical="top"/>
    </xf>
    <xf numFmtId="0" fontId="26" fillId="0" borderId="18" xfId="0" applyFont="1" applyBorder="1"/>
    <xf numFmtId="0" fontId="28" fillId="0" borderId="18" xfId="0" applyFont="1" applyBorder="1"/>
    <xf numFmtId="0" fontId="25" fillId="0" borderId="18" xfId="0" applyFont="1" applyBorder="1"/>
    <xf numFmtId="165" fontId="0" fillId="8" borderId="18" xfId="0" applyNumberFormat="1" applyFill="1" applyBorder="1"/>
    <xf numFmtId="0" fontId="0" fillId="0" borderId="18" xfId="0" applyBorder="1" applyAlignment="1">
      <alignment horizontal="center" vertical="top"/>
    </xf>
    <xf numFmtId="0" fontId="0" fillId="11" borderId="0" xfId="0" quotePrefix="1" applyFill="1"/>
    <xf numFmtId="0" fontId="29" fillId="12" borderId="0" xfId="0" quotePrefix="1" applyFont="1" applyFill="1"/>
    <xf numFmtId="0" fontId="29" fillId="12" borderId="0" xfId="0" applyFont="1" applyFill="1"/>
    <xf numFmtId="165" fontId="0" fillId="6" borderId="18" xfId="0" applyNumberFormat="1" applyFill="1" applyBorder="1"/>
    <xf numFmtId="0" fontId="20" fillId="0" borderId="18" xfId="1" applyBorder="1" applyAlignment="1">
      <alignment horizontal="left" vertical="top"/>
    </xf>
    <xf numFmtId="0" fontId="20" fillId="0" borderId="18" xfId="1" applyBorder="1" applyAlignment="1">
      <alignment horizontal="center" vertical="top"/>
    </xf>
    <xf numFmtId="0" fontId="20" fillId="0" borderId="18" xfId="1" applyBorder="1"/>
    <xf numFmtId="165" fontId="0" fillId="7" borderId="18" xfId="0" applyNumberFormat="1" applyFill="1" applyBorder="1"/>
    <xf numFmtId="0" fontId="33" fillId="13" borderId="18" xfId="0" applyFont="1" applyFill="1" applyBorder="1" applyAlignment="1">
      <alignment horizontal="center" vertical="top"/>
    </xf>
    <xf numFmtId="0" fontId="34" fillId="13" borderId="18" xfId="0" applyFont="1" applyFill="1" applyBorder="1"/>
    <xf numFmtId="0" fontId="30" fillId="13" borderId="18" xfId="0" applyFont="1" applyFill="1" applyBorder="1"/>
    <xf numFmtId="0" fontId="34" fillId="13" borderId="18" xfId="1" applyFont="1" applyFill="1" applyBorder="1"/>
    <xf numFmtId="0" fontId="10" fillId="2" borderId="18" xfId="0" applyFont="1" applyFill="1" applyBorder="1" applyAlignment="1">
      <alignment horizontal="left" vertical="center"/>
    </xf>
    <xf numFmtId="0" fontId="1" fillId="2" borderId="0" xfId="0" quotePrefix="1" applyFont="1" applyFill="1"/>
    <xf numFmtId="0" fontId="36" fillId="7" borderId="0" xfId="0" quotePrefix="1" applyFont="1" applyFill="1"/>
    <xf numFmtId="0" fontId="36" fillId="7" borderId="0" xfId="0" applyFont="1" applyFill="1"/>
    <xf numFmtId="0" fontId="1" fillId="0" borderId="0" xfId="0" applyFont="1"/>
    <xf numFmtId="0" fontId="5" fillId="15" borderId="0" xfId="0" applyFont="1" applyFill="1" applyAlignment="1">
      <alignment horizontal="left" vertical="center"/>
    </xf>
    <xf numFmtId="0" fontId="5" fillId="15" borderId="0" xfId="0" applyFont="1" applyFill="1" applyAlignment="1">
      <alignment horizontal="right" vertical="center"/>
    </xf>
    <xf numFmtId="0" fontId="6" fillId="4" borderId="24" xfId="0" applyFont="1" applyFill="1" applyBorder="1" applyAlignment="1">
      <alignment vertical="center"/>
    </xf>
    <xf numFmtId="0" fontId="10" fillId="2" borderId="25" xfId="0" applyFont="1" applyFill="1" applyBorder="1" applyAlignment="1">
      <alignment vertical="center"/>
    </xf>
    <xf numFmtId="0" fontId="10" fillId="2" borderId="26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41" fillId="7" borderId="0" xfId="0" quotePrefix="1" applyFont="1" applyFill="1" applyAlignment="1">
      <alignment vertical="center"/>
    </xf>
    <xf numFmtId="0" fontId="10" fillId="4" borderId="18" xfId="0" applyFont="1" applyFill="1" applyBorder="1" applyAlignment="1">
      <alignment horizontal="left" vertical="center"/>
    </xf>
    <xf numFmtId="0" fontId="36" fillId="7" borderId="0" xfId="0" quotePrefix="1" applyFont="1" applyFill="1" applyAlignment="1">
      <alignment vertical="center"/>
    </xf>
    <xf numFmtId="0" fontId="42" fillId="17" borderId="0" xfId="0" applyFont="1" applyFill="1" applyAlignment="1">
      <alignment horizontal="right" vertical="top"/>
    </xf>
    <xf numFmtId="0" fontId="43" fillId="17" borderId="0" xfId="0" applyFont="1" applyFill="1" applyAlignment="1">
      <alignment horizontal="left" vertical="top" wrapText="1"/>
    </xf>
    <xf numFmtId="0" fontId="42" fillId="17" borderId="0" xfId="0" applyFont="1" applyFill="1" applyAlignment="1">
      <alignment horizontal="center" vertical="top"/>
    </xf>
    <xf numFmtId="0" fontId="16" fillId="18" borderId="0" xfId="0" applyFont="1" applyFill="1" applyAlignment="1">
      <alignment vertical="top" wrapText="1"/>
    </xf>
    <xf numFmtId="0" fontId="0" fillId="18" borderId="0" xfId="0" applyFill="1" applyAlignment="1">
      <alignment horizontal="center" vertical="top"/>
    </xf>
    <xf numFmtId="0" fontId="24" fillId="19" borderId="0" xfId="0" applyFont="1" applyFill="1" applyAlignment="1">
      <alignment horizontal="center" vertical="top"/>
    </xf>
    <xf numFmtId="0" fontId="15" fillId="19" borderId="0" xfId="0" applyFont="1" applyFill="1" applyAlignment="1">
      <alignment horizontal="center" vertical="top"/>
    </xf>
    <xf numFmtId="0" fontId="0" fillId="19" borderId="0" xfId="0" applyFill="1"/>
    <xf numFmtId="0" fontId="20" fillId="19" borderId="0" xfId="1" applyFill="1"/>
    <xf numFmtId="0" fontId="0" fillId="18" borderId="0" xfId="0" applyFill="1"/>
    <xf numFmtId="0" fontId="15" fillId="19" borderId="20" xfId="0" applyFont="1" applyFill="1" applyBorder="1" applyAlignment="1">
      <alignment horizontal="center" vertical="top"/>
    </xf>
    <xf numFmtId="0" fontId="0" fillId="19" borderId="20" xfId="0" applyFill="1" applyBorder="1"/>
    <xf numFmtId="165" fontId="0" fillId="19" borderId="0" xfId="0" applyNumberFormat="1" applyFill="1"/>
    <xf numFmtId="0" fontId="20" fillId="18" borderId="0" xfId="1" applyFill="1"/>
    <xf numFmtId="0" fontId="22" fillId="0" borderId="18" xfId="0" applyFont="1" applyBorder="1" applyAlignment="1">
      <alignment horizontal="left" vertical="top"/>
    </xf>
    <xf numFmtId="0" fontId="6" fillId="20" borderId="7" xfId="0" applyFont="1" applyFill="1" applyBorder="1" applyAlignment="1">
      <alignment vertical="center"/>
    </xf>
    <xf numFmtId="0" fontId="6" fillId="20" borderId="12" xfId="0" applyFont="1" applyFill="1" applyBorder="1" applyAlignment="1">
      <alignment vertical="center"/>
    </xf>
    <xf numFmtId="0" fontId="7" fillId="20" borderId="27" xfId="0" applyFont="1" applyFill="1" applyBorder="1" applyAlignment="1">
      <alignment horizontal="left" vertical="center"/>
    </xf>
    <xf numFmtId="0" fontId="6" fillId="20" borderId="7" xfId="0" applyFont="1" applyFill="1" applyBorder="1" applyAlignment="1">
      <alignment horizontal="left" vertical="center"/>
    </xf>
    <xf numFmtId="0" fontId="12" fillId="20" borderId="15" xfId="0" applyFont="1" applyFill="1" applyBorder="1" applyAlignment="1">
      <alignment horizontal="center" vertical="center"/>
    </xf>
    <xf numFmtId="0" fontId="12" fillId="20" borderId="28" xfId="0" applyFont="1" applyFill="1" applyBorder="1" applyAlignment="1">
      <alignment horizontal="left" vertical="center"/>
    </xf>
    <xf numFmtId="0" fontId="12" fillId="20" borderId="15" xfId="0" applyFont="1" applyFill="1" applyBorder="1" applyAlignment="1">
      <alignment horizontal="left" vertical="center"/>
    </xf>
    <xf numFmtId="0" fontId="12" fillId="20" borderId="12" xfId="0" applyFont="1" applyFill="1" applyBorder="1" applyAlignment="1">
      <alignment horizontal="left" vertical="center"/>
    </xf>
    <xf numFmtId="165" fontId="8" fillId="20" borderId="6" xfId="0" applyNumberFormat="1" applyFont="1" applyFill="1" applyBorder="1" applyAlignment="1">
      <alignment vertical="center"/>
    </xf>
    <xf numFmtId="0" fontId="35" fillId="6" borderId="0" xfId="0" applyFont="1" applyFill="1"/>
    <xf numFmtId="0" fontId="10" fillId="6" borderId="0" xfId="0" applyFont="1" applyFill="1"/>
    <xf numFmtId="0" fontId="1" fillId="16" borderId="0" xfId="0" applyFont="1" applyFill="1" applyAlignment="1">
      <alignment vertical="center"/>
    </xf>
    <xf numFmtId="0" fontId="37" fillId="2" borderId="21" xfId="0" applyFont="1" applyFill="1" applyBorder="1" applyAlignment="1" applyProtection="1">
      <alignment horizontal="center" vertical="center"/>
      <protection hidden="1"/>
    </xf>
    <xf numFmtId="0" fontId="10" fillId="16" borderId="0" xfId="0" applyFont="1" applyFill="1" applyAlignment="1">
      <alignment vertical="center"/>
    </xf>
    <xf numFmtId="0" fontId="45" fillId="0" borderId="18" xfId="0" applyFont="1" applyBorder="1" applyAlignment="1">
      <alignment horizontal="left" vertical="top"/>
    </xf>
    <xf numFmtId="0" fontId="45" fillId="0" borderId="18" xfId="0" applyFont="1" applyBorder="1" applyAlignment="1">
      <alignment horizontal="center" vertical="top"/>
    </xf>
    <xf numFmtId="0" fontId="46" fillId="0" borderId="18" xfId="0" applyFont="1" applyBorder="1" applyAlignment="1">
      <alignment horizontal="center" vertical="top"/>
    </xf>
    <xf numFmtId="0" fontId="46" fillId="0" borderId="18" xfId="0" applyFont="1" applyBorder="1"/>
    <xf numFmtId="0" fontId="47" fillId="0" borderId="18" xfId="0" applyFont="1" applyBorder="1"/>
    <xf numFmtId="0" fontId="47" fillId="6" borderId="0" xfId="0" applyFont="1" applyFill="1"/>
    <xf numFmtId="0" fontId="21" fillId="0" borderId="18" xfId="0" applyFont="1" applyBorder="1" applyAlignment="1">
      <alignment horizontal="center" vertical="top"/>
    </xf>
    <xf numFmtId="0" fontId="38" fillId="2" borderId="18" xfId="0" applyFont="1" applyFill="1" applyBorder="1" applyAlignment="1">
      <alignment vertical="center"/>
    </xf>
    <xf numFmtId="0" fontId="1" fillId="2" borderId="18" xfId="0" applyFont="1" applyFill="1" applyBorder="1"/>
    <xf numFmtId="0" fontId="48" fillId="2" borderId="18" xfId="0" applyFont="1" applyFill="1" applyBorder="1" applyAlignment="1">
      <alignment horizontal="center"/>
    </xf>
    <xf numFmtId="165" fontId="13" fillId="2" borderId="8" xfId="0" applyNumberFormat="1" applyFont="1" applyFill="1" applyBorder="1" applyAlignment="1">
      <alignment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center" vertical="center"/>
    </xf>
    <xf numFmtId="164" fontId="52" fillId="2" borderId="12" xfId="0" quotePrefix="1" applyNumberFormat="1" applyFont="1" applyFill="1" applyBorder="1" applyAlignment="1">
      <alignment vertical="center"/>
    </xf>
    <xf numFmtId="164" fontId="11" fillId="2" borderId="13" xfId="0" applyNumberFormat="1" applyFont="1" applyFill="1" applyBorder="1" applyAlignment="1">
      <alignment vertical="center"/>
    </xf>
    <xf numFmtId="0" fontId="8" fillId="2" borderId="11" xfId="0" applyFont="1" applyFill="1" applyBorder="1" applyAlignment="1">
      <alignment horizontal="center" vertical="center"/>
    </xf>
    <xf numFmtId="164" fontId="11" fillId="2" borderId="15" xfId="0" applyNumberFormat="1" applyFont="1" applyFill="1" applyBorder="1" applyAlignment="1">
      <alignment vertical="center"/>
    </xf>
    <xf numFmtId="164" fontId="11" fillId="2" borderId="10" xfId="0" applyNumberFormat="1" applyFont="1" applyFill="1" applyBorder="1" applyAlignment="1">
      <alignment vertical="center"/>
    </xf>
    <xf numFmtId="164" fontId="11" fillId="2" borderId="15" xfId="0" quotePrefix="1" applyNumberFormat="1" applyFont="1" applyFill="1" applyBorder="1" applyAlignment="1">
      <alignment vertical="center"/>
    </xf>
    <xf numFmtId="165" fontId="13" fillId="2" borderId="17" xfId="0" applyNumberFormat="1" applyFont="1" applyFill="1" applyBorder="1" applyAlignment="1">
      <alignment vertical="center"/>
    </xf>
    <xf numFmtId="0" fontId="53" fillId="11" borderId="0" xfId="0" applyFont="1" applyFill="1" applyAlignment="1">
      <alignment horizontal="right" vertical="top"/>
    </xf>
    <xf numFmtId="0" fontId="53" fillId="11" borderId="0" xfId="0" applyFont="1" applyFill="1" applyAlignment="1">
      <alignment horizontal="center" vertical="top"/>
    </xf>
    <xf numFmtId="0" fontId="53" fillId="11" borderId="0" xfId="0" applyFont="1" applyFill="1" applyAlignment="1">
      <alignment horizontal="left" vertical="top" wrapText="1"/>
    </xf>
    <xf numFmtId="0" fontId="33" fillId="7" borderId="18" xfId="0" applyFont="1" applyFill="1" applyBorder="1" applyAlignment="1">
      <alignment horizontal="center"/>
    </xf>
    <xf numFmtId="2" fontId="4" fillId="3" borderId="0" xfId="0" applyNumberFormat="1" applyFont="1" applyFill="1" applyAlignment="1">
      <alignment horizontal="right" vertical="center"/>
    </xf>
    <xf numFmtId="0" fontId="56" fillId="7" borderId="5" xfId="0" applyFont="1" applyFill="1" applyBorder="1" applyAlignment="1">
      <alignment horizontal="center" vertical="center"/>
    </xf>
    <xf numFmtId="0" fontId="57" fillId="4" borderId="2" xfId="0" applyFont="1" applyFill="1" applyBorder="1" applyAlignment="1">
      <alignment horizontal="center" vertical="center"/>
    </xf>
    <xf numFmtId="164" fontId="7" fillId="2" borderId="16" xfId="0" applyNumberFormat="1" applyFont="1" applyFill="1" applyBorder="1" applyAlignment="1">
      <alignment vertical="center"/>
    </xf>
    <xf numFmtId="0" fontId="54" fillId="2" borderId="22" xfId="0" applyFont="1" applyFill="1" applyBorder="1" applyAlignment="1" applyProtection="1">
      <alignment horizontal="left" vertical="center"/>
      <protection hidden="1"/>
    </xf>
    <xf numFmtId="0" fontId="38" fillId="16" borderId="18" xfId="0" quotePrefix="1" applyFont="1" applyFill="1" applyBorder="1" applyAlignment="1">
      <alignment horizontal="left" vertical="center"/>
    </xf>
    <xf numFmtId="0" fontId="54" fillId="2" borderId="23" xfId="0" applyFont="1" applyFill="1" applyBorder="1" applyAlignment="1" applyProtection="1">
      <alignment horizontal="left" vertical="center"/>
      <protection hidden="1"/>
    </xf>
    <xf numFmtId="0" fontId="38" fillId="16" borderId="18" xfId="0" applyFont="1" applyFill="1" applyBorder="1" applyAlignment="1">
      <alignment horizontal="left" vertical="center"/>
    </xf>
    <xf numFmtId="0" fontId="1" fillId="16" borderId="18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/>
    </xf>
    <xf numFmtId="0" fontId="10" fillId="2" borderId="18" xfId="0" applyFont="1" applyFill="1" applyBorder="1" applyAlignment="1">
      <alignment horizontal="center"/>
    </xf>
    <xf numFmtId="164" fontId="6" fillId="2" borderId="14" xfId="0" applyNumberFormat="1" applyFont="1" applyFill="1" applyBorder="1" applyAlignment="1">
      <alignment vertical="center"/>
    </xf>
    <xf numFmtId="164" fontId="6" fillId="2" borderId="16" xfId="0" applyNumberFormat="1" applyFont="1" applyFill="1" applyBorder="1" applyAlignment="1">
      <alignment vertical="center"/>
    </xf>
    <xf numFmtId="0" fontId="58" fillId="2" borderId="9" xfId="0" applyFont="1" applyFill="1" applyBorder="1" applyAlignment="1">
      <alignment vertical="center"/>
    </xf>
    <xf numFmtId="0" fontId="58" fillId="2" borderId="12" xfId="0" applyFont="1" applyFill="1" applyBorder="1" applyAlignment="1">
      <alignment vertical="center"/>
    </xf>
    <xf numFmtId="0" fontId="1" fillId="7" borderId="0" xfId="0" applyFont="1" applyFill="1"/>
    <xf numFmtId="0" fontId="39" fillId="0" borderId="0" xfId="0" applyFont="1" applyAlignment="1">
      <alignment horizontal="center" vertical="center" wrapText="1"/>
    </xf>
    <xf numFmtId="0" fontId="8" fillId="2" borderId="29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164" fontId="8" fillId="2" borderId="10" xfId="0" applyNumberFormat="1" applyFont="1" applyFill="1" applyBorder="1" applyAlignment="1">
      <alignment horizontal="right" vertical="center"/>
    </xf>
    <xf numFmtId="164" fontId="8" fillId="2" borderId="30" xfId="0" applyNumberFormat="1" applyFont="1" applyFill="1" applyBorder="1" applyAlignment="1">
      <alignment horizontal="right" vertical="center"/>
    </xf>
    <xf numFmtId="164" fontId="8" fillId="2" borderId="9" xfId="0" applyNumberFormat="1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164" fontId="8" fillId="2" borderId="15" xfId="0" applyNumberFormat="1" applyFont="1" applyFill="1" applyBorder="1" applyAlignment="1">
      <alignment horizontal="right" vertical="center"/>
    </xf>
    <xf numFmtId="164" fontId="8" fillId="2" borderId="28" xfId="0" applyNumberFormat="1" applyFont="1" applyFill="1" applyBorder="1" applyAlignment="1">
      <alignment horizontal="right" vertical="center"/>
    </xf>
    <xf numFmtId="164" fontId="8" fillId="2" borderId="31" xfId="0" applyNumberFormat="1" applyFont="1" applyFill="1" applyBorder="1" applyAlignment="1">
      <alignment horizontal="right" vertical="center"/>
    </xf>
    <xf numFmtId="0" fontId="8" fillId="2" borderId="15" xfId="0" applyFont="1" applyFill="1" applyBorder="1" applyAlignment="1">
      <alignment horizontal="right" vertical="center"/>
    </xf>
    <xf numFmtId="164" fontId="8" fillId="2" borderId="12" xfId="0" applyNumberFormat="1" applyFont="1" applyFill="1" applyBorder="1" applyAlignment="1">
      <alignment horizontal="right" vertical="center"/>
    </xf>
    <xf numFmtId="0" fontId="8" fillId="2" borderId="32" xfId="0" applyFont="1" applyFill="1" applyBorder="1" applyAlignment="1">
      <alignment horizontal="right" vertical="center"/>
    </xf>
    <xf numFmtId="0" fontId="44" fillId="2" borderId="12" xfId="0" applyFont="1" applyFill="1" applyBorder="1" applyAlignment="1">
      <alignment horizontal="left" vertical="center"/>
    </xf>
    <xf numFmtId="0" fontId="44" fillId="2" borderId="27" xfId="0" applyFont="1" applyFill="1" applyBorder="1" applyAlignment="1">
      <alignment horizontal="left" vertical="center"/>
    </xf>
    <xf numFmtId="0" fontId="44" fillId="2" borderId="7" xfId="0" applyFont="1" applyFill="1" applyBorder="1" applyAlignment="1">
      <alignment horizontal="left" vertical="center"/>
    </xf>
    <xf numFmtId="164" fontId="44" fillId="2" borderId="15" xfId="0" applyNumberFormat="1" applyFont="1" applyFill="1" applyBorder="1" applyAlignment="1">
      <alignment horizontal="right" vertical="center"/>
    </xf>
    <xf numFmtId="164" fontId="44" fillId="2" borderId="28" xfId="0" applyNumberFormat="1" applyFont="1" applyFill="1" applyBorder="1" applyAlignment="1">
      <alignment horizontal="right" vertical="center"/>
    </xf>
    <xf numFmtId="164" fontId="44" fillId="2" borderId="12" xfId="0" applyNumberFormat="1" applyFont="1" applyFill="1" applyBorder="1" applyAlignment="1">
      <alignment horizontal="right" vertical="center"/>
    </xf>
    <xf numFmtId="164" fontId="44" fillId="2" borderId="31" xfId="0" applyNumberFormat="1" applyFont="1" applyFill="1" applyBorder="1" applyAlignment="1">
      <alignment horizontal="right" vertical="center"/>
    </xf>
    <xf numFmtId="0" fontId="44" fillId="2" borderId="15" xfId="0" applyFont="1" applyFill="1" applyBorder="1" applyAlignment="1">
      <alignment horizontal="right" vertical="center"/>
    </xf>
    <xf numFmtId="0" fontId="44" fillId="2" borderId="11" xfId="0" applyFont="1" applyFill="1" applyBorder="1" applyAlignment="1">
      <alignment horizontal="right" vertical="center"/>
    </xf>
    <xf numFmtId="0" fontId="44" fillId="2" borderId="9" xfId="0" applyFont="1" applyFill="1" applyBorder="1" applyAlignment="1">
      <alignment horizontal="left" vertical="center"/>
    </xf>
    <xf numFmtId="0" fontId="44" fillId="2" borderId="29" xfId="0" applyFont="1" applyFill="1" applyBorder="1" applyAlignment="1">
      <alignment horizontal="left" vertical="center"/>
    </xf>
    <xf numFmtId="0" fontId="44" fillId="2" borderId="6" xfId="0" applyFont="1" applyFill="1" applyBorder="1" applyAlignment="1">
      <alignment horizontal="left" vertical="center"/>
    </xf>
    <xf numFmtId="164" fontId="44" fillId="2" borderId="10" xfId="0" applyNumberFormat="1" applyFont="1" applyFill="1" applyBorder="1" applyAlignment="1">
      <alignment horizontal="right" vertical="center"/>
    </xf>
    <xf numFmtId="164" fontId="44" fillId="2" borderId="30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/>
    </xf>
    <xf numFmtId="0" fontId="35" fillId="21" borderId="0" xfId="0" applyFont="1" applyFill="1" applyAlignment="1">
      <alignment horizontal="right" vertical="center"/>
    </xf>
    <xf numFmtId="0" fontId="38" fillId="0" borderId="0" xfId="0" applyFont="1" applyAlignment="1">
      <alignment horizontal="center" vertical="center" wrapText="1"/>
    </xf>
    <xf numFmtId="0" fontId="38" fillId="6" borderId="0" xfId="0" applyFont="1" applyFill="1" applyAlignment="1">
      <alignment horizontal="left" vertical="center" wrapText="1"/>
    </xf>
    <xf numFmtId="0" fontId="44" fillId="2" borderId="32" xfId="0" applyFont="1" applyFill="1" applyBorder="1" applyAlignment="1">
      <alignment horizontal="right" vertical="center"/>
    </xf>
    <xf numFmtId="0" fontId="44" fillId="2" borderId="10" xfId="0" applyFont="1" applyFill="1" applyBorder="1" applyAlignment="1">
      <alignment horizontal="right" vertical="center"/>
    </xf>
    <xf numFmtId="164" fontId="44" fillId="2" borderId="9" xfId="0" applyNumberFormat="1" applyFont="1" applyFill="1" applyBorder="1" applyAlignment="1">
      <alignment horizontal="right" vertical="center"/>
    </xf>
    <xf numFmtId="0" fontId="38" fillId="2" borderId="0" xfId="0" applyFont="1" applyFill="1" applyAlignment="1">
      <alignment horizontal="center" vertical="center" wrapText="1"/>
    </xf>
    <xf numFmtId="0" fontId="38" fillId="2" borderId="0" xfId="0" applyFont="1" applyFill="1"/>
    <xf numFmtId="0" fontId="59" fillId="6" borderId="18" xfId="0" applyFont="1" applyFill="1" applyBorder="1" applyAlignment="1">
      <alignment horizontal="left"/>
    </xf>
    <xf numFmtId="0" fontId="1" fillId="3" borderId="0" xfId="0" quotePrefix="1" applyFont="1" applyFill="1" applyAlignment="1">
      <alignment vertical="center"/>
    </xf>
    <xf numFmtId="0" fontId="33" fillId="22" borderId="18" xfId="0" applyFont="1" applyFill="1" applyBorder="1" applyAlignment="1">
      <alignment horizontal="center" vertical="top"/>
    </xf>
    <xf numFmtId="0" fontId="34" fillId="22" borderId="18" xfId="0" applyFont="1" applyFill="1" applyBorder="1"/>
    <xf numFmtId="0" fontId="30" fillId="22" borderId="18" xfId="0" applyFont="1" applyFill="1" applyBorder="1"/>
    <xf numFmtId="0" fontId="33" fillId="23" borderId="18" xfId="0" applyFont="1" applyFill="1" applyBorder="1" applyAlignment="1">
      <alignment horizontal="center" vertical="top"/>
    </xf>
    <xf numFmtId="0" fontId="34" fillId="23" borderId="18" xfId="0" applyFont="1" applyFill="1" applyBorder="1"/>
    <xf numFmtId="0" fontId="34" fillId="23" borderId="18" xfId="1" applyFont="1" applyFill="1" applyBorder="1"/>
    <xf numFmtId="0" fontId="30" fillId="23" borderId="18" xfId="0" applyFont="1" applyFill="1" applyBorder="1"/>
    <xf numFmtId="164" fontId="31" fillId="23" borderId="18" xfId="0" applyNumberFormat="1" applyFont="1" applyFill="1" applyBorder="1" applyAlignment="1">
      <alignment horizontal="center"/>
    </xf>
    <xf numFmtId="0" fontId="31" fillId="23" borderId="18" xfId="0" applyFont="1" applyFill="1" applyBorder="1" applyAlignment="1">
      <alignment horizontal="center"/>
    </xf>
    <xf numFmtId="164" fontId="32" fillId="23" borderId="18" xfId="0" applyNumberFormat="1" applyFont="1" applyFill="1" applyBorder="1" applyAlignment="1">
      <alignment horizontal="center"/>
    </xf>
    <xf numFmtId="164" fontId="31" fillId="23" borderId="19" xfId="0" applyNumberFormat="1" applyFont="1" applyFill="1" applyBorder="1" applyAlignment="1">
      <alignment horizontal="center"/>
    </xf>
    <xf numFmtId="164" fontId="30" fillId="23" borderId="18" xfId="0" applyNumberFormat="1" applyFont="1" applyFill="1" applyBorder="1"/>
    <xf numFmtId="164" fontId="49" fillId="23" borderId="18" xfId="0" applyNumberFormat="1" applyFont="1" applyFill="1" applyBorder="1" applyAlignment="1">
      <alignment horizontal="center"/>
    </xf>
    <xf numFmtId="164" fontId="50" fillId="23" borderId="18" xfId="0" applyNumberFormat="1" applyFont="1" applyFill="1" applyBorder="1" applyAlignment="1">
      <alignment horizontal="center"/>
    </xf>
    <xf numFmtId="164" fontId="51" fillId="23" borderId="18" xfId="0" applyNumberFormat="1" applyFont="1" applyFill="1" applyBorder="1"/>
    <xf numFmtId="0" fontId="49" fillId="23" borderId="18" xfId="0" applyFont="1" applyFill="1" applyBorder="1" applyAlignment="1">
      <alignment horizontal="center"/>
    </xf>
    <xf numFmtId="164" fontId="31" fillId="13" borderId="18" xfId="0" applyNumberFormat="1" applyFont="1" applyFill="1" applyBorder="1" applyAlignment="1">
      <alignment horizontal="center"/>
    </xf>
    <xf numFmtId="0" fontId="31" fillId="13" borderId="18" xfId="0" applyFont="1" applyFill="1" applyBorder="1" applyAlignment="1">
      <alignment horizontal="center"/>
    </xf>
    <xf numFmtId="164" fontId="32" fillId="13" borderId="18" xfId="0" applyNumberFormat="1" applyFont="1" applyFill="1" applyBorder="1" applyAlignment="1">
      <alignment horizontal="center"/>
    </xf>
    <xf numFmtId="164" fontId="31" fillId="13" borderId="19" xfId="0" applyNumberFormat="1" applyFont="1" applyFill="1" applyBorder="1" applyAlignment="1">
      <alignment horizontal="center"/>
    </xf>
    <xf numFmtId="164" fontId="30" fillId="13" borderId="18" xfId="0" applyNumberFormat="1" applyFont="1" applyFill="1" applyBorder="1"/>
    <xf numFmtId="165" fontId="30" fillId="13" borderId="18" xfId="0" applyNumberFormat="1" applyFont="1" applyFill="1" applyBorder="1"/>
    <xf numFmtId="164" fontId="49" fillId="13" borderId="18" xfId="0" applyNumberFormat="1" applyFont="1" applyFill="1" applyBorder="1" applyAlignment="1">
      <alignment horizontal="center"/>
    </xf>
    <xf numFmtId="164" fontId="50" fillId="13" borderId="18" xfId="0" applyNumberFormat="1" applyFont="1" applyFill="1" applyBorder="1" applyAlignment="1">
      <alignment horizontal="center"/>
    </xf>
    <xf numFmtId="164" fontId="51" fillId="13" borderId="18" xfId="0" applyNumberFormat="1" applyFont="1" applyFill="1" applyBorder="1"/>
    <xf numFmtId="0" fontId="49" fillId="13" borderId="18" xfId="0" applyFont="1" applyFill="1" applyBorder="1" applyAlignment="1">
      <alignment horizontal="center"/>
    </xf>
    <xf numFmtId="164" fontId="31" fillId="22" borderId="18" xfId="0" applyNumberFormat="1" applyFont="1" applyFill="1" applyBorder="1" applyAlignment="1">
      <alignment horizontal="center"/>
    </xf>
    <xf numFmtId="0" fontId="31" fillId="22" borderId="18" xfId="0" applyFont="1" applyFill="1" applyBorder="1" applyAlignment="1">
      <alignment horizontal="center"/>
    </xf>
    <xf numFmtId="164" fontId="32" fillId="22" borderId="18" xfId="0" applyNumberFormat="1" applyFont="1" applyFill="1" applyBorder="1" applyAlignment="1">
      <alignment horizontal="center"/>
    </xf>
    <xf numFmtId="164" fontId="31" fillId="22" borderId="19" xfId="0" applyNumberFormat="1" applyFont="1" applyFill="1" applyBorder="1" applyAlignment="1">
      <alignment horizontal="center"/>
    </xf>
    <xf numFmtId="164" fontId="30" fillId="22" borderId="18" xfId="0" applyNumberFormat="1" applyFont="1" applyFill="1" applyBorder="1"/>
    <xf numFmtId="164" fontId="49" fillId="22" borderId="18" xfId="0" applyNumberFormat="1" applyFont="1" applyFill="1" applyBorder="1" applyAlignment="1">
      <alignment horizontal="center"/>
    </xf>
    <xf numFmtId="164" fontId="50" fillId="22" borderId="18" xfId="0" applyNumberFormat="1" applyFont="1" applyFill="1" applyBorder="1" applyAlignment="1">
      <alignment horizontal="center"/>
    </xf>
    <xf numFmtId="164" fontId="51" fillId="22" borderId="18" xfId="0" applyNumberFormat="1" applyFont="1" applyFill="1" applyBorder="1"/>
    <xf numFmtId="0" fontId="49" fillId="22" borderId="18" xfId="0" applyFont="1" applyFill="1" applyBorder="1" applyAlignment="1">
      <alignment horizontal="center"/>
    </xf>
    <xf numFmtId="165" fontId="30" fillId="22" borderId="18" xfId="0" applyNumberFormat="1" applyFont="1" applyFill="1" applyBorder="1"/>
    <xf numFmtId="0" fontId="38" fillId="2" borderId="34" xfId="0" applyFont="1" applyFill="1" applyBorder="1" applyAlignment="1">
      <alignment vertical="center"/>
    </xf>
    <xf numFmtId="0" fontId="38" fillId="16" borderId="34" xfId="0" quotePrefix="1" applyFont="1" applyFill="1" applyBorder="1" applyAlignment="1">
      <alignment horizontal="left" vertical="center"/>
    </xf>
    <xf numFmtId="0" fontId="1" fillId="16" borderId="34" xfId="0" applyFont="1" applyFill="1" applyBorder="1" applyAlignment="1">
      <alignment horizontal="left" vertical="center"/>
    </xf>
    <xf numFmtId="0" fontId="38" fillId="16" borderId="34" xfId="0" applyFont="1" applyFill="1" applyBorder="1" applyAlignment="1">
      <alignment horizontal="left" vertical="center"/>
    </xf>
    <xf numFmtId="0" fontId="10" fillId="2" borderId="33" xfId="0" applyFont="1" applyFill="1" applyBorder="1" applyAlignment="1">
      <alignment horizontal="center"/>
    </xf>
    <xf numFmtId="0" fontId="38" fillId="16" borderId="33" xfId="0" quotePrefix="1" applyFont="1" applyFill="1" applyBorder="1" applyAlignment="1">
      <alignment horizontal="left" vertical="center"/>
    </xf>
    <xf numFmtId="0" fontId="1" fillId="0" borderId="0" xfId="0" quotePrefix="1" applyFont="1"/>
    <xf numFmtId="0" fontId="35" fillId="4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left" vertical="center"/>
    </xf>
    <xf numFmtId="0" fontId="10" fillId="2" borderId="26" xfId="0" applyFont="1" applyFill="1" applyBorder="1" applyAlignment="1">
      <alignment horizontal="left" vertical="center"/>
    </xf>
    <xf numFmtId="0" fontId="10" fillId="2" borderId="0" xfId="0" quotePrefix="1" applyFont="1" applyFill="1" applyAlignment="1">
      <alignment vertical="center"/>
    </xf>
    <xf numFmtId="0" fontId="56" fillId="7" borderId="0" xfId="0" applyFont="1" applyFill="1"/>
    <xf numFmtId="164" fontId="55" fillId="2" borderId="16" xfId="0" applyNumberFormat="1" applyFont="1" applyFill="1" applyBorder="1" applyAlignment="1">
      <alignment vertical="center"/>
    </xf>
    <xf numFmtId="164" fontId="60" fillId="14" borderId="13" xfId="0" applyNumberFormat="1" applyFont="1" applyFill="1" applyBorder="1" applyAlignment="1">
      <alignment vertical="center"/>
    </xf>
    <xf numFmtId="164" fontId="60" fillId="14" borderId="15" xfId="0" applyNumberFormat="1" applyFont="1" applyFill="1" applyBorder="1" applyAlignment="1">
      <alignment vertical="center"/>
    </xf>
    <xf numFmtId="165" fontId="60" fillId="2" borderId="7" xfId="0" applyNumberFormat="1" applyFont="1" applyFill="1" applyBorder="1" applyAlignment="1">
      <alignment vertical="center"/>
    </xf>
    <xf numFmtId="165" fontId="61" fillId="2" borderId="8" xfId="0" applyNumberFormat="1" applyFont="1" applyFill="1" applyBorder="1" applyAlignment="1">
      <alignment vertical="center"/>
    </xf>
    <xf numFmtId="0" fontId="60" fillId="2" borderId="9" xfId="0" applyFont="1" applyFill="1" applyBorder="1" applyAlignment="1">
      <alignment horizontal="left" vertical="center"/>
    </xf>
    <xf numFmtId="0" fontId="60" fillId="2" borderId="10" xfId="0" applyFont="1" applyFill="1" applyBorder="1" applyAlignment="1">
      <alignment horizontal="right" vertical="center"/>
    </xf>
    <xf numFmtId="0" fontId="60" fillId="2" borderId="11" xfId="0" applyFont="1" applyFill="1" applyBorder="1" applyAlignment="1">
      <alignment horizontal="center" vertical="center"/>
    </xf>
    <xf numFmtId="164" fontId="61" fillId="2" borderId="12" xfId="0" quotePrefix="1" applyNumberFormat="1" applyFont="1" applyFill="1" applyBorder="1" applyAlignment="1">
      <alignment vertical="center"/>
    </xf>
    <xf numFmtId="164" fontId="60" fillId="2" borderId="15" xfId="0" applyNumberFormat="1" applyFont="1" applyFill="1" applyBorder="1" applyAlignment="1">
      <alignment vertical="center"/>
    </xf>
    <xf numFmtId="0" fontId="62" fillId="2" borderId="12" xfId="0" applyFont="1" applyFill="1" applyBorder="1" applyAlignment="1">
      <alignment vertical="center"/>
    </xf>
    <xf numFmtId="0" fontId="39" fillId="2" borderId="18" xfId="0" applyFont="1" applyFill="1" applyBorder="1" applyAlignment="1">
      <alignment horizontal="left"/>
    </xf>
    <xf numFmtId="49" fontId="21" fillId="0" borderId="18" xfId="0" applyNumberFormat="1" applyFont="1" applyBorder="1" applyAlignment="1">
      <alignment horizontal="left" vertical="center"/>
    </xf>
    <xf numFmtId="0" fontId="21" fillId="0" borderId="18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40" fillId="16" borderId="0" xfId="0" applyFont="1" applyFill="1" applyAlignment="1">
      <alignment horizontal="right" vertical="center"/>
    </xf>
    <xf numFmtId="0" fontId="39" fillId="14" borderId="0" xfId="0" applyFont="1" applyFill="1" applyAlignment="1">
      <alignment horizontal="left" vertical="center" wrapText="1"/>
    </xf>
    <xf numFmtId="0" fontId="10" fillId="0" borderId="24" xfId="0" applyFont="1" applyBorder="1" applyAlignment="1">
      <alignment horizontal="center"/>
    </xf>
  </cellXfs>
  <cellStyles count="2">
    <cellStyle name="Normal" xfId="0" builtinId="0"/>
    <cellStyle name="Normal 3" xfId="1" xr:uid="{AC0CA072-CF81-4E01-A582-0F22A5E29FDA}"/>
  </cellStyles>
  <dxfs count="52">
    <dxf>
      <font>
        <b/>
        <i val="0"/>
        <u val="double"/>
      </font>
    </dxf>
    <dxf>
      <font>
        <b/>
        <i val="0"/>
        <u val="double"/>
      </font>
    </dxf>
    <dxf>
      <font>
        <b/>
        <i val="0"/>
        <u val="doubl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urista"/>
        <family val="3"/>
        <scheme val="none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Purista"/>
        <family val="3"/>
        <scheme val="none"/>
      </font>
      <fill>
        <patternFill patternType="solid">
          <fgColor rgb="FF000000"/>
          <bgColor rgb="FFFFFFFF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Purista"/>
        <family val="3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Purista"/>
        <family val="3"/>
        <scheme val="none"/>
      </font>
      <fill>
        <patternFill patternType="solid">
          <fgColor rgb="FF000000"/>
          <bgColor rgb="FFFFFFFF"/>
        </patternFill>
      </fill>
      <alignment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urista"/>
        <family val="3"/>
        <scheme val="none"/>
      </font>
      <fill>
        <patternFill patternType="solid">
          <fgColor indexed="64"/>
          <bgColor theme="0" tint="-0.249977111117893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Purista"/>
        <family val="3"/>
        <scheme val="none"/>
      </font>
      <fill>
        <patternFill patternType="solid">
          <fgColor rgb="FF000000"/>
          <bgColor rgb="FFFFFFFF"/>
        </patternFill>
      </fill>
      <alignment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urista"/>
        <family val="3"/>
        <scheme val="none"/>
      </font>
      <fill>
        <patternFill patternType="solid">
          <fgColor indexed="64"/>
          <bgColor theme="0" tint="-0.249977111117893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Purista"/>
        <family val="3"/>
        <scheme val="none"/>
      </font>
      <fill>
        <patternFill patternType="solid">
          <fgColor rgb="FF000000"/>
          <bgColor rgb="FFFFFFFF"/>
        </patternFill>
      </fill>
      <alignment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urista"/>
        <family val="3"/>
        <scheme val="none"/>
      </font>
      <fill>
        <patternFill patternType="solid">
          <fgColor indexed="64"/>
          <bgColor theme="0" tint="-0.249977111117893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Purista"/>
        <family val="3"/>
        <scheme val="none"/>
      </font>
      <fill>
        <patternFill patternType="solid">
          <fgColor rgb="FF000000"/>
          <bgColor rgb="FFFFFFFF"/>
        </patternFill>
      </fill>
      <alignment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urista"/>
        <family val="3"/>
        <scheme val="none"/>
      </font>
      <fill>
        <patternFill patternType="solid">
          <fgColor indexed="64"/>
          <bgColor theme="0" tint="-0.249977111117893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332785</xdr:colOff>
      <xdr:row>6</xdr:row>
      <xdr:rowOff>81980</xdr:rowOff>
    </xdr:from>
    <xdr:to>
      <xdr:col>26</xdr:col>
      <xdr:colOff>333423</xdr:colOff>
      <xdr:row>9</xdr:row>
      <xdr:rowOff>130933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B5CAE2AB-780E-4772-1C57-432F93C004AF}"/>
            </a:ext>
          </a:extLst>
        </xdr:cNvPr>
        <xdr:cNvCxnSpPr/>
      </xdr:nvCxnSpPr>
      <xdr:spPr>
        <a:xfrm flipV="1">
          <a:off x="16430035" y="1169835"/>
          <a:ext cx="638" cy="650532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405181</xdr:colOff>
      <xdr:row>14</xdr:row>
      <xdr:rowOff>105275</xdr:rowOff>
    </xdr:from>
    <xdr:to>
      <xdr:col>15</xdr:col>
      <xdr:colOff>147445</xdr:colOff>
      <xdr:row>14</xdr:row>
      <xdr:rowOff>105275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1BC0229E-B20A-5E25-65B0-1792FEDF5954}"/>
            </a:ext>
          </a:extLst>
        </xdr:cNvPr>
        <xdr:cNvCxnSpPr/>
      </xdr:nvCxnSpPr>
      <xdr:spPr>
        <a:xfrm flipH="1">
          <a:off x="8265813" y="2797341"/>
          <a:ext cx="258619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67E98B-656A-4B50-A525-96D1D60FA575}" name="_COMP" displayName="_COMP" ref="H1:H4" totalsRowShown="0" headerRowDxfId="51" dataDxfId="49" headerRowBorderDxfId="50">
  <autoFilter ref="H1:H4" xr:uid="{3E67E98B-656A-4B50-A525-96D1D60FA575}"/>
  <tableColumns count="1">
    <tableColumn id="1" xr3:uid="{5941191D-E155-4959-A2BA-B6963B5CF898}" name="Compositions" dataDxfId="4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A92E7C4-7990-410A-9306-B449917FCB08}" name="Number_to_CHOOSE" displayName="Number_to_CHOOSE" ref="K1:K4" totalsRowShown="0" headerRowDxfId="47" dataDxfId="45" headerRowBorderDxfId="46">
  <autoFilter ref="K1:K4" xr:uid="{2A92E7C4-7990-410A-9306-B449917FCB08}"/>
  <tableColumns count="1">
    <tableColumn id="1" xr3:uid="{127A16C6-0DAE-408F-81AB-376A77CA1BDB}" name="CHOOSE" dataDxfId="4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B52CFA7-82C7-4AFB-B2AE-E439657BB326}" name="Average_to_CHOOSE" displayName="Average_to_CHOOSE" ref="M1:M4" totalsRowShown="0" headerRowDxfId="43" dataDxfId="41" headerRowBorderDxfId="42">
  <autoFilter ref="M1:M4" xr:uid="{EB52CFA7-82C7-4AFB-B2AE-E439657BB326}"/>
  <tableColumns count="1">
    <tableColumn id="1" xr3:uid="{CF23AA24-A4ED-41ED-82F5-0BD2D35FA316}" name="AVERAGE" dataDxfId="4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AD036D7-3F21-497A-8F0B-85C777289822}" name="_3e_Classes" displayName="_3e_Classes" ref="A1:A8" totalsRowShown="0" headerRowDxfId="39" dataDxfId="37" headerRowBorderDxfId="38" tableBorderDxfId="36" totalsRowBorderDxfId="35">
  <autoFilter ref="A1:A8" xr:uid="{6AD036D7-3F21-497A-8F0B-85C777289822}"/>
  <tableColumns count="1">
    <tableColumn id="1" xr3:uid="{4F92899E-DFF9-41BA-B6C9-B4782774A061}" name="Class_3e" dataDxfId="34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8431DAF-DBD6-4395-ACD8-B3A134B8A1D6}" name="_4e_Classes" displayName="_4e_Classes" ref="B1:B8" totalsRowShown="0" headerRowDxfId="33" dataDxfId="31" headerRowBorderDxfId="32" tableBorderDxfId="30" totalsRowBorderDxfId="29">
  <autoFilter ref="B1:B8" xr:uid="{58431DAF-DBD6-4395-ACD8-B3A134B8A1D6}"/>
  <tableColumns count="1">
    <tableColumn id="1" xr3:uid="{D0668973-5E3C-407D-AB2A-5FA23FA0DB69}" name="Class_4e" dataDxfId="28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D10A2A8-79DB-4531-950D-E6D0A3D812DC}" name="_5e_Classes" displayName="_5e_Classes" ref="C1:C8" totalsRowShown="0" headerRowDxfId="27" dataDxfId="25" headerRowBorderDxfId="26" tableBorderDxfId="24" totalsRowBorderDxfId="23">
  <autoFilter ref="C1:C8" xr:uid="{FD10A2A8-79DB-4531-950D-E6D0A3D812DC}"/>
  <tableColumns count="1">
    <tableColumn id="1" xr3:uid="{CB935FF4-EDE5-48E4-B8F2-AA2724689500}" name="Class_5e" dataDxfId="22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8A53EE2-FB32-48EA-A8BE-A8E6ADEB2002}" name="_6e_Classes" displayName="_6e_Classes" ref="D1:D8" totalsRowShown="0" headerRowDxfId="21" dataDxfId="19" headerRowBorderDxfId="20" tableBorderDxfId="18" totalsRowBorderDxfId="17">
  <autoFilter ref="D1:D8" xr:uid="{E8A53EE2-FB32-48EA-A8BE-A8E6ADEB2002}"/>
  <tableColumns count="1">
    <tableColumn id="1" xr3:uid="{BA818997-5BA9-4A82-AB2D-D3044D5C4F06}" name="Class_6e" dataDxfId="16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149833F-006F-4A3C-9B5B-330D931E6AC7}" name="_LEVELS" displayName="_LEVELS" ref="F1:F5" totalsRowShown="0" headerRowDxfId="15" dataDxfId="13" headerRowBorderDxfId="14" tableBorderDxfId="12" totalsRowBorderDxfId="11">
  <autoFilter ref="F1:F5" xr:uid="{4149833F-006F-4A3C-9B5B-330D931E6AC7}"/>
  <tableColumns count="1">
    <tableColumn id="1" xr3:uid="{2DDDE39A-2111-4B9A-BB25-427DA641A6DB}" name="LEVEL" dataDxfId="10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2491933-9CE3-4246-82AE-52093E64E28A}" name="CLASSES" displayName="CLASSES" ref="A12:D19" totalsRowShown="0" headerRowDxfId="9" dataDxfId="7" headerRowBorderDxfId="8">
  <autoFilter ref="A12:D19" xr:uid="{02491933-9CE3-4246-82AE-52093E64E28A}"/>
  <tableColumns count="4">
    <tableColumn id="1" xr3:uid="{D5A6D245-7BE0-48AA-8D02-832003949D46}" name="Class_3e" dataDxfId="6"/>
    <tableColumn id="2" xr3:uid="{265FBC77-62A7-4D1B-95B4-3DB2187B6865}" name="Class_4e" dataDxfId="5"/>
    <tableColumn id="3" xr3:uid="{1F0ABE57-81A5-478A-A213-48E4F92E9B58}" name="Class_5e" dataDxfId="4"/>
    <tableColumn id="4" xr3:uid="{7032E544-8E88-44C8-A167-C525428966E5}" name="Class_6e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89773F7C-F929-3240-BF5E-6FFB4E2CE683}">
  <we:reference id="wa200003696" version="1.3.0.0" store="en-GB" storeType="OMEX"/>
  <we:alternateReferences>
    <we:reference id="WA200003696" version="1.3.0.0" store="" storeType="OMEX"/>
  </we:alternateReferences>
  <we:properties>
    <we:property name="projectV0_1-56c6e055-265e-4713-816e-a646dbb708de" value="{&quot;kind&quot;:&quot;AFEJSONBlobNode&quot;,&quot;id&quot;:&quot;{301827AB-35D7-B74A-A7E9-98AAC6801371}&quot;}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3DB62-C851-4BA1-858C-943919ECFE4E}">
  <dimension ref="A1:O19"/>
  <sheetViews>
    <sheetView zoomScale="190" zoomScaleNormal="190" workbookViewId="0">
      <selection activeCell="F12" sqref="F12"/>
    </sheetView>
  </sheetViews>
  <sheetFormatPr defaultColWidth="9.140625" defaultRowHeight="15.75" x14ac:dyDescent="0.25"/>
  <cols>
    <col min="1" max="2" width="10.7109375" style="2" customWidth="1"/>
    <col min="3" max="3" width="17" style="2" customWidth="1"/>
    <col min="4" max="4" width="15" style="2" customWidth="1"/>
    <col min="5" max="6" width="9.140625" style="2"/>
    <col min="7" max="7" width="10" style="2" customWidth="1"/>
    <col min="8" max="8" width="9.140625" style="2"/>
    <col min="9" max="9" width="13.28515625" style="2" bestFit="1" customWidth="1"/>
    <col min="10" max="16384" width="9.140625" style="2"/>
  </cols>
  <sheetData>
    <row r="1" spans="1:15" x14ac:dyDescent="0.25">
      <c r="A1" s="107" t="s">
        <v>151</v>
      </c>
      <c r="B1" s="107" t="s">
        <v>350</v>
      </c>
      <c r="C1" s="107" t="s">
        <v>351</v>
      </c>
      <c r="D1" s="107" t="s">
        <v>352</v>
      </c>
      <c r="F1" s="267" t="s">
        <v>369</v>
      </c>
      <c r="G1" s="110"/>
      <c r="H1" s="112" t="s">
        <v>148</v>
      </c>
      <c r="K1" s="112" t="s">
        <v>171</v>
      </c>
      <c r="M1" s="112" t="s">
        <v>169</v>
      </c>
    </row>
    <row r="2" spans="1:15" x14ac:dyDescent="0.25">
      <c r="A2" s="108" t="s">
        <v>0</v>
      </c>
      <c r="B2" s="108" t="s">
        <v>178</v>
      </c>
      <c r="C2" s="108" t="s">
        <v>182</v>
      </c>
      <c r="D2" s="108" t="s">
        <v>353</v>
      </c>
      <c r="F2" s="268" t="s">
        <v>151</v>
      </c>
      <c r="G2" s="110"/>
      <c r="H2" s="100" t="s">
        <v>19</v>
      </c>
      <c r="K2" s="2">
        <v>2</v>
      </c>
      <c r="M2" s="2">
        <v>12</v>
      </c>
    </row>
    <row r="3" spans="1:15" x14ac:dyDescent="0.25">
      <c r="A3" s="108" t="s">
        <v>3</v>
      </c>
      <c r="B3" s="108" t="s">
        <v>179</v>
      </c>
      <c r="C3" s="108" t="s">
        <v>183</v>
      </c>
      <c r="D3" s="108" t="s">
        <v>354</v>
      </c>
      <c r="F3" s="268" t="s">
        <v>350</v>
      </c>
      <c r="G3" s="110"/>
      <c r="H3" s="100" t="s">
        <v>18</v>
      </c>
      <c r="K3" s="2">
        <v>5</v>
      </c>
      <c r="M3" s="2">
        <v>14</v>
      </c>
    </row>
    <row r="4" spans="1:15" x14ac:dyDescent="0.25">
      <c r="A4" s="108" t="s">
        <v>4</v>
      </c>
      <c r="B4" s="108" t="s">
        <v>180</v>
      </c>
      <c r="C4" s="108" t="s">
        <v>181</v>
      </c>
      <c r="D4" s="108" t="s">
        <v>355</v>
      </c>
      <c r="F4" s="268" t="s">
        <v>351</v>
      </c>
      <c r="G4" s="110"/>
      <c r="H4" s="100" t="s">
        <v>159</v>
      </c>
      <c r="K4" s="2">
        <v>10</v>
      </c>
      <c r="M4" s="2">
        <v>16</v>
      </c>
    </row>
    <row r="5" spans="1:15" x14ac:dyDescent="0.25">
      <c r="A5" s="108" t="s">
        <v>152</v>
      </c>
      <c r="B5" s="108" t="s">
        <v>356</v>
      </c>
      <c r="C5" s="108" t="s">
        <v>357</v>
      </c>
      <c r="D5" s="108" t="s">
        <v>358</v>
      </c>
      <c r="F5" s="269" t="s">
        <v>352</v>
      </c>
      <c r="G5" s="110"/>
    </row>
    <row r="6" spans="1:15" x14ac:dyDescent="0.25">
      <c r="A6" s="108" t="s">
        <v>153</v>
      </c>
      <c r="B6" s="108" t="s">
        <v>359</v>
      </c>
      <c r="C6" s="108" t="s">
        <v>360</v>
      </c>
      <c r="D6" s="108" t="s">
        <v>361</v>
      </c>
      <c r="F6" s="110"/>
      <c r="G6" s="110"/>
      <c r="H6" s="102" t="s">
        <v>149</v>
      </c>
      <c r="I6" s="103"/>
      <c r="K6" s="102" t="s">
        <v>172</v>
      </c>
      <c r="L6" s="183"/>
      <c r="M6" s="183"/>
    </row>
    <row r="7" spans="1:15" x14ac:dyDescent="0.25">
      <c r="A7" s="109" t="s">
        <v>154</v>
      </c>
      <c r="B7" s="109" t="s">
        <v>362</v>
      </c>
      <c r="C7" s="109" t="s">
        <v>363</v>
      </c>
      <c r="D7" s="109" t="s">
        <v>364</v>
      </c>
      <c r="F7" s="270" t="s">
        <v>370</v>
      </c>
      <c r="G7" s="110"/>
    </row>
    <row r="8" spans="1:15" x14ac:dyDescent="0.25">
      <c r="A8" s="109" t="s">
        <v>365</v>
      </c>
      <c r="B8" s="109" t="s">
        <v>366</v>
      </c>
      <c r="C8" s="109" t="s">
        <v>367</v>
      </c>
      <c r="D8" s="109" t="s">
        <v>368</v>
      </c>
      <c r="F8" s="110"/>
      <c r="G8" s="110"/>
      <c r="M8" s="102" t="s">
        <v>175</v>
      </c>
      <c r="N8" s="183"/>
      <c r="O8" s="183"/>
    </row>
    <row r="10" spans="1:15" x14ac:dyDescent="0.25">
      <c r="A10" s="113" t="s">
        <v>155</v>
      </c>
      <c r="B10" s="113"/>
      <c r="C10" s="113"/>
      <c r="D10" s="111"/>
    </row>
    <row r="12" spans="1:15" x14ac:dyDescent="0.25">
      <c r="A12" s="107" t="s">
        <v>151</v>
      </c>
      <c r="B12" s="107" t="s">
        <v>350</v>
      </c>
      <c r="C12" s="107" t="s">
        <v>351</v>
      </c>
      <c r="D12" s="107" t="s">
        <v>352</v>
      </c>
    </row>
    <row r="13" spans="1:15" x14ac:dyDescent="0.25">
      <c r="A13" s="108" t="s">
        <v>0</v>
      </c>
      <c r="B13" s="108" t="s">
        <v>178</v>
      </c>
      <c r="C13" s="108" t="s">
        <v>182</v>
      </c>
      <c r="D13" s="108" t="s">
        <v>353</v>
      </c>
    </row>
    <row r="14" spans="1:15" x14ac:dyDescent="0.25">
      <c r="A14" s="108" t="s">
        <v>3</v>
      </c>
      <c r="B14" s="108" t="s">
        <v>179</v>
      </c>
      <c r="C14" s="108" t="s">
        <v>183</v>
      </c>
      <c r="D14" s="108" t="s">
        <v>354</v>
      </c>
    </row>
    <row r="15" spans="1:15" x14ac:dyDescent="0.25">
      <c r="A15" s="108" t="s">
        <v>4</v>
      </c>
      <c r="B15" s="108" t="s">
        <v>180</v>
      </c>
      <c r="C15" s="108" t="s">
        <v>181</v>
      </c>
      <c r="D15" s="108" t="s">
        <v>355</v>
      </c>
    </row>
    <row r="16" spans="1:15" x14ac:dyDescent="0.25">
      <c r="A16" s="108" t="s">
        <v>152</v>
      </c>
      <c r="B16" s="108" t="s">
        <v>356</v>
      </c>
      <c r="C16" s="108" t="s">
        <v>357</v>
      </c>
      <c r="D16" s="108" t="s">
        <v>358</v>
      </c>
    </row>
    <row r="17" spans="1:4" x14ac:dyDescent="0.25">
      <c r="A17" s="108" t="s">
        <v>153</v>
      </c>
      <c r="B17" s="108" t="s">
        <v>359</v>
      </c>
      <c r="C17" s="108" t="s">
        <v>360</v>
      </c>
      <c r="D17" s="108" t="s">
        <v>361</v>
      </c>
    </row>
    <row r="18" spans="1:4" x14ac:dyDescent="0.25">
      <c r="A18" s="109" t="s">
        <v>154</v>
      </c>
      <c r="B18" s="109" t="s">
        <v>362</v>
      </c>
      <c r="C18" s="109" t="s">
        <v>363</v>
      </c>
      <c r="D18" s="109" t="s">
        <v>364</v>
      </c>
    </row>
    <row r="19" spans="1:4" x14ac:dyDescent="0.25">
      <c r="A19" s="109" t="s">
        <v>365</v>
      </c>
      <c r="B19" s="109" t="s">
        <v>366</v>
      </c>
      <c r="C19" s="109" t="s">
        <v>367</v>
      </c>
      <c r="D19" s="109" t="s">
        <v>368</v>
      </c>
    </row>
  </sheetData>
  <pageMargins left="0.7" right="0.7" top="0.75" bottom="0.75" header="0.3" footer="0.3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E4241-FFA4-40ED-A2C7-9596D4AAFF22}">
  <dimension ref="A1:DI351"/>
  <sheetViews>
    <sheetView topLeftCell="A58" zoomScale="115" zoomScaleNormal="115" workbookViewId="0">
      <selection activeCell="T148" sqref="T148"/>
    </sheetView>
  </sheetViews>
  <sheetFormatPr defaultColWidth="9.140625" defaultRowHeight="15.75" x14ac:dyDescent="0.25"/>
  <cols>
    <col min="1" max="1" width="3.140625" style="63" bestFit="1" customWidth="1"/>
    <col min="2" max="2" width="13.42578125" style="63" bestFit="1" customWidth="1"/>
    <col min="3" max="3" width="23.140625" style="64" customWidth="1"/>
    <col min="4" max="4" width="20.28515625" style="65" bestFit="1" customWidth="1"/>
    <col min="5" max="5" width="6.7109375" style="65" bestFit="1" customWidth="1"/>
    <col min="6" max="6" width="8.42578125" style="65" bestFit="1" customWidth="1"/>
    <col min="7" max="7" width="10.42578125" style="64" customWidth="1"/>
    <col min="8" max="8" width="12.42578125" style="62" customWidth="1"/>
    <col min="9" max="9" width="5.7109375" style="127" customWidth="1"/>
    <col min="10" max="10" width="3.140625" style="63" bestFit="1" customWidth="1"/>
    <col min="11" max="11" width="13.42578125" style="63" bestFit="1" customWidth="1"/>
    <col min="12" max="12" width="23.140625" style="64" customWidth="1"/>
    <col min="13" max="13" width="20.28515625" style="65" bestFit="1" customWidth="1"/>
    <col min="14" max="14" width="6.7109375" style="65" bestFit="1" customWidth="1"/>
    <col min="15" max="15" width="8.42578125" style="65" bestFit="1" customWidth="1"/>
    <col min="16" max="16" width="10.42578125" style="64" customWidth="1"/>
    <col min="17" max="17" width="8.42578125" style="65" bestFit="1" customWidth="1"/>
    <col min="18" max="18" width="10.42578125" style="64" customWidth="1"/>
    <col min="19" max="19" width="8.42578125" style="65" bestFit="1" customWidth="1"/>
    <col min="20" max="20" width="10.42578125" style="64" customWidth="1"/>
    <col min="21" max="21" width="12.42578125" style="62" customWidth="1"/>
    <col min="22" max="22" width="5.7109375" style="127" customWidth="1"/>
    <col min="23" max="27" width="5.7109375" style="62" customWidth="1"/>
    <col min="28" max="112" width="12.42578125" style="62" customWidth="1"/>
    <col min="113" max="16384" width="9.140625" style="63"/>
  </cols>
  <sheetData>
    <row r="1" spans="1:113" s="1" customFormat="1" ht="18.95" customHeight="1" x14ac:dyDescent="0.25">
      <c r="B1" s="51" t="s">
        <v>173</v>
      </c>
      <c r="C1" s="52"/>
      <c r="D1" s="52"/>
      <c r="E1" s="52"/>
      <c r="F1" s="53"/>
      <c r="G1" s="166"/>
      <c r="H1" s="164" t="s">
        <v>19</v>
      </c>
      <c r="I1" s="123"/>
      <c r="J1" s="51"/>
      <c r="K1" s="51" t="s">
        <v>173</v>
      </c>
      <c r="L1" s="52"/>
      <c r="M1" s="52"/>
      <c r="N1" s="52"/>
      <c r="O1" s="53"/>
      <c r="P1" s="53"/>
      <c r="Q1" s="53"/>
      <c r="R1" s="53"/>
      <c r="S1" s="53"/>
      <c r="T1" s="166"/>
      <c r="U1" s="164" t="s">
        <v>18</v>
      </c>
      <c r="V1" s="123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</row>
    <row r="2" spans="1:113" s="1" customFormat="1" ht="18.95" customHeight="1" x14ac:dyDescent="0.25">
      <c r="B2" s="51" t="s">
        <v>174</v>
      </c>
      <c r="C2" s="52"/>
      <c r="D2" s="52"/>
      <c r="E2" s="52"/>
      <c r="F2" s="53"/>
      <c r="G2" s="166"/>
      <c r="H2" s="165" t="s">
        <v>0</v>
      </c>
      <c r="I2" s="123"/>
      <c r="J2" s="51"/>
      <c r="K2" s="51" t="s">
        <v>174</v>
      </c>
      <c r="L2" s="52"/>
      <c r="M2" s="52"/>
      <c r="N2" s="52"/>
      <c r="O2" s="53"/>
      <c r="P2" s="54"/>
      <c r="Q2" s="53"/>
      <c r="R2" s="54"/>
      <c r="S2" s="53"/>
      <c r="T2" s="166"/>
      <c r="U2" s="165" t="str">
        <f>$H$2</f>
        <v>_3eA</v>
      </c>
      <c r="V2" s="123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</row>
    <row r="3" spans="1:113" s="1" customFormat="1" ht="18.95" customHeight="1" x14ac:dyDescent="0.3">
      <c r="A3" s="66" t="s">
        <v>8</v>
      </c>
      <c r="B3" s="67" t="s">
        <v>5</v>
      </c>
      <c r="C3" s="67" t="s">
        <v>6</v>
      </c>
      <c r="D3" s="67" t="s">
        <v>7</v>
      </c>
      <c r="E3" s="68" t="s">
        <v>9</v>
      </c>
      <c r="F3" s="68" t="s">
        <v>162</v>
      </c>
      <c r="G3" s="68" t="s">
        <v>163</v>
      </c>
      <c r="H3" s="56" t="s">
        <v>20</v>
      </c>
      <c r="I3" s="124"/>
      <c r="J3" s="66" t="str">
        <f>$A$3</f>
        <v>N°</v>
      </c>
      <c r="K3" s="67" t="str">
        <f>$B$3</f>
        <v>ID</v>
      </c>
      <c r="L3" s="67" t="str">
        <f>$C$3</f>
        <v>1st NAME</v>
      </c>
      <c r="M3" s="67" t="str">
        <f>$D$3</f>
        <v>LAST NAME</v>
      </c>
      <c r="N3" s="68" t="str">
        <f>$E$3</f>
        <v>Sexe</v>
      </c>
      <c r="O3" s="167" t="str">
        <f>$F$3</f>
        <v>Av1</v>
      </c>
      <c r="P3" s="68" t="str">
        <f>$G$3</f>
        <v>Rank1</v>
      </c>
      <c r="Q3" s="167" t="s">
        <v>164</v>
      </c>
      <c r="R3" s="68" t="s">
        <v>165</v>
      </c>
      <c r="S3" s="167" t="s">
        <v>166</v>
      </c>
      <c r="T3" s="167" t="s">
        <v>167</v>
      </c>
      <c r="U3" s="56" t="str">
        <f>$H$3</f>
        <v>CLASS</v>
      </c>
      <c r="V3" s="124"/>
      <c r="W3" s="51"/>
      <c r="X3" s="51"/>
      <c r="Y3" s="51"/>
      <c r="Z3" s="51"/>
      <c r="AA3" s="51"/>
      <c r="AB3" s="88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</row>
    <row r="4" spans="1:113" s="1" customFormat="1" ht="18.95" customHeight="1" x14ac:dyDescent="0.3">
      <c r="A4" s="69" cm="1">
        <f t="array" ref="A4:A23">_xlfn.SEQUENCE(COUNTA(B4:B28))</f>
        <v>1</v>
      </c>
      <c r="B4" s="70" t="s">
        <v>63</v>
      </c>
      <c r="C4" s="70" t="s">
        <v>25</v>
      </c>
      <c r="D4" s="71" t="s">
        <v>26</v>
      </c>
      <c r="E4" s="72" t="s">
        <v>62</v>
      </c>
      <c r="F4" s="240">
        <v>10.49</v>
      </c>
      <c r="G4" s="241">
        <f>IFERROR(RANK(F4,$F$4:$F$28,),"")</f>
        <v>5</v>
      </c>
      <c r="H4" s="58" t="str">
        <f t="shared" ref="H4:H23" si="0">IF(B4="","",$H$2)</f>
        <v>_3eA</v>
      </c>
      <c r="I4" s="125"/>
      <c r="J4" s="69" cm="1">
        <f t="array" ref="J4:J23">_xlfn.SEQUENCE(COUNTA(K4:K28))</f>
        <v>1</v>
      </c>
      <c r="K4" s="70" t="s">
        <v>63</v>
      </c>
      <c r="L4" s="70" t="s">
        <v>25</v>
      </c>
      <c r="M4" s="71" t="s">
        <v>26</v>
      </c>
      <c r="N4" s="72" t="s">
        <v>62</v>
      </c>
      <c r="O4" s="240">
        <f>IF(B4="","",F4)</f>
        <v>10.49</v>
      </c>
      <c r="P4" s="152">
        <f>IFERROR(RANK(O4,$O$4:$O$28,),"")</f>
        <v>5</v>
      </c>
      <c r="Q4" s="246">
        <v>12.59</v>
      </c>
      <c r="R4" s="152">
        <f>IFERROR(RANK(Q4,$Q$4:$Q$28,),"")</f>
        <v>13</v>
      </c>
      <c r="S4" s="246">
        <f>IF(K4="","",(O4+Q4)/2)</f>
        <v>11.54</v>
      </c>
      <c r="T4" s="249">
        <f>IFERROR(RANK(S4,$S$4:$S$28,),"")</f>
        <v>13</v>
      </c>
      <c r="U4" s="58" t="str">
        <f>IF(K4="","",$U$2)</f>
        <v>_3eA</v>
      </c>
      <c r="V4" s="125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</row>
    <row r="5" spans="1:113" s="1" customFormat="1" ht="18.95" customHeight="1" x14ac:dyDescent="0.3">
      <c r="A5" s="69">
        <v>2</v>
      </c>
      <c r="B5" s="70" t="s">
        <v>64</v>
      </c>
      <c r="C5" s="70" t="s">
        <v>28</v>
      </c>
      <c r="D5" s="71" t="s">
        <v>29</v>
      </c>
      <c r="E5" s="72" t="s">
        <v>62</v>
      </c>
      <c r="F5" s="242">
        <v>8.44</v>
      </c>
      <c r="G5" s="241">
        <f t="shared" ref="G5:G28" si="1">IFERROR(RANK(F5,$F$4:$F$28,),"")</f>
        <v>18</v>
      </c>
      <c r="H5" s="58" t="str">
        <f t="shared" si="0"/>
        <v>_3eA</v>
      </c>
      <c r="I5" s="125"/>
      <c r="J5" s="69">
        <v>2</v>
      </c>
      <c r="K5" s="70" t="s">
        <v>64</v>
      </c>
      <c r="L5" s="70" t="s">
        <v>28</v>
      </c>
      <c r="M5" s="71" t="s">
        <v>29</v>
      </c>
      <c r="N5" s="72" t="s">
        <v>62</v>
      </c>
      <c r="O5" s="240">
        <f t="shared" ref="O5:O28" si="2">IF(B5="","",F5)</f>
        <v>8.44</v>
      </c>
      <c r="P5" s="152">
        <f t="shared" ref="P5:P28" si="3">IFERROR(RANK(O5,$O$4:$O$28,),"")</f>
        <v>18</v>
      </c>
      <c r="Q5" s="247">
        <v>11.11</v>
      </c>
      <c r="R5" s="152">
        <f t="shared" ref="R5:R28" si="4">IFERROR(RANK(Q5,$Q$4:$Q$28,),"")</f>
        <v>18</v>
      </c>
      <c r="S5" s="246">
        <f t="shared" ref="S5:S28" si="5">IF(K5="","",(O5+Q5)/2)</f>
        <v>9.7749999999999986</v>
      </c>
      <c r="T5" s="249">
        <f t="shared" ref="T5:T28" si="6">IFERROR(RANK(S5,$S$4:$S$28,),"")</f>
        <v>19</v>
      </c>
      <c r="U5" s="58" t="str">
        <f t="shared" ref="U5:U23" si="7">IF(K5="","",$U$2)</f>
        <v>_3eA</v>
      </c>
      <c r="V5" s="125"/>
      <c r="W5" s="51"/>
      <c r="X5" s="51"/>
      <c r="Y5" s="51"/>
      <c r="Z5" s="51"/>
      <c r="AA5" s="51"/>
      <c r="AB5" s="88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</row>
    <row r="6" spans="1:113" s="1" customFormat="1" ht="18.95" customHeight="1" x14ac:dyDescent="0.3">
      <c r="A6" s="69">
        <v>3</v>
      </c>
      <c r="B6" s="70" t="s">
        <v>65</v>
      </c>
      <c r="C6" s="70" t="s">
        <v>30</v>
      </c>
      <c r="D6" s="71" t="s">
        <v>26</v>
      </c>
      <c r="E6" s="72" t="s">
        <v>62</v>
      </c>
      <c r="F6" s="240">
        <v>9.73</v>
      </c>
      <c r="G6" s="241">
        <f t="shared" si="1"/>
        <v>9</v>
      </c>
      <c r="H6" s="58" t="str">
        <f t="shared" si="0"/>
        <v>_3eA</v>
      </c>
      <c r="I6" s="125"/>
      <c r="J6" s="69">
        <v>3</v>
      </c>
      <c r="K6" s="70" t="s">
        <v>65</v>
      </c>
      <c r="L6" s="70" t="s">
        <v>30</v>
      </c>
      <c r="M6" s="71" t="s">
        <v>26</v>
      </c>
      <c r="N6" s="72" t="s">
        <v>62</v>
      </c>
      <c r="O6" s="240">
        <f t="shared" si="2"/>
        <v>9.73</v>
      </c>
      <c r="P6" s="152">
        <f t="shared" si="3"/>
        <v>9</v>
      </c>
      <c r="Q6" s="246">
        <v>9.6300000000000008</v>
      </c>
      <c r="R6" s="152">
        <f t="shared" si="4"/>
        <v>20</v>
      </c>
      <c r="S6" s="246">
        <f t="shared" si="5"/>
        <v>9.68</v>
      </c>
      <c r="T6" s="249">
        <f t="shared" si="6"/>
        <v>20</v>
      </c>
      <c r="U6" s="58" t="str">
        <f t="shared" si="7"/>
        <v>_3eA</v>
      </c>
      <c r="V6" s="125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</row>
    <row r="7" spans="1:113" s="1" customFormat="1" ht="18.95" customHeight="1" x14ac:dyDescent="0.3">
      <c r="A7" s="69">
        <v>4</v>
      </c>
      <c r="B7" s="70" t="s">
        <v>66</v>
      </c>
      <c r="C7" s="70" t="s">
        <v>117</v>
      </c>
      <c r="D7" s="71" t="s">
        <v>118</v>
      </c>
      <c r="E7" s="72" t="s">
        <v>62</v>
      </c>
      <c r="F7" s="240">
        <v>10.039999999999999</v>
      </c>
      <c r="G7" s="241">
        <f t="shared" si="1"/>
        <v>8</v>
      </c>
      <c r="H7" s="58" t="str">
        <f t="shared" si="0"/>
        <v>_3eA</v>
      </c>
      <c r="I7" s="125"/>
      <c r="J7" s="69">
        <v>4</v>
      </c>
      <c r="K7" s="70" t="s">
        <v>66</v>
      </c>
      <c r="L7" s="70" t="s">
        <v>117</v>
      </c>
      <c r="M7" s="71" t="s">
        <v>118</v>
      </c>
      <c r="N7" s="72" t="s">
        <v>62</v>
      </c>
      <c r="O7" s="240">
        <f t="shared" si="2"/>
        <v>10.039999999999999</v>
      </c>
      <c r="P7" s="152">
        <f t="shared" si="3"/>
        <v>8</v>
      </c>
      <c r="Q7" s="247">
        <v>18.149999999999999</v>
      </c>
      <c r="R7" s="152">
        <f t="shared" si="4"/>
        <v>1</v>
      </c>
      <c r="S7" s="246">
        <f t="shared" si="5"/>
        <v>14.094999999999999</v>
      </c>
      <c r="T7" s="249">
        <f t="shared" si="6"/>
        <v>2</v>
      </c>
      <c r="U7" s="58" t="str">
        <f t="shared" si="7"/>
        <v>_3eA</v>
      </c>
      <c r="V7" s="125"/>
      <c r="W7" s="51"/>
      <c r="X7" s="51"/>
      <c r="Y7" s="51"/>
      <c r="Z7" s="51"/>
      <c r="AA7" s="51"/>
      <c r="AD7" s="89" t="s">
        <v>67</v>
      </c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</row>
    <row r="8" spans="1:113" s="1" customFormat="1" ht="18.95" customHeight="1" x14ac:dyDescent="0.3">
      <c r="A8" s="69">
        <v>5</v>
      </c>
      <c r="B8" s="70" t="s">
        <v>68</v>
      </c>
      <c r="C8" s="70" t="s">
        <v>39</v>
      </c>
      <c r="D8" s="71" t="s">
        <v>40</v>
      </c>
      <c r="E8" s="72" t="s">
        <v>62</v>
      </c>
      <c r="F8" s="240">
        <v>8.83</v>
      </c>
      <c r="G8" s="241">
        <f t="shared" si="1"/>
        <v>14</v>
      </c>
      <c r="H8" s="58" t="str">
        <f t="shared" si="0"/>
        <v>_3eA</v>
      </c>
      <c r="I8" s="125"/>
      <c r="J8" s="69">
        <v>5</v>
      </c>
      <c r="K8" s="70" t="s">
        <v>68</v>
      </c>
      <c r="L8" s="70" t="s">
        <v>39</v>
      </c>
      <c r="M8" s="71" t="s">
        <v>40</v>
      </c>
      <c r="N8" s="72" t="s">
        <v>62</v>
      </c>
      <c r="O8" s="240">
        <f t="shared" si="2"/>
        <v>8.83</v>
      </c>
      <c r="P8" s="152">
        <f t="shared" si="3"/>
        <v>14</v>
      </c>
      <c r="Q8" s="246">
        <v>16.670000000000002</v>
      </c>
      <c r="R8" s="152">
        <f t="shared" si="4"/>
        <v>3</v>
      </c>
      <c r="S8" s="246">
        <f t="shared" si="5"/>
        <v>12.75</v>
      </c>
      <c r="T8" s="249">
        <f t="shared" si="6"/>
        <v>7</v>
      </c>
      <c r="U8" s="58" t="str">
        <f t="shared" si="7"/>
        <v>_3eA</v>
      </c>
      <c r="V8" s="125"/>
      <c r="W8" s="51"/>
      <c r="X8" s="51"/>
      <c r="Y8" s="51"/>
      <c r="Z8" s="51"/>
      <c r="AA8" s="51"/>
      <c r="AD8" s="88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</row>
    <row r="9" spans="1:113" s="1" customFormat="1" ht="18.95" customHeight="1" x14ac:dyDescent="0.3">
      <c r="A9" s="69">
        <v>6</v>
      </c>
      <c r="B9" s="70" t="s">
        <v>69</v>
      </c>
      <c r="C9" s="70" t="s">
        <v>41</v>
      </c>
      <c r="D9" s="71" t="s">
        <v>42</v>
      </c>
      <c r="E9" s="72" t="s">
        <v>62</v>
      </c>
      <c r="F9" s="240">
        <v>9.6300000000000008</v>
      </c>
      <c r="G9" s="241">
        <f t="shared" si="1"/>
        <v>10</v>
      </c>
      <c r="H9" s="58" t="str">
        <f t="shared" si="0"/>
        <v>_3eA</v>
      </c>
      <c r="I9" s="125"/>
      <c r="J9" s="69">
        <v>6</v>
      </c>
      <c r="K9" s="70" t="s">
        <v>69</v>
      </c>
      <c r="L9" s="70" t="s">
        <v>41</v>
      </c>
      <c r="M9" s="71" t="s">
        <v>42</v>
      </c>
      <c r="N9" s="72" t="s">
        <v>62</v>
      </c>
      <c r="O9" s="240">
        <f t="shared" si="2"/>
        <v>9.6300000000000008</v>
      </c>
      <c r="P9" s="152">
        <f t="shared" si="3"/>
        <v>10</v>
      </c>
      <c r="Q9" s="247">
        <v>15.19</v>
      </c>
      <c r="R9" s="152">
        <f t="shared" si="4"/>
        <v>6</v>
      </c>
      <c r="S9" s="246">
        <f t="shared" si="5"/>
        <v>12.41</v>
      </c>
      <c r="T9" s="249">
        <f t="shared" si="6"/>
        <v>9</v>
      </c>
      <c r="U9" s="58" t="str">
        <f t="shared" si="7"/>
        <v>_3eA</v>
      </c>
      <c r="V9" s="125"/>
      <c r="W9" s="51"/>
      <c r="X9" s="51"/>
      <c r="Y9" s="51"/>
      <c r="Z9" s="51"/>
      <c r="AA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</row>
    <row r="10" spans="1:113" s="1" customFormat="1" ht="18.95" customHeight="1" x14ac:dyDescent="0.3">
      <c r="A10" s="69">
        <v>7</v>
      </c>
      <c r="B10" s="70" t="s">
        <v>70</v>
      </c>
      <c r="C10" s="70" t="s">
        <v>43</v>
      </c>
      <c r="D10" s="71" t="s">
        <v>37</v>
      </c>
      <c r="E10" s="72" t="s">
        <v>10</v>
      </c>
      <c r="F10" s="240">
        <v>10.55</v>
      </c>
      <c r="G10" s="241">
        <f t="shared" si="1"/>
        <v>4</v>
      </c>
      <c r="H10" s="58" t="str">
        <f t="shared" si="0"/>
        <v>_3eA</v>
      </c>
      <c r="I10" s="125"/>
      <c r="J10" s="69">
        <v>7</v>
      </c>
      <c r="K10" s="70" t="s">
        <v>70</v>
      </c>
      <c r="L10" s="70" t="s">
        <v>43</v>
      </c>
      <c r="M10" s="71" t="s">
        <v>37</v>
      </c>
      <c r="N10" s="72" t="s">
        <v>10</v>
      </c>
      <c r="O10" s="240">
        <f t="shared" si="2"/>
        <v>10.55</v>
      </c>
      <c r="P10" s="152">
        <f t="shared" si="3"/>
        <v>4</v>
      </c>
      <c r="Q10" s="246">
        <v>13.71</v>
      </c>
      <c r="R10" s="152">
        <f t="shared" si="4"/>
        <v>10</v>
      </c>
      <c r="S10" s="246">
        <f t="shared" si="5"/>
        <v>12.13</v>
      </c>
      <c r="T10" s="249">
        <f t="shared" si="6"/>
        <v>10</v>
      </c>
      <c r="U10" s="58" t="str">
        <f t="shared" si="7"/>
        <v>_3eA</v>
      </c>
      <c r="V10" s="125"/>
      <c r="W10" s="51"/>
      <c r="X10" s="51"/>
      <c r="Y10" s="51"/>
      <c r="Z10" s="51"/>
      <c r="AA10" s="51"/>
      <c r="AD10" s="89" t="s">
        <v>71</v>
      </c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</row>
    <row r="11" spans="1:113" s="1" customFormat="1" ht="18.95" customHeight="1" x14ac:dyDescent="0.3">
      <c r="A11" s="69">
        <v>8</v>
      </c>
      <c r="B11" s="70" t="s">
        <v>72</v>
      </c>
      <c r="C11" s="70" t="s">
        <v>47</v>
      </c>
      <c r="D11" s="71" t="s">
        <v>48</v>
      </c>
      <c r="E11" s="72" t="s">
        <v>10</v>
      </c>
      <c r="F11" s="240">
        <v>7.71</v>
      </c>
      <c r="G11" s="241">
        <f t="shared" si="1"/>
        <v>20</v>
      </c>
      <c r="H11" s="58" t="str">
        <f t="shared" si="0"/>
        <v>_3eA</v>
      </c>
      <c r="I11" s="125"/>
      <c r="J11" s="69">
        <v>8</v>
      </c>
      <c r="K11" s="70" t="s">
        <v>72</v>
      </c>
      <c r="L11" s="70" t="s">
        <v>47</v>
      </c>
      <c r="M11" s="71" t="s">
        <v>48</v>
      </c>
      <c r="N11" s="72" t="s">
        <v>10</v>
      </c>
      <c r="O11" s="240">
        <f t="shared" si="2"/>
        <v>7.71</v>
      </c>
      <c r="P11" s="152">
        <f t="shared" si="3"/>
        <v>20</v>
      </c>
      <c r="Q11" s="247">
        <v>14.23</v>
      </c>
      <c r="R11" s="152">
        <f t="shared" si="4"/>
        <v>8</v>
      </c>
      <c r="S11" s="246">
        <f t="shared" si="5"/>
        <v>10.97</v>
      </c>
      <c r="T11" s="249">
        <f t="shared" si="6"/>
        <v>14</v>
      </c>
      <c r="U11" s="58" t="str">
        <f t="shared" si="7"/>
        <v>_3eA</v>
      </c>
      <c r="V11" s="125"/>
      <c r="W11" s="51"/>
      <c r="X11" s="51"/>
      <c r="Y11" s="51"/>
      <c r="Z11" s="51"/>
      <c r="AA11" s="51"/>
      <c r="AD11" s="89" t="str">
        <f ca="1">"Sb_"&amp;(RANDBETWEEN(65,90))&amp;CHAR(RANDBETWEEN(65,90))&amp;CHAR(RANDBETWEEN(65,90))&amp;CHAR(RANDBETWEEN(65,90))</f>
        <v>Sb_75YQG</v>
      </c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</row>
    <row r="12" spans="1:113" s="1" customFormat="1" ht="18.95" customHeight="1" x14ac:dyDescent="0.3">
      <c r="A12" s="69">
        <v>9</v>
      </c>
      <c r="B12" s="70" t="s">
        <v>73</v>
      </c>
      <c r="C12" s="70" t="s">
        <v>49</v>
      </c>
      <c r="D12" s="71" t="s">
        <v>50</v>
      </c>
      <c r="E12" s="72" t="s">
        <v>62</v>
      </c>
      <c r="F12" s="240">
        <v>9.4499999999999993</v>
      </c>
      <c r="G12" s="241">
        <f t="shared" si="1"/>
        <v>11</v>
      </c>
      <c r="H12" s="58" t="str">
        <f t="shared" si="0"/>
        <v>_3eA</v>
      </c>
      <c r="I12" s="125"/>
      <c r="J12" s="69">
        <v>9</v>
      </c>
      <c r="K12" s="70" t="s">
        <v>73</v>
      </c>
      <c r="L12" s="70" t="s">
        <v>49</v>
      </c>
      <c r="M12" s="71" t="s">
        <v>50</v>
      </c>
      <c r="N12" s="72" t="s">
        <v>62</v>
      </c>
      <c r="O12" s="240">
        <f t="shared" si="2"/>
        <v>9.4499999999999993</v>
      </c>
      <c r="P12" s="152">
        <f t="shared" si="3"/>
        <v>11</v>
      </c>
      <c r="Q12" s="246">
        <v>10.75</v>
      </c>
      <c r="R12" s="152">
        <f t="shared" si="4"/>
        <v>19</v>
      </c>
      <c r="S12" s="246">
        <f t="shared" si="5"/>
        <v>10.1</v>
      </c>
      <c r="T12" s="249">
        <f t="shared" si="6"/>
        <v>18</v>
      </c>
      <c r="U12" s="58" t="str">
        <f t="shared" si="7"/>
        <v>_3eA</v>
      </c>
      <c r="V12" s="125"/>
      <c r="W12" s="51"/>
      <c r="X12" s="51"/>
      <c r="Y12" s="51"/>
      <c r="Z12" s="51"/>
      <c r="AA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</row>
    <row r="13" spans="1:113" s="1" customFormat="1" ht="18.95" customHeight="1" x14ac:dyDescent="0.3">
      <c r="A13" s="69">
        <v>10</v>
      </c>
      <c r="B13" s="70" t="s">
        <v>74</v>
      </c>
      <c r="C13" s="70" t="s">
        <v>51</v>
      </c>
      <c r="D13" s="71" t="s">
        <v>52</v>
      </c>
      <c r="E13" s="72" t="s">
        <v>10</v>
      </c>
      <c r="F13" s="240">
        <v>8.25</v>
      </c>
      <c r="G13" s="241">
        <f t="shared" si="1"/>
        <v>19</v>
      </c>
      <c r="H13" s="58" t="str">
        <f t="shared" si="0"/>
        <v>_3eA</v>
      </c>
      <c r="I13" s="125"/>
      <c r="J13" s="69">
        <v>10</v>
      </c>
      <c r="K13" s="70" t="s">
        <v>74</v>
      </c>
      <c r="L13" s="70" t="s">
        <v>51</v>
      </c>
      <c r="M13" s="71" t="s">
        <v>52</v>
      </c>
      <c r="N13" s="72" t="s">
        <v>10</v>
      </c>
      <c r="O13" s="240">
        <f t="shared" si="2"/>
        <v>8.25</v>
      </c>
      <c r="P13" s="152">
        <f t="shared" si="3"/>
        <v>19</v>
      </c>
      <c r="Q13" s="247">
        <v>15.73</v>
      </c>
      <c r="R13" s="152">
        <f t="shared" si="4"/>
        <v>5</v>
      </c>
      <c r="S13" s="246">
        <f t="shared" si="5"/>
        <v>11.99</v>
      </c>
      <c r="T13" s="249">
        <f t="shared" si="6"/>
        <v>12</v>
      </c>
      <c r="U13" s="58" t="str">
        <f t="shared" si="7"/>
        <v>_3eA</v>
      </c>
      <c r="V13" s="125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</row>
    <row r="14" spans="1:113" s="1" customFormat="1" ht="18.95" customHeight="1" x14ac:dyDescent="0.3">
      <c r="A14" s="69">
        <v>11</v>
      </c>
      <c r="B14" s="70" t="s">
        <v>75</v>
      </c>
      <c r="C14" s="70" t="s">
        <v>119</v>
      </c>
      <c r="D14" s="71" t="s">
        <v>53</v>
      </c>
      <c r="E14" s="72" t="s">
        <v>10</v>
      </c>
      <c r="F14" s="240">
        <v>9.07</v>
      </c>
      <c r="G14" s="241">
        <f t="shared" si="1"/>
        <v>13</v>
      </c>
      <c r="H14" s="58" t="str">
        <f t="shared" si="0"/>
        <v>_3eA</v>
      </c>
      <c r="I14" s="125"/>
      <c r="J14" s="69">
        <v>11</v>
      </c>
      <c r="K14" s="70" t="s">
        <v>75</v>
      </c>
      <c r="L14" s="70" t="s">
        <v>119</v>
      </c>
      <c r="M14" s="71" t="s">
        <v>53</v>
      </c>
      <c r="N14" s="72" t="s">
        <v>10</v>
      </c>
      <c r="O14" s="240">
        <f t="shared" si="2"/>
        <v>9.07</v>
      </c>
      <c r="P14" s="152">
        <f t="shared" si="3"/>
        <v>13</v>
      </c>
      <c r="Q14" s="246">
        <v>12.21</v>
      </c>
      <c r="R14" s="152">
        <f t="shared" si="4"/>
        <v>15</v>
      </c>
      <c r="S14" s="246">
        <f t="shared" si="5"/>
        <v>10.64</v>
      </c>
      <c r="T14" s="249">
        <f t="shared" si="6"/>
        <v>16</v>
      </c>
      <c r="U14" s="58" t="str">
        <f t="shared" si="7"/>
        <v>_3eA</v>
      </c>
      <c r="V14" s="125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</row>
    <row r="15" spans="1:113" s="1" customFormat="1" ht="18.95" customHeight="1" x14ac:dyDescent="0.3">
      <c r="A15" s="69">
        <v>12</v>
      </c>
      <c r="B15" s="70" t="s">
        <v>76</v>
      </c>
      <c r="C15" s="70" t="s">
        <v>56</v>
      </c>
      <c r="D15" s="71" t="s">
        <v>56</v>
      </c>
      <c r="E15" s="72" t="s">
        <v>62</v>
      </c>
      <c r="F15" s="240">
        <v>12.33</v>
      </c>
      <c r="G15" s="241">
        <f t="shared" si="1"/>
        <v>2</v>
      </c>
      <c r="H15" s="58" t="str">
        <f t="shared" si="0"/>
        <v>_3eA</v>
      </c>
      <c r="I15" s="125"/>
      <c r="J15" s="69">
        <v>12</v>
      </c>
      <c r="K15" s="70" t="s">
        <v>76</v>
      </c>
      <c r="L15" s="70" t="s">
        <v>56</v>
      </c>
      <c r="M15" s="71" t="s">
        <v>56</v>
      </c>
      <c r="N15" s="72" t="s">
        <v>62</v>
      </c>
      <c r="O15" s="240">
        <f t="shared" si="2"/>
        <v>12.33</v>
      </c>
      <c r="P15" s="152">
        <f t="shared" si="3"/>
        <v>2</v>
      </c>
      <c r="Q15" s="247">
        <v>13.69</v>
      </c>
      <c r="R15" s="152">
        <f t="shared" si="4"/>
        <v>11</v>
      </c>
      <c r="S15" s="246">
        <f t="shared" si="5"/>
        <v>13.01</v>
      </c>
      <c r="T15" s="249">
        <f t="shared" si="6"/>
        <v>4</v>
      </c>
      <c r="U15" s="58" t="str">
        <f t="shared" si="7"/>
        <v>_3eA</v>
      </c>
      <c r="V15" s="125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</row>
    <row r="16" spans="1:113" s="1" customFormat="1" ht="18.95" customHeight="1" x14ac:dyDescent="0.3">
      <c r="A16" s="69">
        <v>13</v>
      </c>
      <c r="B16" s="70" t="s">
        <v>77</v>
      </c>
      <c r="C16" s="70" t="s">
        <v>57</v>
      </c>
      <c r="D16" s="71" t="s">
        <v>58</v>
      </c>
      <c r="E16" s="72" t="s">
        <v>62</v>
      </c>
      <c r="F16" s="240">
        <v>10.4</v>
      </c>
      <c r="G16" s="241">
        <f t="shared" si="1"/>
        <v>6</v>
      </c>
      <c r="H16" s="58" t="str">
        <f t="shared" si="0"/>
        <v>_3eA</v>
      </c>
      <c r="I16" s="125"/>
      <c r="J16" s="69">
        <v>13</v>
      </c>
      <c r="K16" s="70" t="s">
        <v>77</v>
      </c>
      <c r="L16" s="70" t="s">
        <v>57</v>
      </c>
      <c r="M16" s="71" t="s">
        <v>58</v>
      </c>
      <c r="N16" s="72" t="s">
        <v>62</v>
      </c>
      <c r="O16" s="240">
        <f t="shared" si="2"/>
        <v>10.4</v>
      </c>
      <c r="P16" s="152">
        <f t="shared" si="3"/>
        <v>6</v>
      </c>
      <c r="Q16" s="246">
        <v>15.17</v>
      </c>
      <c r="R16" s="152">
        <f t="shared" si="4"/>
        <v>7</v>
      </c>
      <c r="S16" s="246">
        <f t="shared" si="5"/>
        <v>12.785</v>
      </c>
      <c r="T16" s="249">
        <f t="shared" si="6"/>
        <v>5</v>
      </c>
      <c r="U16" s="58" t="str">
        <f t="shared" si="7"/>
        <v>_3eA</v>
      </c>
      <c r="V16" s="125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</row>
    <row r="17" spans="1:113" s="1" customFormat="1" ht="18.95" customHeight="1" x14ac:dyDescent="0.3">
      <c r="A17" s="69">
        <v>14</v>
      </c>
      <c r="B17" s="70" t="s">
        <v>78</v>
      </c>
      <c r="C17" s="70" t="s">
        <v>59</v>
      </c>
      <c r="D17" s="71" t="s">
        <v>120</v>
      </c>
      <c r="E17" s="72" t="s">
        <v>62</v>
      </c>
      <c r="F17" s="240">
        <v>11.65</v>
      </c>
      <c r="G17" s="241">
        <f t="shared" si="1"/>
        <v>3</v>
      </c>
      <c r="H17" s="58" t="str">
        <f t="shared" si="0"/>
        <v>_3eA</v>
      </c>
      <c r="I17" s="125"/>
      <c r="J17" s="69">
        <v>14</v>
      </c>
      <c r="K17" s="70" t="s">
        <v>78</v>
      </c>
      <c r="L17" s="70" t="s">
        <v>59</v>
      </c>
      <c r="M17" s="71" t="s">
        <v>120</v>
      </c>
      <c r="N17" s="72" t="s">
        <v>62</v>
      </c>
      <c r="O17" s="240">
        <f t="shared" si="2"/>
        <v>11.65</v>
      </c>
      <c r="P17" s="152">
        <f t="shared" si="3"/>
        <v>3</v>
      </c>
      <c r="Q17" s="247">
        <v>13.65</v>
      </c>
      <c r="R17" s="152">
        <f t="shared" si="4"/>
        <v>12</v>
      </c>
      <c r="S17" s="246">
        <f t="shared" si="5"/>
        <v>12.65</v>
      </c>
      <c r="T17" s="249">
        <f t="shared" si="6"/>
        <v>8</v>
      </c>
      <c r="U17" s="58" t="str">
        <f t="shared" si="7"/>
        <v>_3eA</v>
      </c>
      <c r="V17" s="125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</row>
    <row r="18" spans="1:113" s="1" customFormat="1" ht="18.95" customHeight="1" x14ac:dyDescent="0.3">
      <c r="A18" s="69">
        <v>15</v>
      </c>
      <c r="B18" s="70" t="s">
        <v>79</v>
      </c>
      <c r="C18" s="70" t="s">
        <v>60</v>
      </c>
      <c r="D18" s="71" t="s">
        <v>61</v>
      </c>
      <c r="E18" s="72" t="s">
        <v>10</v>
      </c>
      <c r="F18" s="240">
        <v>17.46</v>
      </c>
      <c r="G18" s="241">
        <f t="shared" si="1"/>
        <v>1</v>
      </c>
      <c r="H18" s="58" t="str">
        <f t="shared" si="0"/>
        <v>_3eA</v>
      </c>
      <c r="I18" s="125"/>
      <c r="J18" s="69">
        <v>15</v>
      </c>
      <c r="K18" s="70" t="s">
        <v>79</v>
      </c>
      <c r="L18" s="70" t="s">
        <v>60</v>
      </c>
      <c r="M18" s="71" t="s">
        <v>61</v>
      </c>
      <c r="N18" s="72" t="s">
        <v>10</v>
      </c>
      <c r="O18" s="240">
        <f t="shared" si="2"/>
        <v>17.46</v>
      </c>
      <c r="P18" s="152">
        <f t="shared" si="3"/>
        <v>1</v>
      </c>
      <c r="Q18" s="246">
        <v>12.13</v>
      </c>
      <c r="R18" s="152">
        <f t="shared" si="4"/>
        <v>16</v>
      </c>
      <c r="S18" s="246">
        <f t="shared" si="5"/>
        <v>14.795000000000002</v>
      </c>
      <c r="T18" s="249">
        <f t="shared" si="6"/>
        <v>1</v>
      </c>
      <c r="U18" s="58" t="str">
        <f t="shared" si="7"/>
        <v>_3eA</v>
      </c>
      <c r="V18" s="125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</row>
    <row r="19" spans="1:113" s="1" customFormat="1" ht="18.95" customHeight="1" x14ac:dyDescent="0.3">
      <c r="A19" s="69">
        <v>16</v>
      </c>
      <c r="B19" s="70" t="s">
        <v>80</v>
      </c>
      <c r="C19" s="70" t="s">
        <v>121</v>
      </c>
      <c r="D19" s="71" t="s">
        <v>58</v>
      </c>
      <c r="E19" s="72" t="s">
        <v>10</v>
      </c>
      <c r="F19" s="240">
        <v>8.58</v>
      </c>
      <c r="G19" s="241">
        <f t="shared" si="1"/>
        <v>17</v>
      </c>
      <c r="H19" s="58" t="str">
        <f t="shared" si="0"/>
        <v>_3eA</v>
      </c>
      <c r="I19" s="125"/>
      <c r="J19" s="69">
        <v>16</v>
      </c>
      <c r="K19" s="70" t="s">
        <v>80</v>
      </c>
      <c r="L19" s="70" t="s">
        <v>121</v>
      </c>
      <c r="M19" s="71" t="s">
        <v>58</v>
      </c>
      <c r="N19" s="72" t="s">
        <v>10</v>
      </c>
      <c r="O19" s="240">
        <f t="shared" si="2"/>
        <v>8.58</v>
      </c>
      <c r="P19" s="152">
        <f t="shared" si="3"/>
        <v>17</v>
      </c>
      <c r="Q19" s="247">
        <v>17.61</v>
      </c>
      <c r="R19" s="152">
        <f t="shared" si="4"/>
        <v>2</v>
      </c>
      <c r="S19" s="246">
        <f t="shared" si="5"/>
        <v>13.094999999999999</v>
      </c>
      <c r="T19" s="249">
        <f t="shared" si="6"/>
        <v>3</v>
      </c>
      <c r="U19" s="58" t="str">
        <f t="shared" si="7"/>
        <v>_3eA</v>
      </c>
      <c r="V19" s="125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</row>
    <row r="20" spans="1:113" s="1" customFormat="1" ht="18.95" customHeight="1" x14ac:dyDescent="0.3">
      <c r="A20" s="69">
        <v>17</v>
      </c>
      <c r="B20" s="70" t="s">
        <v>81</v>
      </c>
      <c r="C20" s="70" t="s">
        <v>122</v>
      </c>
      <c r="D20" s="71" t="s">
        <v>123</v>
      </c>
      <c r="E20" s="72" t="s">
        <v>10</v>
      </c>
      <c r="F20" s="240">
        <v>9.42</v>
      </c>
      <c r="G20" s="241">
        <f t="shared" si="1"/>
        <v>12</v>
      </c>
      <c r="H20" s="58" t="str">
        <f t="shared" si="0"/>
        <v>_3eA</v>
      </c>
      <c r="I20" s="125"/>
      <c r="J20" s="69">
        <v>17</v>
      </c>
      <c r="K20" s="70" t="s">
        <v>81</v>
      </c>
      <c r="L20" s="70" t="s">
        <v>122</v>
      </c>
      <c r="M20" s="71" t="s">
        <v>123</v>
      </c>
      <c r="N20" s="72" t="s">
        <v>10</v>
      </c>
      <c r="O20" s="240">
        <f t="shared" si="2"/>
        <v>9.42</v>
      </c>
      <c r="P20" s="152">
        <f t="shared" si="3"/>
        <v>12</v>
      </c>
      <c r="Q20" s="246">
        <v>16.09</v>
      </c>
      <c r="R20" s="152">
        <f t="shared" si="4"/>
        <v>4</v>
      </c>
      <c r="S20" s="246">
        <f t="shared" si="5"/>
        <v>12.754999999999999</v>
      </c>
      <c r="T20" s="249">
        <f t="shared" si="6"/>
        <v>6</v>
      </c>
      <c r="U20" s="58" t="str">
        <f t="shared" si="7"/>
        <v>_3eA</v>
      </c>
      <c r="V20" s="125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</row>
    <row r="21" spans="1:113" s="1" customFormat="1" ht="18.95" customHeight="1" x14ac:dyDescent="0.3">
      <c r="A21" s="69">
        <v>18</v>
      </c>
      <c r="B21" s="70" t="s">
        <v>82</v>
      </c>
      <c r="C21" s="70" t="s">
        <v>124</v>
      </c>
      <c r="D21" s="71" t="s">
        <v>125</v>
      </c>
      <c r="E21" s="72" t="s">
        <v>62</v>
      </c>
      <c r="F21" s="240">
        <v>8.7899999999999991</v>
      </c>
      <c r="G21" s="241">
        <f t="shared" si="1"/>
        <v>15</v>
      </c>
      <c r="H21" s="58" t="str">
        <f t="shared" si="0"/>
        <v>_3eA</v>
      </c>
      <c r="I21" s="125"/>
      <c r="J21" s="69">
        <v>18</v>
      </c>
      <c r="K21" s="70" t="s">
        <v>82</v>
      </c>
      <c r="L21" s="70" t="s">
        <v>124</v>
      </c>
      <c r="M21" s="71" t="s">
        <v>125</v>
      </c>
      <c r="N21" s="72" t="s">
        <v>62</v>
      </c>
      <c r="O21" s="240">
        <f t="shared" si="2"/>
        <v>8.7899999999999991</v>
      </c>
      <c r="P21" s="152">
        <f t="shared" si="3"/>
        <v>15</v>
      </c>
      <c r="Q21" s="247">
        <v>12.57</v>
      </c>
      <c r="R21" s="152">
        <f t="shared" si="4"/>
        <v>14</v>
      </c>
      <c r="S21" s="246">
        <f t="shared" si="5"/>
        <v>10.68</v>
      </c>
      <c r="T21" s="249">
        <f t="shared" si="6"/>
        <v>15</v>
      </c>
      <c r="U21" s="58" t="str">
        <f t="shared" si="7"/>
        <v>_3eA</v>
      </c>
      <c r="V21" s="125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</row>
    <row r="22" spans="1:113" s="1" customFormat="1" ht="18.95" customHeight="1" x14ac:dyDescent="0.3">
      <c r="A22" s="69">
        <v>19</v>
      </c>
      <c r="B22" s="70" t="s">
        <v>83</v>
      </c>
      <c r="C22" s="70" t="s">
        <v>126</v>
      </c>
      <c r="D22" s="71" t="s">
        <v>127</v>
      </c>
      <c r="E22" s="72" t="s">
        <v>62</v>
      </c>
      <c r="F22" s="240">
        <v>10.1</v>
      </c>
      <c r="G22" s="241">
        <f t="shared" si="1"/>
        <v>7</v>
      </c>
      <c r="H22" s="58" t="str">
        <f t="shared" si="0"/>
        <v>_3eA</v>
      </c>
      <c r="I22" s="125"/>
      <c r="J22" s="69">
        <v>19</v>
      </c>
      <c r="K22" s="70" t="s">
        <v>83</v>
      </c>
      <c r="L22" s="70" t="s">
        <v>126</v>
      </c>
      <c r="M22" s="71" t="s">
        <v>127</v>
      </c>
      <c r="N22" s="72" t="s">
        <v>62</v>
      </c>
      <c r="O22" s="240">
        <f t="shared" si="2"/>
        <v>10.1</v>
      </c>
      <c r="P22" s="152">
        <f t="shared" si="3"/>
        <v>7</v>
      </c>
      <c r="Q22" s="246">
        <v>14.05</v>
      </c>
      <c r="R22" s="152">
        <f t="shared" si="4"/>
        <v>9</v>
      </c>
      <c r="S22" s="246">
        <f t="shared" si="5"/>
        <v>12.074999999999999</v>
      </c>
      <c r="T22" s="249">
        <f t="shared" si="6"/>
        <v>11</v>
      </c>
      <c r="U22" s="58" t="str">
        <f t="shared" si="7"/>
        <v>_3eA</v>
      </c>
      <c r="V22" s="125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</row>
    <row r="23" spans="1:113" s="1" customFormat="1" ht="18.95" customHeight="1" x14ac:dyDescent="0.3">
      <c r="A23" s="73">
        <v>20</v>
      </c>
      <c r="B23" s="70" t="s">
        <v>84</v>
      </c>
      <c r="C23" s="74" t="s">
        <v>128</v>
      </c>
      <c r="D23" s="75" t="s">
        <v>129</v>
      </c>
      <c r="E23" s="76" t="s">
        <v>62</v>
      </c>
      <c r="F23" s="243">
        <v>8.7100000000000009</v>
      </c>
      <c r="G23" s="241">
        <f t="shared" si="1"/>
        <v>16</v>
      </c>
      <c r="H23" s="77" t="str">
        <f t="shared" si="0"/>
        <v>_3eA</v>
      </c>
      <c r="I23" s="125"/>
      <c r="J23" s="73">
        <v>20</v>
      </c>
      <c r="K23" s="74" t="s">
        <v>84</v>
      </c>
      <c r="L23" s="74" t="s">
        <v>128</v>
      </c>
      <c r="M23" s="75" t="s">
        <v>129</v>
      </c>
      <c r="N23" s="76" t="s">
        <v>62</v>
      </c>
      <c r="O23" s="240">
        <f t="shared" si="2"/>
        <v>8.7100000000000009</v>
      </c>
      <c r="P23" s="152">
        <f t="shared" si="3"/>
        <v>16</v>
      </c>
      <c r="Q23" s="247">
        <v>11.53</v>
      </c>
      <c r="R23" s="152">
        <f t="shared" si="4"/>
        <v>17</v>
      </c>
      <c r="S23" s="246">
        <f t="shared" si="5"/>
        <v>10.120000000000001</v>
      </c>
      <c r="T23" s="249">
        <f t="shared" si="6"/>
        <v>17</v>
      </c>
      <c r="U23" s="77" t="str">
        <f t="shared" si="7"/>
        <v>_3eA</v>
      </c>
      <c r="V23" s="125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</row>
    <row r="24" spans="1:113" s="1" customFormat="1" ht="18.95" customHeight="1" x14ac:dyDescent="0.3">
      <c r="A24" s="69"/>
      <c r="B24" s="70"/>
      <c r="C24" s="70"/>
      <c r="D24" s="71"/>
      <c r="E24" s="72"/>
      <c r="F24" s="240"/>
      <c r="G24" s="241" t="str">
        <f t="shared" si="1"/>
        <v/>
      </c>
      <c r="H24" s="58"/>
      <c r="I24" s="125"/>
      <c r="J24" s="69"/>
      <c r="K24" s="70"/>
      <c r="L24" s="70"/>
      <c r="M24" s="71"/>
      <c r="N24" s="72"/>
      <c r="O24" s="240" t="str">
        <f t="shared" si="2"/>
        <v/>
      </c>
      <c r="P24" s="152" t="str">
        <f>IFERROR(RANK(O24,$O$4:$O$28,),"")</f>
        <v/>
      </c>
      <c r="Q24" s="246"/>
      <c r="R24" s="152" t="str">
        <f t="shared" si="4"/>
        <v/>
      </c>
      <c r="S24" s="246" t="str">
        <f t="shared" si="5"/>
        <v/>
      </c>
      <c r="T24" s="249" t="str">
        <f t="shared" si="6"/>
        <v/>
      </c>
      <c r="U24" s="58"/>
      <c r="V24" s="125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</row>
    <row r="25" spans="1:113" s="1" customFormat="1" ht="18.95" customHeight="1" x14ac:dyDescent="0.3">
      <c r="A25" s="69"/>
      <c r="B25" s="70"/>
      <c r="C25" s="70"/>
      <c r="D25" s="71"/>
      <c r="E25" s="72"/>
      <c r="F25" s="240"/>
      <c r="G25" s="241" t="str">
        <f t="shared" si="1"/>
        <v/>
      </c>
      <c r="H25" s="58"/>
      <c r="I25" s="125"/>
      <c r="J25" s="69"/>
      <c r="K25" s="70"/>
      <c r="L25" s="70"/>
      <c r="M25" s="71"/>
      <c r="N25" s="72"/>
      <c r="O25" s="240" t="str">
        <f t="shared" si="2"/>
        <v/>
      </c>
      <c r="P25" s="152" t="str">
        <f t="shared" si="3"/>
        <v/>
      </c>
      <c r="Q25" s="246"/>
      <c r="R25" s="152" t="str">
        <f t="shared" si="4"/>
        <v/>
      </c>
      <c r="S25" s="246" t="str">
        <f t="shared" si="5"/>
        <v/>
      </c>
      <c r="T25" s="249" t="str">
        <f t="shared" si="6"/>
        <v/>
      </c>
      <c r="U25" s="58"/>
      <c r="V25" s="125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</row>
    <row r="26" spans="1:113" s="1" customFormat="1" ht="18.95" customHeight="1" x14ac:dyDescent="0.3">
      <c r="A26" s="69"/>
      <c r="B26" s="70"/>
      <c r="C26" s="70"/>
      <c r="D26" s="71"/>
      <c r="E26" s="72"/>
      <c r="F26" s="240"/>
      <c r="G26" s="241" t="str">
        <f t="shared" si="1"/>
        <v/>
      </c>
      <c r="H26" s="58"/>
      <c r="I26" s="125"/>
      <c r="J26" s="69"/>
      <c r="K26" s="70"/>
      <c r="L26" s="70"/>
      <c r="M26" s="71"/>
      <c r="N26" s="72"/>
      <c r="O26" s="240" t="str">
        <f t="shared" si="2"/>
        <v/>
      </c>
      <c r="P26" s="152" t="str">
        <f t="shared" si="3"/>
        <v/>
      </c>
      <c r="Q26" s="246"/>
      <c r="R26" s="152" t="str">
        <f t="shared" si="4"/>
        <v/>
      </c>
      <c r="S26" s="246" t="str">
        <f t="shared" si="5"/>
        <v/>
      </c>
      <c r="T26" s="249" t="str">
        <f t="shared" si="6"/>
        <v/>
      </c>
      <c r="U26" s="58"/>
      <c r="V26" s="125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</row>
    <row r="27" spans="1:113" s="1" customFormat="1" ht="18.95" customHeight="1" x14ac:dyDescent="0.3">
      <c r="A27" s="69"/>
      <c r="B27" s="69"/>
      <c r="C27" s="69"/>
      <c r="D27" s="69"/>
      <c r="E27" s="69"/>
      <c r="F27" s="244"/>
      <c r="G27" s="241" t="str">
        <f t="shared" si="1"/>
        <v/>
      </c>
      <c r="H27" s="69"/>
      <c r="I27" s="125"/>
      <c r="J27" s="69"/>
      <c r="K27" s="69"/>
      <c r="L27" s="69"/>
      <c r="M27" s="69"/>
      <c r="N27" s="69"/>
      <c r="O27" s="240" t="str">
        <f t="shared" si="2"/>
        <v/>
      </c>
      <c r="P27" s="152" t="str">
        <f t="shared" si="3"/>
        <v/>
      </c>
      <c r="Q27" s="248"/>
      <c r="R27" s="152" t="str">
        <f t="shared" si="4"/>
        <v/>
      </c>
      <c r="S27" s="246" t="str">
        <f t="shared" si="5"/>
        <v/>
      </c>
      <c r="T27" s="249" t="str">
        <f t="shared" si="6"/>
        <v/>
      </c>
      <c r="U27" s="69"/>
      <c r="V27" s="125"/>
      <c r="W27" s="57"/>
      <c r="X27" s="57"/>
      <c r="Y27" s="57"/>
      <c r="Z27" s="57"/>
      <c r="AA27" s="57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</row>
    <row r="28" spans="1:113" s="1" customFormat="1" ht="18.95" customHeight="1" x14ac:dyDescent="0.3">
      <c r="A28" s="69"/>
      <c r="B28" s="69"/>
      <c r="C28" s="69"/>
      <c r="D28" s="69"/>
      <c r="E28" s="69"/>
      <c r="F28" s="245"/>
      <c r="G28" s="241" t="str">
        <f t="shared" si="1"/>
        <v/>
      </c>
      <c r="H28" s="69"/>
      <c r="I28" s="125"/>
      <c r="J28" s="69"/>
      <c r="K28" s="69"/>
      <c r="L28" s="69"/>
      <c r="M28" s="69"/>
      <c r="N28" s="69"/>
      <c r="O28" s="240" t="str">
        <f t="shared" si="2"/>
        <v/>
      </c>
      <c r="P28" s="152" t="str">
        <f t="shared" si="3"/>
        <v/>
      </c>
      <c r="Q28" s="248"/>
      <c r="R28" s="152" t="str">
        <f t="shared" si="4"/>
        <v/>
      </c>
      <c r="S28" s="246" t="str">
        <f t="shared" si="5"/>
        <v/>
      </c>
      <c r="T28" s="249" t="str">
        <f t="shared" si="6"/>
        <v/>
      </c>
      <c r="U28" s="69"/>
      <c r="V28" s="125"/>
      <c r="W28" s="57"/>
      <c r="X28" s="57"/>
      <c r="Y28" s="57"/>
      <c r="Z28" s="57"/>
      <c r="AA28" s="57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</row>
    <row r="29" spans="1:113" s="1" customFormat="1" ht="18.95" customHeight="1" x14ac:dyDescent="0.25">
      <c r="A29" s="57"/>
      <c r="B29" s="57"/>
      <c r="C29" s="57"/>
      <c r="D29" s="57"/>
      <c r="E29" s="57"/>
      <c r="F29" s="57"/>
      <c r="G29" s="57"/>
      <c r="H29" s="57"/>
      <c r="I29" s="126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126"/>
      <c r="W29" s="57"/>
      <c r="X29" s="57"/>
      <c r="Y29" s="57"/>
      <c r="Z29" s="57"/>
      <c r="AA29" s="57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</row>
    <row r="30" spans="1:113" s="1" customFormat="1" ht="18.95" customHeight="1" x14ac:dyDescent="0.25">
      <c r="A30" s="51"/>
      <c r="B30" s="51" t="s">
        <v>173</v>
      </c>
      <c r="C30" s="52"/>
      <c r="D30" s="52"/>
      <c r="E30" s="52"/>
      <c r="F30" s="53"/>
      <c r="G30" s="166"/>
      <c r="H30" s="164" t="s">
        <v>19</v>
      </c>
      <c r="I30" s="123"/>
      <c r="J30" s="51"/>
      <c r="K30" s="51" t="s">
        <v>173</v>
      </c>
      <c r="L30" s="52"/>
      <c r="M30" s="52"/>
      <c r="N30" s="52"/>
      <c r="O30" s="53"/>
      <c r="P30" s="53"/>
      <c r="Q30" s="53"/>
      <c r="R30" s="53"/>
      <c r="S30" s="53"/>
      <c r="T30" s="166"/>
      <c r="U30" s="164" t="s">
        <v>18</v>
      </c>
      <c r="V30" s="123"/>
      <c r="W30" s="57"/>
      <c r="X30" s="57"/>
      <c r="Y30" s="57"/>
      <c r="Z30" s="57"/>
      <c r="AA30" s="57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</row>
    <row r="31" spans="1:113" s="1" customFormat="1" ht="18.95" customHeight="1" x14ac:dyDescent="0.25">
      <c r="A31" s="51"/>
      <c r="B31" s="51" t="s">
        <v>174</v>
      </c>
      <c r="C31" s="52"/>
      <c r="D31" s="52"/>
      <c r="E31" s="52"/>
      <c r="F31" s="53"/>
      <c r="G31" s="166"/>
      <c r="H31" s="165" t="s">
        <v>3</v>
      </c>
      <c r="I31" s="123"/>
      <c r="J31" s="51"/>
      <c r="K31" s="51" t="s">
        <v>174</v>
      </c>
      <c r="L31" s="52"/>
      <c r="M31" s="52"/>
      <c r="N31" s="52"/>
      <c r="O31" s="53"/>
      <c r="P31" s="54"/>
      <c r="Q31" s="53"/>
      <c r="R31" s="54"/>
      <c r="S31" s="53"/>
      <c r="T31" s="166"/>
      <c r="U31" s="165" t="str">
        <f>$H$31</f>
        <v>_3eB</v>
      </c>
      <c r="V31" s="123"/>
      <c r="W31" s="57"/>
      <c r="X31" s="57"/>
      <c r="Y31" s="57"/>
      <c r="Z31" s="57"/>
      <c r="AA31" s="57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</row>
    <row r="32" spans="1:113" s="1" customFormat="1" ht="18.95" customHeight="1" x14ac:dyDescent="0.3">
      <c r="A32" s="66" t="str">
        <f>$A$3</f>
        <v>N°</v>
      </c>
      <c r="B32" s="67" t="str">
        <f>$B$3</f>
        <v>ID</v>
      </c>
      <c r="C32" s="67" t="str">
        <f>$C$3</f>
        <v>1st NAME</v>
      </c>
      <c r="D32" s="67" t="str">
        <f>$D$3</f>
        <v>LAST NAME</v>
      </c>
      <c r="E32" s="68" t="str">
        <f>$E$3</f>
        <v>Sexe</v>
      </c>
      <c r="F32" s="68" t="str">
        <f>$F$3</f>
        <v>Av1</v>
      </c>
      <c r="G32" s="68" t="str">
        <f>$G$3</f>
        <v>Rank1</v>
      </c>
      <c r="H32" s="56" t="str">
        <f>$H$3</f>
        <v>CLASS</v>
      </c>
      <c r="I32" s="120"/>
      <c r="J32" s="66" t="str">
        <f>$A$3</f>
        <v>N°</v>
      </c>
      <c r="K32" s="67" t="str">
        <f>$B$3</f>
        <v>ID</v>
      </c>
      <c r="L32" s="67" t="str">
        <f>$C$3</f>
        <v>1st NAME</v>
      </c>
      <c r="M32" s="67" t="str">
        <f>$D$3</f>
        <v>LAST NAME</v>
      </c>
      <c r="N32" s="68" t="str">
        <f>$E$3</f>
        <v>Sexe</v>
      </c>
      <c r="O32" s="167" t="str">
        <f>$F$3</f>
        <v>Av1</v>
      </c>
      <c r="P32" s="68" t="str">
        <f>$G$3</f>
        <v>Rank1</v>
      </c>
      <c r="Q32" s="167" t="str">
        <f>$Q$3</f>
        <v>Av2</v>
      </c>
      <c r="R32" s="68" t="str">
        <f>$R$3</f>
        <v>Rank2</v>
      </c>
      <c r="S32" s="167" t="str">
        <f>$S$3</f>
        <v>AvGen</v>
      </c>
      <c r="T32" s="167" t="str">
        <f>$T$3</f>
        <v>RankGen</v>
      </c>
      <c r="U32" s="56" t="str">
        <f>$H$3</f>
        <v>CLASS</v>
      </c>
      <c r="V32" s="120"/>
      <c r="W32" s="57"/>
      <c r="X32" s="57"/>
      <c r="Y32" s="57"/>
      <c r="Z32" s="57"/>
      <c r="AA32" s="57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</row>
    <row r="33" spans="1:113" s="1" customFormat="1" ht="18.95" customHeight="1" x14ac:dyDescent="0.3">
      <c r="A33" s="69" cm="1">
        <f t="array" ref="A33:A49">_xlfn.SEQUENCE(COUNTA(B33:B52))</f>
        <v>1</v>
      </c>
      <c r="B33" s="70" t="s">
        <v>85</v>
      </c>
      <c r="C33" s="70" t="s">
        <v>21</v>
      </c>
      <c r="D33" s="71" t="s">
        <v>22</v>
      </c>
      <c r="E33" s="72" t="s">
        <v>10</v>
      </c>
      <c r="F33" s="240">
        <v>14.23</v>
      </c>
      <c r="G33" s="241">
        <f>IFERROR(RANK(F33,$F$33:$F$57,),"")</f>
        <v>5</v>
      </c>
      <c r="H33" s="58" t="str">
        <f>IF(B33="","",$H$31)</f>
        <v>_3eB</v>
      </c>
      <c r="I33" s="121"/>
      <c r="J33" s="69" cm="1">
        <f t="array" ref="J33:J49">_xlfn.SEQUENCE(COUNTA(K33:K52))</f>
        <v>1</v>
      </c>
      <c r="K33" s="70" t="s">
        <v>85</v>
      </c>
      <c r="L33" s="70" t="s">
        <v>21</v>
      </c>
      <c r="M33" s="71" t="s">
        <v>22</v>
      </c>
      <c r="N33" s="72" t="s">
        <v>10</v>
      </c>
      <c r="O33" s="240">
        <f>IF(B33="","",F33)</f>
        <v>14.23</v>
      </c>
      <c r="P33" s="152">
        <f>IFERROR(RANK(O33,$O$33:$O$57,),"")</f>
        <v>5</v>
      </c>
      <c r="Q33" s="246">
        <v>13.59</v>
      </c>
      <c r="R33" s="152">
        <f>IFERROR(RANK(Q33,$Q$33:$Q$57,),"")</f>
        <v>11</v>
      </c>
      <c r="S33" s="246">
        <f>IF(K33="","",(O33+Q33)/2)</f>
        <v>13.91</v>
      </c>
      <c r="T33" s="249">
        <f>IFERROR(RANK(S33,$S$33:$S$57,),"")</f>
        <v>5</v>
      </c>
      <c r="U33" s="58" t="str">
        <f>IF(K33="","",$U$31)</f>
        <v>_3eB</v>
      </c>
      <c r="V33" s="121"/>
      <c r="W33" s="57"/>
      <c r="X33" s="57"/>
      <c r="Y33" s="57"/>
      <c r="Z33" s="57"/>
      <c r="AA33" s="57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</row>
    <row r="34" spans="1:113" s="1" customFormat="1" ht="18.95" customHeight="1" x14ac:dyDescent="0.3">
      <c r="A34" s="69">
        <v>2</v>
      </c>
      <c r="B34" s="70" t="s">
        <v>86</v>
      </c>
      <c r="C34" s="70" t="s">
        <v>23</v>
      </c>
      <c r="D34" s="71" t="s">
        <v>24</v>
      </c>
      <c r="E34" s="72" t="s">
        <v>62</v>
      </c>
      <c r="F34" s="242">
        <v>11.01</v>
      </c>
      <c r="G34" s="241">
        <f t="shared" ref="G34:G57" si="8">IFERROR(RANK(F34,$F$33:$F$57,),"")</f>
        <v>13</v>
      </c>
      <c r="H34" s="58" t="str">
        <f t="shared" ref="H34:H49" si="9">IF(B34="","",$H$31)</f>
        <v>_3eB</v>
      </c>
      <c r="I34" s="121"/>
      <c r="J34" s="69">
        <v>2</v>
      </c>
      <c r="K34" s="70" t="s">
        <v>86</v>
      </c>
      <c r="L34" s="70" t="s">
        <v>23</v>
      </c>
      <c r="M34" s="71" t="s">
        <v>24</v>
      </c>
      <c r="N34" s="72" t="s">
        <v>62</v>
      </c>
      <c r="O34" s="240">
        <f t="shared" ref="O34:O57" si="10">IF(B34="","",F34)</f>
        <v>11.01</v>
      </c>
      <c r="P34" s="152">
        <f t="shared" ref="P34:P57" si="11">IFERROR(RANK(O34,$O$33:$O$57,),"")</f>
        <v>13</v>
      </c>
      <c r="Q34" s="247">
        <v>14.11</v>
      </c>
      <c r="R34" s="152">
        <f t="shared" ref="R34:R57" si="12">IFERROR(RANK(Q34,$Q$33:$Q$57,),"")</f>
        <v>7</v>
      </c>
      <c r="S34" s="246">
        <f t="shared" ref="S34:S57" si="13">IF(K34="","",(O34+Q34)/2)</f>
        <v>12.559999999999999</v>
      </c>
      <c r="T34" s="249">
        <f t="shared" ref="T34:T57" si="14">IFERROR(RANK(S34,$S$33:$S$57,),"")</f>
        <v>14</v>
      </c>
      <c r="U34" s="58" t="str">
        <f t="shared" ref="U34:U49" si="15">IF(K34="","",$U$31)</f>
        <v>_3eB</v>
      </c>
      <c r="V34" s="121"/>
      <c r="W34" s="57"/>
      <c r="X34" s="57"/>
      <c r="Y34" s="57"/>
      <c r="Z34" s="57"/>
      <c r="AA34" s="57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</row>
    <row r="35" spans="1:113" s="1" customFormat="1" ht="18.95" customHeight="1" x14ac:dyDescent="0.3">
      <c r="A35" s="69">
        <v>3</v>
      </c>
      <c r="B35" s="70" t="s">
        <v>87</v>
      </c>
      <c r="C35" s="70" t="s">
        <v>25</v>
      </c>
      <c r="D35" s="71" t="s">
        <v>26</v>
      </c>
      <c r="E35" s="72" t="s">
        <v>62</v>
      </c>
      <c r="F35" s="240">
        <v>15.51</v>
      </c>
      <c r="G35" s="241">
        <f t="shared" si="8"/>
        <v>3</v>
      </c>
      <c r="H35" s="58" t="str">
        <f t="shared" si="9"/>
        <v>_3eB</v>
      </c>
      <c r="I35" s="121"/>
      <c r="J35" s="69">
        <v>3</v>
      </c>
      <c r="K35" s="70" t="s">
        <v>87</v>
      </c>
      <c r="L35" s="70" t="s">
        <v>25</v>
      </c>
      <c r="M35" s="71" t="s">
        <v>26</v>
      </c>
      <c r="N35" s="72" t="s">
        <v>62</v>
      </c>
      <c r="O35" s="240">
        <f t="shared" si="10"/>
        <v>15.51</v>
      </c>
      <c r="P35" s="152">
        <f t="shared" si="11"/>
        <v>3</v>
      </c>
      <c r="Q35" s="246">
        <v>10.63</v>
      </c>
      <c r="R35" s="152">
        <f t="shared" si="12"/>
        <v>17</v>
      </c>
      <c r="S35" s="246">
        <f t="shared" si="13"/>
        <v>13.07</v>
      </c>
      <c r="T35" s="249">
        <f t="shared" si="14"/>
        <v>9</v>
      </c>
      <c r="U35" s="58" t="str">
        <f t="shared" si="15"/>
        <v>_3eB</v>
      </c>
      <c r="V35" s="121"/>
      <c r="W35" s="57"/>
      <c r="X35" s="57"/>
      <c r="Y35" s="57"/>
      <c r="Z35" s="57"/>
      <c r="AA35" s="57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</row>
    <row r="36" spans="1:113" s="1" customFormat="1" ht="18.95" customHeight="1" x14ac:dyDescent="0.3">
      <c r="A36" s="69">
        <v>4</v>
      </c>
      <c r="B36" s="70" t="s">
        <v>88</v>
      </c>
      <c r="C36" s="70" t="s">
        <v>27</v>
      </c>
      <c r="D36" s="71" t="s">
        <v>24</v>
      </c>
      <c r="E36" s="72" t="s">
        <v>10</v>
      </c>
      <c r="F36" s="240">
        <v>11.04</v>
      </c>
      <c r="G36" s="241">
        <f t="shared" si="8"/>
        <v>12</v>
      </c>
      <c r="H36" s="58" t="str">
        <f t="shared" si="9"/>
        <v>_3eB</v>
      </c>
      <c r="I36" s="121"/>
      <c r="J36" s="69">
        <v>4</v>
      </c>
      <c r="K36" s="70" t="s">
        <v>88</v>
      </c>
      <c r="L36" s="70" t="s">
        <v>27</v>
      </c>
      <c r="M36" s="71" t="s">
        <v>24</v>
      </c>
      <c r="N36" s="72" t="s">
        <v>10</v>
      </c>
      <c r="O36" s="240">
        <f t="shared" si="10"/>
        <v>11.04</v>
      </c>
      <c r="P36" s="152">
        <f t="shared" si="11"/>
        <v>12</v>
      </c>
      <c r="Q36" s="247">
        <v>16.149999999999999</v>
      </c>
      <c r="R36" s="152">
        <f t="shared" si="12"/>
        <v>4</v>
      </c>
      <c r="S36" s="246">
        <f t="shared" si="13"/>
        <v>13.594999999999999</v>
      </c>
      <c r="T36" s="249">
        <f t="shared" si="14"/>
        <v>7</v>
      </c>
      <c r="U36" s="58" t="str">
        <f t="shared" si="15"/>
        <v>_3eB</v>
      </c>
      <c r="V36" s="121"/>
      <c r="W36" s="57"/>
      <c r="X36" s="57"/>
      <c r="Y36" s="57"/>
      <c r="Z36" s="57"/>
      <c r="AA36" s="57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</row>
    <row r="37" spans="1:113" s="1" customFormat="1" ht="18.95" customHeight="1" x14ac:dyDescent="0.3">
      <c r="A37" s="69">
        <v>5</v>
      </c>
      <c r="B37" s="70" t="s">
        <v>89</v>
      </c>
      <c r="C37" s="70" t="s">
        <v>28</v>
      </c>
      <c r="D37" s="71" t="s">
        <v>29</v>
      </c>
      <c r="E37" s="72" t="s">
        <v>62</v>
      </c>
      <c r="F37" s="240">
        <v>9.9499999999999993</v>
      </c>
      <c r="G37" s="241">
        <f t="shared" si="8"/>
        <v>16</v>
      </c>
      <c r="H37" s="58" t="str">
        <f t="shared" si="9"/>
        <v>_3eB</v>
      </c>
      <c r="I37" s="121"/>
      <c r="J37" s="69">
        <v>5</v>
      </c>
      <c r="K37" s="70" t="s">
        <v>89</v>
      </c>
      <c r="L37" s="70" t="s">
        <v>28</v>
      </c>
      <c r="M37" s="71" t="s">
        <v>29</v>
      </c>
      <c r="N37" s="72" t="s">
        <v>62</v>
      </c>
      <c r="O37" s="240">
        <f t="shared" si="10"/>
        <v>9.9499999999999993</v>
      </c>
      <c r="P37" s="152">
        <f t="shared" si="11"/>
        <v>16</v>
      </c>
      <c r="Q37" s="246">
        <v>12.67</v>
      </c>
      <c r="R37" s="152">
        <f t="shared" si="12"/>
        <v>12</v>
      </c>
      <c r="S37" s="246">
        <f t="shared" si="13"/>
        <v>11.309999999999999</v>
      </c>
      <c r="T37" s="249">
        <f t="shared" si="14"/>
        <v>15</v>
      </c>
      <c r="U37" s="58" t="str">
        <f t="shared" si="15"/>
        <v>_3eB</v>
      </c>
      <c r="V37" s="121"/>
      <c r="W37" s="57"/>
      <c r="X37" s="57"/>
      <c r="Y37" s="57"/>
      <c r="Z37" s="57"/>
      <c r="AA37" s="57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</row>
    <row r="38" spans="1:113" s="1" customFormat="1" ht="18.95" customHeight="1" x14ac:dyDescent="0.3">
      <c r="A38" s="69">
        <v>6</v>
      </c>
      <c r="B38" s="70" t="s">
        <v>90</v>
      </c>
      <c r="C38" s="70" t="s">
        <v>30</v>
      </c>
      <c r="D38" s="71" t="s">
        <v>26</v>
      </c>
      <c r="E38" s="72" t="s">
        <v>62</v>
      </c>
      <c r="F38" s="240">
        <v>16.63</v>
      </c>
      <c r="G38" s="241">
        <f t="shared" si="8"/>
        <v>2</v>
      </c>
      <c r="H38" s="58" t="str">
        <f t="shared" si="9"/>
        <v>_3eB</v>
      </c>
      <c r="I38" s="121"/>
      <c r="J38" s="69">
        <v>6</v>
      </c>
      <c r="K38" s="70" t="s">
        <v>90</v>
      </c>
      <c r="L38" s="70" t="s">
        <v>30</v>
      </c>
      <c r="M38" s="71" t="s">
        <v>26</v>
      </c>
      <c r="N38" s="72" t="s">
        <v>62</v>
      </c>
      <c r="O38" s="240">
        <f t="shared" si="10"/>
        <v>16.63</v>
      </c>
      <c r="P38" s="152">
        <f t="shared" si="11"/>
        <v>2</v>
      </c>
      <c r="Q38" s="247">
        <v>16.190000000000001</v>
      </c>
      <c r="R38" s="152">
        <f t="shared" si="12"/>
        <v>3</v>
      </c>
      <c r="S38" s="246">
        <f t="shared" si="13"/>
        <v>16.41</v>
      </c>
      <c r="T38" s="249">
        <f t="shared" si="14"/>
        <v>1</v>
      </c>
      <c r="U38" s="58" t="str">
        <f t="shared" si="15"/>
        <v>_3eB</v>
      </c>
      <c r="V38" s="121"/>
      <c r="W38" s="57"/>
      <c r="X38" s="57"/>
      <c r="Y38" s="57"/>
      <c r="Z38" s="57"/>
      <c r="AA38" s="57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</row>
    <row r="39" spans="1:113" s="1" customFormat="1" ht="18.95" customHeight="1" x14ac:dyDescent="0.3">
      <c r="A39" s="69">
        <v>7</v>
      </c>
      <c r="B39" s="70" t="s">
        <v>91</v>
      </c>
      <c r="C39" s="70" t="s">
        <v>31</v>
      </c>
      <c r="D39" s="71"/>
      <c r="E39" s="72" t="s">
        <v>10</v>
      </c>
      <c r="F39" s="240">
        <v>13.55</v>
      </c>
      <c r="G39" s="241">
        <f t="shared" si="8"/>
        <v>7</v>
      </c>
      <c r="H39" s="58" t="str">
        <f t="shared" si="9"/>
        <v>_3eB</v>
      </c>
      <c r="I39" s="121"/>
      <c r="J39" s="69">
        <v>7</v>
      </c>
      <c r="K39" s="70" t="s">
        <v>91</v>
      </c>
      <c r="L39" s="70" t="s">
        <v>31</v>
      </c>
      <c r="M39" s="71"/>
      <c r="N39" s="72" t="s">
        <v>10</v>
      </c>
      <c r="O39" s="240">
        <f t="shared" si="10"/>
        <v>13.55</v>
      </c>
      <c r="P39" s="152">
        <f t="shared" si="11"/>
        <v>7</v>
      </c>
      <c r="Q39" s="246">
        <v>11.71</v>
      </c>
      <c r="R39" s="152">
        <f t="shared" si="12"/>
        <v>15</v>
      </c>
      <c r="S39" s="246">
        <f t="shared" si="13"/>
        <v>12.63</v>
      </c>
      <c r="T39" s="249">
        <f t="shared" si="14"/>
        <v>13</v>
      </c>
      <c r="U39" s="58" t="str">
        <f t="shared" si="15"/>
        <v>_3eB</v>
      </c>
      <c r="V39" s="121"/>
      <c r="W39" s="57"/>
      <c r="X39" s="57"/>
      <c r="Y39" s="57"/>
      <c r="Z39" s="57"/>
      <c r="AA39" s="57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</row>
    <row r="40" spans="1:113" s="1" customFormat="1" ht="18.95" customHeight="1" x14ac:dyDescent="0.3">
      <c r="A40" s="69">
        <v>8</v>
      </c>
      <c r="B40" s="70" t="s">
        <v>92</v>
      </c>
      <c r="C40" s="70" t="s">
        <v>32</v>
      </c>
      <c r="D40" s="71" t="s">
        <v>33</v>
      </c>
      <c r="E40" s="72" t="s">
        <v>62</v>
      </c>
      <c r="F40" s="240">
        <v>14.71</v>
      </c>
      <c r="G40" s="241">
        <f t="shared" si="8"/>
        <v>4</v>
      </c>
      <c r="H40" s="58" t="str">
        <f t="shared" si="9"/>
        <v>_3eB</v>
      </c>
      <c r="I40" s="121"/>
      <c r="J40" s="69">
        <v>8</v>
      </c>
      <c r="K40" s="70" t="s">
        <v>92</v>
      </c>
      <c r="L40" s="70" t="s">
        <v>32</v>
      </c>
      <c r="M40" s="71" t="s">
        <v>33</v>
      </c>
      <c r="N40" s="72" t="s">
        <v>62</v>
      </c>
      <c r="O40" s="240">
        <f t="shared" si="10"/>
        <v>14.71</v>
      </c>
      <c r="P40" s="152">
        <f t="shared" si="11"/>
        <v>4</v>
      </c>
      <c r="Q40" s="247">
        <v>11.23</v>
      </c>
      <c r="R40" s="152">
        <f t="shared" si="12"/>
        <v>16</v>
      </c>
      <c r="S40" s="246">
        <f t="shared" si="13"/>
        <v>12.97</v>
      </c>
      <c r="T40" s="249">
        <f t="shared" si="14"/>
        <v>11</v>
      </c>
      <c r="U40" s="58" t="str">
        <f t="shared" si="15"/>
        <v>_3eB</v>
      </c>
      <c r="V40" s="121"/>
      <c r="W40" s="57"/>
      <c r="X40" s="57"/>
      <c r="Y40" s="57"/>
      <c r="Z40" s="57"/>
      <c r="AA40" s="57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</row>
    <row r="41" spans="1:113" s="1" customFormat="1" ht="18.95" customHeight="1" x14ac:dyDescent="0.3">
      <c r="A41" s="69">
        <v>9</v>
      </c>
      <c r="B41" s="70" t="s">
        <v>93</v>
      </c>
      <c r="C41" s="70" t="s">
        <v>34</v>
      </c>
      <c r="D41" s="71"/>
      <c r="E41" s="72" t="s">
        <v>62</v>
      </c>
      <c r="F41" s="240">
        <v>3.45</v>
      </c>
      <c r="G41" s="241">
        <f t="shared" si="8"/>
        <v>17</v>
      </c>
      <c r="H41" s="58" t="str">
        <f t="shared" si="9"/>
        <v>_3eB</v>
      </c>
      <c r="I41" s="121"/>
      <c r="J41" s="69">
        <v>9</v>
      </c>
      <c r="K41" s="70" t="s">
        <v>93</v>
      </c>
      <c r="L41" s="70" t="s">
        <v>34</v>
      </c>
      <c r="M41" s="71"/>
      <c r="N41" s="72" t="s">
        <v>62</v>
      </c>
      <c r="O41" s="240">
        <f t="shared" si="10"/>
        <v>3.45</v>
      </c>
      <c r="P41" s="152">
        <f t="shared" si="11"/>
        <v>17</v>
      </c>
      <c r="Q41" s="246">
        <v>16.75</v>
      </c>
      <c r="R41" s="152">
        <f t="shared" si="12"/>
        <v>2</v>
      </c>
      <c r="S41" s="246">
        <f t="shared" si="13"/>
        <v>10.1</v>
      </c>
      <c r="T41" s="249">
        <f t="shared" si="14"/>
        <v>17</v>
      </c>
      <c r="U41" s="58" t="str">
        <f t="shared" si="15"/>
        <v>_3eB</v>
      </c>
      <c r="V41" s="121"/>
      <c r="W41" s="57"/>
      <c r="X41" s="57"/>
      <c r="Y41" s="57"/>
      <c r="Z41" s="57"/>
      <c r="AA41" s="57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</row>
    <row r="42" spans="1:113" s="1" customFormat="1" ht="18.95" customHeight="1" x14ac:dyDescent="0.3">
      <c r="A42" s="69">
        <v>10</v>
      </c>
      <c r="B42" s="70" t="s">
        <v>94</v>
      </c>
      <c r="C42" s="70" t="s">
        <v>35</v>
      </c>
      <c r="D42" s="71"/>
      <c r="E42" s="72" t="s">
        <v>62</v>
      </c>
      <c r="F42" s="240">
        <v>12.25</v>
      </c>
      <c r="G42" s="241">
        <f t="shared" si="8"/>
        <v>9</v>
      </c>
      <c r="H42" s="58" t="str">
        <f t="shared" si="9"/>
        <v>_3eB</v>
      </c>
      <c r="I42" s="121"/>
      <c r="J42" s="69">
        <v>10</v>
      </c>
      <c r="K42" s="70" t="s">
        <v>94</v>
      </c>
      <c r="L42" s="70" t="s">
        <v>35</v>
      </c>
      <c r="M42" s="71"/>
      <c r="N42" s="72" t="s">
        <v>62</v>
      </c>
      <c r="O42" s="240">
        <f t="shared" si="10"/>
        <v>12.25</v>
      </c>
      <c r="P42" s="152">
        <f t="shared" si="11"/>
        <v>9</v>
      </c>
      <c r="Q42" s="247">
        <v>13.73</v>
      </c>
      <c r="R42" s="152">
        <f t="shared" si="12"/>
        <v>8</v>
      </c>
      <c r="S42" s="246">
        <f t="shared" si="13"/>
        <v>12.99</v>
      </c>
      <c r="T42" s="249">
        <f t="shared" si="14"/>
        <v>10</v>
      </c>
      <c r="U42" s="58" t="str">
        <f t="shared" si="15"/>
        <v>_3eB</v>
      </c>
      <c r="V42" s="121"/>
      <c r="W42" s="57"/>
      <c r="X42" s="57"/>
      <c r="Y42" s="57"/>
      <c r="Z42" s="57"/>
      <c r="AA42" s="57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</row>
    <row r="43" spans="1:113" s="1" customFormat="1" ht="18.95" customHeight="1" x14ac:dyDescent="0.3">
      <c r="A43" s="69">
        <v>11</v>
      </c>
      <c r="B43" s="70" t="s">
        <v>95</v>
      </c>
      <c r="C43" s="70" t="s">
        <v>36</v>
      </c>
      <c r="D43" s="71" t="s">
        <v>37</v>
      </c>
      <c r="E43" s="72" t="s">
        <v>62</v>
      </c>
      <c r="F43" s="240">
        <v>10.07</v>
      </c>
      <c r="G43" s="241">
        <f t="shared" si="8"/>
        <v>15</v>
      </c>
      <c r="H43" s="58" t="str">
        <f t="shared" si="9"/>
        <v>_3eB</v>
      </c>
      <c r="I43" s="121"/>
      <c r="J43" s="69">
        <v>11</v>
      </c>
      <c r="K43" s="70" t="s">
        <v>95</v>
      </c>
      <c r="L43" s="70" t="s">
        <v>36</v>
      </c>
      <c r="M43" s="71" t="s">
        <v>37</v>
      </c>
      <c r="N43" s="72" t="s">
        <v>62</v>
      </c>
      <c r="O43" s="240">
        <f t="shared" si="10"/>
        <v>10.07</v>
      </c>
      <c r="P43" s="152">
        <f t="shared" si="11"/>
        <v>15</v>
      </c>
      <c r="Q43" s="246">
        <v>12.21</v>
      </c>
      <c r="R43" s="152">
        <f t="shared" si="12"/>
        <v>13</v>
      </c>
      <c r="S43" s="246">
        <f t="shared" si="13"/>
        <v>11.14</v>
      </c>
      <c r="T43" s="249">
        <f t="shared" si="14"/>
        <v>16</v>
      </c>
      <c r="U43" s="58" t="str">
        <f t="shared" si="15"/>
        <v>_3eB</v>
      </c>
      <c r="V43" s="121"/>
      <c r="W43" s="57"/>
      <c r="X43" s="57"/>
      <c r="Y43" s="57"/>
      <c r="Z43" s="57"/>
      <c r="AA43" s="57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</row>
    <row r="44" spans="1:113" s="1" customFormat="1" ht="18.95" customHeight="1" x14ac:dyDescent="0.3">
      <c r="A44" s="69">
        <v>12</v>
      </c>
      <c r="B44" s="70" t="s">
        <v>96</v>
      </c>
      <c r="C44" s="70" t="s">
        <v>38</v>
      </c>
      <c r="D44" s="71"/>
      <c r="E44" s="72" t="s">
        <v>62</v>
      </c>
      <c r="F44" s="240">
        <v>14.03</v>
      </c>
      <c r="G44" s="241">
        <f t="shared" si="8"/>
        <v>6</v>
      </c>
      <c r="H44" s="58" t="str">
        <f t="shared" si="9"/>
        <v>_3eB</v>
      </c>
      <c r="I44" s="121"/>
      <c r="J44" s="69">
        <v>12</v>
      </c>
      <c r="K44" s="70" t="s">
        <v>96</v>
      </c>
      <c r="L44" s="70" t="s">
        <v>38</v>
      </c>
      <c r="M44" s="71"/>
      <c r="N44" s="72" t="s">
        <v>62</v>
      </c>
      <c r="O44" s="240">
        <f t="shared" si="10"/>
        <v>14.03</v>
      </c>
      <c r="P44" s="152">
        <f t="shared" si="11"/>
        <v>6</v>
      </c>
      <c r="Q44" s="247">
        <v>13.69</v>
      </c>
      <c r="R44" s="152">
        <f t="shared" si="12"/>
        <v>9</v>
      </c>
      <c r="S44" s="246">
        <f t="shared" si="13"/>
        <v>13.86</v>
      </c>
      <c r="T44" s="249">
        <f t="shared" si="14"/>
        <v>6</v>
      </c>
      <c r="U44" s="58" t="str">
        <f t="shared" si="15"/>
        <v>_3eB</v>
      </c>
      <c r="V44" s="121"/>
      <c r="W44" s="57"/>
      <c r="X44" s="57"/>
      <c r="Y44" s="57"/>
      <c r="Z44" s="57"/>
      <c r="AA44" s="57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</row>
    <row r="45" spans="1:113" s="1" customFormat="1" ht="18.95" customHeight="1" x14ac:dyDescent="0.3">
      <c r="A45" s="69">
        <v>13</v>
      </c>
      <c r="B45" s="70" t="s">
        <v>97</v>
      </c>
      <c r="C45" s="70" t="s">
        <v>39</v>
      </c>
      <c r="D45" s="71" t="s">
        <v>40</v>
      </c>
      <c r="E45" s="72" t="s">
        <v>62</v>
      </c>
      <c r="F45" s="240">
        <v>13.4</v>
      </c>
      <c r="G45" s="241">
        <f t="shared" si="8"/>
        <v>8</v>
      </c>
      <c r="H45" s="58" t="str">
        <f t="shared" si="9"/>
        <v>_3eB</v>
      </c>
      <c r="I45" s="121"/>
      <c r="J45" s="69">
        <v>13</v>
      </c>
      <c r="K45" s="70" t="s">
        <v>97</v>
      </c>
      <c r="L45" s="70" t="s">
        <v>39</v>
      </c>
      <c r="M45" s="71" t="s">
        <v>40</v>
      </c>
      <c r="N45" s="72" t="s">
        <v>62</v>
      </c>
      <c r="O45" s="240">
        <f t="shared" si="10"/>
        <v>13.4</v>
      </c>
      <c r="P45" s="152">
        <f t="shared" si="11"/>
        <v>8</v>
      </c>
      <c r="Q45" s="246">
        <v>15.17</v>
      </c>
      <c r="R45" s="152">
        <f t="shared" si="12"/>
        <v>6</v>
      </c>
      <c r="S45" s="246">
        <f t="shared" si="13"/>
        <v>14.285</v>
      </c>
      <c r="T45" s="249">
        <f t="shared" si="14"/>
        <v>4</v>
      </c>
      <c r="U45" s="58" t="str">
        <f t="shared" si="15"/>
        <v>_3eB</v>
      </c>
      <c r="V45" s="121"/>
      <c r="W45" s="57"/>
      <c r="X45" s="57"/>
      <c r="Y45" s="57"/>
      <c r="Z45" s="57"/>
      <c r="AA45" s="57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</row>
    <row r="46" spans="1:113" s="1" customFormat="1" ht="18.95" customHeight="1" x14ac:dyDescent="0.3">
      <c r="A46" s="69">
        <v>14</v>
      </c>
      <c r="B46" s="70" t="s">
        <v>98</v>
      </c>
      <c r="C46" s="70" t="s">
        <v>41</v>
      </c>
      <c r="D46" s="71" t="s">
        <v>42</v>
      </c>
      <c r="E46" s="72" t="s">
        <v>62</v>
      </c>
      <c r="F46" s="240">
        <v>11.65</v>
      </c>
      <c r="G46" s="241">
        <f t="shared" si="8"/>
        <v>10</v>
      </c>
      <c r="H46" s="58" t="str">
        <f t="shared" si="9"/>
        <v>_3eB</v>
      </c>
      <c r="I46" s="121"/>
      <c r="J46" s="69">
        <v>14</v>
      </c>
      <c r="K46" s="70" t="s">
        <v>98</v>
      </c>
      <c r="L46" s="70" t="s">
        <v>41</v>
      </c>
      <c r="M46" s="71" t="s">
        <v>42</v>
      </c>
      <c r="N46" s="72" t="s">
        <v>62</v>
      </c>
      <c r="O46" s="240">
        <f t="shared" si="10"/>
        <v>11.65</v>
      </c>
      <c r="P46" s="152">
        <f t="shared" si="11"/>
        <v>10</v>
      </c>
      <c r="Q46" s="247">
        <v>13.65</v>
      </c>
      <c r="R46" s="152">
        <f t="shared" si="12"/>
        <v>10</v>
      </c>
      <c r="S46" s="246">
        <f t="shared" si="13"/>
        <v>12.65</v>
      </c>
      <c r="T46" s="249">
        <f t="shared" si="14"/>
        <v>12</v>
      </c>
      <c r="U46" s="58" t="str">
        <f t="shared" si="15"/>
        <v>_3eB</v>
      </c>
      <c r="V46" s="121"/>
      <c r="W46" s="57"/>
      <c r="X46" s="57"/>
      <c r="Y46" s="57"/>
      <c r="Z46" s="57"/>
      <c r="AA46" s="57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</row>
    <row r="47" spans="1:113" s="1" customFormat="1" ht="18.95" customHeight="1" x14ac:dyDescent="0.3">
      <c r="A47" s="69">
        <v>15</v>
      </c>
      <c r="B47" s="70" t="s">
        <v>99</v>
      </c>
      <c r="C47" s="70" t="s">
        <v>43</v>
      </c>
      <c r="D47" s="71" t="s">
        <v>37</v>
      </c>
      <c r="E47" s="72" t="s">
        <v>10</v>
      </c>
      <c r="F47" s="240">
        <v>17.46</v>
      </c>
      <c r="G47" s="241">
        <f t="shared" si="8"/>
        <v>1</v>
      </c>
      <c r="H47" s="58" t="str">
        <f t="shared" si="9"/>
        <v>_3eB</v>
      </c>
      <c r="I47" s="121"/>
      <c r="J47" s="69">
        <v>15</v>
      </c>
      <c r="K47" s="70" t="s">
        <v>99</v>
      </c>
      <c r="L47" s="70" t="s">
        <v>43</v>
      </c>
      <c r="M47" s="71" t="s">
        <v>37</v>
      </c>
      <c r="N47" s="72" t="s">
        <v>10</v>
      </c>
      <c r="O47" s="240">
        <f t="shared" si="10"/>
        <v>17.46</v>
      </c>
      <c r="P47" s="152">
        <f t="shared" si="11"/>
        <v>1</v>
      </c>
      <c r="Q47" s="246">
        <v>12.13</v>
      </c>
      <c r="R47" s="152">
        <f t="shared" si="12"/>
        <v>14</v>
      </c>
      <c r="S47" s="246">
        <f t="shared" si="13"/>
        <v>14.795000000000002</v>
      </c>
      <c r="T47" s="249">
        <f t="shared" si="14"/>
        <v>2</v>
      </c>
      <c r="U47" s="58" t="str">
        <f t="shared" si="15"/>
        <v>_3eB</v>
      </c>
      <c r="V47" s="121"/>
      <c r="W47" s="57"/>
      <c r="X47" s="57"/>
      <c r="Y47" s="57"/>
      <c r="Z47" s="57"/>
      <c r="AA47" s="57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</row>
    <row r="48" spans="1:113" s="1" customFormat="1" ht="18.95" customHeight="1" x14ac:dyDescent="0.3">
      <c r="A48" s="69">
        <v>16</v>
      </c>
      <c r="B48" s="70" t="s">
        <v>100</v>
      </c>
      <c r="C48" s="70" t="s">
        <v>44</v>
      </c>
      <c r="D48" s="71" t="s">
        <v>45</v>
      </c>
      <c r="E48" s="72" t="s">
        <v>62</v>
      </c>
      <c r="F48" s="240">
        <v>11.58</v>
      </c>
      <c r="G48" s="241">
        <f t="shared" si="8"/>
        <v>11</v>
      </c>
      <c r="H48" s="58" t="str">
        <f t="shared" si="9"/>
        <v>_3eB</v>
      </c>
      <c r="I48" s="121"/>
      <c r="J48" s="69">
        <v>16</v>
      </c>
      <c r="K48" s="70" t="s">
        <v>100</v>
      </c>
      <c r="L48" s="70" t="s">
        <v>44</v>
      </c>
      <c r="M48" s="71" t="s">
        <v>45</v>
      </c>
      <c r="N48" s="72" t="s">
        <v>62</v>
      </c>
      <c r="O48" s="240">
        <f t="shared" si="10"/>
        <v>11.58</v>
      </c>
      <c r="P48" s="152">
        <f t="shared" si="11"/>
        <v>11</v>
      </c>
      <c r="Q48" s="247">
        <v>17.61</v>
      </c>
      <c r="R48" s="152">
        <f t="shared" si="12"/>
        <v>1</v>
      </c>
      <c r="S48" s="246">
        <f t="shared" si="13"/>
        <v>14.594999999999999</v>
      </c>
      <c r="T48" s="249">
        <f t="shared" si="14"/>
        <v>3</v>
      </c>
      <c r="U48" s="58" t="str">
        <f t="shared" si="15"/>
        <v>_3eB</v>
      </c>
      <c r="V48" s="121"/>
      <c r="W48" s="57"/>
      <c r="X48" s="57"/>
      <c r="Y48" s="57"/>
      <c r="Z48" s="57"/>
      <c r="AA48" s="57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</row>
    <row r="49" spans="1:113" s="1" customFormat="1" ht="18.95" customHeight="1" x14ac:dyDescent="0.3">
      <c r="A49" s="69">
        <v>17</v>
      </c>
      <c r="B49" s="70" t="s">
        <v>101</v>
      </c>
      <c r="C49" s="70" t="s">
        <v>46</v>
      </c>
      <c r="D49" s="71"/>
      <c r="E49" s="72" t="s">
        <v>62</v>
      </c>
      <c r="F49" s="240">
        <v>10.42</v>
      </c>
      <c r="G49" s="241">
        <f t="shared" si="8"/>
        <v>14</v>
      </c>
      <c r="H49" s="58" t="str">
        <f t="shared" si="9"/>
        <v>_3eB</v>
      </c>
      <c r="I49" s="121"/>
      <c r="J49" s="69">
        <v>17</v>
      </c>
      <c r="K49" s="70" t="s">
        <v>101</v>
      </c>
      <c r="L49" s="70" t="s">
        <v>46</v>
      </c>
      <c r="M49" s="71"/>
      <c r="N49" s="72" t="s">
        <v>62</v>
      </c>
      <c r="O49" s="240">
        <f t="shared" si="10"/>
        <v>10.42</v>
      </c>
      <c r="P49" s="152">
        <f t="shared" si="11"/>
        <v>14</v>
      </c>
      <c r="Q49" s="246">
        <v>16.09</v>
      </c>
      <c r="R49" s="152">
        <f t="shared" si="12"/>
        <v>5</v>
      </c>
      <c r="S49" s="246">
        <f t="shared" si="13"/>
        <v>13.254999999999999</v>
      </c>
      <c r="T49" s="249">
        <f t="shared" si="14"/>
        <v>8</v>
      </c>
      <c r="U49" s="58" t="str">
        <f t="shared" si="15"/>
        <v>_3eB</v>
      </c>
      <c r="V49" s="121"/>
      <c r="W49" s="57"/>
      <c r="X49" s="57"/>
      <c r="Y49" s="57"/>
      <c r="Z49" s="57"/>
      <c r="AA49" s="57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</row>
    <row r="50" spans="1:113" s="1" customFormat="1" ht="18.95" customHeight="1" x14ac:dyDescent="0.3">
      <c r="A50" s="69"/>
      <c r="B50" s="70"/>
      <c r="C50" s="70"/>
      <c r="D50" s="71"/>
      <c r="E50" s="72"/>
      <c r="F50" s="240"/>
      <c r="G50" s="241" t="str">
        <f t="shared" si="8"/>
        <v/>
      </c>
      <c r="H50" s="58"/>
      <c r="I50" s="121"/>
      <c r="J50" s="69"/>
      <c r="K50" s="70"/>
      <c r="L50" s="70"/>
      <c r="M50" s="71"/>
      <c r="N50" s="72"/>
      <c r="O50" s="240" t="str">
        <f t="shared" si="10"/>
        <v/>
      </c>
      <c r="P50" s="152" t="str">
        <f t="shared" si="11"/>
        <v/>
      </c>
      <c r="Q50" s="247"/>
      <c r="R50" s="152" t="str">
        <f t="shared" si="12"/>
        <v/>
      </c>
      <c r="S50" s="246" t="str">
        <f t="shared" si="13"/>
        <v/>
      </c>
      <c r="T50" s="249" t="str">
        <f t="shared" si="14"/>
        <v/>
      </c>
      <c r="U50" s="58"/>
      <c r="V50" s="121"/>
      <c r="W50" s="57"/>
      <c r="X50" s="57"/>
      <c r="Y50" s="57"/>
      <c r="Z50" s="57"/>
      <c r="AA50" s="57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</row>
    <row r="51" spans="1:113" s="1" customFormat="1" ht="18.95" customHeight="1" x14ac:dyDescent="0.3">
      <c r="A51" s="69"/>
      <c r="B51" s="70"/>
      <c r="C51" s="70"/>
      <c r="D51" s="71"/>
      <c r="E51" s="72"/>
      <c r="F51" s="240"/>
      <c r="G51" s="241" t="str">
        <f t="shared" si="8"/>
        <v/>
      </c>
      <c r="H51" s="58"/>
      <c r="I51" s="121"/>
      <c r="J51" s="69"/>
      <c r="K51" s="70"/>
      <c r="L51" s="70"/>
      <c r="M51" s="71"/>
      <c r="N51" s="72"/>
      <c r="O51" s="240" t="str">
        <f t="shared" si="10"/>
        <v/>
      </c>
      <c r="P51" s="152" t="str">
        <f t="shared" si="11"/>
        <v/>
      </c>
      <c r="Q51" s="246"/>
      <c r="R51" s="152" t="str">
        <f t="shared" si="12"/>
        <v/>
      </c>
      <c r="S51" s="246" t="str">
        <f t="shared" si="13"/>
        <v/>
      </c>
      <c r="T51" s="249" t="str">
        <f t="shared" si="14"/>
        <v/>
      </c>
      <c r="U51" s="58"/>
      <c r="V51" s="121"/>
      <c r="W51" s="57"/>
      <c r="X51" s="57"/>
      <c r="Y51" s="57"/>
      <c r="Z51" s="57"/>
      <c r="AA51" s="57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</row>
    <row r="52" spans="1:113" s="1" customFormat="1" ht="18.95" customHeight="1" x14ac:dyDescent="0.3">
      <c r="A52" s="69"/>
      <c r="B52" s="70"/>
      <c r="C52" s="70"/>
      <c r="D52" s="71"/>
      <c r="E52" s="72"/>
      <c r="F52" s="243"/>
      <c r="G52" s="241" t="str">
        <f t="shared" si="8"/>
        <v/>
      </c>
      <c r="H52" s="58"/>
      <c r="I52" s="121"/>
      <c r="J52" s="69"/>
      <c r="K52" s="70"/>
      <c r="L52" s="70"/>
      <c r="M52" s="71"/>
      <c r="N52" s="72"/>
      <c r="O52" s="240" t="str">
        <f t="shared" si="10"/>
        <v/>
      </c>
      <c r="P52" s="152" t="str">
        <f t="shared" si="11"/>
        <v/>
      </c>
      <c r="Q52" s="247"/>
      <c r="R52" s="152" t="str">
        <f t="shared" si="12"/>
        <v/>
      </c>
      <c r="S52" s="246" t="str">
        <f t="shared" si="13"/>
        <v/>
      </c>
      <c r="T52" s="249" t="str">
        <f t="shared" si="14"/>
        <v/>
      </c>
      <c r="U52" s="58"/>
      <c r="V52" s="121"/>
      <c r="W52" s="57"/>
      <c r="X52" s="57"/>
      <c r="Y52" s="57"/>
      <c r="Z52" s="57"/>
      <c r="AA52" s="57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</row>
    <row r="53" spans="1:113" s="1" customFormat="1" ht="18.95" customHeight="1" x14ac:dyDescent="0.3">
      <c r="A53" s="69"/>
      <c r="B53" s="70"/>
      <c r="C53" s="70"/>
      <c r="D53" s="71"/>
      <c r="E53" s="72"/>
      <c r="F53" s="240"/>
      <c r="G53" s="241" t="str">
        <f t="shared" si="8"/>
        <v/>
      </c>
      <c r="H53" s="58"/>
      <c r="I53" s="121"/>
      <c r="J53" s="69"/>
      <c r="K53" s="70"/>
      <c r="L53" s="70"/>
      <c r="M53" s="71"/>
      <c r="N53" s="72"/>
      <c r="O53" s="240" t="str">
        <f t="shared" si="10"/>
        <v/>
      </c>
      <c r="P53" s="152" t="str">
        <f t="shared" si="11"/>
        <v/>
      </c>
      <c r="Q53" s="246"/>
      <c r="R53" s="152" t="str">
        <f t="shared" si="12"/>
        <v/>
      </c>
      <c r="S53" s="246" t="str">
        <f t="shared" si="13"/>
        <v/>
      </c>
      <c r="T53" s="249" t="str">
        <f t="shared" si="14"/>
        <v/>
      </c>
      <c r="U53" s="58"/>
      <c r="V53" s="121"/>
      <c r="W53" s="57"/>
      <c r="X53" s="57"/>
      <c r="Y53" s="57"/>
      <c r="Z53" s="57"/>
      <c r="AA53" s="57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</row>
    <row r="54" spans="1:113" s="1" customFormat="1" ht="18.95" customHeight="1" x14ac:dyDescent="0.3">
      <c r="A54" s="69"/>
      <c r="B54" s="70"/>
      <c r="C54" s="70"/>
      <c r="D54" s="71"/>
      <c r="E54" s="72"/>
      <c r="F54" s="240"/>
      <c r="G54" s="241" t="str">
        <f t="shared" si="8"/>
        <v/>
      </c>
      <c r="H54" s="58"/>
      <c r="I54" s="121"/>
      <c r="J54" s="69"/>
      <c r="K54" s="70"/>
      <c r="L54" s="70"/>
      <c r="M54" s="71"/>
      <c r="N54" s="72"/>
      <c r="O54" s="240" t="str">
        <f t="shared" si="10"/>
        <v/>
      </c>
      <c r="P54" s="152" t="str">
        <f t="shared" si="11"/>
        <v/>
      </c>
      <c r="Q54" s="246"/>
      <c r="R54" s="152" t="str">
        <f t="shared" si="12"/>
        <v/>
      </c>
      <c r="S54" s="246" t="str">
        <f t="shared" si="13"/>
        <v/>
      </c>
      <c r="T54" s="249" t="str">
        <f t="shared" si="14"/>
        <v/>
      </c>
      <c r="U54" s="58"/>
      <c r="V54" s="121"/>
      <c r="W54" s="57"/>
      <c r="X54" s="57"/>
      <c r="Y54" s="57"/>
      <c r="Z54" s="57"/>
      <c r="AA54" s="57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</row>
    <row r="55" spans="1:113" s="1" customFormat="1" ht="18.95" customHeight="1" x14ac:dyDescent="0.3">
      <c r="A55" s="69"/>
      <c r="B55" s="70"/>
      <c r="C55" s="70"/>
      <c r="D55" s="71"/>
      <c r="E55" s="72"/>
      <c r="F55" s="240"/>
      <c r="G55" s="241" t="str">
        <f t="shared" si="8"/>
        <v/>
      </c>
      <c r="H55" s="58"/>
      <c r="I55" s="121"/>
      <c r="J55" s="69"/>
      <c r="K55" s="70"/>
      <c r="L55" s="70"/>
      <c r="M55" s="71"/>
      <c r="N55" s="72"/>
      <c r="O55" s="240" t="str">
        <f t="shared" si="10"/>
        <v/>
      </c>
      <c r="P55" s="152" t="str">
        <f t="shared" si="11"/>
        <v/>
      </c>
      <c r="Q55" s="246"/>
      <c r="R55" s="152" t="str">
        <f t="shared" si="12"/>
        <v/>
      </c>
      <c r="S55" s="246" t="str">
        <f t="shared" si="13"/>
        <v/>
      </c>
      <c r="T55" s="249" t="str">
        <f t="shared" si="14"/>
        <v/>
      </c>
      <c r="U55" s="58"/>
      <c r="V55" s="121"/>
      <c r="W55" s="57"/>
      <c r="X55" s="57"/>
      <c r="Y55" s="57"/>
      <c r="Z55" s="57"/>
      <c r="AA55" s="57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</row>
    <row r="56" spans="1:113" s="1" customFormat="1" ht="18.95" customHeight="1" x14ac:dyDescent="0.3">
      <c r="A56" s="69"/>
      <c r="B56" s="69"/>
      <c r="C56" s="69"/>
      <c r="D56" s="69"/>
      <c r="E56" s="69"/>
      <c r="F56" s="244"/>
      <c r="G56" s="241" t="str">
        <f t="shared" si="8"/>
        <v/>
      </c>
      <c r="H56" s="69"/>
      <c r="I56" s="121"/>
      <c r="J56" s="69"/>
      <c r="K56" s="69"/>
      <c r="L56" s="69"/>
      <c r="M56" s="69"/>
      <c r="N56" s="69"/>
      <c r="O56" s="240" t="str">
        <f t="shared" si="10"/>
        <v/>
      </c>
      <c r="P56" s="152" t="str">
        <f t="shared" si="11"/>
        <v/>
      </c>
      <c r="Q56" s="248"/>
      <c r="R56" s="152" t="str">
        <f t="shared" si="12"/>
        <v/>
      </c>
      <c r="S56" s="246" t="str">
        <f t="shared" si="13"/>
        <v/>
      </c>
      <c r="T56" s="249" t="str">
        <f t="shared" si="14"/>
        <v/>
      </c>
      <c r="U56" s="69"/>
      <c r="V56" s="121"/>
      <c r="W56" s="57"/>
      <c r="X56" s="57"/>
      <c r="Y56" s="57"/>
      <c r="Z56" s="57"/>
      <c r="AA56" s="57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</row>
    <row r="57" spans="1:113" s="1" customFormat="1" ht="18.95" customHeight="1" x14ac:dyDescent="0.3">
      <c r="A57" s="69"/>
      <c r="B57" s="69"/>
      <c r="C57" s="69"/>
      <c r="D57" s="69"/>
      <c r="E57" s="69"/>
      <c r="F57" s="244"/>
      <c r="G57" s="241" t="str">
        <f t="shared" si="8"/>
        <v/>
      </c>
      <c r="H57" s="69"/>
      <c r="I57" s="121"/>
      <c r="J57" s="69"/>
      <c r="K57" s="69"/>
      <c r="L57" s="69"/>
      <c r="M57" s="69"/>
      <c r="N57" s="69"/>
      <c r="O57" s="240" t="str">
        <f t="shared" si="10"/>
        <v/>
      </c>
      <c r="P57" s="152" t="str">
        <f t="shared" si="11"/>
        <v/>
      </c>
      <c r="Q57" s="248"/>
      <c r="R57" s="152" t="str">
        <f t="shared" si="12"/>
        <v/>
      </c>
      <c r="S57" s="246" t="str">
        <f t="shared" si="13"/>
        <v/>
      </c>
      <c r="T57" s="249" t="str">
        <f t="shared" si="14"/>
        <v/>
      </c>
      <c r="U57" s="69"/>
      <c r="V57" s="121"/>
      <c r="W57" s="57"/>
      <c r="X57" s="57"/>
      <c r="Y57" s="57"/>
      <c r="Z57" s="57"/>
      <c r="AA57" s="57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</row>
    <row r="58" spans="1:113" s="1" customFormat="1" ht="18.95" customHeight="1" x14ac:dyDescent="0.25">
      <c r="A58" s="57"/>
      <c r="B58" s="57"/>
      <c r="C58" s="57"/>
      <c r="D58" s="57"/>
      <c r="E58" s="57"/>
      <c r="F58" s="57"/>
      <c r="G58" s="57"/>
      <c r="H58" s="57"/>
      <c r="I58" s="126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126"/>
      <c r="W58" s="57"/>
      <c r="X58" s="57"/>
      <c r="Y58" s="57"/>
      <c r="Z58" s="57"/>
      <c r="AA58" s="57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</row>
    <row r="59" spans="1:113" s="1" customFormat="1" ht="18.95" customHeight="1" x14ac:dyDescent="0.25">
      <c r="A59" s="51"/>
      <c r="B59" s="51" t="s">
        <v>173</v>
      </c>
      <c r="C59" s="52"/>
      <c r="D59" s="52"/>
      <c r="E59" s="52"/>
      <c r="F59" s="53"/>
      <c r="G59" s="166"/>
      <c r="H59" s="164" t="s">
        <v>19</v>
      </c>
      <c r="I59" s="123"/>
      <c r="J59" s="51"/>
      <c r="K59" s="51" t="s">
        <v>173</v>
      </c>
      <c r="L59" s="52"/>
      <c r="M59" s="52"/>
      <c r="N59" s="52"/>
      <c r="O59" s="53"/>
      <c r="P59" s="53"/>
      <c r="Q59" s="53"/>
      <c r="R59" s="53"/>
      <c r="S59" s="53"/>
      <c r="T59" s="166"/>
      <c r="U59" s="164" t="s">
        <v>18</v>
      </c>
      <c r="V59" s="123"/>
      <c r="W59" s="57"/>
      <c r="X59" s="57"/>
      <c r="Y59" s="57"/>
      <c r="Z59" s="57"/>
      <c r="AA59" s="57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</row>
    <row r="60" spans="1:113" s="1" customFormat="1" ht="18.95" customHeight="1" x14ac:dyDescent="0.25">
      <c r="A60" s="51"/>
      <c r="B60" s="51" t="s">
        <v>174</v>
      </c>
      <c r="C60" s="52"/>
      <c r="D60" s="52"/>
      <c r="E60" s="52"/>
      <c r="F60" s="53"/>
      <c r="G60" s="166"/>
      <c r="H60" s="165" t="s">
        <v>4</v>
      </c>
      <c r="I60" s="123"/>
      <c r="J60" s="51"/>
      <c r="K60" s="51" t="s">
        <v>174</v>
      </c>
      <c r="L60" s="52"/>
      <c r="M60" s="52"/>
      <c r="N60" s="52"/>
      <c r="O60" s="53"/>
      <c r="P60" s="54"/>
      <c r="Q60" s="53"/>
      <c r="R60" s="54"/>
      <c r="S60" s="53"/>
      <c r="T60" s="166"/>
      <c r="U60" s="165" t="str">
        <f>$H$60</f>
        <v>_3eC</v>
      </c>
      <c r="V60" s="123"/>
      <c r="W60" s="57"/>
      <c r="X60" s="57"/>
      <c r="Y60" s="57"/>
      <c r="Z60" s="57"/>
      <c r="AA60" s="57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</row>
    <row r="61" spans="1:113" s="1" customFormat="1" ht="18.95" customHeight="1" x14ac:dyDescent="0.3">
      <c r="A61" s="66" t="str">
        <f>$A$3</f>
        <v>N°</v>
      </c>
      <c r="B61" s="67" t="str">
        <f>$B$3</f>
        <v>ID</v>
      </c>
      <c r="C61" s="67" t="str">
        <f>$C$3</f>
        <v>1st NAME</v>
      </c>
      <c r="D61" s="67" t="str">
        <f>$D$3</f>
        <v>LAST NAME</v>
      </c>
      <c r="E61" s="68" t="str">
        <f>$E$3</f>
        <v>Sexe</v>
      </c>
      <c r="F61" s="68" t="str">
        <f>$F$3</f>
        <v>Av1</v>
      </c>
      <c r="G61" s="68" t="str">
        <f>$G$3</f>
        <v>Rank1</v>
      </c>
      <c r="H61" s="56" t="str">
        <f>$H$3</f>
        <v>CLASS</v>
      </c>
      <c r="I61" s="123"/>
      <c r="J61" s="66" t="str">
        <f>$A$3</f>
        <v>N°</v>
      </c>
      <c r="K61" s="67" t="str">
        <f>$B$3</f>
        <v>ID</v>
      </c>
      <c r="L61" s="67" t="str">
        <f>$C$3</f>
        <v>1st NAME</v>
      </c>
      <c r="M61" s="67" t="str">
        <f>$D$3</f>
        <v>LAST NAME</v>
      </c>
      <c r="N61" s="68" t="str">
        <f>$E$3</f>
        <v>Sexe</v>
      </c>
      <c r="O61" s="167" t="str">
        <f>$F$3</f>
        <v>Av1</v>
      </c>
      <c r="P61" s="68" t="str">
        <f>$G$3</f>
        <v>Rank1</v>
      </c>
      <c r="Q61" s="167" t="str">
        <f>$Q$3</f>
        <v>Av2</v>
      </c>
      <c r="R61" s="68" t="str">
        <f>$R$3</f>
        <v>Rank2</v>
      </c>
      <c r="S61" s="167" t="str">
        <f>$S$3</f>
        <v>AvGen</v>
      </c>
      <c r="T61" s="167" t="str">
        <f>$T$3</f>
        <v>RankGen</v>
      </c>
      <c r="U61" s="56" t="str">
        <f>$H$3</f>
        <v>CLASS</v>
      </c>
      <c r="V61" s="123"/>
      <c r="W61" s="57"/>
      <c r="X61" s="57"/>
      <c r="Y61" s="57"/>
      <c r="Z61" s="57"/>
      <c r="AA61" s="57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</row>
    <row r="62" spans="1:113" s="1" customFormat="1" ht="18.95" customHeight="1" x14ac:dyDescent="0.3">
      <c r="A62" s="69" cm="1">
        <f t="array" ref="A62:A72">_xlfn.SEQUENCE(COUNTA(B62:B81))</f>
        <v>1</v>
      </c>
      <c r="B62" s="70" t="s">
        <v>102</v>
      </c>
      <c r="C62" s="70" t="s">
        <v>54</v>
      </c>
      <c r="D62" s="71" t="s">
        <v>55</v>
      </c>
      <c r="E62" s="72" t="s">
        <v>10</v>
      </c>
      <c r="F62" s="240">
        <v>16.489999999999998</v>
      </c>
      <c r="G62" s="241">
        <f>IFERROR(RANK(F62,$F$62:$F$86,),"")</f>
        <v>2</v>
      </c>
      <c r="H62" s="58" t="str">
        <f>IF(B62="","",$H$60)</f>
        <v>_3eC</v>
      </c>
      <c r="I62" s="123"/>
      <c r="J62" s="69" cm="1">
        <f t="array" ref="J62:J72">_xlfn.SEQUENCE(COUNTA(K62:K81))</f>
        <v>1</v>
      </c>
      <c r="K62" s="70" t="s">
        <v>102</v>
      </c>
      <c r="L62" s="70" t="s">
        <v>54</v>
      </c>
      <c r="M62" s="71" t="s">
        <v>55</v>
      </c>
      <c r="N62" s="72" t="s">
        <v>10</v>
      </c>
      <c r="O62" s="240">
        <f>IF(B62="","",F62)</f>
        <v>16.489999999999998</v>
      </c>
      <c r="P62" s="152">
        <f>IFERROR(RANK(O62,$O$62:$O$86,),"")</f>
        <v>2</v>
      </c>
      <c r="Q62" s="246">
        <v>10.59</v>
      </c>
      <c r="R62" s="152">
        <f>IFERROR(RANK(Q62,$Q$62:$Q$86,),"")</f>
        <v>10</v>
      </c>
      <c r="S62" s="246">
        <f>IF(K62="","",(O62+Q62)/2)</f>
        <v>13.54</v>
      </c>
      <c r="T62" s="249">
        <f>IFERROR(RANK(S62,$S$62:$S$86,),"")</f>
        <v>5</v>
      </c>
      <c r="U62" s="58" t="str">
        <f>IF(K62="","",$U$60)</f>
        <v>_3eC</v>
      </c>
      <c r="V62" s="123"/>
      <c r="W62" s="57"/>
      <c r="X62" s="57"/>
      <c r="Y62" s="57"/>
      <c r="Z62" s="57"/>
      <c r="AA62" s="57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</row>
    <row r="63" spans="1:113" s="1" customFormat="1" ht="18.95" customHeight="1" x14ac:dyDescent="0.3">
      <c r="A63" s="69">
        <v>2</v>
      </c>
      <c r="B63" s="70" t="s">
        <v>103</v>
      </c>
      <c r="C63" s="70" t="s">
        <v>130</v>
      </c>
      <c r="D63" s="71" t="s">
        <v>131</v>
      </c>
      <c r="E63" s="72" t="s">
        <v>62</v>
      </c>
      <c r="F63" s="242">
        <v>12.44</v>
      </c>
      <c r="G63" s="241">
        <f t="shared" ref="G63:G86" si="16">IFERROR(RANK(F63,$F$62:$F$86,),"")</f>
        <v>3</v>
      </c>
      <c r="H63" s="58" t="str">
        <f t="shared" ref="H63:H72" si="17">IF(B63="","",$H$60)</f>
        <v>_3eC</v>
      </c>
      <c r="I63" s="123"/>
      <c r="J63" s="69">
        <v>2</v>
      </c>
      <c r="K63" s="70" t="s">
        <v>103</v>
      </c>
      <c r="L63" s="70" t="s">
        <v>130</v>
      </c>
      <c r="M63" s="71" t="s">
        <v>131</v>
      </c>
      <c r="N63" s="72" t="s">
        <v>62</v>
      </c>
      <c r="O63" s="240">
        <f t="shared" ref="O63:O86" si="18">IF(B63="","",F63)</f>
        <v>12.44</v>
      </c>
      <c r="P63" s="152">
        <f t="shared" ref="P63:P86" si="19">IFERROR(RANK(O63,$O$62:$O$86,),"")</f>
        <v>3</v>
      </c>
      <c r="Q63" s="247">
        <v>15.11</v>
      </c>
      <c r="R63" s="152">
        <f t="shared" ref="R63:R86" si="20">IFERROR(RANK(Q63,$Q$62:$Q$86,),"")</f>
        <v>4</v>
      </c>
      <c r="S63" s="246">
        <f t="shared" ref="S63:S86" si="21">IF(K63="","",(O63+Q63)/2)</f>
        <v>13.774999999999999</v>
      </c>
      <c r="T63" s="249">
        <f t="shared" ref="T63:T86" si="22">IFERROR(RANK(S63,$S$62:$S$86,),"")</f>
        <v>3</v>
      </c>
      <c r="U63" s="58" t="str">
        <f t="shared" ref="U63:U72" si="23">IF(K63="","",$U$60)</f>
        <v>_3eC</v>
      </c>
      <c r="V63" s="123"/>
      <c r="W63" s="57"/>
      <c r="X63" s="57"/>
      <c r="Y63" s="57"/>
      <c r="Z63" s="57"/>
      <c r="AA63" s="57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1"/>
      <c r="DE63" s="51"/>
      <c r="DF63" s="51"/>
      <c r="DG63" s="51"/>
      <c r="DH63" s="51"/>
      <c r="DI63" s="51"/>
    </row>
    <row r="64" spans="1:113" s="1" customFormat="1" ht="18.95" customHeight="1" x14ac:dyDescent="0.3">
      <c r="A64" s="69">
        <v>3</v>
      </c>
      <c r="B64" s="70" t="s">
        <v>104</v>
      </c>
      <c r="C64" s="70" t="s">
        <v>132</v>
      </c>
      <c r="D64" s="71" t="s">
        <v>133</v>
      </c>
      <c r="E64" s="72" t="s">
        <v>62</v>
      </c>
      <c r="F64" s="240">
        <v>16.73</v>
      </c>
      <c r="G64" s="241">
        <f t="shared" si="16"/>
        <v>1</v>
      </c>
      <c r="H64" s="58" t="str">
        <f t="shared" si="17"/>
        <v>_3eC</v>
      </c>
      <c r="I64" s="123"/>
      <c r="J64" s="69">
        <v>3</v>
      </c>
      <c r="K64" s="70" t="s">
        <v>104</v>
      </c>
      <c r="L64" s="70" t="s">
        <v>132</v>
      </c>
      <c r="M64" s="71" t="s">
        <v>133</v>
      </c>
      <c r="N64" s="72" t="s">
        <v>62</v>
      </c>
      <c r="O64" s="240">
        <f t="shared" si="18"/>
        <v>16.73</v>
      </c>
      <c r="P64" s="152">
        <f t="shared" si="19"/>
        <v>1</v>
      </c>
      <c r="Q64" s="246">
        <v>11.63</v>
      </c>
      <c r="R64" s="152">
        <f t="shared" si="20"/>
        <v>8</v>
      </c>
      <c r="S64" s="246">
        <f t="shared" si="21"/>
        <v>14.18</v>
      </c>
      <c r="T64" s="249">
        <f t="shared" si="22"/>
        <v>1</v>
      </c>
      <c r="U64" s="58" t="str">
        <f t="shared" si="23"/>
        <v>_3eC</v>
      </c>
      <c r="V64" s="123"/>
      <c r="W64" s="57"/>
      <c r="X64" s="57"/>
      <c r="Y64" s="57"/>
      <c r="Z64" s="57"/>
      <c r="AA64" s="57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</row>
    <row r="65" spans="1:113" s="1" customFormat="1" ht="18.95" customHeight="1" x14ac:dyDescent="0.3">
      <c r="A65" s="69">
        <v>4</v>
      </c>
      <c r="B65" s="70" t="s">
        <v>105</v>
      </c>
      <c r="C65" s="70" t="s">
        <v>134</v>
      </c>
      <c r="D65" s="71" t="s">
        <v>135</v>
      </c>
      <c r="E65" s="72" t="s">
        <v>10</v>
      </c>
      <c r="F65" s="240">
        <v>11.04</v>
      </c>
      <c r="G65" s="241">
        <f t="shared" si="16"/>
        <v>4</v>
      </c>
      <c r="H65" s="58" t="str">
        <f t="shared" si="17"/>
        <v>_3eC</v>
      </c>
      <c r="I65" s="123"/>
      <c r="J65" s="69">
        <v>4</v>
      </c>
      <c r="K65" s="70" t="s">
        <v>105</v>
      </c>
      <c r="L65" s="70" t="s">
        <v>134</v>
      </c>
      <c r="M65" s="71" t="s">
        <v>135</v>
      </c>
      <c r="N65" s="72" t="s">
        <v>10</v>
      </c>
      <c r="O65" s="240">
        <f t="shared" si="18"/>
        <v>11.04</v>
      </c>
      <c r="P65" s="152">
        <f t="shared" si="19"/>
        <v>4</v>
      </c>
      <c r="Q65" s="247">
        <v>17.149999999999999</v>
      </c>
      <c r="R65" s="152">
        <f t="shared" si="20"/>
        <v>2</v>
      </c>
      <c r="S65" s="246">
        <f t="shared" si="21"/>
        <v>14.094999999999999</v>
      </c>
      <c r="T65" s="249">
        <f t="shared" si="22"/>
        <v>2</v>
      </c>
      <c r="U65" s="58" t="str">
        <f t="shared" si="23"/>
        <v>_3eC</v>
      </c>
      <c r="V65" s="123"/>
      <c r="W65" s="57"/>
      <c r="X65" s="57"/>
      <c r="Y65" s="57"/>
      <c r="Z65" s="57"/>
      <c r="AA65" s="57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</row>
    <row r="66" spans="1:113" s="1" customFormat="1" ht="18.95" customHeight="1" x14ac:dyDescent="0.3">
      <c r="A66" s="69">
        <v>5</v>
      </c>
      <c r="B66" s="70" t="s">
        <v>106</v>
      </c>
      <c r="C66" s="70" t="s">
        <v>136</v>
      </c>
      <c r="D66" s="71" t="s">
        <v>137</v>
      </c>
      <c r="E66" s="72" t="s">
        <v>10</v>
      </c>
      <c r="F66" s="240">
        <v>9.83</v>
      </c>
      <c r="G66" s="241">
        <f t="shared" si="16"/>
        <v>6</v>
      </c>
      <c r="H66" s="58" t="str">
        <f t="shared" si="17"/>
        <v>_3eC</v>
      </c>
      <c r="I66" s="123"/>
      <c r="J66" s="69">
        <v>5</v>
      </c>
      <c r="K66" s="70" t="s">
        <v>106</v>
      </c>
      <c r="L66" s="70" t="s">
        <v>136</v>
      </c>
      <c r="M66" s="71" t="s">
        <v>137</v>
      </c>
      <c r="N66" s="72" t="s">
        <v>10</v>
      </c>
      <c r="O66" s="240">
        <f t="shared" si="18"/>
        <v>9.83</v>
      </c>
      <c r="P66" s="152">
        <f t="shared" si="19"/>
        <v>6</v>
      </c>
      <c r="Q66" s="246">
        <v>17.670000000000002</v>
      </c>
      <c r="R66" s="152">
        <f t="shared" si="20"/>
        <v>1</v>
      </c>
      <c r="S66" s="246">
        <f t="shared" si="21"/>
        <v>13.75</v>
      </c>
      <c r="T66" s="249">
        <f t="shared" si="22"/>
        <v>4</v>
      </c>
      <c r="U66" s="58" t="str">
        <f t="shared" si="23"/>
        <v>_3eC</v>
      </c>
      <c r="V66" s="123"/>
      <c r="W66" s="57"/>
      <c r="X66" s="57"/>
      <c r="Y66" s="57"/>
      <c r="Z66" s="57"/>
      <c r="AA66" s="57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</row>
    <row r="67" spans="1:113" s="1" customFormat="1" ht="18.95" customHeight="1" x14ac:dyDescent="0.3">
      <c r="A67" s="69">
        <v>6</v>
      </c>
      <c r="B67" s="70" t="s">
        <v>107</v>
      </c>
      <c r="C67" s="70" t="s">
        <v>138</v>
      </c>
      <c r="D67" s="71" t="s">
        <v>139</v>
      </c>
      <c r="E67" s="72" t="s">
        <v>62</v>
      </c>
      <c r="F67" s="240">
        <v>9.6300000000000008</v>
      </c>
      <c r="G67" s="241">
        <f t="shared" si="16"/>
        <v>7</v>
      </c>
      <c r="H67" s="58" t="str">
        <f t="shared" si="17"/>
        <v>_3eC</v>
      </c>
      <c r="I67" s="123"/>
      <c r="J67" s="69">
        <v>6</v>
      </c>
      <c r="K67" s="70" t="s">
        <v>107</v>
      </c>
      <c r="L67" s="70" t="s">
        <v>138</v>
      </c>
      <c r="M67" s="71" t="s">
        <v>139</v>
      </c>
      <c r="N67" s="72" t="s">
        <v>62</v>
      </c>
      <c r="O67" s="240">
        <f t="shared" si="18"/>
        <v>9.6300000000000008</v>
      </c>
      <c r="P67" s="152">
        <f t="shared" si="19"/>
        <v>7</v>
      </c>
      <c r="Q67" s="247">
        <v>6.19</v>
      </c>
      <c r="R67" s="152">
        <f t="shared" si="20"/>
        <v>11</v>
      </c>
      <c r="S67" s="246">
        <f t="shared" si="21"/>
        <v>7.91</v>
      </c>
      <c r="T67" s="249">
        <f t="shared" si="22"/>
        <v>11</v>
      </c>
      <c r="U67" s="58" t="str">
        <f t="shared" si="23"/>
        <v>_3eC</v>
      </c>
      <c r="V67" s="123"/>
      <c r="W67" s="57"/>
      <c r="X67" s="57"/>
      <c r="Y67" s="57"/>
      <c r="Z67" s="57"/>
      <c r="AA67" s="57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</row>
    <row r="68" spans="1:113" s="1" customFormat="1" ht="18.95" customHeight="1" x14ac:dyDescent="0.3">
      <c r="A68" s="69">
        <v>7</v>
      </c>
      <c r="B68" s="70" t="s">
        <v>108</v>
      </c>
      <c r="C68" s="70" t="s">
        <v>140</v>
      </c>
      <c r="D68" s="71" t="s">
        <v>141</v>
      </c>
      <c r="E68" s="72" t="s">
        <v>62</v>
      </c>
      <c r="F68" s="240">
        <v>10.55</v>
      </c>
      <c r="G68" s="241">
        <f t="shared" si="16"/>
        <v>5</v>
      </c>
      <c r="H68" s="58" t="str">
        <f t="shared" si="17"/>
        <v>_3eC</v>
      </c>
      <c r="I68" s="123"/>
      <c r="J68" s="69">
        <v>7</v>
      </c>
      <c r="K68" s="70" t="s">
        <v>108</v>
      </c>
      <c r="L68" s="70" t="s">
        <v>140</v>
      </c>
      <c r="M68" s="71" t="s">
        <v>141</v>
      </c>
      <c r="N68" s="72" t="s">
        <v>62</v>
      </c>
      <c r="O68" s="240">
        <f t="shared" si="18"/>
        <v>10.55</v>
      </c>
      <c r="P68" s="152">
        <f t="shared" si="19"/>
        <v>5</v>
      </c>
      <c r="Q68" s="246">
        <v>13.71</v>
      </c>
      <c r="R68" s="152">
        <f t="shared" si="20"/>
        <v>6</v>
      </c>
      <c r="S68" s="246">
        <f t="shared" si="21"/>
        <v>12.13</v>
      </c>
      <c r="T68" s="249">
        <f t="shared" si="22"/>
        <v>6</v>
      </c>
      <c r="U68" s="58" t="str">
        <f t="shared" si="23"/>
        <v>_3eC</v>
      </c>
      <c r="V68" s="123"/>
      <c r="W68" s="57"/>
      <c r="X68" s="57"/>
      <c r="Y68" s="57"/>
      <c r="Z68" s="57"/>
      <c r="AA68" s="57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</row>
    <row r="69" spans="1:113" s="1" customFormat="1" ht="18.95" customHeight="1" x14ac:dyDescent="0.3">
      <c r="A69" s="69">
        <v>8</v>
      </c>
      <c r="B69" s="70" t="s">
        <v>109</v>
      </c>
      <c r="C69" s="70" t="s">
        <v>142</v>
      </c>
      <c r="D69" s="71" t="s">
        <v>143</v>
      </c>
      <c r="E69" s="72" t="s">
        <v>10</v>
      </c>
      <c r="F69" s="240">
        <v>7.71</v>
      </c>
      <c r="G69" s="241">
        <f t="shared" si="16"/>
        <v>11</v>
      </c>
      <c r="H69" s="58" t="str">
        <f t="shared" si="17"/>
        <v>_3eC</v>
      </c>
      <c r="I69" s="123"/>
      <c r="J69" s="69">
        <v>8</v>
      </c>
      <c r="K69" s="70" t="s">
        <v>109</v>
      </c>
      <c r="L69" s="70" t="s">
        <v>142</v>
      </c>
      <c r="M69" s="71" t="s">
        <v>143</v>
      </c>
      <c r="N69" s="72" t="s">
        <v>10</v>
      </c>
      <c r="O69" s="240">
        <f t="shared" si="18"/>
        <v>7.71</v>
      </c>
      <c r="P69" s="152">
        <f t="shared" si="19"/>
        <v>11</v>
      </c>
      <c r="Q69" s="247">
        <v>14.23</v>
      </c>
      <c r="R69" s="152">
        <f t="shared" si="20"/>
        <v>5</v>
      </c>
      <c r="S69" s="246">
        <f t="shared" si="21"/>
        <v>10.97</v>
      </c>
      <c r="T69" s="249">
        <f t="shared" si="22"/>
        <v>8</v>
      </c>
      <c r="U69" s="58" t="str">
        <f t="shared" si="23"/>
        <v>_3eC</v>
      </c>
      <c r="V69" s="123"/>
      <c r="W69" s="57"/>
      <c r="X69" s="57"/>
      <c r="Y69" s="57"/>
      <c r="Z69" s="57"/>
      <c r="AA69" s="57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</row>
    <row r="70" spans="1:113" s="1" customFormat="1" ht="18.95" customHeight="1" x14ac:dyDescent="0.3">
      <c r="A70" s="69">
        <v>9</v>
      </c>
      <c r="B70" s="70" t="s">
        <v>110</v>
      </c>
      <c r="C70" s="70" t="s">
        <v>35</v>
      </c>
      <c r="D70" s="71" t="s">
        <v>144</v>
      </c>
      <c r="E70" s="72" t="s">
        <v>62</v>
      </c>
      <c r="F70" s="240">
        <v>9.4499999999999993</v>
      </c>
      <c r="G70" s="241">
        <f t="shared" si="16"/>
        <v>8</v>
      </c>
      <c r="H70" s="58" t="str">
        <f t="shared" si="17"/>
        <v>_3eC</v>
      </c>
      <c r="I70" s="123"/>
      <c r="J70" s="69">
        <v>9</v>
      </c>
      <c r="K70" s="70" t="s">
        <v>110</v>
      </c>
      <c r="L70" s="70" t="s">
        <v>35</v>
      </c>
      <c r="M70" s="71" t="s">
        <v>144</v>
      </c>
      <c r="N70" s="72" t="s">
        <v>62</v>
      </c>
      <c r="O70" s="240">
        <f t="shared" si="18"/>
        <v>9.4499999999999993</v>
      </c>
      <c r="P70" s="152">
        <f t="shared" si="19"/>
        <v>8</v>
      </c>
      <c r="Q70" s="246">
        <v>10.75</v>
      </c>
      <c r="R70" s="152">
        <f t="shared" si="20"/>
        <v>9</v>
      </c>
      <c r="S70" s="246">
        <f t="shared" si="21"/>
        <v>10.1</v>
      </c>
      <c r="T70" s="249">
        <f t="shared" si="22"/>
        <v>10</v>
      </c>
      <c r="U70" s="58" t="str">
        <f t="shared" si="23"/>
        <v>_3eC</v>
      </c>
      <c r="V70" s="123"/>
      <c r="W70" s="57"/>
      <c r="X70" s="57"/>
      <c r="Y70" s="57"/>
      <c r="Z70" s="57"/>
      <c r="AA70" s="57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</row>
    <row r="71" spans="1:113" s="1" customFormat="1" ht="18.95" customHeight="1" x14ac:dyDescent="0.3">
      <c r="A71" s="69">
        <v>10</v>
      </c>
      <c r="B71" s="70" t="s">
        <v>111</v>
      </c>
      <c r="C71" s="70" t="s">
        <v>138</v>
      </c>
      <c r="D71" s="71" t="s">
        <v>145</v>
      </c>
      <c r="E71" s="72" t="s">
        <v>62</v>
      </c>
      <c r="F71" s="240">
        <v>8.25</v>
      </c>
      <c r="G71" s="241">
        <f t="shared" si="16"/>
        <v>10</v>
      </c>
      <c r="H71" s="58" t="str">
        <f t="shared" si="17"/>
        <v>_3eC</v>
      </c>
      <c r="I71" s="123"/>
      <c r="J71" s="69">
        <v>10</v>
      </c>
      <c r="K71" s="70" t="s">
        <v>111</v>
      </c>
      <c r="L71" s="70" t="s">
        <v>138</v>
      </c>
      <c r="M71" s="71" t="s">
        <v>145</v>
      </c>
      <c r="N71" s="72" t="s">
        <v>62</v>
      </c>
      <c r="O71" s="240">
        <f t="shared" si="18"/>
        <v>8.25</v>
      </c>
      <c r="P71" s="152">
        <f t="shared" si="19"/>
        <v>10</v>
      </c>
      <c r="Q71" s="247">
        <v>15.73</v>
      </c>
      <c r="R71" s="152">
        <f t="shared" si="20"/>
        <v>3</v>
      </c>
      <c r="S71" s="246">
        <f t="shared" si="21"/>
        <v>11.99</v>
      </c>
      <c r="T71" s="249">
        <f t="shared" si="22"/>
        <v>7</v>
      </c>
      <c r="U71" s="58" t="str">
        <f t="shared" si="23"/>
        <v>_3eC</v>
      </c>
      <c r="V71" s="123"/>
      <c r="W71" s="57"/>
      <c r="X71" s="57"/>
      <c r="Y71" s="57"/>
      <c r="Z71" s="57"/>
      <c r="AA71" s="57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51"/>
      <c r="DD71" s="51"/>
      <c r="DE71" s="51"/>
      <c r="DF71" s="51"/>
      <c r="DG71" s="51"/>
      <c r="DH71" s="51"/>
      <c r="DI71" s="51"/>
    </row>
    <row r="72" spans="1:113" s="1" customFormat="1" ht="18.95" customHeight="1" x14ac:dyDescent="0.3">
      <c r="A72" s="69">
        <v>11</v>
      </c>
      <c r="B72" s="70" t="s">
        <v>112</v>
      </c>
      <c r="C72" s="70" t="s">
        <v>146</v>
      </c>
      <c r="D72" s="71" t="s">
        <v>147</v>
      </c>
      <c r="E72" s="72" t="s">
        <v>62</v>
      </c>
      <c r="F72" s="240">
        <v>9.07</v>
      </c>
      <c r="G72" s="241">
        <f t="shared" si="16"/>
        <v>9</v>
      </c>
      <c r="H72" s="58" t="str">
        <f t="shared" si="17"/>
        <v>_3eC</v>
      </c>
      <c r="I72" s="123"/>
      <c r="J72" s="69">
        <v>11</v>
      </c>
      <c r="K72" s="70" t="s">
        <v>112</v>
      </c>
      <c r="L72" s="70" t="s">
        <v>146</v>
      </c>
      <c r="M72" s="71" t="s">
        <v>147</v>
      </c>
      <c r="N72" s="72" t="s">
        <v>62</v>
      </c>
      <c r="O72" s="240">
        <f t="shared" si="18"/>
        <v>9.07</v>
      </c>
      <c r="P72" s="152">
        <f t="shared" si="19"/>
        <v>9</v>
      </c>
      <c r="Q72" s="246">
        <v>12.21</v>
      </c>
      <c r="R72" s="152">
        <f t="shared" si="20"/>
        <v>7</v>
      </c>
      <c r="S72" s="246">
        <f t="shared" si="21"/>
        <v>10.64</v>
      </c>
      <c r="T72" s="249">
        <f t="shared" si="22"/>
        <v>9</v>
      </c>
      <c r="U72" s="58" t="str">
        <f t="shared" si="23"/>
        <v>_3eC</v>
      </c>
      <c r="V72" s="123"/>
      <c r="W72" s="57"/>
      <c r="X72" s="57"/>
      <c r="Y72" s="57"/>
      <c r="Z72" s="57"/>
      <c r="AA72" s="57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1"/>
      <c r="DH72" s="51"/>
      <c r="DI72" s="51"/>
    </row>
    <row r="73" spans="1:113" s="1" customFormat="1" ht="18.95" customHeight="1" x14ac:dyDescent="0.3">
      <c r="A73" s="69"/>
      <c r="B73" s="70"/>
      <c r="C73" s="70"/>
      <c r="D73" s="71"/>
      <c r="E73" s="72"/>
      <c r="F73" s="240"/>
      <c r="G73" s="241" t="str">
        <f t="shared" si="16"/>
        <v/>
      </c>
      <c r="H73" s="58"/>
      <c r="I73" s="123"/>
      <c r="J73" s="69"/>
      <c r="K73" s="70"/>
      <c r="L73" s="70"/>
      <c r="M73" s="71"/>
      <c r="N73" s="72"/>
      <c r="O73" s="240" t="str">
        <f t="shared" si="18"/>
        <v/>
      </c>
      <c r="P73" s="152" t="str">
        <f t="shared" si="19"/>
        <v/>
      </c>
      <c r="Q73" s="247"/>
      <c r="R73" s="152" t="str">
        <f t="shared" si="20"/>
        <v/>
      </c>
      <c r="S73" s="246" t="str">
        <f t="shared" si="21"/>
        <v/>
      </c>
      <c r="T73" s="249" t="str">
        <f t="shared" si="22"/>
        <v/>
      </c>
      <c r="U73" s="58"/>
      <c r="V73" s="123"/>
      <c r="W73" s="57"/>
      <c r="X73" s="57"/>
      <c r="Y73" s="57"/>
      <c r="Z73" s="57"/>
      <c r="AA73" s="57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</row>
    <row r="74" spans="1:113" s="1" customFormat="1" ht="18.95" customHeight="1" x14ac:dyDescent="0.3">
      <c r="A74" s="69"/>
      <c r="B74" s="70"/>
      <c r="C74" s="70"/>
      <c r="D74" s="71"/>
      <c r="E74" s="72"/>
      <c r="F74" s="240"/>
      <c r="G74" s="241" t="str">
        <f t="shared" si="16"/>
        <v/>
      </c>
      <c r="H74" s="58"/>
      <c r="I74" s="123"/>
      <c r="J74" s="69"/>
      <c r="K74" s="70"/>
      <c r="L74" s="70"/>
      <c r="M74" s="71"/>
      <c r="N74" s="72"/>
      <c r="O74" s="240" t="str">
        <f t="shared" si="18"/>
        <v/>
      </c>
      <c r="P74" s="152" t="str">
        <f t="shared" si="19"/>
        <v/>
      </c>
      <c r="Q74" s="246"/>
      <c r="R74" s="152" t="str">
        <f t="shared" si="20"/>
        <v/>
      </c>
      <c r="S74" s="246" t="str">
        <f t="shared" si="21"/>
        <v/>
      </c>
      <c r="T74" s="249" t="str">
        <f t="shared" si="22"/>
        <v/>
      </c>
      <c r="U74" s="58"/>
      <c r="V74" s="123"/>
      <c r="W74" s="57"/>
      <c r="X74" s="57"/>
      <c r="Y74" s="57"/>
      <c r="Z74" s="57"/>
      <c r="AA74" s="57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  <c r="DA74" s="51"/>
      <c r="DB74" s="51"/>
      <c r="DC74" s="51"/>
      <c r="DD74" s="51"/>
      <c r="DE74" s="51"/>
      <c r="DF74" s="51"/>
      <c r="DG74" s="51"/>
      <c r="DH74" s="51"/>
      <c r="DI74" s="51"/>
    </row>
    <row r="75" spans="1:113" s="1" customFormat="1" ht="18.95" customHeight="1" x14ac:dyDescent="0.3">
      <c r="A75" s="69"/>
      <c r="B75" s="70"/>
      <c r="C75" s="70"/>
      <c r="D75" s="71"/>
      <c r="E75" s="72"/>
      <c r="F75" s="240"/>
      <c r="G75" s="241" t="str">
        <f t="shared" si="16"/>
        <v/>
      </c>
      <c r="H75" s="58"/>
      <c r="I75" s="123"/>
      <c r="J75" s="69"/>
      <c r="K75" s="70"/>
      <c r="L75" s="70"/>
      <c r="M75" s="71"/>
      <c r="N75" s="72"/>
      <c r="O75" s="240" t="str">
        <f t="shared" si="18"/>
        <v/>
      </c>
      <c r="P75" s="152" t="str">
        <f t="shared" si="19"/>
        <v/>
      </c>
      <c r="Q75" s="247"/>
      <c r="R75" s="152" t="str">
        <f t="shared" si="20"/>
        <v/>
      </c>
      <c r="S75" s="246" t="str">
        <f t="shared" si="21"/>
        <v/>
      </c>
      <c r="T75" s="249" t="str">
        <f t="shared" si="22"/>
        <v/>
      </c>
      <c r="U75" s="58"/>
      <c r="V75" s="123"/>
      <c r="W75" s="57"/>
      <c r="X75" s="57"/>
      <c r="Y75" s="57"/>
      <c r="Z75" s="57"/>
      <c r="AA75" s="57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51"/>
      <c r="DD75" s="51"/>
      <c r="DE75" s="51"/>
      <c r="DF75" s="51"/>
      <c r="DG75" s="51"/>
      <c r="DH75" s="51"/>
    </row>
    <row r="76" spans="1:113" s="1" customFormat="1" ht="18.95" customHeight="1" x14ac:dyDescent="0.3">
      <c r="A76" s="69"/>
      <c r="B76" s="70"/>
      <c r="C76" s="70"/>
      <c r="D76" s="71"/>
      <c r="E76" s="72"/>
      <c r="F76" s="240"/>
      <c r="G76" s="241" t="str">
        <f t="shared" si="16"/>
        <v/>
      </c>
      <c r="H76" s="58"/>
      <c r="I76" s="123"/>
      <c r="J76" s="69"/>
      <c r="K76" s="70"/>
      <c r="L76" s="70"/>
      <c r="M76" s="71"/>
      <c r="N76" s="72"/>
      <c r="O76" s="240" t="str">
        <f t="shared" si="18"/>
        <v/>
      </c>
      <c r="P76" s="152" t="str">
        <f t="shared" si="19"/>
        <v/>
      </c>
      <c r="Q76" s="246"/>
      <c r="R76" s="152" t="str">
        <f t="shared" si="20"/>
        <v/>
      </c>
      <c r="S76" s="246" t="str">
        <f t="shared" si="21"/>
        <v/>
      </c>
      <c r="T76" s="249" t="str">
        <f t="shared" si="22"/>
        <v/>
      </c>
      <c r="U76" s="58"/>
      <c r="V76" s="123"/>
      <c r="W76" s="57"/>
      <c r="X76" s="57"/>
      <c r="Y76" s="57"/>
      <c r="Z76" s="57"/>
      <c r="AA76" s="57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  <c r="DH76" s="51"/>
    </row>
    <row r="77" spans="1:113" s="1" customFormat="1" ht="18.95" customHeight="1" x14ac:dyDescent="0.3">
      <c r="A77" s="69"/>
      <c r="B77" s="70"/>
      <c r="C77" s="70"/>
      <c r="D77" s="71"/>
      <c r="E77" s="72"/>
      <c r="F77" s="240"/>
      <c r="G77" s="241" t="str">
        <f t="shared" si="16"/>
        <v/>
      </c>
      <c r="H77" s="58"/>
      <c r="I77" s="123"/>
      <c r="J77" s="69"/>
      <c r="K77" s="70"/>
      <c r="L77" s="70"/>
      <c r="M77" s="71"/>
      <c r="N77" s="72"/>
      <c r="O77" s="240" t="str">
        <f t="shared" si="18"/>
        <v/>
      </c>
      <c r="P77" s="152" t="str">
        <f t="shared" si="19"/>
        <v/>
      </c>
      <c r="Q77" s="247"/>
      <c r="R77" s="152" t="str">
        <f t="shared" si="20"/>
        <v/>
      </c>
      <c r="S77" s="246" t="str">
        <f t="shared" si="21"/>
        <v/>
      </c>
      <c r="T77" s="249" t="str">
        <f t="shared" si="22"/>
        <v/>
      </c>
      <c r="U77" s="58"/>
      <c r="V77" s="123"/>
      <c r="W77" s="57"/>
      <c r="X77" s="57"/>
      <c r="Y77" s="57"/>
      <c r="Z77" s="57"/>
      <c r="AA77" s="57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51"/>
      <c r="DD77" s="51"/>
      <c r="DE77" s="51"/>
      <c r="DF77" s="51"/>
      <c r="DG77" s="51"/>
      <c r="DH77" s="51"/>
    </row>
    <row r="78" spans="1:113" s="1" customFormat="1" ht="18.95" customHeight="1" x14ac:dyDescent="0.3">
      <c r="A78" s="69"/>
      <c r="B78" s="70"/>
      <c r="C78" s="70"/>
      <c r="D78" s="71"/>
      <c r="E78" s="72"/>
      <c r="F78" s="240"/>
      <c r="G78" s="241" t="str">
        <f t="shared" si="16"/>
        <v/>
      </c>
      <c r="H78" s="58"/>
      <c r="I78" s="123"/>
      <c r="J78" s="69"/>
      <c r="K78" s="70"/>
      <c r="L78" s="70"/>
      <c r="M78" s="71"/>
      <c r="N78" s="72"/>
      <c r="O78" s="240" t="str">
        <f t="shared" si="18"/>
        <v/>
      </c>
      <c r="P78" s="152" t="str">
        <f t="shared" si="19"/>
        <v/>
      </c>
      <c r="Q78" s="246"/>
      <c r="R78" s="152" t="str">
        <f t="shared" si="20"/>
        <v/>
      </c>
      <c r="S78" s="246" t="str">
        <f t="shared" si="21"/>
        <v/>
      </c>
      <c r="T78" s="249" t="str">
        <f t="shared" si="22"/>
        <v/>
      </c>
      <c r="U78" s="58"/>
      <c r="V78" s="123"/>
      <c r="W78" s="57"/>
      <c r="X78" s="57"/>
      <c r="Y78" s="57"/>
      <c r="Z78" s="57"/>
      <c r="AA78" s="57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  <c r="CZ78" s="51"/>
      <c r="DA78" s="51"/>
      <c r="DB78" s="51"/>
      <c r="DC78" s="51"/>
      <c r="DD78" s="51"/>
      <c r="DE78" s="51"/>
      <c r="DF78" s="51"/>
      <c r="DG78" s="51"/>
      <c r="DH78" s="51"/>
    </row>
    <row r="79" spans="1:113" s="1" customFormat="1" ht="18.95" customHeight="1" x14ac:dyDescent="0.3">
      <c r="A79" s="69"/>
      <c r="B79" s="70"/>
      <c r="C79" s="70"/>
      <c r="D79" s="71"/>
      <c r="E79" s="72"/>
      <c r="F79" s="240"/>
      <c r="G79" s="241" t="str">
        <f t="shared" si="16"/>
        <v/>
      </c>
      <c r="H79" s="58"/>
      <c r="I79" s="123"/>
      <c r="J79" s="69"/>
      <c r="K79" s="70"/>
      <c r="L79" s="70"/>
      <c r="M79" s="71"/>
      <c r="N79" s="72"/>
      <c r="O79" s="240" t="str">
        <f t="shared" si="18"/>
        <v/>
      </c>
      <c r="P79" s="152" t="str">
        <f t="shared" si="19"/>
        <v/>
      </c>
      <c r="Q79" s="247"/>
      <c r="R79" s="152" t="str">
        <f t="shared" si="20"/>
        <v/>
      </c>
      <c r="S79" s="246" t="str">
        <f t="shared" si="21"/>
        <v/>
      </c>
      <c r="T79" s="249" t="str">
        <f t="shared" si="22"/>
        <v/>
      </c>
      <c r="U79" s="58"/>
      <c r="V79" s="123"/>
      <c r="W79" s="57"/>
      <c r="X79" s="57"/>
      <c r="Y79" s="57"/>
      <c r="Z79" s="57"/>
      <c r="AA79" s="57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</row>
    <row r="80" spans="1:113" s="1" customFormat="1" ht="18.95" customHeight="1" x14ac:dyDescent="0.3">
      <c r="A80" s="69"/>
      <c r="B80" s="70"/>
      <c r="C80" s="70"/>
      <c r="D80" s="71"/>
      <c r="E80" s="72"/>
      <c r="F80" s="240"/>
      <c r="G80" s="241" t="str">
        <f t="shared" si="16"/>
        <v/>
      </c>
      <c r="H80" s="58"/>
      <c r="I80" s="123"/>
      <c r="J80" s="69"/>
      <c r="K80" s="70"/>
      <c r="L80" s="70"/>
      <c r="M80" s="71"/>
      <c r="N80" s="72"/>
      <c r="O80" s="240" t="str">
        <f t="shared" si="18"/>
        <v/>
      </c>
      <c r="P80" s="152" t="str">
        <f t="shared" si="19"/>
        <v/>
      </c>
      <c r="Q80" s="246"/>
      <c r="R80" s="152" t="str">
        <f t="shared" si="20"/>
        <v/>
      </c>
      <c r="S80" s="246" t="str">
        <f t="shared" si="21"/>
        <v/>
      </c>
      <c r="T80" s="249" t="str">
        <f t="shared" si="22"/>
        <v/>
      </c>
      <c r="U80" s="58"/>
      <c r="V80" s="123"/>
      <c r="W80" s="57"/>
      <c r="X80" s="57"/>
      <c r="Y80" s="57"/>
      <c r="Z80" s="57"/>
      <c r="AA80" s="57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51"/>
      <c r="DD80" s="51"/>
      <c r="DE80" s="51"/>
      <c r="DF80" s="51"/>
      <c r="DG80" s="51"/>
      <c r="DH80" s="51"/>
    </row>
    <row r="81" spans="1:113" s="1" customFormat="1" ht="18.95" customHeight="1" x14ac:dyDescent="0.3">
      <c r="A81" s="69"/>
      <c r="B81" s="70"/>
      <c r="C81" s="70"/>
      <c r="D81" s="71"/>
      <c r="E81" s="72"/>
      <c r="F81" s="243"/>
      <c r="G81" s="241" t="str">
        <f t="shared" si="16"/>
        <v/>
      </c>
      <c r="H81" s="58"/>
      <c r="I81" s="123"/>
      <c r="J81" s="69"/>
      <c r="K81" s="70"/>
      <c r="L81" s="70"/>
      <c r="M81" s="71"/>
      <c r="N81" s="72"/>
      <c r="O81" s="240" t="str">
        <f t="shared" si="18"/>
        <v/>
      </c>
      <c r="P81" s="152" t="str">
        <f t="shared" si="19"/>
        <v/>
      </c>
      <c r="Q81" s="247"/>
      <c r="R81" s="152" t="str">
        <f t="shared" si="20"/>
        <v/>
      </c>
      <c r="S81" s="246" t="str">
        <f t="shared" si="21"/>
        <v/>
      </c>
      <c r="T81" s="249" t="str">
        <f t="shared" si="22"/>
        <v/>
      </c>
      <c r="U81" s="58"/>
      <c r="V81" s="123"/>
      <c r="W81" s="57"/>
      <c r="X81" s="57"/>
      <c r="Y81" s="57"/>
      <c r="Z81" s="57"/>
      <c r="AA81" s="57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  <c r="CW81" s="51"/>
      <c r="CX81" s="51"/>
      <c r="CY81" s="51"/>
      <c r="CZ81" s="51"/>
      <c r="DA81" s="51"/>
      <c r="DB81" s="51"/>
      <c r="DC81" s="51"/>
      <c r="DD81" s="51"/>
      <c r="DE81" s="51"/>
      <c r="DF81" s="51"/>
      <c r="DG81" s="51"/>
      <c r="DH81" s="51"/>
    </row>
    <row r="82" spans="1:113" s="1" customFormat="1" ht="18.95" customHeight="1" x14ac:dyDescent="0.3">
      <c r="A82" s="69"/>
      <c r="B82" s="69"/>
      <c r="C82" s="69"/>
      <c r="D82" s="69"/>
      <c r="E82" s="69"/>
      <c r="F82" s="240"/>
      <c r="G82" s="241" t="str">
        <f t="shared" si="16"/>
        <v/>
      </c>
      <c r="H82" s="69"/>
      <c r="I82" s="123"/>
      <c r="J82" s="69"/>
      <c r="K82" s="69"/>
      <c r="L82" s="69"/>
      <c r="M82" s="69"/>
      <c r="N82" s="69"/>
      <c r="O82" s="240" t="str">
        <f t="shared" si="18"/>
        <v/>
      </c>
      <c r="P82" s="152" t="str">
        <f t="shared" si="19"/>
        <v/>
      </c>
      <c r="Q82" s="246"/>
      <c r="R82" s="152" t="str">
        <f t="shared" si="20"/>
        <v/>
      </c>
      <c r="S82" s="246" t="str">
        <f t="shared" si="21"/>
        <v/>
      </c>
      <c r="T82" s="249" t="str">
        <f t="shared" si="22"/>
        <v/>
      </c>
      <c r="U82" s="69"/>
      <c r="V82" s="123"/>
      <c r="W82" s="57"/>
      <c r="X82" s="57"/>
      <c r="Y82" s="57"/>
      <c r="Z82" s="57"/>
      <c r="AA82" s="57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</row>
    <row r="83" spans="1:113" s="1" customFormat="1" ht="18.95" customHeight="1" x14ac:dyDescent="0.3">
      <c r="A83" s="69"/>
      <c r="B83" s="69"/>
      <c r="C83" s="69"/>
      <c r="D83" s="69"/>
      <c r="E83" s="69"/>
      <c r="F83" s="240"/>
      <c r="G83" s="241" t="str">
        <f t="shared" si="16"/>
        <v/>
      </c>
      <c r="H83" s="69"/>
      <c r="I83" s="123"/>
      <c r="J83" s="69"/>
      <c r="K83" s="69"/>
      <c r="L83" s="69"/>
      <c r="M83" s="69"/>
      <c r="N83" s="69"/>
      <c r="O83" s="240" t="str">
        <f t="shared" si="18"/>
        <v/>
      </c>
      <c r="P83" s="152" t="str">
        <f t="shared" si="19"/>
        <v/>
      </c>
      <c r="Q83" s="246"/>
      <c r="R83" s="152" t="str">
        <f t="shared" si="20"/>
        <v/>
      </c>
      <c r="S83" s="246" t="str">
        <f t="shared" si="21"/>
        <v/>
      </c>
      <c r="T83" s="249" t="str">
        <f t="shared" si="22"/>
        <v/>
      </c>
      <c r="U83" s="69"/>
      <c r="V83" s="123"/>
      <c r="W83" s="57"/>
      <c r="X83" s="57"/>
      <c r="Y83" s="57"/>
      <c r="Z83" s="57"/>
      <c r="AA83" s="57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  <c r="DB83" s="51"/>
      <c r="DC83" s="51"/>
      <c r="DD83" s="51"/>
      <c r="DE83" s="51"/>
      <c r="DF83" s="51"/>
      <c r="DG83" s="51"/>
      <c r="DH83" s="51"/>
    </row>
    <row r="84" spans="1:113" s="1" customFormat="1" ht="18.95" customHeight="1" x14ac:dyDescent="0.3">
      <c r="A84" s="69"/>
      <c r="B84" s="69"/>
      <c r="C84" s="69"/>
      <c r="D84" s="69"/>
      <c r="E84" s="69"/>
      <c r="F84" s="240"/>
      <c r="G84" s="241" t="str">
        <f t="shared" si="16"/>
        <v/>
      </c>
      <c r="H84" s="69"/>
      <c r="I84" s="123"/>
      <c r="J84" s="69"/>
      <c r="K84" s="69"/>
      <c r="L84" s="69"/>
      <c r="M84" s="69"/>
      <c r="N84" s="69"/>
      <c r="O84" s="240" t="str">
        <f t="shared" si="18"/>
        <v/>
      </c>
      <c r="P84" s="152" t="str">
        <f t="shared" si="19"/>
        <v/>
      </c>
      <c r="Q84" s="246"/>
      <c r="R84" s="152" t="str">
        <f t="shared" si="20"/>
        <v/>
      </c>
      <c r="S84" s="246" t="str">
        <f t="shared" si="21"/>
        <v/>
      </c>
      <c r="T84" s="249" t="str">
        <f t="shared" si="22"/>
        <v/>
      </c>
      <c r="U84" s="69"/>
      <c r="V84" s="123"/>
      <c r="W84" s="57"/>
      <c r="X84" s="57"/>
      <c r="Y84" s="57"/>
      <c r="Z84" s="57"/>
      <c r="AA84" s="57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  <c r="CW84" s="51"/>
      <c r="CX84" s="51"/>
      <c r="CY84" s="51"/>
      <c r="CZ84" s="51"/>
      <c r="DA84" s="51"/>
      <c r="DB84" s="51"/>
      <c r="DC84" s="51"/>
      <c r="DD84" s="51"/>
      <c r="DE84" s="51"/>
      <c r="DF84" s="51"/>
      <c r="DG84" s="51"/>
      <c r="DH84" s="51"/>
    </row>
    <row r="85" spans="1:113" s="1" customFormat="1" ht="18.95" customHeight="1" x14ac:dyDescent="0.3">
      <c r="A85" s="69"/>
      <c r="B85" s="69"/>
      <c r="C85" s="69"/>
      <c r="D85" s="69"/>
      <c r="E85" s="69"/>
      <c r="F85" s="244"/>
      <c r="G85" s="241" t="str">
        <f t="shared" si="16"/>
        <v/>
      </c>
      <c r="H85" s="69"/>
      <c r="I85" s="123"/>
      <c r="J85" s="69"/>
      <c r="K85" s="69"/>
      <c r="L85" s="69"/>
      <c r="M85" s="69"/>
      <c r="N85" s="69"/>
      <c r="O85" s="240" t="str">
        <f t="shared" si="18"/>
        <v/>
      </c>
      <c r="P85" s="152" t="str">
        <f t="shared" si="19"/>
        <v/>
      </c>
      <c r="Q85" s="248"/>
      <c r="R85" s="152" t="str">
        <f t="shared" si="20"/>
        <v/>
      </c>
      <c r="S85" s="246" t="str">
        <f t="shared" si="21"/>
        <v/>
      </c>
      <c r="T85" s="249" t="str">
        <f t="shared" si="22"/>
        <v/>
      </c>
      <c r="U85" s="69"/>
      <c r="V85" s="123"/>
      <c r="W85" s="57"/>
      <c r="X85" s="57"/>
      <c r="Y85" s="57"/>
      <c r="Z85" s="57"/>
      <c r="AA85" s="57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</row>
    <row r="86" spans="1:113" s="1" customFormat="1" ht="18.95" customHeight="1" x14ac:dyDescent="0.3">
      <c r="A86" s="69"/>
      <c r="B86" s="69"/>
      <c r="C86" s="69"/>
      <c r="D86" s="69"/>
      <c r="E86" s="69"/>
      <c r="F86" s="244"/>
      <c r="G86" s="241" t="str">
        <f t="shared" si="16"/>
        <v/>
      </c>
      <c r="H86" s="69"/>
      <c r="I86" s="123"/>
      <c r="J86" s="69"/>
      <c r="K86" s="69"/>
      <c r="L86" s="69"/>
      <c r="M86" s="69"/>
      <c r="N86" s="69"/>
      <c r="O86" s="240" t="str">
        <f t="shared" si="18"/>
        <v/>
      </c>
      <c r="P86" s="152" t="str">
        <f t="shared" si="19"/>
        <v/>
      </c>
      <c r="Q86" s="248"/>
      <c r="R86" s="152" t="str">
        <f t="shared" si="20"/>
        <v/>
      </c>
      <c r="S86" s="246" t="str">
        <f t="shared" si="21"/>
        <v/>
      </c>
      <c r="T86" s="249" t="str">
        <f t="shared" si="22"/>
        <v/>
      </c>
      <c r="U86" s="69"/>
      <c r="V86" s="123"/>
      <c r="W86" s="57"/>
      <c r="X86" s="57"/>
      <c r="Y86" s="57"/>
      <c r="Z86" s="57"/>
      <c r="AA86" s="57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51"/>
      <c r="DC86" s="51"/>
      <c r="DD86" s="51"/>
      <c r="DE86" s="51"/>
      <c r="DF86" s="51"/>
      <c r="DG86" s="51"/>
      <c r="DH86" s="51"/>
    </row>
    <row r="87" spans="1:113" s="1" customFormat="1" ht="18.95" customHeight="1" x14ac:dyDescent="0.25">
      <c r="A87" s="57"/>
      <c r="B87" s="57"/>
      <c r="C87" s="57"/>
      <c r="D87" s="57"/>
      <c r="E87" s="57"/>
      <c r="F87" s="57"/>
      <c r="G87" s="57"/>
      <c r="H87" s="57"/>
      <c r="I87" s="126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126"/>
      <c r="W87" s="57"/>
      <c r="X87" s="57"/>
      <c r="Y87" s="57"/>
      <c r="Z87" s="57"/>
      <c r="AA87" s="57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51"/>
      <c r="DD87" s="51"/>
      <c r="DE87" s="51"/>
      <c r="DF87" s="51"/>
      <c r="DG87" s="51"/>
      <c r="DH87" s="51"/>
    </row>
    <row r="88" spans="1:113" s="1" customFormat="1" ht="18.95" customHeight="1" x14ac:dyDescent="0.25">
      <c r="B88" s="51" t="s">
        <v>173</v>
      </c>
      <c r="C88" s="52"/>
      <c r="D88" s="52"/>
      <c r="E88" s="52"/>
      <c r="F88" s="53"/>
      <c r="G88" s="166"/>
      <c r="H88" s="164" t="s">
        <v>19</v>
      </c>
      <c r="I88" s="123"/>
      <c r="J88" s="51"/>
      <c r="K88" s="51" t="s">
        <v>173</v>
      </c>
      <c r="L88" s="52"/>
      <c r="M88" s="52"/>
      <c r="N88" s="52"/>
      <c r="O88" s="53"/>
      <c r="P88" s="53"/>
      <c r="Q88" s="53"/>
      <c r="R88" s="53"/>
      <c r="S88" s="53"/>
      <c r="T88" s="166"/>
      <c r="U88" s="164" t="s">
        <v>18</v>
      </c>
      <c r="V88" s="123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</row>
    <row r="89" spans="1:113" s="1" customFormat="1" ht="18.95" customHeight="1" x14ac:dyDescent="0.25">
      <c r="B89" s="51" t="s">
        <v>174</v>
      </c>
      <c r="C89" s="52"/>
      <c r="D89" s="52"/>
      <c r="E89" s="52"/>
      <c r="F89" s="53"/>
      <c r="G89" s="166"/>
      <c r="H89" s="165" t="s">
        <v>178</v>
      </c>
      <c r="I89" s="123"/>
      <c r="J89" s="51"/>
      <c r="K89" s="51" t="s">
        <v>174</v>
      </c>
      <c r="L89" s="52"/>
      <c r="M89" s="52"/>
      <c r="N89" s="52"/>
      <c r="O89" s="53"/>
      <c r="P89" s="54"/>
      <c r="Q89" s="53"/>
      <c r="R89" s="54"/>
      <c r="S89" s="53"/>
      <c r="T89" s="166"/>
      <c r="U89" s="165" t="str">
        <f>H89</f>
        <v>_4eA</v>
      </c>
      <c r="V89" s="123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  <c r="DG89" s="51"/>
      <c r="DH89" s="51"/>
    </row>
    <row r="90" spans="1:113" s="1" customFormat="1" ht="18.95" customHeight="1" x14ac:dyDescent="0.3">
      <c r="A90" s="66" t="s">
        <v>8</v>
      </c>
      <c r="B90" s="67" t="s">
        <v>5</v>
      </c>
      <c r="C90" s="67" t="s">
        <v>6</v>
      </c>
      <c r="D90" s="67" t="s">
        <v>7</v>
      </c>
      <c r="E90" s="68" t="s">
        <v>9</v>
      </c>
      <c r="F90" s="68" t="s">
        <v>162</v>
      </c>
      <c r="G90" s="68" t="s">
        <v>163</v>
      </c>
      <c r="H90" s="56" t="s">
        <v>20</v>
      </c>
      <c r="I90" s="124"/>
      <c r="J90" s="66" t="str">
        <f>$A$3</f>
        <v>N°</v>
      </c>
      <c r="K90" s="67" t="str">
        <f>$B$3</f>
        <v>ID</v>
      </c>
      <c r="L90" s="67" t="str">
        <f>$C$3</f>
        <v>1st NAME</v>
      </c>
      <c r="M90" s="67" t="str">
        <f>$D$3</f>
        <v>LAST NAME</v>
      </c>
      <c r="N90" s="68" t="str">
        <f>$E$3</f>
        <v>Sexe</v>
      </c>
      <c r="O90" s="167" t="str">
        <f>$F$3</f>
        <v>Av1</v>
      </c>
      <c r="P90" s="68" t="str">
        <f>$G$3</f>
        <v>Rank1</v>
      </c>
      <c r="Q90" s="167" t="s">
        <v>164</v>
      </c>
      <c r="R90" s="68" t="s">
        <v>165</v>
      </c>
      <c r="S90" s="167" t="s">
        <v>166</v>
      </c>
      <c r="T90" s="167" t="s">
        <v>167</v>
      </c>
      <c r="U90" s="56" t="str">
        <f>$H$3</f>
        <v>CLASS</v>
      </c>
      <c r="V90" s="124"/>
      <c r="W90" s="51"/>
      <c r="X90" s="51"/>
      <c r="Y90" s="51"/>
      <c r="Z90" s="51"/>
      <c r="AA90" s="51"/>
      <c r="AB90" s="88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  <c r="CZ90" s="51"/>
      <c r="DA90" s="51"/>
      <c r="DB90" s="51"/>
      <c r="DC90" s="51"/>
      <c r="DD90" s="51"/>
      <c r="DE90" s="51"/>
      <c r="DF90" s="51"/>
      <c r="DG90" s="51"/>
      <c r="DH90" s="51"/>
      <c r="DI90" s="51"/>
    </row>
    <row r="91" spans="1:113" s="1" customFormat="1" ht="18.95" customHeight="1" x14ac:dyDescent="0.3">
      <c r="A91" s="69" cm="1">
        <f t="array" ref="A91:A108">_xlfn.SEQUENCE(COUNTA(B91:B115))</f>
        <v>1</v>
      </c>
      <c r="B91" s="70" t="s">
        <v>184</v>
      </c>
      <c r="C91" s="70" t="s">
        <v>202</v>
      </c>
      <c r="D91" s="71" t="s">
        <v>220</v>
      </c>
      <c r="E91" s="72" t="s">
        <v>62</v>
      </c>
      <c r="F91" s="250">
        <v>10.49</v>
      </c>
      <c r="G91" s="251">
        <f>IFERROR(RANK(F91,$F$4:$F$28,),"")</f>
        <v>5</v>
      </c>
      <c r="H91" s="58" t="str">
        <f>IF(B91="","",$H$89)</f>
        <v>_4eA</v>
      </c>
      <c r="I91" s="125"/>
      <c r="J91" s="69" cm="1">
        <f t="array" ref="J91:J108">_xlfn.SEQUENCE(COUNTA(K91:K115))</f>
        <v>1</v>
      </c>
      <c r="K91" s="70" t="s">
        <v>184</v>
      </c>
      <c r="L91" s="70" t="s">
        <v>202</v>
      </c>
      <c r="M91" s="71" t="s">
        <v>220</v>
      </c>
      <c r="N91" s="72" t="s">
        <v>62</v>
      </c>
      <c r="O91" s="250">
        <f>IF(B91="","",F91)</f>
        <v>10.49</v>
      </c>
      <c r="P91" s="152">
        <f>IFERROR(RANK(O91,$O$4:$O$28,),"")</f>
        <v>5</v>
      </c>
      <c r="Q91" s="255">
        <v>12.59</v>
      </c>
      <c r="R91" s="152">
        <f>IFERROR(RANK(Q91,$Q$4:$Q$28,),"")</f>
        <v>13</v>
      </c>
      <c r="S91" s="255">
        <f>IF(K91="","",(O91+Q91)/2)</f>
        <v>11.54</v>
      </c>
      <c r="T91" s="258">
        <f>IFERROR(RANK(S91,$S$4:$S$28,),"")</f>
        <v>13</v>
      </c>
      <c r="U91" s="58" t="str">
        <f>IF(K91="","",$U$89)</f>
        <v>_4eA</v>
      </c>
      <c r="V91" s="125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1"/>
      <c r="DC91" s="51"/>
      <c r="DD91" s="51"/>
      <c r="DE91" s="51"/>
      <c r="DF91" s="51"/>
      <c r="DG91" s="51"/>
      <c r="DH91" s="51"/>
      <c r="DI91" s="51"/>
    </row>
    <row r="92" spans="1:113" s="1" customFormat="1" ht="18.95" customHeight="1" x14ac:dyDescent="0.3">
      <c r="A92" s="69">
        <v>2</v>
      </c>
      <c r="B92" s="70" t="s">
        <v>185</v>
      </c>
      <c r="C92" s="70" t="s">
        <v>203</v>
      </c>
      <c r="D92" s="71" t="s">
        <v>221</v>
      </c>
      <c r="E92" s="72" t="s">
        <v>62</v>
      </c>
      <c r="F92" s="252">
        <v>8.44</v>
      </c>
      <c r="G92" s="251">
        <f t="shared" ref="G92:G115" si="24">IFERROR(RANK(F92,$F$4:$F$28,),"")</f>
        <v>18</v>
      </c>
      <c r="H92" s="58" t="str">
        <f t="shared" ref="H92:H108" si="25">IF(B92="","",$H$89)</f>
        <v>_4eA</v>
      </c>
      <c r="I92" s="125"/>
      <c r="J92" s="69">
        <v>2</v>
      </c>
      <c r="K92" s="70" t="s">
        <v>185</v>
      </c>
      <c r="L92" s="70" t="s">
        <v>203</v>
      </c>
      <c r="M92" s="71" t="s">
        <v>221</v>
      </c>
      <c r="N92" s="72" t="s">
        <v>62</v>
      </c>
      <c r="O92" s="250">
        <f t="shared" ref="O92:O115" si="26">IF(B92="","",F92)</f>
        <v>8.44</v>
      </c>
      <c r="P92" s="152">
        <f t="shared" ref="P92:P108" si="27">IFERROR(RANK(O92,$O$4:$O$28,),"")</f>
        <v>18</v>
      </c>
      <c r="Q92" s="256">
        <v>11.11</v>
      </c>
      <c r="R92" s="152">
        <f t="shared" ref="R92:R115" si="28">IFERROR(RANK(Q92,$Q$4:$Q$28,),"")</f>
        <v>18</v>
      </c>
      <c r="S92" s="255">
        <f t="shared" ref="S92:S115" si="29">IF(K92="","",(O92+Q92)/2)</f>
        <v>9.7749999999999986</v>
      </c>
      <c r="T92" s="258">
        <f t="shared" ref="T92:T115" si="30">IFERROR(RANK(S92,$S$4:$S$28,),"")</f>
        <v>19</v>
      </c>
      <c r="U92" s="58" t="str">
        <f t="shared" ref="U92:U108" si="31">IF(K92="","",$U$89)</f>
        <v>_4eA</v>
      </c>
      <c r="V92" s="125"/>
      <c r="W92" s="51"/>
      <c r="X92" s="51"/>
      <c r="Y92" s="51"/>
      <c r="Z92" s="51"/>
      <c r="AA92" s="51"/>
      <c r="AB92" s="88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  <c r="CW92" s="51"/>
      <c r="CX92" s="51"/>
      <c r="CY92" s="51"/>
      <c r="CZ92" s="51"/>
      <c r="DA92" s="51"/>
      <c r="DB92" s="51"/>
      <c r="DC92" s="51"/>
      <c r="DD92" s="51"/>
      <c r="DE92" s="51"/>
      <c r="DF92" s="51"/>
      <c r="DG92" s="51"/>
      <c r="DH92" s="51"/>
      <c r="DI92" s="51"/>
    </row>
    <row r="93" spans="1:113" s="1" customFormat="1" ht="18.95" customHeight="1" x14ac:dyDescent="0.3">
      <c r="A93" s="69">
        <v>3</v>
      </c>
      <c r="B93" s="70" t="s">
        <v>186</v>
      </c>
      <c r="C93" s="70" t="s">
        <v>204</v>
      </c>
      <c r="D93" s="71" t="s">
        <v>222</v>
      </c>
      <c r="E93" s="72" t="s">
        <v>62</v>
      </c>
      <c r="F93" s="250">
        <v>9.73</v>
      </c>
      <c r="G93" s="251">
        <f t="shared" si="24"/>
        <v>9</v>
      </c>
      <c r="H93" s="58" t="str">
        <f t="shared" si="25"/>
        <v>_4eA</v>
      </c>
      <c r="I93" s="125"/>
      <c r="J93" s="69">
        <v>3</v>
      </c>
      <c r="K93" s="70" t="s">
        <v>186</v>
      </c>
      <c r="L93" s="70" t="s">
        <v>204</v>
      </c>
      <c r="M93" s="71" t="s">
        <v>222</v>
      </c>
      <c r="N93" s="72" t="s">
        <v>62</v>
      </c>
      <c r="O93" s="250">
        <f t="shared" si="26"/>
        <v>9.73</v>
      </c>
      <c r="P93" s="152">
        <f t="shared" si="27"/>
        <v>9</v>
      </c>
      <c r="Q93" s="255">
        <v>9.6300000000000008</v>
      </c>
      <c r="R93" s="152">
        <f t="shared" si="28"/>
        <v>20</v>
      </c>
      <c r="S93" s="255">
        <f t="shared" si="29"/>
        <v>9.68</v>
      </c>
      <c r="T93" s="258">
        <f t="shared" si="30"/>
        <v>20</v>
      </c>
      <c r="U93" s="58" t="str">
        <f t="shared" si="31"/>
        <v>_4eA</v>
      </c>
      <c r="V93" s="125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  <c r="CW93" s="51"/>
      <c r="CX93" s="51"/>
      <c r="CY93" s="51"/>
      <c r="CZ93" s="51"/>
      <c r="DA93" s="51"/>
      <c r="DB93" s="51"/>
      <c r="DC93" s="51"/>
      <c r="DD93" s="51"/>
      <c r="DE93" s="51"/>
      <c r="DF93" s="51"/>
      <c r="DG93" s="51"/>
      <c r="DH93" s="51"/>
      <c r="DI93" s="51"/>
    </row>
    <row r="94" spans="1:113" s="1" customFormat="1" ht="18.95" customHeight="1" x14ac:dyDescent="0.3">
      <c r="A94" s="69">
        <v>4</v>
      </c>
      <c r="B94" s="70" t="s">
        <v>187</v>
      </c>
      <c r="C94" s="70" t="s">
        <v>205</v>
      </c>
      <c r="D94" s="71" t="s">
        <v>223</v>
      </c>
      <c r="E94" s="72" t="s">
        <v>62</v>
      </c>
      <c r="F94" s="250">
        <v>10.039999999999999</v>
      </c>
      <c r="G94" s="251">
        <f t="shared" si="24"/>
        <v>8</v>
      </c>
      <c r="H94" s="58" t="str">
        <f t="shared" si="25"/>
        <v>_4eA</v>
      </c>
      <c r="I94" s="125"/>
      <c r="J94" s="69">
        <v>4</v>
      </c>
      <c r="K94" s="70" t="s">
        <v>187</v>
      </c>
      <c r="L94" s="70" t="s">
        <v>205</v>
      </c>
      <c r="M94" s="71" t="s">
        <v>223</v>
      </c>
      <c r="N94" s="72" t="s">
        <v>62</v>
      </c>
      <c r="O94" s="250">
        <f t="shared" si="26"/>
        <v>10.039999999999999</v>
      </c>
      <c r="P94" s="152">
        <f t="shared" si="27"/>
        <v>8</v>
      </c>
      <c r="Q94" s="256">
        <v>18.149999999999999</v>
      </c>
      <c r="R94" s="152">
        <f t="shared" si="28"/>
        <v>1</v>
      </c>
      <c r="S94" s="255">
        <f t="shared" si="29"/>
        <v>14.094999999999999</v>
      </c>
      <c r="T94" s="258">
        <f t="shared" si="30"/>
        <v>2</v>
      </c>
      <c r="U94" s="58" t="str">
        <f t="shared" si="31"/>
        <v>_4eA</v>
      </c>
      <c r="V94" s="125"/>
      <c r="W94" s="51"/>
      <c r="X94" s="51"/>
      <c r="Y94" s="51"/>
      <c r="Z94" s="51"/>
      <c r="AA94" s="51"/>
      <c r="AD94" s="89" t="s">
        <v>67</v>
      </c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1"/>
      <c r="DC94" s="51"/>
      <c r="DD94" s="51"/>
      <c r="DE94" s="51"/>
      <c r="DF94" s="51"/>
      <c r="DG94" s="51"/>
      <c r="DH94" s="51"/>
      <c r="DI94" s="51"/>
    </row>
    <row r="95" spans="1:113" s="1" customFormat="1" ht="18.95" customHeight="1" x14ac:dyDescent="0.3">
      <c r="A95" s="69">
        <v>5</v>
      </c>
      <c r="B95" s="70" t="s">
        <v>188</v>
      </c>
      <c r="C95" s="70" t="s">
        <v>206</v>
      </c>
      <c r="D95" s="71" t="s">
        <v>224</v>
      </c>
      <c r="E95" s="72" t="s">
        <v>62</v>
      </c>
      <c r="F95" s="250">
        <v>8.83</v>
      </c>
      <c r="G95" s="251">
        <f t="shared" si="24"/>
        <v>14</v>
      </c>
      <c r="H95" s="58" t="str">
        <f t="shared" si="25"/>
        <v>_4eA</v>
      </c>
      <c r="I95" s="125"/>
      <c r="J95" s="69">
        <v>5</v>
      </c>
      <c r="K95" s="70" t="s">
        <v>188</v>
      </c>
      <c r="L95" s="70" t="s">
        <v>206</v>
      </c>
      <c r="M95" s="71" t="s">
        <v>224</v>
      </c>
      <c r="N95" s="72" t="s">
        <v>62</v>
      </c>
      <c r="O95" s="250">
        <f t="shared" si="26"/>
        <v>8.83</v>
      </c>
      <c r="P95" s="152">
        <f t="shared" si="27"/>
        <v>14</v>
      </c>
      <c r="Q95" s="255">
        <v>16.670000000000002</v>
      </c>
      <c r="R95" s="152">
        <f t="shared" si="28"/>
        <v>3</v>
      </c>
      <c r="S95" s="255">
        <f t="shared" si="29"/>
        <v>12.75</v>
      </c>
      <c r="T95" s="258">
        <f t="shared" si="30"/>
        <v>7</v>
      </c>
      <c r="U95" s="58" t="str">
        <f t="shared" si="31"/>
        <v>_4eA</v>
      </c>
      <c r="V95" s="125"/>
      <c r="W95" s="51"/>
      <c r="X95" s="51"/>
      <c r="Y95" s="51"/>
      <c r="Z95" s="51"/>
      <c r="AA95" s="51"/>
      <c r="AD95" s="88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  <c r="CZ95" s="51"/>
      <c r="DA95" s="51"/>
      <c r="DB95" s="51"/>
      <c r="DC95" s="51"/>
      <c r="DD95" s="51"/>
      <c r="DE95" s="51"/>
      <c r="DF95" s="51"/>
      <c r="DG95" s="51"/>
      <c r="DH95" s="51"/>
      <c r="DI95" s="51"/>
    </row>
    <row r="96" spans="1:113" s="1" customFormat="1" ht="18.95" customHeight="1" x14ac:dyDescent="0.3">
      <c r="A96" s="69">
        <v>6</v>
      </c>
      <c r="B96" s="70" t="s">
        <v>189</v>
      </c>
      <c r="C96" s="70" t="s">
        <v>207</v>
      </c>
      <c r="D96" s="71" t="s">
        <v>225</v>
      </c>
      <c r="E96" s="72" t="s">
        <v>62</v>
      </c>
      <c r="F96" s="250">
        <v>9.6300000000000008</v>
      </c>
      <c r="G96" s="251">
        <f t="shared" si="24"/>
        <v>10</v>
      </c>
      <c r="H96" s="58" t="str">
        <f t="shared" si="25"/>
        <v>_4eA</v>
      </c>
      <c r="I96" s="125"/>
      <c r="J96" s="69">
        <v>6</v>
      </c>
      <c r="K96" s="70" t="s">
        <v>189</v>
      </c>
      <c r="L96" s="70" t="s">
        <v>207</v>
      </c>
      <c r="M96" s="71" t="s">
        <v>225</v>
      </c>
      <c r="N96" s="72" t="s">
        <v>62</v>
      </c>
      <c r="O96" s="250">
        <f t="shared" si="26"/>
        <v>9.6300000000000008</v>
      </c>
      <c r="P96" s="152">
        <f t="shared" si="27"/>
        <v>10</v>
      </c>
      <c r="Q96" s="256">
        <v>15.19</v>
      </c>
      <c r="R96" s="152">
        <f t="shared" si="28"/>
        <v>6</v>
      </c>
      <c r="S96" s="255">
        <f t="shared" si="29"/>
        <v>12.41</v>
      </c>
      <c r="T96" s="258">
        <f t="shared" si="30"/>
        <v>9</v>
      </c>
      <c r="U96" s="58" t="str">
        <f t="shared" si="31"/>
        <v>_4eA</v>
      </c>
      <c r="V96" s="125"/>
      <c r="W96" s="51"/>
      <c r="X96" s="51"/>
      <c r="Y96" s="51"/>
      <c r="Z96" s="51"/>
      <c r="AA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  <c r="CZ96" s="51"/>
      <c r="DA96" s="51"/>
      <c r="DB96" s="51"/>
      <c r="DC96" s="51"/>
      <c r="DD96" s="51"/>
      <c r="DE96" s="51"/>
      <c r="DF96" s="51"/>
      <c r="DG96" s="51"/>
      <c r="DH96" s="51"/>
      <c r="DI96" s="51"/>
    </row>
    <row r="97" spans="1:113" s="1" customFormat="1" ht="18.95" customHeight="1" x14ac:dyDescent="0.3">
      <c r="A97" s="69">
        <v>7</v>
      </c>
      <c r="B97" s="70" t="s">
        <v>190</v>
      </c>
      <c r="C97" s="70" t="s">
        <v>208</v>
      </c>
      <c r="D97" s="71" t="s">
        <v>226</v>
      </c>
      <c r="E97" s="72" t="s">
        <v>10</v>
      </c>
      <c r="F97" s="250">
        <v>10.55</v>
      </c>
      <c r="G97" s="251">
        <f t="shared" si="24"/>
        <v>4</v>
      </c>
      <c r="H97" s="58" t="str">
        <f t="shared" si="25"/>
        <v>_4eA</v>
      </c>
      <c r="I97" s="125"/>
      <c r="J97" s="69">
        <v>7</v>
      </c>
      <c r="K97" s="70" t="s">
        <v>190</v>
      </c>
      <c r="L97" s="70" t="s">
        <v>208</v>
      </c>
      <c r="M97" s="71" t="s">
        <v>226</v>
      </c>
      <c r="N97" s="72" t="s">
        <v>10</v>
      </c>
      <c r="O97" s="250">
        <f t="shared" si="26"/>
        <v>10.55</v>
      </c>
      <c r="P97" s="152">
        <f t="shared" si="27"/>
        <v>4</v>
      </c>
      <c r="Q97" s="255">
        <v>13.71</v>
      </c>
      <c r="R97" s="152">
        <f t="shared" si="28"/>
        <v>10</v>
      </c>
      <c r="S97" s="255">
        <f t="shared" si="29"/>
        <v>12.13</v>
      </c>
      <c r="T97" s="258">
        <f t="shared" si="30"/>
        <v>10</v>
      </c>
      <c r="U97" s="58" t="str">
        <f t="shared" si="31"/>
        <v>_4eA</v>
      </c>
      <c r="V97" s="125"/>
      <c r="W97" s="51"/>
      <c r="X97" s="51"/>
      <c r="Y97" s="51"/>
      <c r="Z97" s="51"/>
      <c r="AA97" s="51"/>
      <c r="AD97" s="89" t="s">
        <v>71</v>
      </c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  <c r="CZ97" s="51"/>
      <c r="DA97" s="51"/>
      <c r="DB97" s="51"/>
      <c r="DC97" s="51"/>
      <c r="DD97" s="51"/>
      <c r="DE97" s="51"/>
      <c r="DF97" s="51"/>
      <c r="DG97" s="51"/>
      <c r="DH97" s="51"/>
      <c r="DI97" s="51"/>
    </row>
    <row r="98" spans="1:113" s="1" customFormat="1" ht="18.95" customHeight="1" x14ac:dyDescent="0.3">
      <c r="A98" s="69">
        <v>8</v>
      </c>
      <c r="B98" s="70" t="s">
        <v>191</v>
      </c>
      <c r="C98" s="70" t="s">
        <v>209</v>
      </c>
      <c r="D98" s="71" t="s">
        <v>227</v>
      </c>
      <c r="E98" s="72" t="s">
        <v>10</v>
      </c>
      <c r="F98" s="250">
        <v>7.71</v>
      </c>
      <c r="G98" s="251">
        <f t="shared" si="24"/>
        <v>20</v>
      </c>
      <c r="H98" s="58" t="str">
        <f t="shared" si="25"/>
        <v>_4eA</v>
      </c>
      <c r="I98" s="125"/>
      <c r="J98" s="69">
        <v>8</v>
      </c>
      <c r="K98" s="70" t="s">
        <v>191</v>
      </c>
      <c r="L98" s="70" t="s">
        <v>209</v>
      </c>
      <c r="M98" s="71" t="s">
        <v>227</v>
      </c>
      <c r="N98" s="72" t="s">
        <v>10</v>
      </c>
      <c r="O98" s="250">
        <f t="shared" si="26"/>
        <v>7.71</v>
      </c>
      <c r="P98" s="152">
        <f t="shared" si="27"/>
        <v>20</v>
      </c>
      <c r="Q98" s="256">
        <v>14.23</v>
      </c>
      <c r="R98" s="152">
        <f t="shared" si="28"/>
        <v>8</v>
      </c>
      <c r="S98" s="255">
        <f t="shared" si="29"/>
        <v>10.97</v>
      </c>
      <c r="T98" s="258">
        <f t="shared" si="30"/>
        <v>14</v>
      </c>
      <c r="U98" s="58" t="str">
        <f t="shared" si="31"/>
        <v>_4eA</v>
      </c>
      <c r="V98" s="125"/>
      <c r="W98" s="51"/>
      <c r="X98" s="51"/>
      <c r="Y98" s="51"/>
      <c r="Z98" s="51"/>
      <c r="AA98" s="51"/>
      <c r="AD98" s="89" t="str">
        <f ca="1">"Sb_"&amp;(RANDBETWEEN(65,90))&amp;CHAR(RANDBETWEEN(65,90))&amp;CHAR(RANDBETWEEN(65,90))&amp;CHAR(RANDBETWEEN(65,90))</f>
        <v>Sb_87CCS</v>
      </c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51"/>
      <c r="DD98" s="51"/>
      <c r="DE98" s="51"/>
      <c r="DF98" s="51"/>
      <c r="DG98" s="51"/>
      <c r="DH98" s="51"/>
      <c r="DI98" s="51"/>
    </row>
    <row r="99" spans="1:113" s="1" customFormat="1" ht="18.95" customHeight="1" x14ac:dyDescent="0.3">
      <c r="A99" s="69">
        <v>9</v>
      </c>
      <c r="B99" s="70" t="s">
        <v>192</v>
      </c>
      <c r="C99" s="70" t="s">
        <v>210</v>
      </c>
      <c r="D99" s="71" t="s">
        <v>228</v>
      </c>
      <c r="E99" s="72" t="s">
        <v>62</v>
      </c>
      <c r="F99" s="250">
        <v>9.4499999999999993</v>
      </c>
      <c r="G99" s="251">
        <f t="shared" si="24"/>
        <v>11</v>
      </c>
      <c r="H99" s="58" t="str">
        <f t="shared" si="25"/>
        <v>_4eA</v>
      </c>
      <c r="I99" s="125"/>
      <c r="J99" s="69">
        <v>9</v>
      </c>
      <c r="K99" s="70" t="s">
        <v>192</v>
      </c>
      <c r="L99" s="70" t="s">
        <v>210</v>
      </c>
      <c r="M99" s="71" t="s">
        <v>228</v>
      </c>
      <c r="N99" s="72" t="s">
        <v>62</v>
      </c>
      <c r="O99" s="250">
        <f t="shared" si="26"/>
        <v>9.4499999999999993</v>
      </c>
      <c r="P99" s="152">
        <f t="shared" si="27"/>
        <v>11</v>
      </c>
      <c r="Q99" s="255">
        <v>10.75</v>
      </c>
      <c r="R99" s="152">
        <f t="shared" si="28"/>
        <v>19</v>
      </c>
      <c r="S99" s="255">
        <f t="shared" si="29"/>
        <v>10.1</v>
      </c>
      <c r="T99" s="258">
        <f t="shared" si="30"/>
        <v>18</v>
      </c>
      <c r="U99" s="58" t="str">
        <f t="shared" si="31"/>
        <v>_4eA</v>
      </c>
      <c r="V99" s="125"/>
      <c r="W99" s="51"/>
      <c r="X99" s="51"/>
      <c r="Y99" s="51"/>
      <c r="Z99" s="51"/>
      <c r="AA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  <c r="CG99" s="51"/>
      <c r="CH99" s="51"/>
      <c r="CI99" s="51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  <c r="CW99" s="51"/>
      <c r="CX99" s="51"/>
      <c r="CY99" s="51"/>
      <c r="CZ99" s="51"/>
      <c r="DA99" s="51"/>
      <c r="DB99" s="51"/>
      <c r="DC99" s="51"/>
      <c r="DD99" s="51"/>
      <c r="DE99" s="51"/>
      <c r="DF99" s="51"/>
      <c r="DG99" s="51"/>
      <c r="DH99" s="51"/>
      <c r="DI99" s="51"/>
    </row>
    <row r="100" spans="1:113" s="1" customFormat="1" ht="18.95" customHeight="1" x14ac:dyDescent="0.3">
      <c r="A100" s="69">
        <v>10</v>
      </c>
      <c r="B100" s="70" t="s">
        <v>193</v>
      </c>
      <c r="C100" s="70" t="s">
        <v>211</v>
      </c>
      <c r="D100" s="71" t="s">
        <v>229</v>
      </c>
      <c r="E100" s="72" t="s">
        <v>10</v>
      </c>
      <c r="F100" s="250">
        <v>8.25</v>
      </c>
      <c r="G100" s="251">
        <f t="shared" si="24"/>
        <v>19</v>
      </c>
      <c r="H100" s="58" t="str">
        <f t="shared" si="25"/>
        <v>_4eA</v>
      </c>
      <c r="I100" s="125"/>
      <c r="J100" s="69">
        <v>10</v>
      </c>
      <c r="K100" s="70" t="s">
        <v>193</v>
      </c>
      <c r="L100" s="70" t="s">
        <v>211</v>
      </c>
      <c r="M100" s="71" t="s">
        <v>229</v>
      </c>
      <c r="N100" s="72" t="s">
        <v>10</v>
      </c>
      <c r="O100" s="250">
        <f t="shared" si="26"/>
        <v>8.25</v>
      </c>
      <c r="P100" s="152">
        <f t="shared" si="27"/>
        <v>19</v>
      </c>
      <c r="Q100" s="256">
        <v>15.73</v>
      </c>
      <c r="R100" s="152">
        <f t="shared" si="28"/>
        <v>5</v>
      </c>
      <c r="S100" s="255">
        <f t="shared" si="29"/>
        <v>11.99</v>
      </c>
      <c r="T100" s="258">
        <f t="shared" si="30"/>
        <v>12</v>
      </c>
      <c r="U100" s="58" t="str">
        <f t="shared" si="31"/>
        <v>_4eA</v>
      </c>
      <c r="V100" s="125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  <c r="CW100" s="51"/>
      <c r="CX100" s="51"/>
      <c r="CY100" s="51"/>
      <c r="CZ100" s="51"/>
      <c r="DA100" s="51"/>
      <c r="DB100" s="51"/>
      <c r="DC100" s="51"/>
      <c r="DD100" s="51"/>
      <c r="DE100" s="51"/>
      <c r="DF100" s="51"/>
      <c r="DG100" s="51"/>
      <c r="DH100" s="51"/>
      <c r="DI100" s="51"/>
    </row>
    <row r="101" spans="1:113" s="1" customFormat="1" ht="18.95" customHeight="1" x14ac:dyDescent="0.3">
      <c r="A101" s="69">
        <v>11</v>
      </c>
      <c r="B101" s="70" t="s">
        <v>194</v>
      </c>
      <c r="C101" s="70" t="s">
        <v>212</v>
      </c>
      <c r="D101" s="71" t="s">
        <v>230</v>
      </c>
      <c r="E101" s="72" t="s">
        <v>10</v>
      </c>
      <c r="F101" s="250">
        <v>9.07</v>
      </c>
      <c r="G101" s="251">
        <f t="shared" si="24"/>
        <v>13</v>
      </c>
      <c r="H101" s="58" t="str">
        <f t="shared" si="25"/>
        <v>_4eA</v>
      </c>
      <c r="I101" s="125"/>
      <c r="J101" s="69">
        <v>11</v>
      </c>
      <c r="K101" s="70" t="s">
        <v>194</v>
      </c>
      <c r="L101" s="70" t="s">
        <v>212</v>
      </c>
      <c r="M101" s="71" t="s">
        <v>230</v>
      </c>
      <c r="N101" s="72" t="s">
        <v>10</v>
      </c>
      <c r="O101" s="250">
        <f t="shared" si="26"/>
        <v>9.07</v>
      </c>
      <c r="P101" s="152">
        <f t="shared" si="27"/>
        <v>13</v>
      </c>
      <c r="Q101" s="255">
        <v>12.21</v>
      </c>
      <c r="R101" s="152">
        <f t="shared" si="28"/>
        <v>15</v>
      </c>
      <c r="S101" s="255">
        <f t="shared" si="29"/>
        <v>10.64</v>
      </c>
      <c r="T101" s="258">
        <f t="shared" si="30"/>
        <v>16</v>
      </c>
      <c r="U101" s="58" t="str">
        <f t="shared" si="31"/>
        <v>_4eA</v>
      </c>
      <c r="V101" s="125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  <c r="CG101" s="51"/>
      <c r="CH101" s="51"/>
      <c r="CI101" s="51"/>
      <c r="CJ101" s="51"/>
      <c r="CK101" s="51"/>
      <c r="CL101" s="51"/>
      <c r="CM101" s="51"/>
      <c r="CN101" s="51"/>
      <c r="CO101" s="51"/>
      <c r="CP101" s="51"/>
      <c r="CQ101" s="51"/>
      <c r="CR101" s="51"/>
      <c r="CS101" s="51"/>
      <c r="CT101" s="51"/>
      <c r="CU101" s="51"/>
      <c r="CV101" s="51"/>
      <c r="CW101" s="51"/>
      <c r="CX101" s="51"/>
      <c r="CY101" s="51"/>
      <c r="CZ101" s="51"/>
      <c r="DA101" s="51"/>
      <c r="DB101" s="51"/>
      <c r="DC101" s="51"/>
      <c r="DD101" s="51"/>
      <c r="DE101" s="51"/>
      <c r="DF101" s="51"/>
      <c r="DG101" s="51"/>
      <c r="DH101" s="51"/>
      <c r="DI101" s="51"/>
    </row>
    <row r="102" spans="1:113" s="1" customFormat="1" ht="18.95" customHeight="1" x14ac:dyDescent="0.3">
      <c r="A102" s="69">
        <v>12</v>
      </c>
      <c r="B102" s="70" t="s">
        <v>195</v>
      </c>
      <c r="C102" s="70" t="s">
        <v>213</v>
      </c>
      <c r="D102" s="71" t="s">
        <v>231</v>
      </c>
      <c r="E102" s="72" t="s">
        <v>62</v>
      </c>
      <c r="F102" s="250">
        <v>12.33</v>
      </c>
      <c r="G102" s="251">
        <f t="shared" si="24"/>
        <v>2</v>
      </c>
      <c r="H102" s="58" t="str">
        <f t="shared" si="25"/>
        <v>_4eA</v>
      </c>
      <c r="I102" s="125"/>
      <c r="J102" s="69">
        <v>12</v>
      </c>
      <c r="K102" s="70" t="s">
        <v>195</v>
      </c>
      <c r="L102" s="70" t="s">
        <v>213</v>
      </c>
      <c r="M102" s="71" t="s">
        <v>231</v>
      </c>
      <c r="N102" s="72" t="s">
        <v>62</v>
      </c>
      <c r="O102" s="250">
        <f t="shared" si="26"/>
        <v>12.33</v>
      </c>
      <c r="P102" s="152">
        <f t="shared" si="27"/>
        <v>2</v>
      </c>
      <c r="Q102" s="256">
        <v>13.69</v>
      </c>
      <c r="R102" s="152">
        <f t="shared" si="28"/>
        <v>11</v>
      </c>
      <c r="S102" s="255">
        <f t="shared" si="29"/>
        <v>13.01</v>
      </c>
      <c r="T102" s="258">
        <f t="shared" si="30"/>
        <v>4</v>
      </c>
      <c r="U102" s="58" t="str">
        <f t="shared" si="31"/>
        <v>_4eA</v>
      </c>
      <c r="V102" s="125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  <c r="CW102" s="51"/>
      <c r="CX102" s="51"/>
      <c r="CY102" s="51"/>
      <c r="CZ102" s="51"/>
      <c r="DA102" s="51"/>
      <c r="DB102" s="51"/>
      <c r="DC102" s="51"/>
      <c r="DD102" s="51"/>
      <c r="DE102" s="51"/>
      <c r="DF102" s="51"/>
      <c r="DG102" s="51"/>
      <c r="DH102" s="51"/>
      <c r="DI102" s="51"/>
    </row>
    <row r="103" spans="1:113" s="1" customFormat="1" ht="18.95" customHeight="1" x14ac:dyDescent="0.3">
      <c r="A103" s="69">
        <v>13</v>
      </c>
      <c r="B103" s="70" t="s">
        <v>196</v>
      </c>
      <c r="C103" s="70" t="s">
        <v>214</v>
      </c>
      <c r="D103" s="71" t="s">
        <v>232</v>
      </c>
      <c r="E103" s="72" t="s">
        <v>62</v>
      </c>
      <c r="F103" s="250">
        <v>10.4</v>
      </c>
      <c r="G103" s="251">
        <f t="shared" si="24"/>
        <v>6</v>
      </c>
      <c r="H103" s="58" t="str">
        <f t="shared" si="25"/>
        <v>_4eA</v>
      </c>
      <c r="I103" s="125"/>
      <c r="J103" s="69">
        <v>13</v>
      </c>
      <c r="K103" s="70" t="s">
        <v>196</v>
      </c>
      <c r="L103" s="70" t="s">
        <v>214</v>
      </c>
      <c r="M103" s="71" t="s">
        <v>232</v>
      </c>
      <c r="N103" s="72" t="s">
        <v>62</v>
      </c>
      <c r="O103" s="250">
        <f t="shared" si="26"/>
        <v>10.4</v>
      </c>
      <c r="P103" s="152">
        <f t="shared" si="27"/>
        <v>6</v>
      </c>
      <c r="Q103" s="255">
        <v>15.17</v>
      </c>
      <c r="R103" s="152">
        <f t="shared" si="28"/>
        <v>7</v>
      </c>
      <c r="S103" s="255">
        <f t="shared" si="29"/>
        <v>12.785</v>
      </c>
      <c r="T103" s="258">
        <f t="shared" si="30"/>
        <v>5</v>
      </c>
      <c r="U103" s="58" t="str">
        <f t="shared" si="31"/>
        <v>_4eA</v>
      </c>
      <c r="V103" s="125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  <c r="CU103" s="51"/>
      <c r="CV103" s="51"/>
      <c r="CW103" s="51"/>
      <c r="CX103" s="51"/>
      <c r="CY103" s="51"/>
      <c r="CZ103" s="51"/>
      <c r="DA103" s="51"/>
      <c r="DB103" s="51"/>
      <c r="DC103" s="51"/>
      <c r="DD103" s="51"/>
      <c r="DE103" s="51"/>
      <c r="DF103" s="51"/>
      <c r="DG103" s="51"/>
      <c r="DH103" s="51"/>
      <c r="DI103" s="51"/>
    </row>
    <row r="104" spans="1:113" s="1" customFormat="1" ht="18.95" customHeight="1" x14ac:dyDescent="0.3">
      <c r="A104" s="69">
        <v>14</v>
      </c>
      <c r="B104" s="70" t="s">
        <v>197</v>
      </c>
      <c r="C104" s="70" t="s">
        <v>215</v>
      </c>
      <c r="D104" s="71" t="s">
        <v>233</v>
      </c>
      <c r="E104" s="72" t="s">
        <v>62</v>
      </c>
      <c r="F104" s="250">
        <v>11.65</v>
      </c>
      <c r="G104" s="251">
        <f t="shared" si="24"/>
        <v>3</v>
      </c>
      <c r="H104" s="58" t="str">
        <f t="shared" si="25"/>
        <v>_4eA</v>
      </c>
      <c r="I104" s="125"/>
      <c r="J104" s="69">
        <v>14</v>
      </c>
      <c r="K104" s="70" t="s">
        <v>197</v>
      </c>
      <c r="L104" s="70" t="s">
        <v>215</v>
      </c>
      <c r="M104" s="71" t="s">
        <v>233</v>
      </c>
      <c r="N104" s="72" t="s">
        <v>62</v>
      </c>
      <c r="O104" s="250">
        <f t="shared" si="26"/>
        <v>11.65</v>
      </c>
      <c r="P104" s="152">
        <f t="shared" si="27"/>
        <v>3</v>
      </c>
      <c r="Q104" s="256">
        <v>13.65</v>
      </c>
      <c r="R104" s="152">
        <f t="shared" si="28"/>
        <v>12</v>
      </c>
      <c r="S104" s="255">
        <f t="shared" si="29"/>
        <v>12.65</v>
      </c>
      <c r="T104" s="258">
        <f t="shared" si="30"/>
        <v>8</v>
      </c>
      <c r="U104" s="58" t="str">
        <f t="shared" si="31"/>
        <v>_4eA</v>
      </c>
      <c r="V104" s="125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  <c r="CX104" s="51"/>
      <c r="CY104" s="51"/>
      <c r="CZ104" s="51"/>
      <c r="DA104" s="51"/>
      <c r="DB104" s="51"/>
      <c r="DC104" s="51"/>
      <c r="DD104" s="51"/>
      <c r="DE104" s="51"/>
      <c r="DF104" s="51"/>
      <c r="DG104" s="51"/>
      <c r="DH104" s="51"/>
      <c r="DI104" s="51"/>
    </row>
    <row r="105" spans="1:113" s="1" customFormat="1" ht="18.95" customHeight="1" x14ac:dyDescent="0.3">
      <c r="A105" s="69">
        <v>15</v>
      </c>
      <c r="B105" s="70" t="s">
        <v>198</v>
      </c>
      <c r="C105" s="70" t="s">
        <v>216</v>
      </c>
      <c r="D105" s="71" t="s">
        <v>234</v>
      </c>
      <c r="E105" s="72" t="s">
        <v>10</v>
      </c>
      <c r="F105" s="250">
        <v>17.46</v>
      </c>
      <c r="G105" s="251">
        <f t="shared" si="24"/>
        <v>1</v>
      </c>
      <c r="H105" s="58" t="str">
        <f t="shared" si="25"/>
        <v>_4eA</v>
      </c>
      <c r="I105" s="125"/>
      <c r="J105" s="69">
        <v>15</v>
      </c>
      <c r="K105" s="70" t="s">
        <v>198</v>
      </c>
      <c r="L105" s="70" t="s">
        <v>216</v>
      </c>
      <c r="M105" s="71" t="s">
        <v>234</v>
      </c>
      <c r="N105" s="72" t="s">
        <v>10</v>
      </c>
      <c r="O105" s="250">
        <f t="shared" si="26"/>
        <v>17.46</v>
      </c>
      <c r="P105" s="152">
        <f t="shared" si="27"/>
        <v>1</v>
      </c>
      <c r="Q105" s="255">
        <v>12.13</v>
      </c>
      <c r="R105" s="152">
        <f t="shared" si="28"/>
        <v>16</v>
      </c>
      <c r="S105" s="255">
        <f t="shared" si="29"/>
        <v>14.795000000000002</v>
      </c>
      <c r="T105" s="258">
        <f t="shared" si="30"/>
        <v>1</v>
      </c>
      <c r="U105" s="58" t="str">
        <f t="shared" si="31"/>
        <v>_4eA</v>
      </c>
      <c r="V105" s="125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/>
      <c r="CT105" s="51"/>
      <c r="CU105" s="51"/>
      <c r="CV105" s="51"/>
      <c r="CW105" s="51"/>
      <c r="CX105" s="51"/>
      <c r="CY105" s="51"/>
      <c r="CZ105" s="51"/>
      <c r="DA105" s="51"/>
      <c r="DB105" s="51"/>
      <c r="DC105" s="51"/>
      <c r="DD105" s="51"/>
      <c r="DE105" s="51"/>
      <c r="DF105" s="51"/>
      <c r="DG105" s="51"/>
      <c r="DH105" s="51"/>
      <c r="DI105" s="51"/>
    </row>
    <row r="106" spans="1:113" s="1" customFormat="1" ht="18.95" customHeight="1" x14ac:dyDescent="0.3">
      <c r="A106" s="69">
        <v>16</v>
      </c>
      <c r="B106" s="70" t="s">
        <v>199</v>
      </c>
      <c r="C106" s="70" t="s">
        <v>217</v>
      </c>
      <c r="D106" s="71" t="s">
        <v>235</v>
      </c>
      <c r="E106" s="72" t="s">
        <v>10</v>
      </c>
      <c r="F106" s="250">
        <v>8.58</v>
      </c>
      <c r="G106" s="251">
        <f t="shared" si="24"/>
        <v>17</v>
      </c>
      <c r="H106" s="58" t="str">
        <f t="shared" si="25"/>
        <v>_4eA</v>
      </c>
      <c r="I106" s="125"/>
      <c r="J106" s="69">
        <v>16</v>
      </c>
      <c r="K106" s="70" t="s">
        <v>199</v>
      </c>
      <c r="L106" s="70" t="s">
        <v>217</v>
      </c>
      <c r="M106" s="71" t="s">
        <v>235</v>
      </c>
      <c r="N106" s="72" t="s">
        <v>10</v>
      </c>
      <c r="O106" s="250">
        <f t="shared" si="26"/>
        <v>8.58</v>
      </c>
      <c r="P106" s="152">
        <f t="shared" si="27"/>
        <v>17</v>
      </c>
      <c r="Q106" s="256">
        <v>17.61</v>
      </c>
      <c r="R106" s="152">
        <f t="shared" si="28"/>
        <v>2</v>
      </c>
      <c r="S106" s="255">
        <f t="shared" si="29"/>
        <v>13.094999999999999</v>
      </c>
      <c r="T106" s="258">
        <f t="shared" si="30"/>
        <v>3</v>
      </c>
      <c r="U106" s="58" t="str">
        <f t="shared" si="31"/>
        <v>_4eA</v>
      </c>
      <c r="V106" s="125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  <c r="CU106" s="51"/>
      <c r="CV106" s="51"/>
      <c r="CW106" s="51"/>
      <c r="CX106" s="51"/>
      <c r="CY106" s="51"/>
      <c r="CZ106" s="51"/>
      <c r="DA106" s="51"/>
      <c r="DB106" s="51"/>
      <c r="DC106" s="51"/>
      <c r="DD106" s="51"/>
      <c r="DE106" s="51"/>
      <c r="DF106" s="51"/>
      <c r="DG106" s="51"/>
      <c r="DH106" s="51"/>
      <c r="DI106" s="51"/>
    </row>
    <row r="107" spans="1:113" s="1" customFormat="1" ht="18.95" customHeight="1" x14ac:dyDescent="0.3">
      <c r="A107" s="69">
        <v>17</v>
      </c>
      <c r="B107" s="70" t="s">
        <v>200</v>
      </c>
      <c r="C107" s="70" t="s">
        <v>218</v>
      </c>
      <c r="D107" s="71" t="s">
        <v>236</v>
      </c>
      <c r="E107" s="72" t="s">
        <v>10</v>
      </c>
      <c r="F107" s="250">
        <v>9.42</v>
      </c>
      <c r="G107" s="251">
        <f t="shared" si="24"/>
        <v>12</v>
      </c>
      <c r="H107" s="58" t="str">
        <f t="shared" si="25"/>
        <v>_4eA</v>
      </c>
      <c r="I107" s="125"/>
      <c r="J107" s="69">
        <v>17</v>
      </c>
      <c r="K107" s="70" t="s">
        <v>200</v>
      </c>
      <c r="L107" s="70" t="s">
        <v>218</v>
      </c>
      <c r="M107" s="71" t="s">
        <v>236</v>
      </c>
      <c r="N107" s="72" t="s">
        <v>10</v>
      </c>
      <c r="O107" s="250">
        <f t="shared" si="26"/>
        <v>9.42</v>
      </c>
      <c r="P107" s="152">
        <f t="shared" si="27"/>
        <v>12</v>
      </c>
      <c r="Q107" s="255">
        <v>16.09</v>
      </c>
      <c r="R107" s="152">
        <f t="shared" si="28"/>
        <v>4</v>
      </c>
      <c r="S107" s="255">
        <f t="shared" si="29"/>
        <v>12.754999999999999</v>
      </c>
      <c r="T107" s="258">
        <f t="shared" si="30"/>
        <v>6</v>
      </c>
      <c r="U107" s="58" t="str">
        <f t="shared" si="31"/>
        <v>_4eA</v>
      </c>
      <c r="V107" s="125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/>
      <c r="CH107" s="51"/>
      <c r="CI107" s="51"/>
      <c r="CJ107" s="51"/>
      <c r="CK107" s="51"/>
      <c r="CL107" s="51"/>
      <c r="CM107" s="51"/>
      <c r="CN107" s="51"/>
      <c r="CO107" s="51"/>
      <c r="CP107" s="51"/>
      <c r="CQ107" s="51"/>
      <c r="CR107" s="51"/>
      <c r="CS107" s="51"/>
      <c r="CT107" s="51"/>
      <c r="CU107" s="51"/>
      <c r="CV107" s="51"/>
      <c r="CW107" s="51"/>
      <c r="CX107" s="51"/>
      <c r="CY107" s="51"/>
      <c r="CZ107" s="51"/>
      <c r="DA107" s="51"/>
      <c r="DB107" s="51"/>
      <c r="DC107" s="51"/>
      <c r="DD107" s="51"/>
      <c r="DE107" s="51"/>
      <c r="DF107" s="51"/>
      <c r="DG107" s="51"/>
      <c r="DH107" s="51"/>
      <c r="DI107" s="51"/>
    </row>
    <row r="108" spans="1:113" s="1" customFormat="1" ht="18.95" customHeight="1" x14ac:dyDescent="0.3">
      <c r="A108" s="69">
        <v>18</v>
      </c>
      <c r="B108" s="70" t="s">
        <v>201</v>
      </c>
      <c r="C108" s="70" t="s">
        <v>219</v>
      </c>
      <c r="D108" s="71" t="s">
        <v>237</v>
      </c>
      <c r="E108" s="72" t="s">
        <v>62</v>
      </c>
      <c r="F108" s="250">
        <v>8.7899999999999991</v>
      </c>
      <c r="G108" s="251">
        <f t="shared" si="24"/>
        <v>15</v>
      </c>
      <c r="H108" s="58" t="str">
        <f t="shared" si="25"/>
        <v>_4eA</v>
      </c>
      <c r="I108" s="125"/>
      <c r="J108" s="69">
        <v>18</v>
      </c>
      <c r="K108" s="70" t="s">
        <v>201</v>
      </c>
      <c r="L108" s="70" t="s">
        <v>219</v>
      </c>
      <c r="M108" s="71" t="s">
        <v>237</v>
      </c>
      <c r="N108" s="72" t="s">
        <v>62</v>
      </c>
      <c r="O108" s="250">
        <f t="shared" si="26"/>
        <v>8.7899999999999991</v>
      </c>
      <c r="P108" s="152">
        <f t="shared" si="27"/>
        <v>15</v>
      </c>
      <c r="Q108" s="256">
        <v>12.57</v>
      </c>
      <c r="R108" s="152">
        <f t="shared" si="28"/>
        <v>14</v>
      </c>
      <c r="S108" s="255">
        <f t="shared" si="29"/>
        <v>10.68</v>
      </c>
      <c r="T108" s="258">
        <f t="shared" si="30"/>
        <v>15</v>
      </c>
      <c r="U108" s="58" t="str">
        <f t="shared" si="31"/>
        <v>_4eA</v>
      </c>
      <c r="V108" s="125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  <c r="CW108" s="51"/>
      <c r="CX108" s="51"/>
      <c r="CY108" s="51"/>
      <c r="CZ108" s="51"/>
      <c r="DA108" s="51"/>
      <c r="DB108" s="51"/>
      <c r="DC108" s="51"/>
      <c r="DD108" s="51"/>
      <c r="DE108" s="51"/>
      <c r="DF108" s="51"/>
      <c r="DG108" s="51"/>
      <c r="DH108" s="51"/>
      <c r="DI108" s="51"/>
    </row>
    <row r="109" spans="1:113" s="1" customFormat="1" ht="18.95" customHeight="1" x14ac:dyDescent="0.3">
      <c r="A109" s="69"/>
      <c r="B109" s="70"/>
      <c r="C109" s="70"/>
      <c r="D109" s="71"/>
      <c r="E109" s="72"/>
      <c r="F109" s="250"/>
      <c r="G109" s="251"/>
      <c r="H109" s="58"/>
      <c r="I109" s="125"/>
      <c r="J109" s="69"/>
      <c r="K109" s="70"/>
      <c r="L109" s="70"/>
      <c r="M109" s="71"/>
      <c r="N109" s="72"/>
      <c r="O109" s="250"/>
      <c r="P109" s="152"/>
      <c r="Q109" s="255"/>
      <c r="R109" s="152"/>
      <c r="S109" s="255"/>
      <c r="T109" s="258"/>
      <c r="U109" s="58"/>
      <c r="V109" s="125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/>
      <c r="CQ109" s="51"/>
      <c r="CR109" s="51"/>
      <c r="CS109" s="51"/>
      <c r="CT109" s="51"/>
      <c r="CU109" s="51"/>
      <c r="CV109" s="51"/>
      <c r="CW109" s="51"/>
      <c r="CX109" s="51"/>
      <c r="CY109" s="51"/>
      <c r="CZ109" s="51"/>
      <c r="DA109" s="51"/>
      <c r="DB109" s="51"/>
      <c r="DC109" s="51"/>
      <c r="DD109" s="51"/>
      <c r="DE109" s="51"/>
      <c r="DF109" s="51"/>
      <c r="DG109" s="51"/>
      <c r="DH109" s="51"/>
      <c r="DI109" s="51"/>
    </row>
    <row r="110" spans="1:113" s="1" customFormat="1" ht="18.95" customHeight="1" x14ac:dyDescent="0.3">
      <c r="A110" s="73"/>
      <c r="B110" s="70"/>
      <c r="C110" s="70"/>
      <c r="D110" s="71"/>
      <c r="E110" s="76"/>
      <c r="F110" s="253"/>
      <c r="G110" s="251"/>
      <c r="H110" s="58"/>
      <c r="I110" s="125"/>
      <c r="J110" s="73"/>
      <c r="K110" s="70"/>
      <c r="L110" s="70"/>
      <c r="M110" s="71"/>
      <c r="N110" s="76"/>
      <c r="O110" s="250"/>
      <c r="P110" s="152"/>
      <c r="Q110" s="256"/>
      <c r="R110" s="152"/>
      <c r="S110" s="255"/>
      <c r="T110" s="258"/>
      <c r="U110" s="58"/>
      <c r="V110" s="125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1"/>
      <c r="CP110" s="51"/>
      <c r="CQ110" s="51"/>
      <c r="CR110" s="51"/>
      <c r="CS110" s="51"/>
      <c r="CT110" s="51"/>
      <c r="CU110" s="51"/>
      <c r="CV110" s="51"/>
      <c r="CW110" s="51"/>
      <c r="CX110" s="51"/>
      <c r="CY110" s="51"/>
      <c r="CZ110" s="51"/>
      <c r="DA110" s="51"/>
      <c r="DB110" s="51"/>
      <c r="DC110" s="51"/>
      <c r="DD110" s="51"/>
      <c r="DE110" s="51"/>
      <c r="DF110" s="51"/>
      <c r="DG110" s="51"/>
      <c r="DH110" s="51"/>
      <c r="DI110" s="51"/>
    </row>
    <row r="111" spans="1:113" s="1" customFormat="1" ht="18.95" customHeight="1" x14ac:dyDescent="0.3">
      <c r="A111" s="69"/>
      <c r="B111" s="70"/>
      <c r="C111" s="70"/>
      <c r="D111" s="71"/>
      <c r="E111" s="72"/>
      <c r="F111" s="250"/>
      <c r="G111" s="251"/>
      <c r="H111" s="58"/>
      <c r="I111" s="125"/>
      <c r="J111" s="69"/>
      <c r="K111" s="70"/>
      <c r="L111" s="70"/>
      <c r="M111" s="71"/>
      <c r="N111" s="72"/>
      <c r="O111" s="250"/>
      <c r="P111" s="152"/>
      <c r="Q111" s="255"/>
      <c r="R111" s="152"/>
      <c r="S111" s="255"/>
      <c r="T111" s="258"/>
      <c r="U111" s="58"/>
      <c r="V111" s="125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/>
      <c r="CG111" s="51"/>
      <c r="CH111" s="51"/>
      <c r="CI111" s="51"/>
      <c r="CJ111" s="51"/>
      <c r="CK111" s="51"/>
      <c r="CL111" s="51"/>
      <c r="CM111" s="51"/>
      <c r="CN111" s="51"/>
      <c r="CO111" s="51"/>
      <c r="CP111" s="51"/>
      <c r="CQ111" s="51"/>
      <c r="CR111" s="51"/>
      <c r="CS111" s="51"/>
      <c r="CT111" s="51"/>
      <c r="CU111" s="51"/>
      <c r="CV111" s="51"/>
      <c r="CW111" s="51"/>
      <c r="CX111" s="51"/>
      <c r="CY111" s="51"/>
      <c r="CZ111" s="51"/>
      <c r="DA111" s="51"/>
      <c r="DB111" s="51"/>
      <c r="DC111" s="51"/>
      <c r="DD111" s="51"/>
      <c r="DE111" s="51"/>
      <c r="DF111" s="51"/>
      <c r="DG111" s="51"/>
      <c r="DH111" s="51"/>
      <c r="DI111" s="51"/>
    </row>
    <row r="112" spans="1:113" s="1" customFormat="1" ht="18.95" customHeight="1" x14ac:dyDescent="0.3">
      <c r="A112" s="69"/>
      <c r="B112" s="70"/>
      <c r="C112" s="70"/>
      <c r="D112" s="71"/>
      <c r="E112" s="72"/>
      <c r="F112" s="250"/>
      <c r="G112" s="251" t="str">
        <f t="shared" si="24"/>
        <v/>
      </c>
      <c r="H112" s="58"/>
      <c r="I112" s="125"/>
      <c r="J112" s="69"/>
      <c r="K112" s="70"/>
      <c r="L112" s="70"/>
      <c r="M112" s="71"/>
      <c r="N112" s="72"/>
      <c r="O112" s="250" t="str">
        <f t="shared" si="26"/>
        <v/>
      </c>
      <c r="P112" s="152" t="str">
        <f t="shared" ref="P112:P115" si="32">IFERROR(RANK(O112,$O$4:$O$28,),"")</f>
        <v/>
      </c>
      <c r="Q112" s="255"/>
      <c r="R112" s="152" t="str">
        <f t="shared" si="28"/>
        <v/>
      </c>
      <c r="S112" s="255" t="str">
        <f t="shared" si="29"/>
        <v/>
      </c>
      <c r="T112" s="258" t="str">
        <f t="shared" si="30"/>
        <v/>
      </c>
      <c r="U112" s="58"/>
      <c r="V112" s="125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  <c r="CI112" s="51"/>
      <c r="CJ112" s="51"/>
      <c r="CK112" s="51"/>
      <c r="CL112" s="51"/>
      <c r="CM112" s="51"/>
      <c r="CN112" s="51"/>
      <c r="CO112" s="51"/>
      <c r="CP112" s="51"/>
      <c r="CQ112" s="51"/>
      <c r="CR112" s="51"/>
      <c r="CS112" s="51"/>
      <c r="CT112" s="51"/>
      <c r="CU112" s="51"/>
      <c r="CV112" s="51"/>
      <c r="CW112" s="51"/>
      <c r="CX112" s="51"/>
      <c r="CY112" s="51"/>
      <c r="CZ112" s="51"/>
      <c r="DA112" s="51"/>
      <c r="DB112" s="51"/>
      <c r="DC112" s="51"/>
      <c r="DD112" s="51"/>
      <c r="DE112" s="51"/>
      <c r="DF112" s="51"/>
      <c r="DG112" s="51"/>
      <c r="DH112" s="51"/>
      <c r="DI112" s="51"/>
    </row>
    <row r="113" spans="1:113" s="1" customFormat="1" ht="18.95" customHeight="1" x14ac:dyDescent="0.3">
      <c r="A113" s="69"/>
      <c r="B113" s="70"/>
      <c r="C113" s="70"/>
      <c r="D113" s="71"/>
      <c r="E113" s="72"/>
      <c r="F113" s="250"/>
      <c r="G113" s="251" t="str">
        <f t="shared" si="24"/>
        <v/>
      </c>
      <c r="H113" s="58"/>
      <c r="I113" s="125"/>
      <c r="J113" s="69"/>
      <c r="K113" s="70"/>
      <c r="L113" s="70"/>
      <c r="M113" s="71"/>
      <c r="N113" s="72"/>
      <c r="O113" s="250" t="str">
        <f t="shared" si="26"/>
        <v/>
      </c>
      <c r="P113" s="152" t="str">
        <f t="shared" si="32"/>
        <v/>
      </c>
      <c r="Q113" s="255"/>
      <c r="R113" s="152" t="str">
        <f t="shared" si="28"/>
        <v/>
      </c>
      <c r="S113" s="255" t="str">
        <f t="shared" si="29"/>
        <v/>
      </c>
      <c r="T113" s="258" t="str">
        <f t="shared" si="30"/>
        <v/>
      </c>
      <c r="U113" s="58"/>
      <c r="V113" s="125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/>
      <c r="CX113" s="51"/>
      <c r="CY113" s="51"/>
      <c r="CZ113" s="51"/>
      <c r="DA113" s="51"/>
      <c r="DB113" s="51"/>
      <c r="DC113" s="51"/>
      <c r="DD113" s="51"/>
      <c r="DE113" s="51"/>
      <c r="DF113" s="51"/>
      <c r="DG113" s="51"/>
      <c r="DH113" s="51"/>
      <c r="DI113" s="51"/>
    </row>
    <row r="114" spans="1:113" s="1" customFormat="1" ht="18.95" customHeight="1" x14ac:dyDescent="0.3">
      <c r="A114" s="69"/>
      <c r="B114" s="69"/>
      <c r="C114" s="69"/>
      <c r="D114" s="69"/>
      <c r="E114" s="69"/>
      <c r="F114" s="254"/>
      <c r="G114" s="251" t="str">
        <f t="shared" si="24"/>
        <v/>
      </c>
      <c r="H114" s="69"/>
      <c r="I114" s="125"/>
      <c r="J114" s="69"/>
      <c r="K114" s="69"/>
      <c r="L114" s="69"/>
      <c r="M114" s="69"/>
      <c r="N114" s="69"/>
      <c r="O114" s="250" t="str">
        <f t="shared" si="26"/>
        <v/>
      </c>
      <c r="P114" s="152" t="str">
        <f t="shared" si="32"/>
        <v/>
      </c>
      <c r="Q114" s="257"/>
      <c r="R114" s="152" t="str">
        <f t="shared" si="28"/>
        <v/>
      </c>
      <c r="S114" s="255" t="str">
        <f t="shared" si="29"/>
        <v/>
      </c>
      <c r="T114" s="258" t="str">
        <f t="shared" si="30"/>
        <v/>
      </c>
      <c r="U114" s="69"/>
      <c r="V114" s="125"/>
      <c r="W114" s="57"/>
      <c r="X114" s="57"/>
      <c r="Y114" s="57"/>
      <c r="Z114" s="57"/>
      <c r="AA114" s="57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O114" s="51"/>
      <c r="CP114" s="51"/>
      <c r="CQ114" s="51"/>
      <c r="CR114" s="51"/>
      <c r="CS114" s="51"/>
      <c r="CT114" s="51"/>
      <c r="CU114" s="51"/>
      <c r="CV114" s="51"/>
      <c r="CW114" s="51"/>
      <c r="CX114" s="51"/>
      <c r="CY114" s="51"/>
      <c r="CZ114" s="51"/>
      <c r="DA114" s="51"/>
      <c r="DB114" s="51"/>
      <c r="DC114" s="51"/>
      <c r="DD114" s="51"/>
      <c r="DE114" s="51"/>
      <c r="DF114" s="51"/>
      <c r="DG114" s="51"/>
      <c r="DH114" s="51"/>
      <c r="DI114" s="51"/>
    </row>
    <row r="115" spans="1:113" s="1" customFormat="1" ht="18.95" customHeight="1" x14ac:dyDescent="0.3">
      <c r="A115" s="69"/>
      <c r="B115" s="69"/>
      <c r="C115" s="69"/>
      <c r="D115" s="69"/>
      <c r="E115" s="69"/>
      <c r="F115" s="259"/>
      <c r="G115" s="251" t="str">
        <f t="shared" si="24"/>
        <v/>
      </c>
      <c r="H115" s="69"/>
      <c r="I115" s="125"/>
      <c r="J115" s="69"/>
      <c r="K115" s="69"/>
      <c r="L115" s="69"/>
      <c r="M115" s="69"/>
      <c r="N115" s="69"/>
      <c r="O115" s="250" t="str">
        <f t="shared" si="26"/>
        <v/>
      </c>
      <c r="P115" s="152" t="str">
        <f t="shared" si="32"/>
        <v/>
      </c>
      <c r="Q115" s="257"/>
      <c r="R115" s="152" t="str">
        <f t="shared" si="28"/>
        <v/>
      </c>
      <c r="S115" s="255" t="str">
        <f t="shared" si="29"/>
        <v/>
      </c>
      <c r="T115" s="258" t="str">
        <f t="shared" si="30"/>
        <v/>
      </c>
      <c r="U115" s="69"/>
      <c r="V115" s="125"/>
      <c r="W115" s="57"/>
      <c r="X115" s="57"/>
      <c r="Y115" s="57"/>
      <c r="Z115" s="57"/>
      <c r="AA115" s="57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  <c r="CG115" s="51"/>
      <c r="CH115" s="51"/>
      <c r="CI115" s="51"/>
      <c r="CJ115" s="51"/>
      <c r="CK115" s="51"/>
      <c r="CL115" s="51"/>
      <c r="CM115" s="51"/>
      <c r="CN115" s="51"/>
      <c r="CO115" s="51"/>
      <c r="CP115" s="51"/>
      <c r="CQ115" s="51"/>
      <c r="CR115" s="51"/>
      <c r="CS115" s="51"/>
      <c r="CT115" s="51"/>
      <c r="CU115" s="51"/>
      <c r="CV115" s="51"/>
      <c r="CW115" s="51"/>
      <c r="CX115" s="51"/>
      <c r="CY115" s="51"/>
      <c r="CZ115" s="51"/>
      <c r="DA115" s="51"/>
      <c r="DB115" s="51"/>
      <c r="DC115" s="51"/>
      <c r="DD115" s="51"/>
      <c r="DE115" s="51"/>
      <c r="DF115" s="51"/>
      <c r="DG115" s="51"/>
      <c r="DH115" s="51"/>
      <c r="DI115" s="51"/>
    </row>
    <row r="116" spans="1:113" s="1" customFormat="1" ht="18.95" customHeight="1" x14ac:dyDescent="0.25">
      <c r="A116" s="57"/>
      <c r="B116" s="57"/>
      <c r="C116" s="57"/>
      <c r="D116" s="57"/>
      <c r="E116" s="57"/>
      <c r="F116" s="57"/>
      <c r="G116" s="57"/>
      <c r="H116" s="57"/>
      <c r="I116" s="126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165"/>
      <c r="V116" s="126"/>
      <c r="W116" s="57"/>
      <c r="X116" s="57"/>
      <c r="Y116" s="57"/>
      <c r="Z116" s="57"/>
      <c r="AA116" s="57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  <c r="CY116" s="51"/>
      <c r="CZ116" s="51"/>
      <c r="DA116" s="51"/>
      <c r="DB116" s="51"/>
      <c r="DC116" s="51"/>
      <c r="DD116" s="51"/>
      <c r="DE116" s="51"/>
      <c r="DF116" s="51"/>
      <c r="DG116" s="51"/>
      <c r="DH116" s="51"/>
      <c r="DI116" s="51"/>
    </row>
    <row r="117" spans="1:113" s="1" customFormat="1" ht="18.95" customHeight="1" x14ac:dyDescent="0.25">
      <c r="A117" s="51"/>
      <c r="B117" s="51" t="s">
        <v>173</v>
      </c>
      <c r="C117" s="52"/>
      <c r="D117" s="52"/>
      <c r="E117" s="52"/>
      <c r="F117" s="53"/>
      <c r="G117" s="166"/>
      <c r="H117" s="164" t="s">
        <v>19</v>
      </c>
      <c r="I117" s="123"/>
      <c r="J117" s="51"/>
      <c r="K117" s="51" t="s">
        <v>173</v>
      </c>
      <c r="L117" s="52"/>
      <c r="M117" s="52"/>
      <c r="N117" s="52"/>
      <c r="O117" s="53"/>
      <c r="P117" s="53"/>
      <c r="Q117" s="53"/>
      <c r="R117" s="53"/>
      <c r="S117" s="53"/>
      <c r="T117" s="166"/>
      <c r="U117" s="164" t="s">
        <v>18</v>
      </c>
      <c r="V117" s="123"/>
      <c r="W117" s="57"/>
      <c r="X117" s="57"/>
      <c r="Y117" s="57"/>
      <c r="Z117" s="57"/>
      <c r="AA117" s="57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  <c r="CY117" s="51"/>
      <c r="CZ117" s="51"/>
      <c r="DA117" s="51"/>
      <c r="DB117" s="51"/>
      <c r="DC117" s="51"/>
      <c r="DD117" s="51"/>
      <c r="DE117" s="51"/>
      <c r="DF117" s="51"/>
      <c r="DG117" s="51"/>
      <c r="DH117" s="51"/>
      <c r="DI117" s="51"/>
    </row>
    <row r="118" spans="1:113" s="1" customFormat="1" ht="18.95" customHeight="1" x14ac:dyDescent="0.25">
      <c r="A118" s="51"/>
      <c r="B118" s="51" t="s">
        <v>174</v>
      </c>
      <c r="C118" s="52"/>
      <c r="D118" s="52"/>
      <c r="E118" s="52"/>
      <c r="F118" s="53"/>
      <c r="G118" s="166"/>
      <c r="H118" s="165" t="s">
        <v>179</v>
      </c>
      <c r="I118" s="123"/>
      <c r="J118" s="51"/>
      <c r="K118" s="51" t="s">
        <v>174</v>
      </c>
      <c r="L118" s="52"/>
      <c r="M118" s="52"/>
      <c r="N118" s="52"/>
      <c r="O118" s="53"/>
      <c r="P118" s="54"/>
      <c r="Q118" s="53"/>
      <c r="R118" s="54"/>
      <c r="S118" s="53"/>
      <c r="T118" s="166"/>
      <c r="U118" s="165" t="str">
        <f>H118</f>
        <v>_4eB</v>
      </c>
      <c r="V118" s="123"/>
      <c r="W118" s="57"/>
      <c r="X118" s="57"/>
      <c r="Y118" s="57"/>
      <c r="Z118" s="57"/>
      <c r="AA118" s="57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  <c r="CX118" s="51"/>
      <c r="CY118" s="51"/>
      <c r="CZ118" s="51"/>
      <c r="DA118" s="51"/>
      <c r="DB118" s="51"/>
      <c r="DC118" s="51"/>
      <c r="DD118" s="51"/>
      <c r="DE118" s="51"/>
      <c r="DF118" s="51"/>
      <c r="DG118" s="51"/>
      <c r="DH118" s="51"/>
      <c r="DI118" s="51"/>
    </row>
    <row r="119" spans="1:113" s="1" customFormat="1" ht="18.95" customHeight="1" x14ac:dyDescent="0.3">
      <c r="A119" s="66" t="str">
        <f>$A$3</f>
        <v>N°</v>
      </c>
      <c r="B119" s="67" t="str">
        <f>$B$3</f>
        <v>ID</v>
      </c>
      <c r="C119" s="67" t="str">
        <f>$C$3</f>
        <v>1st NAME</v>
      </c>
      <c r="D119" s="67" t="str">
        <f>$D$3</f>
        <v>LAST NAME</v>
      </c>
      <c r="E119" s="68" t="str">
        <f>$E$3</f>
        <v>Sexe</v>
      </c>
      <c r="F119" s="68" t="str">
        <f>$F$3</f>
        <v>Av1</v>
      </c>
      <c r="G119" s="68" t="str">
        <f>$G$3</f>
        <v>Rank1</v>
      </c>
      <c r="H119" s="56" t="str">
        <f>$H$3</f>
        <v>CLASS</v>
      </c>
      <c r="I119" s="120"/>
      <c r="J119" s="66" t="str">
        <f>$A$3</f>
        <v>N°</v>
      </c>
      <c r="K119" s="67" t="str">
        <f>$B$3</f>
        <v>ID</v>
      </c>
      <c r="L119" s="67" t="str">
        <f>$C$3</f>
        <v>1st NAME</v>
      </c>
      <c r="M119" s="67" t="str">
        <f>$D$3</f>
        <v>LAST NAME</v>
      </c>
      <c r="N119" s="68" t="str">
        <f>$E$3</f>
        <v>Sexe</v>
      </c>
      <c r="O119" s="167" t="str">
        <f>$F$3</f>
        <v>Av1</v>
      </c>
      <c r="P119" s="68" t="str">
        <f>$G$3</f>
        <v>Rank1</v>
      </c>
      <c r="Q119" s="167" t="str">
        <f>$Q$3</f>
        <v>Av2</v>
      </c>
      <c r="R119" s="68" t="str">
        <f>$R$3</f>
        <v>Rank2</v>
      </c>
      <c r="S119" s="167" t="str">
        <f>$S$3</f>
        <v>AvGen</v>
      </c>
      <c r="T119" s="167" t="str">
        <f>$T$3</f>
        <v>RankGen</v>
      </c>
      <c r="U119" s="56" t="str">
        <f>$H$3</f>
        <v>CLASS</v>
      </c>
      <c r="V119" s="120"/>
      <c r="W119" s="57"/>
      <c r="X119" s="57"/>
      <c r="Y119" s="57"/>
      <c r="Z119" s="57"/>
      <c r="AA119" s="57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  <c r="CI119" s="51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  <c r="CU119" s="51"/>
      <c r="CV119" s="51"/>
      <c r="CW119" s="51"/>
      <c r="CX119" s="51"/>
      <c r="CY119" s="51"/>
      <c r="CZ119" s="51"/>
      <c r="DA119" s="51"/>
      <c r="DB119" s="51"/>
      <c r="DC119" s="51"/>
      <c r="DD119" s="51"/>
      <c r="DE119" s="51"/>
      <c r="DF119" s="51"/>
      <c r="DG119" s="51"/>
      <c r="DH119" s="51"/>
      <c r="DI119" s="51"/>
    </row>
    <row r="120" spans="1:113" s="1" customFormat="1" ht="18.95" customHeight="1" x14ac:dyDescent="0.3">
      <c r="A120" s="69" cm="1">
        <f t="array" ref="A120:A132">_xlfn.SEQUENCE(COUNTA(B120:B139))</f>
        <v>1</v>
      </c>
      <c r="B120" s="70" t="s">
        <v>238</v>
      </c>
      <c r="C120" s="70" t="s">
        <v>251</v>
      </c>
      <c r="D120" s="71" t="s">
        <v>264</v>
      </c>
      <c r="E120" s="72" t="s">
        <v>10</v>
      </c>
      <c r="F120" s="250">
        <v>14.23</v>
      </c>
      <c r="G120" s="251">
        <f>IFERROR(RANK(F120,$F$33:$F$57,),"")</f>
        <v>5</v>
      </c>
      <c r="H120" s="58" t="str">
        <f>IF(B120="","",$H$118)</f>
        <v>_4eB</v>
      </c>
      <c r="I120" s="121"/>
      <c r="J120" s="69" cm="1">
        <f t="array" ref="J120:J132">_xlfn.SEQUENCE(COUNTA(K120:K139))</f>
        <v>1</v>
      </c>
      <c r="K120" s="70" t="s">
        <v>238</v>
      </c>
      <c r="L120" s="70" t="s">
        <v>251</v>
      </c>
      <c r="M120" s="71" t="s">
        <v>264</v>
      </c>
      <c r="N120" s="72" t="s">
        <v>10</v>
      </c>
      <c r="O120" s="250">
        <f>IF(B120="","",F120)</f>
        <v>14.23</v>
      </c>
      <c r="P120" s="152">
        <f>IFERROR(RANK(O120,$O$33:$O$57,),"")</f>
        <v>5</v>
      </c>
      <c r="Q120" s="255">
        <v>13.59</v>
      </c>
      <c r="R120" s="152">
        <f>IFERROR(RANK(Q120,$Q$33:$Q$57,),"")</f>
        <v>11</v>
      </c>
      <c r="S120" s="255">
        <f>IF(K120="","",(O120+Q120)/2)</f>
        <v>13.91</v>
      </c>
      <c r="T120" s="258">
        <f>IFERROR(RANK(S120,$S$33:$S$57,),"")</f>
        <v>5</v>
      </c>
      <c r="U120" s="58" t="str">
        <f>IF(K120="","",$U$118)</f>
        <v>_4eB</v>
      </c>
      <c r="V120" s="121"/>
      <c r="W120" s="57"/>
      <c r="X120" s="57"/>
      <c r="Y120" s="57"/>
      <c r="Z120" s="57"/>
      <c r="AA120" s="57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  <c r="CX120" s="51"/>
      <c r="CY120" s="51"/>
      <c r="CZ120" s="51"/>
      <c r="DA120" s="51"/>
      <c r="DB120" s="51"/>
      <c r="DC120" s="51"/>
      <c r="DD120" s="51"/>
      <c r="DE120" s="51"/>
      <c r="DF120" s="51"/>
      <c r="DG120" s="51"/>
      <c r="DH120" s="51"/>
      <c r="DI120" s="51"/>
    </row>
    <row r="121" spans="1:113" s="1" customFormat="1" ht="18.95" customHeight="1" x14ac:dyDescent="0.3">
      <c r="A121" s="69">
        <v>2</v>
      </c>
      <c r="B121" s="70" t="s">
        <v>239</v>
      </c>
      <c r="C121" s="70" t="s">
        <v>252</v>
      </c>
      <c r="D121" s="71" t="s">
        <v>265</v>
      </c>
      <c r="E121" s="72" t="s">
        <v>62</v>
      </c>
      <c r="F121" s="252">
        <v>11.01</v>
      </c>
      <c r="G121" s="251">
        <f t="shared" ref="G121:G144" si="33">IFERROR(RANK(F121,$F$33:$F$57,),"")</f>
        <v>13</v>
      </c>
      <c r="H121" s="58" t="str">
        <f t="shared" ref="H121:H132" si="34">IF(B121="","",$H$118)</f>
        <v>_4eB</v>
      </c>
      <c r="I121" s="121"/>
      <c r="J121" s="69">
        <v>2</v>
      </c>
      <c r="K121" s="70" t="s">
        <v>239</v>
      </c>
      <c r="L121" s="70" t="s">
        <v>252</v>
      </c>
      <c r="M121" s="71" t="s">
        <v>265</v>
      </c>
      <c r="N121" s="72" t="s">
        <v>62</v>
      </c>
      <c r="O121" s="250">
        <f t="shared" ref="O121:O144" si="35">IF(B121="","",F121)</f>
        <v>11.01</v>
      </c>
      <c r="P121" s="152">
        <f t="shared" ref="P121:P144" si="36">IFERROR(RANK(O121,$O$33:$O$57,),"")</f>
        <v>13</v>
      </c>
      <c r="Q121" s="256">
        <v>14.11</v>
      </c>
      <c r="R121" s="152">
        <f t="shared" ref="R121:R144" si="37">IFERROR(RANK(Q121,$Q$33:$Q$57,),"")</f>
        <v>7</v>
      </c>
      <c r="S121" s="255">
        <f t="shared" ref="S121:S144" si="38">IF(K121="","",(O121+Q121)/2)</f>
        <v>12.559999999999999</v>
      </c>
      <c r="T121" s="258">
        <f t="shared" ref="T121:T144" si="39">IFERROR(RANK(S121,$S$33:$S$57,),"")</f>
        <v>14</v>
      </c>
      <c r="U121" s="58" t="str">
        <f t="shared" ref="U121:U132" si="40">IF(K121="","",$U$118)</f>
        <v>_4eB</v>
      </c>
      <c r="V121" s="121"/>
      <c r="W121" s="57"/>
      <c r="X121" s="57"/>
      <c r="Y121" s="57"/>
      <c r="Z121" s="57"/>
      <c r="AA121" s="57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1"/>
      <c r="CO121" s="51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  <c r="CZ121" s="51"/>
      <c r="DA121" s="51"/>
      <c r="DB121" s="51"/>
      <c r="DC121" s="51"/>
      <c r="DD121" s="51"/>
      <c r="DE121" s="51"/>
      <c r="DF121" s="51"/>
      <c r="DG121" s="51"/>
      <c r="DH121" s="51"/>
      <c r="DI121" s="51"/>
    </row>
    <row r="122" spans="1:113" s="1" customFormat="1" ht="18.95" customHeight="1" x14ac:dyDescent="0.3">
      <c r="A122" s="69">
        <v>3</v>
      </c>
      <c r="B122" s="70" t="s">
        <v>240</v>
      </c>
      <c r="C122" s="70" t="s">
        <v>253</v>
      </c>
      <c r="D122" s="71" t="s">
        <v>266</v>
      </c>
      <c r="E122" s="72" t="s">
        <v>62</v>
      </c>
      <c r="F122" s="250">
        <v>15.51</v>
      </c>
      <c r="G122" s="251">
        <f t="shared" si="33"/>
        <v>3</v>
      </c>
      <c r="H122" s="58" t="str">
        <f t="shared" si="34"/>
        <v>_4eB</v>
      </c>
      <c r="I122" s="121"/>
      <c r="J122" s="69">
        <v>3</v>
      </c>
      <c r="K122" s="70" t="s">
        <v>240</v>
      </c>
      <c r="L122" s="70" t="s">
        <v>253</v>
      </c>
      <c r="M122" s="71" t="s">
        <v>266</v>
      </c>
      <c r="N122" s="72" t="s">
        <v>62</v>
      </c>
      <c r="O122" s="250">
        <f t="shared" si="35"/>
        <v>15.51</v>
      </c>
      <c r="P122" s="152">
        <f t="shared" si="36"/>
        <v>3</v>
      </c>
      <c r="Q122" s="255">
        <v>10.63</v>
      </c>
      <c r="R122" s="152">
        <f t="shared" si="37"/>
        <v>17</v>
      </c>
      <c r="S122" s="255">
        <f t="shared" si="38"/>
        <v>13.07</v>
      </c>
      <c r="T122" s="258">
        <f t="shared" si="39"/>
        <v>9</v>
      </c>
      <c r="U122" s="58" t="str">
        <f t="shared" si="40"/>
        <v>_4eB</v>
      </c>
      <c r="V122" s="121"/>
      <c r="W122" s="57"/>
      <c r="X122" s="57"/>
      <c r="Y122" s="57"/>
      <c r="Z122" s="57"/>
      <c r="AA122" s="57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1"/>
      <c r="CU122" s="51"/>
      <c r="CV122" s="51"/>
      <c r="CW122" s="51"/>
      <c r="CX122" s="51"/>
      <c r="CY122" s="51"/>
      <c r="CZ122" s="51"/>
      <c r="DA122" s="51"/>
      <c r="DB122" s="51"/>
      <c r="DC122" s="51"/>
      <c r="DD122" s="51"/>
      <c r="DE122" s="51"/>
      <c r="DF122" s="51"/>
      <c r="DG122" s="51"/>
      <c r="DH122" s="51"/>
      <c r="DI122" s="51"/>
    </row>
    <row r="123" spans="1:113" s="1" customFormat="1" ht="18.95" customHeight="1" x14ac:dyDescent="0.3">
      <c r="A123" s="69">
        <v>4</v>
      </c>
      <c r="B123" s="70" t="s">
        <v>241</v>
      </c>
      <c r="C123" s="70" t="s">
        <v>254</v>
      </c>
      <c r="D123" s="71" t="s">
        <v>267</v>
      </c>
      <c r="E123" s="72" t="s">
        <v>10</v>
      </c>
      <c r="F123" s="250">
        <v>11.04</v>
      </c>
      <c r="G123" s="251">
        <f t="shared" si="33"/>
        <v>12</v>
      </c>
      <c r="H123" s="58" t="str">
        <f t="shared" si="34"/>
        <v>_4eB</v>
      </c>
      <c r="I123" s="121"/>
      <c r="J123" s="69">
        <v>4</v>
      </c>
      <c r="K123" s="70" t="s">
        <v>241</v>
      </c>
      <c r="L123" s="70" t="s">
        <v>254</v>
      </c>
      <c r="M123" s="71" t="s">
        <v>267</v>
      </c>
      <c r="N123" s="72" t="s">
        <v>10</v>
      </c>
      <c r="O123" s="250">
        <f t="shared" si="35"/>
        <v>11.04</v>
      </c>
      <c r="P123" s="152">
        <f t="shared" si="36"/>
        <v>12</v>
      </c>
      <c r="Q123" s="256">
        <v>16.149999999999999</v>
      </c>
      <c r="R123" s="152">
        <f t="shared" si="37"/>
        <v>4</v>
      </c>
      <c r="S123" s="255">
        <f t="shared" si="38"/>
        <v>13.594999999999999</v>
      </c>
      <c r="T123" s="258">
        <f t="shared" si="39"/>
        <v>7</v>
      </c>
      <c r="U123" s="58" t="str">
        <f t="shared" si="40"/>
        <v>_4eB</v>
      </c>
      <c r="V123" s="121"/>
      <c r="W123" s="57"/>
      <c r="X123" s="57"/>
      <c r="Y123" s="57"/>
      <c r="Z123" s="57"/>
      <c r="AA123" s="57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51"/>
      <c r="CG123" s="51"/>
      <c r="CH123" s="51"/>
      <c r="CI123" s="51"/>
      <c r="CJ123" s="51"/>
      <c r="CK123" s="51"/>
      <c r="CL123" s="51"/>
      <c r="CM123" s="51"/>
      <c r="CN123" s="51"/>
      <c r="CO123" s="51"/>
      <c r="CP123" s="51"/>
      <c r="CQ123" s="51"/>
      <c r="CR123" s="51"/>
      <c r="CS123" s="51"/>
      <c r="CT123" s="51"/>
      <c r="CU123" s="51"/>
      <c r="CV123" s="51"/>
      <c r="CW123" s="51"/>
      <c r="CX123" s="51"/>
      <c r="CY123" s="51"/>
      <c r="CZ123" s="51"/>
      <c r="DA123" s="51"/>
      <c r="DB123" s="51"/>
      <c r="DC123" s="51"/>
      <c r="DD123" s="51"/>
      <c r="DE123" s="51"/>
      <c r="DF123" s="51"/>
      <c r="DG123" s="51"/>
      <c r="DH123" s="51"/>
      <c r="DI123" s="51"/>
    </row>
    <row r="124" spans="1:113" s="1" customFormat="1" ht="18.95" customHeight="1" x14ac:dyDescent="0.3">
      <c r="A124" s="69">
        <v>5</v>
      </c>
      <c r="B124" s="70" t="s">
        <v>242</v>
      </c>
      <c r="C124" s="70" t="s">
        <v>255</v>
      </c>
      <c r="D124" s="71" t="s">
        <v>268</v>
      </c>
      <c r="E124" s="72" t="s">
        <v>62</v>
      </c>
      <c r="F124" s="250">
        <v>9.9499999999999993</v>
      </c>
      <c r="G124" s="251">
        <f t="shared" si="33"/>
        <v>16</v>
      </c>
      <c r="H124" s="58" t="str">
        <f t="shared" si="34"/>
        <v>_4eB</v>
      </c>
      <c r="I124" s="121"/>
      <c r="J124" s="69">
        <v>5</v>
      </c>
      <c r="K124" s="70" t="s">
        <v>242</v>
      </c>
      <c r="L124" s="70" t="s">
        <v>255</v>
      </c>
      <c r="M124" s="71" t="s">
        <v>268</v>
      </c>
      <c r="N124" s="72" t="s">
        <v>62</v>
      </c>
      <c r="O124" s="250">
        <f t="shared" si="35"/>
        <v>9.9499999999999993</v>
      </c>
      <c r="P124" s="152">
        <f t="shared" si="36"/>
        <v>16</v>
      </c>
      <c r="Q124" s="255">
        <v>12.67</v>
      </c>
      <c r="R124" s="152">
        <f t="shared" si="37"/>
        <v>12</v>
      </c>
      <c r="S124" s="255">
        <f t="shared" si="38"/>
        <v>11.309999999999999</v>
      </c>
      <c r="T124" s="258">
        <f t="shared" si="39"/>
        <v>15</v>
      </c>
      <c r="U124" s="58" t="str">
        <f t="shared" si="40"/>
        <v>_4eB</v>
      </c>
      <c r="V124" s="121"/>
      <c r="W124" s="57"/>
      <c r="X124" s="57"/>
      <c r="Y124" s="57"/>
      <c r="Z124" s="57"/>
      <c r="AA124" s="57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51"/>
      <c r="CI124" s="51"/>
      <c r="CJ124" s="51"/>
      <c r="CK124" s="51"/>
      <c r="CL124" s="51"/>
      <c r="CM124" s="51"/>
      <c r="CN124" s="51"/>
      <c r="CO124" s="51"/>
      <c r="CP124" s="51"/>
      <c r="CQ124" s="51"/>
      <c r="CR124" s="51"/>
      <c r="CS124" s="51"/>
      <c r="CT124" s="51"/>
      <c r="CU124" s="51"/>
      <c r="CV124" s="51"/>
      <c r="CW124" s="51"/>
      <c r="CX124" s="51"/>
      <c r="CY124" s="51"/>
      <c r="CZ124" s="51"/>
      <c r="DA124" s="51"/>
      <c r="DB124" s="51"/>
      <c r="DC124" s="51"/>
      <c r="DD124" s="51"/>
      <c r="DE124" s="51"/>
      <c r="DF124" s="51"/>
      <c r="DG124" s="51"/>
      <c r="DH124" s="51"/>
      <c r="DI124" s="51"/>
    </row>
    <row r="125" spans="1:113" s="1" customFormat="1" ht="18.95" customHeight="1" x14ac:dyDescent="0.3">
      <c r="A125" s="69">
        <v>6</v>
      </c>
      <c r="B125" s="70" t="s">
        <v>243</v>
      </c>
      <c r="C125" s="70" t="s">
        <v>256</v>
      </c>
      <c r="D125" s="71" t="s">
        <v>269</v>
      </c>
      <c r="E125" s="72" t="s">
        <v>62</v>
      </c>
      <c r="F125" s="250">
        <v>16.63</v>
      </c>
      <c r="G125" s="251">
        <f t="shared" si="33"/>
        <v>2</v>
      </c>
      <c r="H125" s="58" t="str">
        <f t="shared" si="34"/>
        <v>_4eB</v>
      </c>
      <c r="I125" s="121"/>
      <c r="J125" s="69">
        <v>6</v>
      </c>
      <c r="K125" s="70" t="s">
        <v>243</v>
      </c>
      <c r="L125" s="70" t="s">
        <v>256</v>
      </c>
      <c r="M125" s="71" t="s">
        <v>269</v>
      </c>
      <c r="N125" s="72" t="s">
        <v>62</v>
      </c>
      <c r="O125" s="250">
        <f t="shared" si="35"/>
        <v>16.63</v>
      </c>
      <c r="P125" s="152">
        <f t="shared" si="36"/>
        <v>2</v>
      </c>
      <c r="Q125" s="256">
        <v>16.190000000000001</v>
      </c>
      <c r="R125" s="152">
        <f t="shared" si="37"/>
        <v>3</v>
      </c>
      <c r="S125" s="255">
        <f t="shared" si="38"/>
        <v>16.41</v>
      </c>
      <c r="T125" s="258">
        <f t="shared" si="39"/>
        <v>1</v>
      </c>
      <c r="U125" s="58" t="str">
        <f t="shared" si="40"/>
        <v>_4eB</v>
      </c>
      <c r="V125" s="121"/>
      <c r="W125" s="57"/>
      <c r="X125" s="57"/>
      <c r="Y125" s="57"/>
      <c r="Z125" s="57"/>
      <c r="AA125" s="57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  <c r="CG125" s="51"/>
      <c r="CH125" s="51"/>
      <c r="CI125" s="51"/>
      <c r="CJ125" s="51"/>
      <c r="CK125" s="51"/>
      <c r="CL125" s="51"/>
      <c r="CM125" s="51"/>
      <c r="CN125" s="51"/>
      <c r="CO125" s="51"/>
      <c r="CP125" s="51"/>
      <c r="CQ125" s="51"/>
      <c r="CR125" s="51"/>
      <c r="CS125" s="51"/>
      <c r="CT125" s="51"/>
      <c r="CU125" s="51"/>
      <c r="CV125" s="51"/>
      <c r="CW125" s="51"/>
      <c r="CX125" s="51"/>
      <c r="CY125" s="51"/>
      <c r="CZ125" s="51"/>
      <c r="DA125" s="51"/>
      <c r="DB125" s="51"/>
      <c r="DC125" s="51"/>
      <c r="DD125" s="51"/>
      <c r="DE125" s="51"/>
      <c r="DF125" s="51"/>
      <c r="DG125" s="51"/>
      <c r="DH125" s="51"/>
      <c r="DI125" s="51"/>
    </row>
    <row r="126" spans="1:113" s="1" customFormat="1" ht="18.95" customHeight="1" x14ac:dyDescent="0.3">
      <c r="A126" s="69">
        <v>7</v>
      </c>
      <c r="B126" s="70" t="s">
        <v>244</v>
      </c>
      <c r="C126" s="70" t="s">
        <v>257</v>
      </c>
      <c r="D126" s="71" t="s">
        <v>270</v>
      </c>
      <c r="E126" s="72" t="s">
        <v>10</v>
      </c>
      <c r="F126" s="250">
        <v>13.55</v>
      </c>
      <c r="G126" s="251">
        <f t="shared" si="33"/>
        <v>7</v>
      </c>
      <c r="H126" s="58" t="str">
        <f t="shared" si="34"/>
        <v>_4eB</v>
      </c>
      <c r="I126" s="121"/>
      <c r="J126" s="69">
        <v>7</v>
      </c>
      <c r="K126" s="70" t="s">
        <v>244</v>
      </c>
      <c r="L126" s="70" t="s">
        <v>257</v>
      </c>
      <c r="M126" s="71" t="s">
        <v>270</v>
      </c>
      <c r="N126" s="72" t="s">
        <v>10</v>
      </c>
      <c r="O126" s="250">
        <f t="shared" si="35"/>
        <v>13.55</v>
      </c>
      <c r="P126" s="152">
        <f t="shared" si="36"/>
        <v>7</v>
      </c>
      <c r="Q126" s="255">
        <v>11.71</v>
      </c>
      <c r="R126" s="152">
        <f t="shared" si="37"/>
        <v>15</v>
      </c>
      <c r="S126" s="255">
        <f t="shared" si="38"/>
        <v>12.63</v>
      </c>
      <c r="T126" s="258">
        <f t="shared" si="39"/>
        <v>13</v>
      </c>
      <c r="U126" s="58" t="str">
        <f t="shared" si="40"/>
        <v>_4eB</v>
      </c>
      <c r="V126" s="121"/>
      <c r="W126" s="57"/>
      <c r="X126" s="57"/>
      <c r="Y126" s="57"/>
      <c r="Z126" s="57"/>
      <c r="AA126" s="57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51"/>
      <c r="CB126" s="51"/>
      <c r="CC126" s="51"/>
      <c r="CD126" s="51"/>
      <c r="CE126" s="51"/>
      <c r="CF126" s="51"/>
      <c r="CG126" s="51"/>
      <c r="CH126" s="51"/>
      <c r="CI126" s="51"/>
      <c r="CJ126" s="51"/>
      <c r="CK126" s="51"/>
      <c r="CL126" s="51"/>
      <c r="CM126" s="51"/>
      <c r="CN126" s="51"/>
      <c r="CO126" s="51"/>
      <c r="CP126" s="51"/>
      <c r="CQ126" s="51"/>
      <c r="CR126" s="51"/>
      <c r="CS126" s="51"/>
      <c r="CT126" s="51"/>
      <c r="CU126" s="51"/>
      <c r="CV126" s="51"/>
      <c r="CW126" s="51"/>
      <c r="CX126" s="51"/>
      <c r="CY126" s="51"/>
      <c r="CZ126" s="51"/>
      <c r="DA126" s="51"/>
      <c r="DB126" s="51"/>
      <c r="DC126" s="51"/>
      <c r="DD126" s="51"/>
      <c r="DE126" s="51"/>
      <c r="DF126" s="51"/>
      <c r="DG126" s="51"/>
      <c r="DH126" s="51"/>
      <c r="DI126" s="51"/>
    </row>
    <row r="127" spans="1:113" s="1" customFormat="1" ht="18.95" customHeight="1" x14ac:dyDescent="0.3">
      <c r="A127" s="69">
        <v>8</v>
      </c>
      <c r="B127" s="70" t="s">
        <v>245</v>
      </c>
      <c r="C127" s="70" t="s">
        <v>258</v>
      </c>
      <c r="D127" s="71" t="s">
        <v>271</v>
      </c>
      <c r="E127" s="72" t="s">
        <v>62</v>
      </c>
      <c r="F127" s="250">
        <v>14.71</v>
      </c>
      <c r="G127" s="251">
        <f t="shared" si="33"/>
        <v>4</v>
      </c>
      <c r="H127" s="58" t="str">
        <f t="shared" si="34"/>
        <v>_4eB</v>
      </c>
      <c r="I127" s="121"/>
      <c r="J127" s="69">
        <v>8</v>
      </c>
      <c r="K127" s="70" t="s">
        <v>245</v>
      </c>
      <c r="L127" s="70" t="s">
        <v>258</v>
      </c>
      <c r="M127" s="71" t="s">
        <v>271</v>
      </c>
      <c r="N127" s="72" t="s">
        <v>62</v>
      </c>
      <c r="O127" s="250">
        <f t="shared" si="35"/>
        <v>14.71</v>
      </c>
      <c r="P127" s="152">
        <f t="shared" si="36"/>
        <v>4</v>
      </c>
      <c r="Q127" s="256">
        <v>11.23</v>
      </c>
      <c r="R127" s="152">
        <f t="shared" si="37"/>
        <v>16</v>
      </c>
      <c r="S127" s="255">
        <f t="shared" si="38"/>
        <v>12.97</v>
      </c>
      <c r="T127" s="258">
        <f t="shared" si="39"/>
        <v>11</v>
      </c>
      <c r="U127" s="58" t="str">
        <f t="shared" si="40"/>
        <v>_4eB</v>
      </c>
      <c r="V127" s="121"/>
      <c r="W127" s="57"/>
      <c r="X127" s="57"/>
      <c r="Y127" s="57"/>
      <c r="Z127" s="57"/>
      <c r="AA127" s="57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1"/>
      <c r="CC127" s="51"/>
      <c r="CD127" s="51"/>
      <c r="CE127" s="51"/>
      <c r="CF127" s="51"/>
      <c r="CG127" s="51"/>
      <c r="CH127" s="51"/>
      <c r="CI127" s="51"/>
      <c r="CJ127" s="51"/>
      <c r="CK127" s="51"/>
      <c r="CL127" s="51"/>
      <c r="CM127" s="51"/>
      <c r="CN127" s="51"/>
      <c r="CO127" s="51"/>
      <c r="CP127" s="51"/>
      <c r="CQ127" s="51"/>
      <c r="CR127" s="51"/>
      <c r="CS127" s="51"/>
      <c r="CT127" s="51"/>
      <c r="CU127" s="51"/>
      <c r="CV127" s="51"/>
      <c r="CW127" s="51"/>
      <c r="CX127" s="51"/>
      <c r="CY127" s="51"/>
      <c r="CZ127" s="51"/>
      <c r="DA127" s="51"/>
      <c r="DB127" s="51"/>
      <c r="DC127" s="51"/>
      <c r="DD127" s="51"/>
      <c r="DE127" s="51"/>
      <c r="DF127" s="51"/>
      <c r="DG127" s="51"/>
      <c r="DH127" s="51"/>
      <c r="DI127" s="51"/>
    </row>
    <row r="128" spans="1:113" s="1" customFormat="1" ht="18.95" customHeight="1" x14ac:dyDescent="0.3">
      <c r="A128" s="69">
        <v>9</v>
      </c>
      <c r="B128" s="70" t="s">
        <v>246</v>
      </c>
      <c r="C128" s="70" t="s">
        <v>259</v>
      </c>
      <c r="D128" s="71" t="s">
        <v>272</v>
      </c>
      <c r="E128" s="72" t="s">
        <v>62</v>
      </c>
      <c r="F128" s="250">
        <v>3.45</v>
      </c>
      <c r="G128" s="251">
        <f t="shared" si="33"/>
        <v>17</v>
      </c>
      <c r="H128" s="58" t="str">
        <f t="shared" si="34"/>
        <v>_4eB</v>
      </c>
      <c r="I128" s="121"/>
      <c r="J128" s="69">
        <v>9</v>
      </c>
      <c r="K128" s="70" t="s">
        <v>246</v>
      </c>
      <c r="L128" s="70" t="s">
        <v>259</v>
      </c>
      <c r="M128" s="71" t="s">
        <v>272</v>
      </c>
      <c r="N128" s="72" t="s">
        <v>62</v>
      </c>
      <c r="O128" s="250">
        <f t="shared" si="35"/>
        <v>3.45</v>
      </c>
      <c r="P128" s="152">
        <f t="shared" si="36"/>
        <v>17</v>
      </c>
      <c r="Q128" s="255">
        <v>16.75</v>
      </c>
      <c r="R128" s="152">
        <f t="shared" si="37"/>
        <v>2</v>
      </c>
      <c r="S128" s="255">
        <f t="shared" si="38"/>
        <v>10.1</v>
      </c>
      <c r="T128" s="258">
        <f t="shared" si="39"/>
        <v>17</v>
      </c>
      <c r="U128" s="58" t="str">
        <f t="shared" si="40"/>
        <v>_4eB</v>
      </c>
      <c r="V128" s="121"/>
      <c r="W128" s="57"/>
      <c r="X128" s="57"/>
      <c r="Y128" s="57"/>
      <c r="Z128" s="57"/>
      <c r="AA128" s="57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  <c r="CG128" s="51"/>
      <c r="CH128" s="51"/>
      <c r="CI128" s="51"/>
      <c r="CJ128" s="51"/>
      <c r="CK128" s="51"/>
      <c r="CL128" s="51"/>
      <c r="CM128" s="51"/>
      <c r="CN128" s="51"/>
      <c r="CO128" s="51"/>
      <c r="CP128" s="51"/>
      <c r="CQ128" s="51"/>
      <c r="CR128" s="51"/>
      <c r="CS128" s="51"/>
      <c r="CT128" s="51"/>
      <c r="CU128" s="51"/>
      <c r="CV128" s="51"/>
      <c r="CW128" s="51"/>
      <c r="CX128" s="51"/>
      <c r="CY128" s="51"/>
      <c r="CZ128" s="51"/>
      <c r="DA128" s="51"/>
      <c r="DB128" s="51"/>
      <c r="DC128" s="51"/>
      <c r="DD128" s="51"/>
      <c r="DE128" s="51"/>
      <c r="DF128" s="51"/>
      <c r="DG128" s="51"/>
      <c r="DH128" s="51"/>
      <c r="DI128" s="51"/>
    </row>
    <row r="129" spans="1:113" s="1" customFormat="1" ht="18.95" customHeight="1" x14ac:dyDescent="0.3">
      <c r="A129" s="69">
        <v>10</v>
      </c>
      <c r="B129" s="70" t="s">
        <v>247</v>
      </c>
      <c r="C129" s="70" t="s">
        <v>260</v>
      </c>
      <c r="D129" s="71" t="s">
        <v>273</v>
      </c>
      <c r="E129" s="72" t="s">
        <v>62</v>
      </c>
      <c r="F129" s="250">
        <v>12.25</v>
      </c>
      <c r="G129" s="251">
        <f t="shared" si="33"/>
        <v>9</v>
      </c>
      <c r="H129" s="58" t="str">
        <f t="shared" si="34"/>
        <v>_4eB</v>
      </c>
      <c r="I129" s="121"/>
      <c r="J129" s="69">
        <v>10</v>
      </c>
      <c r="K129" s="70" t="s">
        <v>247</v>
      </c>
      <c r="L129" s="70" t="s">
        <v>260</v>
      </c>
      <c r="M129" s="71" t="s">
        <v>273</v>
      </c>
      <c r="N129" s="72" t="s">
        <v>62</v>
      </c>
      <c r="O129" s="250">
        <f t="shared" si="35"/>
        <v>12.25</v>
      </c>
      <c r="P129" s="152">
        <f t="shared" si="36"/>
        <v>9</v>
      </c>
      <c r="Q129" s="256">
        <v>13.73</v>
      </c>
      <c r="R129" s="152">
        <f t="shared" si="37"/>
        <v>8</v>
      </c>
      <c r="S129" s="255">
        <f t="shared" si="38"/>
        <v>12.99</v>
      </c>
      <c r="T129" s="258">
        <f t="shared" si="39"/>
        <v>10</v>
      </c>
      <c r="U129" s="58" t="str">
        <f t="shared" si="40"/>
        <v>_4eB</v>
      </c>
      <c r="V129" s="121"/>
      <c r="W129" s="57"/>
      <c r="X129" s="57"/>
      <c r="Y129" s="57"/>
      <c r="Z129" s="57"/>
      <c r="AA129" s="57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51"/>
      <c r="CF129" s="51"/>
      <c r="CG129" s="51"/>
      <c r="CH129" s="51"/>
      <c r="CI129" s="51"/>
      <c r="CJ129" s="51"/>
      <c r="CK129" s="51"/>
      <c r="CL129" s="51"/>
      <c r="CM129" s="51"/>
      <c r="CN129" s="51"/>
      <c r="CO129" s="51"/>
      <c r="CP129" s="51"/>
      <c r="CQ129" s="51"/>
      <c r="CR129" s="51"/>
      <c r="CS129" s="51"/>
      <c r="CT129" s="51"/>
      <c r="CU129" s="51"/>
      <c r="CV129" s="51"/>
      <c r="CW129" s="51"/>
      <c r="CX129" s="51"/>
      <c r="CY129" s="51"/>
      <c r="CZ129" s="51"/>
      <c r="DA129" s="51"/>
      <c r="DB129" s="51"/>
      <c r="DC129" s="51"/>
      <c r="DD129" s="51"/>
      <c r="DE129" s="51"/>
      <c r="DF129" s="51"/>
      <c r="DG129" s="51"/>
      <c r="DH129" s="51"/>
      <c r="DI129" s="51"/>
    </row>
    <row r="130" spans="1:113" s="1" customFormat="1" ht="18.95" customHeight="1" x14ac:dyDescent="0.3">
      <c r="A130" s="69">
        <v>11</v>
      </c>
      <c r="B130" s="70" t="s">
        <v>248</v>
      </c>
      <c r="C130" s="70" t="s">
        <v>261</v>
      </c>
      <c r="D130" s="71" t="s">
        <v>274</v>
      </c>
      <c r="E130" s="72" t="s">
        <v>62</v>
      </c>
      <c r="F130" s="250">
        <v>10.07</v>
      </c>
      <c r="G130" s="251">
        <f t="shared" si="33"/>
        <v>15</v>
      </c>
      <c r="H130" s="58" t="str">
        <f t="shared" si="34"/>
        <v>_4eB</v>
      </c>
      <c r="I130" s="121"/>
      <c r="J130" s="69">
        <v>11</v>
      </c>
      <c r="K130" s="70" t="s">
        <v>248</v>
      </c>
      <c r="L130" s="70" t="s">
        <v>261</v>
      </c>
      <c r="M130" s="71" t="s">
        <v>274</v>
      </c>
      <c r="N130" s="72" t="s">
        <v>62</v>
      </c>
      <c r="O130" s="250">
        <f t="shared" si="35"/>
        <v>10.07</v>
      </c>
      <c r="P130" s="152">
        <f t="shared" si="36"/>
        <v>15</v>
      </c>
      <c r="Q130" s="255">
        <v>12.21</v>
      </c>
      <c r="R130" s="152">
        <f t="shared" si="37"/>
        <v>13</v>
      </c>
      <c r="S130" s="255">
        <f t="shared" si="38"/>
        <v>11.14</v>
      </c>
      <c r="T130" s="258">
        <f t="shared" si="39"/>
        <v>16</v>
      </c>
      <c r="U130" s="58" t="str">
        <f t="shared" si="40"/>
        <v>_4eB</v>
      </c>
      <c r="V130" s="121"/>
      <c r="W130" s="57"/>
      <c r="X130" s="57"/>
      <c r="Y130" s="57"/>
      <c r="Z130" s="57"/>
      <c r="AA130" s="57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  <c r="BW130" s="51"/>
      <c r="BX130" s="51"/>
      <c r="BY130" s="51"/>
      <c r="BZ130" s="51"/>
      <c r="CA130" s="51"/>
      <c r="CB130" s="51"/>
      <c r="CC130" s="51"/>
      <c r="CD130" s="51"/>
      <c r="CE130" s="51"/>
      <c r="CF130" s="51"/>
      <c r="CG130" s="51"/>
      <c r="CH130" s="51"/>
      <c r="CI130" s="51"/>
      <c r="CJ130" s="51"/>
      <c r="CK130" s="51"/>
      <c r="CL130" s="51"/>
      <c r="CM130" s="51"/>
      <c r="CN130" s="51"/>
      <c r="CO130" s="51"/>
      <c r="CP130" s="51"/>
      <c r="CQ130" s="51"/>
      <c r="CR130" s="51"/>
      <c r="CS130" s="51"/>
      <c r="CT130" s="51"/>
      <c r="CU130" s="51"/>
      <c r="CV130" s="51"/>
      <c r="CW130" s="51"/>
      <c r="CX130" s="51"/>
      <c r="CY130" s="51"/>
      <c r="CZ130" s="51"/>
      <c r="DA130" s="51"/>
      <c r="DB130" s="51"/>
      <c r="DC130" s="51"/>
      <c r="DD130" s="51"/>
      <c r="DE130" s="51"/>
      <c r="DF130" s="51"/>
      <c r="DG130" s="51"/>
      <c r="DH130" s="51"/>
      <c r="DI130" s="51"/>
    </row>
    <row r="131" spans="1:113" s="1" customFormat="1" ht="18.95" customHeight="1" x14ac:dyDescent="0.3">
      <c r="A131" s="69">
        <v>12</v>
      </c>
      <c r="B131" s="70" t="s">
        <v>249</v>
      </c>
      <c r="C131" s="70" t="s">
        <v>262</v>
      </c>
      <c r="D131" s="71" t="s">
        <v>275</v>
      </c>
      <c r="E131" s="72" t="s">
        <v>62</v>
      </c>
      <c r="F131" s="250">
        <v>14.03</v>
      </c>
      <c r="G131" s="251">
        <f t="shared" si="33"/>
        <v>6</v>
      </c>
      <c r="H131" s="58" t="str">
        <f t="shared" si="34"/>
        <v>_4eB</v>
      </c>
      <c r="I131" s="121"/>
      <c r="J131" s="69">
        <v>12</v>
      </c>
      <c r="K131" s="70" t="s">
        <v>249</v>
      </c>
      <c r="L131" s="70" t="s">
        <v>262</v>
      </c>
      <c r="M131" s="71" t="s">
        <v>275</v>
      </c>
      <c r="N131" s="72" t="s">
        <v>62</v>
      </c>
      <c r="O131" s="250">
        <f t="shared" si="35"/>
        <v>14.03</v>
      </c>
      <c r="P131" s="152">
        <f t="shared" si="36"/>
        <v>6</v>
      </c>
      <c r="Q131" s="256">
        <v>13.69</v>
      </c>
      <c r="R131" s="152">
        <f t="shared" si="37"/>
        <v>9</v>
      </c>
      <c r="S131" s="255">
        <f t="shared" si="38"/>
        <v>13.86</v>
      </c>
      <c r="T131" s="258">
        <f t="shared" si="39"/>
        <v>6</v>
      </c>
      <c r="U131" s="58" t="str">
        <f t="shared" si="40"/>
        <v>_4eB</v>
      </c>
      <c r="V131" s="121"/>
      <c r="W131" s="57"/>
      <c r="X131" s="57"/>
      <c r="Y131" s="57"/>
      <c r="Z131" s="57"/>
      <c r="AA131" s="57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/>
      <c r="CG131" s="51"/>
      <c r="CH131" s="51"/>
      <c r="CI131" s="51"/>
      <c r="CJ131" s="51"/>
      <c r="CK131" s="51"/>
      <c r="CL131" s="51"/>
      <c r="CM131" s="51"/>
      <c r="CN131" s="51"/>
      <c r="CO131" s="51"/>
      <c r="CP131" s="51"/>
      <c r="CQ131" s="51"/>
      <c r="CR131" s="51"/>
      <c r="CS131" s="51"/>
      <c r="CT131" s="51"/>
      <c r="CU131" s="51"/>
      <c r="CV131" s="51"/>
      <c r="CW131" s="51"/>
      <c r="CX131" s="51"/>
      <c r="CY131" s="51"/>
      <c r="CZ131" s="51"/>
      <c r="DA131" s="51"/>
      <c r="DB131" s="51"/>
      <c r="DC131" s="51"/>
      <c r="DD131" s="51"/>
      <c r="DE131" s="51"/>
      <c r="DF131" s="51"/>
      <c r="DG131" s="51"/>
      <c r="DH131" s="51"/>
      <c r="DI131" s="51"/>
    </row>
    <row r="132" spans="1:113" s="1" customFormat="1" ht="18.95" customHeight="1" x14ac:dyDescent="0.3">
      <c r="A132" s="69">
        <v>13</v>
      </c>
      <c r="B132" s="70" t="s">
        <v>250</v>
      </c>
      <c r="C132" s="70" t="s">
        <v>263</v>
      </c>
      <c r="D132" s="71" t="s">
        <v>276</v>
      </c>
      <c r="E132" s="72" t="s">
        <v>62</v>
      </c>
      <c r="F132" s="250">
        <v>13.4</v>
      </c>
      <c r="G132" s="251">
        <f t="shared" si="33"/>
        <v>8</v>
      </c>
      <c r="H132" s="58" t="str">
        <f t="shared" si="34"/>
        <v>_4eB</v>
      </c>
      <c r="I132" s="121"/>
      <c r="J132" s="69">
        <v>13</v>
      </c>
      <c r="K132" s="70" t="s">
        <v>250</v>
      </c>
      <c r="L132" s="70" t="s">
        <v>263</v>
      </c>
      <c r="M132" s="71" t="s">
        <v>276</v>
      </c>
      <c r="N132" s="72" t="s">
        <v>62</v>
      </c>
      <c r="O132" s="250">
        <f t="shared" si="35"/>
        <v>13.4</v>
      </c>
      <c r="P132" s="152">
        <f t="shared" si="36"/>
        <v>8</v>
      </c>
      <c r="Q132" s="255">
        <v>15.17</v>
      </c>
      <c r="R132" s="152">
        <f t="shared" si="37"/>
        <v>6</v>
      </c>
      <c r="S132" s="255">
        <f t="shared" si="38"/>
        <v>14.285</v>
      </c>
      <c r="T132" s="258">
        <f t="shared" si="39"/>
        <v>4</v>
      </c>
      <c r="U132" s="58" t="str">
        <f t="shared" si="40"/>
        <v>_4eB</v>
      </c>
      <c r="V132" s="121"/>
      <c r="W132" s="57"/>
      <c r="X132" s="57"/>
      <c r="Y132" s="57"/>
      <c r="Z132" s="57"/>
      <c r="AA132" s="57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51"/>
      <c r="CB132" s="51"/>
      <c r="CC132" s="51"/>
      <c r="CD132" s="51"/>
      <c r="CE132" s="51"/>
      <c r="CF132" s="51"/>
      <c r="CG132" s="51"/>
      <c r="CH132" s="51"/>
      <c r="CI132" s="51"/>
      <c r="CJ132" s="51"/>
      <c r="CK132" s="51"/>
      <c r="CL132" s="51"/>
      <c r="CM132" s="51"/>
      <c r="CN132" s="51"/>
      <c r="CO132" s="51"/>
      <c r="CP132" s="51"/>
      <c r="CQ132" s="51"/>
      <c r="CR132" s="51"/>
      <c r="CS132" s="51"/>
      <c r="CT132" s="51"/>
      <c r="CU132" s="51"/>
      <c r="CV132" s="51"/>
      <c r="CW132" s="51"/>
      <c r="CX132" s="51"/>
      <c r="CY132" s="51"/>
      <c r="CZ132" s="51"/>
      <c r="DA132" s="51"/>
      <c r="DB132" s="51"/>
      <c r="DC132" s="51"/>
      <c r="DD132" s="51"/>
      <c r="DE132" s="51"/>
      <c r="DF132" s="51"/>
      <c r="DG132" s="51"/>
      <c r="DH132" s="51"/>
      <c r="DI132" s="51"/>
    </row>
    <row r="133" spans="1:113" s="1" customFormat="1" ht="18.95" customHeight="1" x14ac:dyDescent="0.3">
      <c r="A133" s="69"/>
      <c r="B133" s="70"/>
      <c r="C133" s="70"/>
      <c r="D133" s="71"/>
      <c r="E133" s="72"/>
      <c r="F133" s="250"/>
      <c r="G133" s="251"/>
      <c r="H133" s="58"/>
      <c r="I133" s="121"/>
      <c r="J133" s="69"/>
      <c r="K133" s="70"/>
      <c r="L133" s="70"/>
      <c r="M133" s="71"/>
      <c r="N133" s="72"/>
      <c r="O133" s="250"/>
      <c r="P133" s="152"/>
      <c r="Q133" s="256"/>
      <c r="R133" s="152"/>
      <c r="S133" s="255"/>
      <c r="T133" s="258"/>
      <c r="U133" s="58"/>
      <c r="V133" s="121"/>
      <c r="W133" s="57"/>
      <c r="X133" s="57"/>
      <c r="Y133" s="57"/>
      <c r="Z133" s="57"/>
      <c r="AA133" s="57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  <c r="BU133" s="51"/>
      <c r="BV133" s="51"/>
      <c r="BW133" s="51"/>
      <c r="BX133" s="51"/>
      <c r="BY133" s="51"/>
      <c r="BZ133" s="51"/>
      <c r="CA133" s="51"/>
      <c r="CB133" s="51"/>
      <c r="CC133" s="51"/>
      <c r="CD133" s="51"/>
      <c r="CE133" s="51"/>
      <c r="CF133" s="51"/>
      <c r="CG133" s="51"/>
      <c r="CH133" s="51"/>
      <c r="CI133" s="51"/>
      <c r="CJ133" s="51"/>
      <c r="CK133" s="51"/>
      <c r="CL133" s="51"/>
      <c r="CM133" s="51"/>
      <c r="CN133" s="51"/>
      <c r="CO133" s="51"/>
      <c r="CP133" s="51"/>
      <c r="CQ133" s="51"/>
      <c r="CR133" s="51"/>
      <c r="CS133" s="51"/>
      <c r="CT133" s="51"/>
      <c r="CU133" s="51"/>
      <c r="CV133" s="51"/>
      <c r="CW133" s="51"/>
      <c r="CX133" s="51"/>
      <c r="CY133" s="51"/>
      <c r="CZ133" s="51"/>
      <c r="DA133" s="51"/>
      <c r="DB133" s="51"/>
      <c r="DC133" s="51"/>
      <c r="DD133" s="51"/>
      <c r="DE133" s="51"/>
      <c r="DF133" s="51"/>
      <c r="DG133" s="51"/>
      <c r="DH133" s="51"/>
      <c r="DI133" s="51"/>
    </row>
    <row r="134" spans="1:113" s="1" customFormat="1" ht="18.95" customHeight="1" x14ac:dyDescent="0.3">
      <c r="A134" s="69"/>
      <c r="B134" s="70"/>
      <c r="C134" s="70"/>
      <c r="D134" s="71"/>
      <c r="E134" s="72"/>
      <c r="F134" s="250"/>
      <c r="G134" s="251"/>
      <c r="H134" s="58"/>
      <c r="I134" s="121"/>
      <c r="J134" s="69"/>
      <c r="K134" s="70"/>
      <c r="L134" s="70"/>
      <c r="M134" s="71"/>
      <c r="N134" s="72"/>
      <c r="O134" s="250"/>
      <c r="P134" s="152"/>
      <c r="Q134" s="255"/>
      <c r="R134" s="152"/>
      <c r="S134" s="255"/>
      <c r="T134" s="258"/>
      <c r="U134" s="58"/>
      <c r="V134" s="121"/>
      <c r="W134" s="57"/>
      <c r="X134" s="57"/>
      <c r="Y134" s="57"/>
      <c r="Z134" s="57"/>
      <c r="AA134" s="57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51"/>
      <c r="CA134" s="51"/>
      <c r="CB134" s="51"/>
      <c r="CC134" s="51"/>
      <c r="CD134" s="51"/>
      <c r="CE134" s="51"/>
      <c r="CF134" s="51"/>
      <c r="CG134" s="51"/>
      <c r="CH134" s="51"/>
      <c r="CI134" s="51"/>
      <c r="CJ134" s="51"/>
      <c r="CK134" s="51"/>
      <c r="CL134" s="51"/>
      <c r="CM134" s="51"/>
      <c r="CN134" s="51"/>
      <c r="CO134" s="51"/>
      <c r="CP134" s="51"/>
      <c r="CQ134" s="51"/>
      <c r="CR134" s="51"/>
      <c r="CS134" s="51"/>
      <c r="CT134" s="51"/>
      <c r="CU134" s="51"/>
      <c r="CV134" s="51"/>
      <c r="CW134" s="51"/>
      <c r="CX134" s="51"/>
      <c r="CY134" s="51"/>
      <c r="CZ134" s="51"/>
      <c r="DA134" s="51"/>
      <c r="DB134" s="51"/>
      <c r="DC134" s="51"/>
      <c r="DD134" s="51"/>
      <c r="DE134" s="51"/>
      <c r="DF134" s="51"/>
      <c r="DG134" s="51"/>
      <c r="DH134" s="51"/>
      <c r="DI134" s="51"/>
    </row>
    <row r="135" spans="1:113" s="1" customFormat="1" ht="18.95" customHeight="1" x14ac:dyDescent="0.3">
      <c r="A135" s="69"/>
      <c r="B135" s="70"/>
      <c r="C135" s="70"/>
      <c r="D135" s="71"/>
      <c r="E135" s="72"/>
      <c r="F135" s="250"/>
      <c r="G135" s="251"/>
      <c r="H135" s="58"/>
      <c r="I135" s="121"/>
      <c r="J135" s="69"/>
      <c r="K135" s="70"/>
      <c r="L135" s="70"/>
      <c r="M135" s="71"/>
      <c r="N135" s="72"/>
      <c r="O135" s="250"/>
      <c r="P135" s="152"/>
      <c r="Q135" s="256"/>
      <c r="R135" s="152"/>
      <c r="S135" s="255"/>
      <c r="T135" s="258"/>
      <c r="U135" s="58"/>
      <c r="V135" s="121"/>
      <c r="W135" s="57"/>
      <c r="X135" s="57"/>
      <c r="Y135" s="57"/>
      <c r="Z135" s="57"/>
      <c r="AA135" s="57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1"/>
      <c r="CF135" s="51"/>
      <c r="CG135" s="51"/>
      <c r="CH135" s="51"/>
      <c r="CI135" s="51"/>
      <c r="CJ135" s="51"/>
      <c r="CK135" s="51"/>
      <c r="CL135" s="51"/>
      <c r="CM135" s="51"/>
      <c r="CN135" s="51"/>
      <c r="CO135" s="51"/>
      <c r="CP135" s="51"/>
      <c r="CQ135" s="51"/>
      <c r="CR135" s="51"/>
      <c r="CS135" s="51"/>
      <c r="CT135" s="51"/>
      <c r="CU135" s="51"/>
      <c r="CV135" s="51"/>
      <c r="CW135" s="51"/>
      <c r="CX135" s="51"/>
      <c r="CY135" s="51"/>
      <c r="CZ135" s="51"/>
      <c r="DA135" s="51"/>
      <c r="DB135" s="51"/>
      <c r="DC135" s="51"/>
      <c r="DD135" s="51"/>
      <c r="DE135" s="51"/>
      <c r="DF135" s="51"/>
      <c r="DG135" s="51"/>
      <c r="DH135" s="51"/>
      <c r="DI135" s="51"/>
    </row>
    <row r="136" spans="1:113" s="1" customFormat="1" ht="18.95" customHeight="1" x14ac:dyDescent="0.3">
      <c r="A136" s="69"/>
      <c r="B136" s="70"/>
      <c r="C136" s="70"/>
      <c r="D136" s="71"/>
      <c r="E136" s="72"/>
      <c r="F136" s="250"/>
      <c r="G136" s="251"/>
      <c r="H136" s="58"/>
      <c r="I136" s="121"/>
      <c r="J136" s="69"/>
      <c r="K136" s="70"/>
      <c r="L136" s="70"/>
      <c r="M136" s="71"/>
      <c r="N136" s="72"/>
      <c r="O136" s="250"/>
      <c r="P136" s="152"/>
      <c r="Q136" s="255"/>
      <c r="R136" s="152"/>
      <c r="S136" s="255"/>
      <c r="T136" s="258"/>
      <c r="U136" s="58"/>
      <c r="V136" s="121"/>
      <c r="W136" s="57"/>
      <c r="X136" s="57"/>
      <c r="Y136" s="57"/>
      <c r="Z136" s="57"/>
      <c r="AA136" s="57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  <c r="CC136" s="51"/>
      <c r="CD136" s="51"/>
      <c r="CE136" s="51"/>
      <c r="CF136" s="51"/>
      <c r="CG136" s="51"/>
      <c r="CH136" s="51"/>
      <c r="CI136" s="51"/>
      <c r="CJ136" s="51"/>
      <c r="CK136" s="51"/>
      <c r="CL136" s="51"/>
      <c r="CM136" s="51"/>
      <c r="CN136" s="51"/>
      <c r="CO136" s="51"/>
      <c r="CP136" s="51"/>
      <c r="CQ136" s="51"/>
      <c r="CR136" s="51"/>
      <c r="CS136" s="51"/>
      <c r="CT136" s="51"/>
      <c r="CU136" s="51"/>
      <c r="CV136" s="51"/>
      <c r="CW136" s="51"/>
      <c r="CX136" s="51"/>
      <c r="CY136" s="51"/>
      <c r="CZ136" s="51"/>
      <c r="DA136" s="51"/>
      <c r="DB136" s="51"/>
      <c r="DC136" s="51"/>
      <c r="DD136" s="51"/>
      <c r="DE136" s="51"/>
      <c r="DF136" s="51"/>
      <c r="DG136" s="51"/>
      <c r="DH136" s="51"/>
      <c r="DI136" s="51"/>
    </row>
    <row r="137" spans="1:113" s="1" customFormat="1" ht="18.95" customHeight="1" x14ac:dyDescent="0.3">
      <c r="A137" s="69"/>
      <c r="B137" s="70"/>
      <c r="C137" s="70"/>
      <c r="D137" s="71"/>
      <c r="E137" s="72"/>
      <c r="F137" s="250"/>
      <c r="G137" s="251"/>
      <c r="H137" s="58"/>
      <c r="I137" s="121"/>
      <c r="J137" s="69"/>
      <c r="K137" s="70"/>
      <c r="L137" s="70"/>
      <c r="M137" s="71"/>
      <c r="N137" s="72"/>
      <c r="O137" s="250"/>
      <c r="P137" s="152"/>
      <c r="Q137" s="256"/>
      <c r="R137" s="152"/>
      <c r="S137" s="255"/>
      <c r="T137" s="258"/>
      <c r="U137" s="58"/>
      <c r="V137" s="121"/>
      <c r="W137" s="57"/>
      <c r="X137" s="57"/>
      <c r="Y137" s="57"/>
      <c r="Z137" s="57"/>
      <c r="AA137" s="57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51"/>
      <c r="CB137" s="51"/>
      <c r="CC137" s="51"/>
      <c r="CD137" s="51"/>
      <c r="CE137" s="51"/>
      <c r="CF137" s="51"/>
      <c r="CG137" s="51"/>
      <c r="CH137" s="51"/>
      <c r="CI137" s="51"/>
      <c r="CJ137" s="51"/>
      <c r="CK137" s="51"/>
      <c r="CL137" s="51"/>
      <c r="CM137" s="51"/>
      <c r="CN137" s="51"/>
      <c r="CO137" s="51"/>
      <c r="CP137" s="51"/>
      <c r="CQ137" s="51"/>
      <c r="CR137" s="51"/>
      <c r="CS137" s="51"/>
      <c r="CT137" s="51"/>
      <c r="CU137" s="51"/>
      <c r="CV137" s="51"/>
      <c r="CW137" s="51"/>
      <c r="CX137" s="51"/>
      <c r="CY137" s="51"/>
      <c r="CZ137" s="51"/>
      <c r="DA137" s="51"/>
      <c r="DB137" s="51"/>
      <c r="DC137" s="51"/>
      <c r="DD137" s="51"/>
      <c r="DE137" s="51"/>
      <c r="DF137" s="51"/>
      <c r="DG137" s="51"/>
      <c r="DH137" s="51"/>
      <c r="DI137" s="51"/>
    </row>
    <row r="138" spans="1:113" s="1" customFormat="1" ht="18.95" customHeight="1" x14ac:dyDescent="0.3">
      <c r="A138" s="69"/>
      <c r="B138" s="70"/>
      <c r="C138" s="70"/>
      <c r="D138" s="71"/>
      <c r="E138" s="72"/>
      <c r="F138" s="250"/>
      <c r="G138" s="251" t="str">
        <f t="shared" si="33"/>
        <v/>
      </c>
      <c r="H138" s="58"/>
      <c r="I138" s="121"/>
      <c r="J138" s="69"/>
      <c r="K138" s="70"/>
      <c r="L138" s="70"/>
      <c r="M138" s="71"/>
      <c r="N138" s="72"/>
      <c r="O138" s="250" t="str">
        <f t="shared" si="35"/>
        <v/>
      </c>
      <c r="P138" s="152" t="str">
        <f t="shared" si="36"/>
        <v/>
      </c>
      <c r="Q138" s="255"/>
      <c r="R138" s="152" t="str">
        <f t="shared" si="37"/>
        <v/>
      </c>
      <c r="S138" s="255" t="str">
        <f t="shared" si="38"/>
        <v/>
      </c>
      <c r="T138" s="258" t="str">
        <f t="shared" si="39"/>
        <v/>
      </c>
      <c r="U138" s="58"/>
      <c r="V138" s="121"/>
      <c r="W138" s="57"/>
      <c r="X138" s="57"/>
      <c r="Y138" s="57"/>
      <c r="Z138" s="57"/>
      <c r="AA138" s="57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1"/>
      <c r="CC138" s="51"/>
      <c r="CD138" s="51"/>
      <c r="CE138" s="51"/>
      <c r="CF138" s="51"/>
      <c r="CG138" s="51"/>
      <c r="CH138" s="51"/>
      <c r="CI138" s="51"/>
      <c r="CJ138" s="51"/>
      <c r="CK138" s="51"/>
      <c r="CL138" s="51"/>
      <c r="CM138" s="51"/>
      <c r="CN138" s="51"/>
      <c r="CO138" s="51"/>
      <c r="CP138" s="51"/>
      <c r="CQ138" s="51"/>
      <c r="CR138" s="51"/>
      <c r="CS138" s="51"/>
      <c r="CT138" s="51"/>
      <c r="CU138" s="51"/>
      <c r="CV138" s="51"/>
      <c r="CW138" s="51"/>
      <c r="CX138" s="51"/>
      <c r="CY138" s="51"/>
      <c r="CZ138" s="51"/>
      <c r="DA138" s="51"/>
      <c r="DB138" s="51"/>
      <c r="DC138" s="51"/>
      <c r="DD138" s="51"/>
      <c r="DE138" s="51"/>
      <c r="DF138" s="51"/>
      <c r="DG138" s="51"/>
      <c r="DH138" s="51"/>
      <c r="DI138" s="51"/>
    </row>
    <row r="139" spans="1:113" s="1" customFormat="1" ht="18.95" customHeight="1" x14ac:dyDescent="0.3">
      <c r="A139" s="69"/>
      <c r="B139" s="70"/>
      <c r="C139" s="70"/>
      <c r="D139" s="71"/>
      <c r="E139" s="72"/>
      <c r="F139" s="253"/>
      <c r="G139" s="251" t="str">
        <f t="shared" si="33"/>
        <v/>
      </c>
      <c r="H139" s="58"/>
      <c r="I139" s="121"/>
      <c r="J139" s="69"/>
      <c r="K139" s="70"/>
      <c r="L139" s="70"/>
      <c r="M139" s="71"/>
      <c r="N139" s="72"/>
      <c r="O139" s="250" t="str">
        <f t="shared" si="35"/>
        <v/>
      </c>
      <c r="P139" s="152" t="str">
        <f t="shared" si="36"/>
        <v/>
      </c>
      <c r="Q139" s="256"/>
      <c r="R139" s="152" t="str">
        <f t="shared" si="37"/>
        <v/>
      </c>
      <c r="S139" s="255" t="str">
        <f t="shared" si="38"/>
        <v/>
      </c>
      <c r="T139" s="258" t="str">
        <f t="shared" si="39"/>
        <v/>
      </c>
      <c r="U139" s="58"/>
      <c r="V139" s="121"/>
      <c r="W139" s="57"/>
      <c r="X139" s="57"/>
      <c r="Y139" s="57"/>
      <c r="Z139" s="57"/>
      <c r="AA139" s="57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  <c r="CC139" s="51"/>
      <c r="CD139" s="51"/>
      <c r="CE139" s="51"/>
      <c r="CF139" s="51"/>
      <c r="CG139" s="51"/>
      <c r="CH139" s="51"/>
      <c r="CI139" s="51"/>
      <c r="CJ139" s="51"/>
      <c r="CK139" s="51"/>
      <c r="CL139" s="51"/>
      <c r="CM139" s="51"/>
      <c r="CN139" s="51"/>
      <c r="CO139" s="51"/>
      <c r="CP139" s="51"/>
      <c r="CQ139" s="51"/>
      <c r="CR139" s="51"/>
      <c r="CS139" s="51"/>
      <c r="CT139" s="51"/>
      <c r="CU139" s="51"/>
      <c r="CV139" s="51"/>
      <c r="CW139" s="51"/>
      <c r="CX139" s="51"/>
      <c r="CY139" s="51"/>
      <c r="CZ139" s="51"/>
      <c r="DA139" s="51"/>
      <c r="DB139" s="51"/>
      <c r="DC139" s="51"/>
      <c r="DD139" s="51"/>
      <c r="DE139" s="51"/>
      <c r="DF139" s="51"/>
      <c r="DG139" s="51"/>
      <c r="DH139" s="51"/>
      <c r="DI139" s="51"/>
    </row>
    <row r="140" spans="1:113" s="1" customFormat="1" ht="18.95" customHeight="1" x14ac:dyDescent="0.3">
      <c r="A140" s="69"/>
      <c r="B140" s="70"/>
      <c r="C140" s="70"/>
      <c r="D140" s="71"/>
      <c r="E140" s="72"/>
      <c r="F140" s="250"/>
      <c r="G140" s="251" t="str">
        <f t="shared" si="33"/>
        <v/>
      </c>
      <c r="H140" s="58"/>
      <c r="I140" s="121"/>
      <c r="J140" s="69"/>
      <c r="K140" s="70"/>
      <c r="L140" s="70"/>
      <c r="M140" s="71"/>
      <c r="N140" s="72"/>
      <c r="O140" s="250" t="str">
        <f t="shared" si="35"/>
        <v/>
      </c>
      <c r="P140" s="152" t="str">
        <f t="shared" si="36"/>
        <v/>
      </c>
      <c r="Q140" s="255"/>
      <c r="R140" s="152" t="str">
        <f t="shared" si="37"/>
        <v/>
      </c>
      <c r="S140" s="255" t="str">
        <f t="shared" si="38"/>
        <v/>
      </c>
      <c r="T140" s="258" t="str">
        <f t="shared" si="39"/>
        <v/>
      </c>
      <c r="U140" s="58"/>
      <c r="V140" s="121"/>
      <c r="W140" s="57"/>
      <c r="X140" s="57"/>
      <c r="Y140" s="57"/>
      <c r="Z140" s="57"/>
      <c r="AA140" s="57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  <c r="BU140" s="51"/>
      <c r="BV140" s="51"/>
      <c r="BW140" s="51"/>
      <c r="BX140" s="51"/>
      <c r="BY140" s="51"/>
      <c r="BZ140" s="51"/>
      <c r="CA140" s="51"/>
      <c r="CB140" s="51"/>
      <c r="CC140" s="51"/>
      <c r="CD140" s="51"/>
      <c r="CE140" s="51"/>
      <c r="CF140" s="51"/>
      <c r="CG140" s="51"/>
      <c r="CH140" s="51"/>
      <c r="CI140" s="51"/>
      <c r="CJ140" s="51"/>
      <c r="CK140" s="51"/>
      <c r="CL140" s="51"/>
      <c r="CM140" s="51"/>
      <c r="CN140" s="51"/>
      <c r="CO140" s="51"/>
      <c r="CP140" s="51"/>
      <c r="CQ140" s="51"/>
      <c r="CR140" s="51"/>
      <c r="CS140" s="51"/>
      <c r="CT140" s="51"/>
      <c r="CU140" s="51"/>
      <c r="CV140" s="51"/>
      <c r="CW140" s="51"/>
      <c r="CX140" s="51"/>
      <c r="CY140" s="51"/>
      <c r="CZ140" s="51"/>
      <c r="DA140" s="51"/>
      <c r="DB140" s="51"/>
      <c r="DC140" s="51"/>
      <c r="DD140" s="51"/>
      <c r="DE140" s="51"/>
      <c r="DF140" s="51"/>
      <c r="DG140" s="51"/>
      <c r="DH140" s="51"/>
      <c r="DI140" s="51"/>
    </row>
    <row r="141" spans="1:113" s="1" customFormat="1" ht="18.95" customHeight="1" x14ac:dyDescent="0.3">
      <c r="A141" s="69"/>
      <c r="B141" s="70"/>
      <c r="C141" s="70"/>
      <c r="D141" s="71"/>
      <c r="E141" s="72"/>
      <c r="F141" s="250"/>
      <c r="G141" s="251" t="str">
        <f t="shared" si="33"/>
        <v/>
      </c>
      <c r="H141" s="58"/>
      <c r="I141" s="121"/>
      <c r="J141" s="69"/>
      <c r="K141" s="70"/>
      <c r="L141" s="70"/>
      <c r="M141" s="71"/>
      <c r="N141" s="72"/>
      <c r="O141" s="250" t="str">
        <f t="shared" si="35"/>
        <v/>
      </c>
      <c r="P141" s="152" t="str">
        <f t="shared" si="36"/>
        <v/>
      </c>
      <c r="Q141" s="255"/>
      <c r="R141" s="152" t="str">
        <f t="shared" si="37"/>
        <v/>
      </c>
      <c r="S141" s="255" t="str">
        <f t="shared" si="38"/>
        <v/>
      </c>
      <c r="T141" s="258" t="str">
        <f t="shared" si="39"/>
        <v/>
      </c>
      <c r="U141" s="58"/>
      <c r="V141" s="121"/>
      <c r="W141" s="57"/>
      <c r="X141" s="57"/>
      <c r="Y141" s="57"/>
      <c r="Z141" s="57"/>
      <c r="AA141" s="57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  <c r="CC141" s="51"/>
      <c r="CD141" s="51"/>
      <c r="CE141" s="51"/>
      <c r="CF141" s="51"/>
      <c r="CG141" s="51"/>
      <c r="CH141" s="51"/>
      <c r="CI141" s="51"/>
      <c r="CJ141" s="51"/>
      <c r="CK141" s="51"/>
      <c r="CL141" s="51"/>
      <c r="CM141" s="51"/>
      <c r="CN141" s="51"/>
      <c r="CO141" s="51"/>
      <c r="CP141" s="51"/>
      <c r="CQ141" s="51"/>
      <c r="CR141" s="51"/>
      <c r="CS141" s="51"/>
      <c r="CT141" s="51"/>
      <c r="CU141" s="51"/>
      <c r="CV141" s="51"/>
      <c r="CW141" s="51"/>
      <c r="CX141" s="51"/>
      <c r="CY141" s="51"/>
      <c r="CZ141" s="51"/>
      <c r="DA141" s="51"/>
      <c r="DB141" s="51"/>
      <c r="DC141" s="51"/>
      <c r="DD141" s="51"/>
      <c r="DE141" s="51"/>
      <c r="DF141" s="51"/>
      <c r="DG141" s="51"/>
      <c r="DH141" s="51"/>
      <c r="DI141" s="51"/>
    </row>
    <row r="142" spans="1:113" s="1" customFormat="1" ht="18.95" customHeight="1" x14ac:dyDescent="0.3">
      <c r="A142" s="69"/>
      <c r="B142" s="70"/>
      <c r="C142" s="70"/>
      <c r="D142" s="71"/>
      <c r="E142" s="72"/>
      <c r="F142" s="250"/>
      <c r="G142" s="251" t="str">
        <f t="shared" si="33"/>
        <v/>
      </c>
      <c r="H142" s="58"/>
      <c r="I142" s="121"/>
      <c r="J142" s="69"/>
      <c r="K142" s="70"/>
      <c r="L142" s="70"/>
      <c r="M142" s="71"/>
      <c r="N142" s="72"/>
      <c r="O142" s="250" t="str">
        <f t="shared" si="35"/>
        <v/>
      </c>
      <c r="P142" s="152" t="str">
        <f t="shared" si="36"/>
        <v/>
      </c>
      <c r="Q142" s="255"/>
      <c r="R142" s="152" t="str">
        <f t="shared" si="37"/>
        <v/>
      </c>
      <c r="S142" s="255" t="str">
        <f t="shared" si="38"/>
        <v/>
      </c>
      <c r="T142" s="258" t="str">
        <f t="shared" si="39"/>
        <v/>
      </c>
      <c r="U142" s="58"/>
      <c r="V142" s="121"/>
      <c r="W142" s="57"/>
      <c r="X142" s="57"/>
      <c r="Y142" s="57"/>
      <c r="Z142" s="57"/>
      <c r="AA142" s="57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  <c r="BU142" s="51"/>
      <c r="BV142" s="51"/>
      <c r="BW142" s="51"/>
      <c r="BX142" s="51"/>
      <c r="BY142" s="51"/>
      <c r="BZ142" s="51"/>
      <c r="CA142" s="51"/>
      <c r="CB142" s="51"/>
      <c r="CC142" s="51"/>
      <c r="CD142" s="51"/>
      <c r="CE142" s="51"/>
      <c r="CF142" s="51"/>
      <c r="CG142" s="51"/>
      <c r="CH142" s="51"/>
      <c r="CI142" s="51"/>
      <c r="CJ142" s="51"/>
      <c r="CK142" s="51"/>
      <c r="CL142" s="51"/>
      <c r="CM142" s="51"/>
      <c r="CN142" s="51"/>
      <c r="CO142" s="51"/>
      <c r="CP142" s="51"/>
      <c r="CQ142" s="51"/>
      <c r="CR142" s="51"/>
      <c r="CS142" s="51"/>
      <c r="CT142" s="51"/>
      <c r="CU142" s="51"/>
      <c r="CV142" s="51"/>
      <c r="CW142" s="51"/>
      <c r="CX142" s="51"/>
      <c r="CY142" s="51"/>
      <c r="CZ142" s="51"/>
      <c r="DA142" s="51"/>
      <c r="DB142" s="51"/>
      <c r="DC142" s="51"/>
      <c r="DD142" s="51"/>
      <c r="DE142" s="51"/>
      <c r="DF142" s="51"/>
      <c r="DG142" s="51"/>
      <c r="DH142" s="51"/>
      <c r="DI142" s="51"/>
    </row>
    <row r="143" spans="1:113" s="1" customFormat="1" ht="18.95" customHeight="1" x14ac:dyDescent="0.3">
      <c r="A143" s="69"/>
      <c r="B143" s="69"/>
      <c r="C143" s="69"/>
      <c r="D143" s="69"/>
      <c r="E143" s="69"/>
      <c r="F143" s="254"/>
      <c r="G143" s="251" t="str">
        <f t="shared" si="33"/>
        <v/>
      </c>
      <c r="H143" s="69"/>
      <c r="I143" s="121"/>
      <c r="J143" s="69"/>
      <c r="K143" s="69"/>
      <c r="L143" s="69"/>
      <c r="M143" s="69"/>
      <c r="N143" s="69"/>
      <c r="O143" s="250" t="str">
        <f t="shared" si="35"/>
        <v/>
      </c>
      <c r="P143" s="152" t="str">
        <f t="shared" si="36"/>
        <v/>
      </c>
      <c r="Q143" s="257"/>
      <c r="R143" s="152" t="str">
        <f t="shared" si="37"/>
        <v/>
      </c>
      <c r="S143" s="255" t="str">
        <f t="shared" si="38"/>
        <v/>
      </c>
      <c r="T143" s="258" t="str">
        <f t="shared" si="39"/>
        <v/>
      </c>
      <c r="U143" s="69"/>
      <c r="V143" s="121"/>
      <c r="W143" s="57"/>
      <c r="X143" s="57"/>
      <c r="Y143" s="57"/>
      <c r="Z143" s="57"/>
      <c r="AA143" s="57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  <c r="BT143" s="51"/>
      <c r="BU143" s="51"/>
      <c r="BV143" s="51"/>
      <c r="BW143" s="51"/>
      <c r="BX143" s="51"/>
      <c r="BY143" s="51"/>
      <c r="BZ143" s="51"/>
      <c r="CA143" s="51"/>
      <c r="CB143" s="51"/>
      <c r="CC143" s="51"/>
      <c r="CD143" s="51"/>
      <c r="CE143" s="51"/>
      <c r="CF143" s="51"/>
      <c r="CG143" s="51"/>
      <c r="CH143" s="51"/>
      <c r="CI143" s="51"/>
      <c r="CJ143" s="51"/>
      <c r="CK143" s="51"/>
      <c r="CL143" s="51"/>
      <c r="CM143" s="51"/>
      <c r="CN143" s="51"/>
      <c r="CO143" s="51"/>
      <c r="CP143" s="51"/>
      <c r="CQ143" s="51"/>
      <c r="CR143" s="51"/>
      <c r="CS143" s="51"/>
      <c r="CT143" s="51"/>
      <c r="CU143" s="51"/>
      <c r="CV143" s="51"/>
      <c r="CW143" s="51"/>
      <c r="CX143" s="51"/>
      <c r="CY143" s="51"/>
      <c r="CZ143" s="51"/>
      <c r="DA143" s="51"/>
      <c r="DB143" s="51"/>
      <c r="DC143" s="51"/>
      <c r="DD143" s="51"/>
      <c r="DE143" s="51"/>
      <c r="DF143" s="51"/>
      <c r="DG143" s="51"/>
      <c r="DH143" s="51"/>
      <c r="DI143" s="51"/>
    </row>
    <row r="144" spans="1:113" s="1" customFormat="1" ht="18.95" customHeight="1" x14ac:dyDescent="0.3">
      <c r="A144" s="69"/>
      <c r="B144" s="69"/>
      <c r="C144" s="69"/>
      <c r="D144" s="69"/>
      <c r="E144" s="69"/>
      <c r="F144" s="254"/>
      <c r="G144" s="251" t="str">
        <f t="shared" si="33"/>
        <v/>
      </c>
      <c r="H144" s="69"/>
      <c r="I144" s="121"/>
      <c r="J144" s="69"/>
      <c r="K144" s="69"/>
      <c r="L144" s="69"/>
      <c r="M144" s="69"/>
      <c r="N144" s="69"/>
      <c r="O144" s="250" t="str">
        <f t="shared" si="35"/>
        <v/>
      </c>
      <c r="P144" s="152" t="str">
        <f t="shared" si="36"/>
        <v/>
      </c>
      <c r="Q144" s="257"/>
      <c r="R144" s="152" t="str">
        <f t="shared" si="37"/>
        <v/>
      </c>
      <c r="S144" s="255" t="str">
        <f t="shared" si="38"/>
        <v/>
      </c>
      <c r="T144" s="258" t="str">
        <f t="shared" si="39"/>
        <v/>
      </c>
      <c r="U144" s="69"/>
      <c r="V144" s="121"/>
      <c r="W144" s="57"/>
      <c r="X144" s="57"/>
      <c r="Y144" s="57"/>
      <c r="Z144" s="57"/>
      <c r="AA144" s="57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1"/>
      <c r="BT144" s="51"/>
      <c r="BU144" s="51"/>
      <c r="BV144" s="51"/>
      <c r="BW144" s="51"/>
      <c r="BX144" s="51"/>
      <c r="BY144" s="51"/>
      <c r="BZ144" s="51"/>
      <c r="CA144" s="51"/>
      <c r="CB144" s="51"/>
      <c r="CC144" s="51"/>
      <c r="CD144" s="51"/>
      <c r="CE144" s="51"/>
      <c r="CF144" s="51"/>
      <c r="CG144" s="51"/>
      <c r="CH144" s="51"/>
      <c r="CI144" s="51"/>
      <c r="CJ144" s="51"/>
      <c r="CK144" s="51"/>
      <c r="CL144" s="51"/>
      <c r="CM144" s="51"/>
      <c r="CN144" s="51"/>
      <c r="CO144" s="51"/>
      <c r="CP144" s="51"/>
      <c r="CQ144" s="51"/>
      <c r="CR144" s="51"/>
      <c r="CS144" s="51"/>
      <c r="CT144" s="51"/>
      <c r="CU144" s="51"/>
      <c r="CV144" s="51"/>
      <c r="CW144" s="51"/>
      <c r="CX144" s="51"/>
      <c r="CY144" s="51"/>
      <c r="CZ144" s="51"/>
      <c r="DA144" s="51"/>
      <c r="DB144" s="51"/>
      <c r="DC144" s="51"/>
      <c r="DD144" s="51"/>
      <c r="DE144" s="51"/>
      <c r="DF144" s="51"/>
      <c r="DG144" s="51"/>
      <c r="DH144" s="51"/>
      <c r="DI144" s="51"/>
    </row>
    <row r="145" spans="1:113" s="1" customFormat="1" ht="18.95" customHeight="1" x14ac:dyDescent="0.25">
      <c r="A145" s="57"/>
      <c r="B145" s="57"/>
      <c r="C145" s="57"/>
      <c r="D145" s="57"/>
      <c r="E145" s="57"/>
      <c r="F145" s="57"/>
      <c r="G145" s="57"/>
      <c r="H145" s="57"/>
      <c r="I145" s="126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126"/>
      <c r="W145" s="57"/>
      <c r="X145" s="57"/>
      <c r="Y145" s="57"/>
      <c r="Z145" s="57"/>
      <c r="AA145" s="57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1"/>
      <c r="CA145" s="51"/>
      <c r="CB145" s="51"/>
      <c r="CC145" s="51"/>
      <c r="CD145" s="51"/>
      <c r="CE145" s="51"/>
      <c r="CF145" s="51"/>
      <c r="CG145" s="51"/>
      <c r="CH145" s="51"/>
      <c r="CI145" s="51"/>
      <c r="CJ145" s="51"/>
      <c r="CK145" s="51"/>
      <c r="CL145" s="51"/>
      <c r="CM145" s="51"/>
      <c r="CN145" s="51"/>
      <c r="CO145" s="51"/>
      <c r="CP145" s="51"/>
      <c r="CQ145" s="51"/>
      <c r="CR145" s="51"/>
      <c r="CS145" s="51"/>
      <c r="CT145" s="51"/>
      <c r="CU145" s="51"/>
      <c r="CV145" s="51"/>
      <c r="CW145" s="51"/>
      <c r="CX145" s="51"/>
      <c r="CY145" s="51"/>
      <c r="CZ145" s="51"/>
      <c r="DA145" s="51"/>
      <c r="DB145" s="51"/>
      <c r="DC145" s="51"/>
      <c r="DD145" s="51"/>
      <c r="DE145" s="51"/>
      <c r="DF145" s="51"/>
      <c r="DG145" s="51"/>
      <c r="DH145" s="51"/>
      <c r="DI145" s="51"/>
    </row>
    <row r="146" spans="1:113" s="1" customFormat="1" ht="18.95" customHeight="1" x14ac:dyDescent="0.25">
      <c r="A146" s="51"/>
      <c r="B146" s="51" t="s">
        <v>173</v>
      </c>
      <c r="C146" s="52"/>
      <c r="D146" s="52"/>
      <c r="E146" s="52"/>
      <c r="F146" s="53"/>
      <c r="G146" s="166"/>
      <c r="H146" s="164" t="s">
        <v>19</v>
      </c>
      <c r="I146" s="123"/>
      <c r="J146" s="51"/>
      <c r="K146" s="51" t="s">
        <v>173</v>
      </c>
      <c r="L146" s="52"/>
      <c r="M146" s="52"/>
      <c r="N146" s="52"/>
      <c r="O146" s="53"/>
      <c r="P146" s="53"/>
      <c r="Q146" s="53"/>
      <c r="R146" s="53"/>
      <c r="S146" s="53"/>
      <c r="T146" s="166"/>
      <c r="U146" s="164" t="s">
        <v>18</v>
      </c>
      <c r="V146" s="123"/>
      <c r="W146" s="57"/>
      <c r="X146" s="57"/>
      <c r="Y146" s="57"/>
      <c r="Z146" s="57"/>
      <c r="AA146" s="57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  <c r="BT146" s="51"/>
      <c r="BU146" s="51"/>
      <c r="BV146" s="51"/>
      <c r="BW146" s="51"/>
      <c r="BX146" s="51"/>
      <c r="BY146" s="51"/>
      <c r="BZ146" s="51"/>
      <c r="CA146" s="51"/>
      <c r="CB146" s="51"/>
      <c r="CC146" s="51"/>
      <c r="CD146" s="51"/>
      <c r="CE146" s="51"/>
      <c r="CF146" s="51"/>
      <c r="CG146" s="51"/>
      <c r="CH146" s="51"/>
      <c r="CI146" s="51"/>
      <c r="CJ146" s="51"/>
      <c r="CK146" s="51"/>
      <c r="CL146" s="51"/>
      <c r="CM146" s="51"/>
      <c r="CN146" s="51"/>
      <c r="CO146" s="51"/>
      <c r="CP146" s="51"/>
      <c r="CQ146" s="51"/>
      <c r="CR146" s="51"/>
      <c r="CS146" s="51"/>
      <c r="CT146" s="51"/>
      <c r="CU146" s="51"/>
      <c r="CV146" s="51"/>
      <c r="CW146" s="51"/>
      <c r="CX146" s="51"/>
      <c r="CY146" s="51"/>
      <c r="CZ146" s="51"/>
      <c r="DA146" s="51"/>
      <c r="DB146" s="51"/>
      <c r="DC146" s="51"/>
      <c r="DD146" s="51"/>
      <c r="DE146" s="51"/>
      <c r="DF146" s="51"/>
      <c r="DG146" s="51"/>
      <c r="DH146" s="51"/>
      <c r="DI146" s="51"/>
    </row>
    <row r="147" spans="1:113" s="1" customFormat="1" ht="18.95" customHeight="1" x14ac:dyDescent="0.25">
      <c r="A147" s="51"/>
      <c r="B147" s="51" t="s">
        <v>174</v>
      </c>
      <c r="C147" s="52"/>
      <c r="D147" s="52"/>
      <c r="E147" s="52"/>
      <c r="F147" s="53"/>
      <c r="G147" s="166"/>
      <c r="H147" s="165" t="s">
        <v>182</v>
      </c>
      <c r="I147" s="123"/>
      <c r="J147" s="51"/>
      <c r="K147" s="51" t="s">
        <v>174</v>
      </c>
      <c r="L147" s="52"/>
      <c r="M147" s="52"/>
      <c r="N147" s="52"/>
      <c r="O147" s="53"/>
      <c r="P147" s="54"/>
      <c r="Q147" s="53"/>
      <c r="R147" s="54"/>
      <c r="S147" s="53"/>
      <c r="T147" s="166"/>
      <c r="U147" s="165" t="str">
        <f>H147</f>
        <v>_5eA</v>
      </c>
      <c r="V147" s="123"/>
      <c r="W147" s="57"/>
      <c r="X147" s="57"/>
      <c r="Y147" s="57"/>
      <c r="Z147" s="57"/>
      <c r="AA147" s="57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  <c r="BT147" s="51"/>
      <c r="BU147" s="51"/>
      <c r="BV147" s="51"/>
      <c r="BW147" s="51"/>
      <c r="BX147" s="51"/>
      <c r="BY147" s="51"/>
      <c r="BZ147" s="51"/>
      <c r="CA147" s="51"/>
      <c r="CB147" s="51"/>
      <c r="CC147" s="51"/>
      <c r="CD147" s="51"/>
      <c r="CE147" s="51"/>
      <c r="CF147" s="51"/>
      <c r="CG147" s="51"/>
      <c r="CH147" s="51"/>
      <c r="CI147" s="51"/>
      <c r="CJ147" s="51"/>
      <c r="CK147" s="51"/>
      <c r="CL147" s="51"/>
      <c r="CM147" s="51"/>
      <c r="CN147" s="51"/>
      <c r="CO147" s="51"/>
      <c r="CP147" s="51"/>
      <c r="CQ147" s="51"/>
      <c r="CR147" s="51"/>
      <c r="CS147" s="51"/>
      <c r="CT147" s="51"/>
      <c r="CU147" s="51"/>
      <c r="CV147" s="51"/>
      <c r="CW147" s="51"/>
      <c r="CX147" s="51"/>
      <c r="CY147" s="51"/>
      <c r="CZ147" s="51"/>
      <c r="DA147" s="51"/>
      <c r="DB147" s="51"/>
      <c r="DC147" s="51"/>
      <c r="DD147" s="51"/>
      <c r="DE147" s="51"/>
      <c r="DF147" s="51"/>
      <c r="DG147" s="51"/>
      <c r="DH147" s="51"/>
      <c r="DI147" s="51"/>
    </row>
    <row r="148" spans="1:113" s="1" customFormat="1" ht="18.95" customHeight="1" x14ac:dyDescent="0.3">
      <c r="A148" s="66" t="str">
        <f>$A$3</f>
        <v>N°</v>
      </c>
      <c r="B148" s="67" t="str">
        <f>$B$3</f>
        <v>ID</v>
      </c>
      <c r="C148" s="67" t="str">
        <f>$C$3</f>
        <v>1st NAME</v>
      </c>
      <c r="D148" s="67" t="str">
        <f>$D$3</f>
        <v>LAST NAME</v>
      </c>
      <c r="E148" s="68" t="str">
        <f>$E$3</f>
        <v>Sexe</v>
      </c>
      <c r="F148" s="68" t="str">
        <f>$F$3</f>
        <v>Av1</v>
      </c>
      <c r="G148" s="68" t="str">
        <f>$G$3</f>
        <v>Rank1</v>
      </c>
      <c r="H148" s="56" t="str">
        <f>$H$3</f>
        <v>CLASS</v>
      </c>
      <c r="I148" s="123"/>
      <c r="J148" s="66" t="str">
        <f>$A$3</f>
        <v>N°</v>
      </c>
      <c r="K148" s="67" t="str">
        <f>$B$3</f>
        <v>ID</v>
      </c>
      <c r="L148" s="67" t="str">
        <f>$C$3</f>
        <v>1st NAME</v>
      </c>
      <c r="M148" s="67" t="str">
        <f>$D$3</f>
        <v>LAST NAME</v>
      </c>
      <c r="N148" s="68" t="str">
        <f>$E$3</f>
        <v>Sexe</v>
      </c>
      <c r="O148" s="167" t="str">
        <f>$F$3</f>
        <v>Av1</v>
      </c>
      <c r="P148" s="68" t="str">
        <f>$G$3</f>
        <v>Rank1</v>
      </c>
      <c r="Q148" s="167" t="str">
        <f>$Q$3</f>
        <v>Av2</v>
      </c>
      <c r="R148" s="68" t="str">
        <f>$R$3</f>
        <v>Rank2</v>
      </c>
      <c r="S148" s="167" t="str">
        <f>$S$3</f>
        <v>AvGen</v>
      </c>
      <c r="T148" s="167" t="str">
        <f>$T$3</f>
        <v>RankGen</v>
      </c>
      <c r="U148" s="56" t="str">
        <f>$H$3</f>
        <v>CLASS</v>
      </c>
      <c r="V148" s="123"/>
      <c r="W148" s="57"/>
      <c r="X148" s="57"/>
      <c r="Y148" s="57"/>
      <c r="Z148" s="57"/>
      <c r="AA148" s="57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  <c r="BT148" s="51"/>
      <c r="BU148" s="51"/>
      <c r="BV148" s="51"/>
      <c r="BW148" s="51"/>
      <c r="BX148" s="51"/>
      <c r="BY148" s="51"/>
      <c r="BZ148" s="51"/>
      <c r="CA148" s="51"/>
      <c r="CB148" s="51"/>
      <c r="CC148" s="51"/>
      <c r="CD148" s="51"/>
      <c r="CE148" s="51"/>
      <c r="CF148" s="51"/>
      <c r="CG148" s="51"/>
      <c r="CH148" s="51"/>
      <c r="CI148" s="51"/>
      <c r="CJ148" s="51"/>
      <c r="CK148" s="51"/>
      <c r="CL148" s="51"/>
      <c r="CM148" s="51"/>
      <c r="CN148" s="51"/>
      <c r="CO148" s="51"/>
      <c r="CP148" s="51"/>
      <c r="CQ148" s="51"/>
      <c r="CR148" s="51"/>
      <c r="CS148" s="51"/>
      <c r="CT148" s="51"/>
      <c r="CU148" s="51"/>
      <c r="CV148" s="51"/>
      <c r="CW148" s="51"/>
      <c r="CX148" s="51"/>
      <c r="CY148" s="51"/>
      <c r="CZ148" s="51"/>
      <c r="DA148" s="51"/>
      <c r="DB148" s="51"/>
      <c r="DC148" s="51"/>
      <c r="DD148" s="51"/>
      <c r="DE148" s="51"/>
      <c r="DF148" s="51"/>
      <c r="DG148" s="51"/>
      <c r="DH148" s="51"/>
      <c r="DI148" s="51"/>
    </row>
    <row r="149" spans="1:113" s="1" customFormat="1" ht="18.95" customHeight="1" x14ac:dyDescent="0.3">
      <c r="A149" s="69" cm="1">
        <f t="array" ref="A149:A155">_xlfn.SEQUENCE(COUNTA(B149:B168))</f>
        <v>1</v>
      </c>
      <c r="B149" s="70" t="s">
        <v>277</v>
      </c>
      <c r="C149" s="70" t="s">
        <v>284</v>
      </c>
      <c r="D149" s="71" t="s">
        <v>291</v>
      </c>
      <c r="E149" s="72" t="s">
        <v>10</v>
      </c>
      <c r="F149" s="231">
        <v>16.489999999999998</v>
      </c>
      <c r="G149" s="232">
        <f>IFERROR(RANK(F149,$F$62:$F$86,),"")</f>
        <v>2</v>
      </c>
      <c r="H149" s="58" t="str">
        <f>IF(B149="","",$H$147)</f>
        <v>_5eA</v>
      </c>
      <c r="I149" s="123"/>
      <c r="J149" s="69" cm="1">
        <f t="array" ref="J149:J155">_xlfn.SEQUENCE(COUNTA(K149:K168))</f>
        <v>1</v>
      </c>
      <c r="K149" s="70" t="s">
        <v>277</v>
      </c>
      <c r="L149" s="70" t="s">
        <v>284</v>
      </c>
      <c r="M149" s="71" t="s">
        <v>291</v>
      </c>
      <c r="N149" s="72" t="s">
        <v>10</v>
      </c>
      <c r="O149" s="231">
        <f>IF(B149="","",F149)</f>
        <v>16.489999999999998</v>
      </c>
      <c r="P149" s="152">
        <f>IFERROR(RANK(O149,$O$62:$O$86,),"")</f>
        <v>2</v>
      </c>
      <c r="Q149" s="236">
        <v>10.59</v>
      </c>
      <c r="R149" s="152">
        <f>IFERROR(RANK(Q149,$Q$62:$Q$86,),"")</f>
        <v>10</v>
      </c>
      <c r="S149" s="236">
        <f>IF(K149="","",(O149+Q149)/2)</f>
        <v>13.54</v>
      </c>
      <c r="T149" s="239">
        <f>IFERROR(RANK(S149,$S$62:$S$86,),"")</f>
        <v>5</v>
      </c>
      <c r="U149" s="58" t="str">
        <f>IF(K149="","",$U$147)</f>
        <v>_5eA</v>
      </c>
      <c r="V149" s="123"/>
      <c r="W149" s="57"/>
      <c r="X149" s="57"/>
      <c r="Y149" s="57"/>
      <c r="Z149" s="57"/>
      <c r="AA149" s="57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51"/>
      <c r="BT149" s="51"/>
      <c r="BU149" s="51"/>
      <c r="BV149" s="51"/>
      <c r="BW149" s="51"/>
      <c r="BX149" s="51"/>
      <c r="BY149" s="51"/>
      <c r="BZ149" s="51"/>
      <c r="CA149" s="51"/>
      <c r="CB149" s="51"/>
      <c r="CC149" s="51"/>
      <c r="CD149" s="51"/>
      <c r="CE149" s="51"/>
      <c r="CF149" s="51"/>
      <c r="CG149" s="51"/>
      <c r="CH149" s="51"/>
      <c r="CI149" s="51"/>
      <c r="CJ149" s="51"/>
      <c r="CK149" s="51"/>
      <c r="CL149" s="51"/>
      <c r="CM149" s="51"/>
      <c r="CN149" s="51"/>
      <c r="CO149" s="51"/>
      <c r="CP149" s="51"/>
      <c r="CQ149" s="51"/>
      <c r="CR149" s="51"/>
      <c r="CS149" s="51"/>
      <c r="CT149" s="51"/>
      <c r="CU149" s="51"/>
      <c r="CV149" s="51"/>
      <c r="CW149" s="51"/>
      <c r="CX149" s="51"/>
      <c r="CY149" s="51"/>
      <c r="CZ149" s="51"/>
      <c r="DA149" s="51"/>
      <c r="DB149" s="51"/>
      <c r="DC149" s="51"/>
      <c r="DD149" s="51"/>
      <c r="DE149" s="51"/>
      <c r="DF149" s="51"/>
      <c r="DG149" s="51"/>
      <c r="DH149" s="51"/>
      <c r="DI149" s="51"/>
    </row>
    <row r="150" spans="1:113" s="1" customFormat="1" ht="18.95" customHeight="1" x14ac:dyDescent="0.3">
      <c r="A150" s="69">
        <v>2</v>
      </c>
      <c r="B150" s="70" t="s">
        <v>278</v>
      </c>
      <c r="C150" s="70" t="s">
        <v>285</v>
      </c>
      <c r="D150" s="71" t="s">
        <v>292</v>
      </c>
      <c r="E150" s="72" t="s">
        <v>62</v>
      </c>
      <c r="F150" s="233">
        <v>12.44</v>
      </c>
      <c r="G150" s="232">
        <f t="shared" ref="G150:G173" si="41">IFERROR(RANK(F150,$F$62:$F$86,),"")</f>
        <v>3</v>
      </c>
      <c r="H150" s="58" t="str">
        <f t="shared" ref="H150:H155" si="42">IF(B150="","",$H$147)</f>
        <v>_5eA</v>
      </c>
      <c r="I150" s="123"/>
      <c r="J150" s="69">
        <v>2</v>
      </c>
      <c r="K150" s="70" t="s">
        <v>278</v>
      </c>
      <c r="L150" s="70" t="s">
        <v>285</v>
      </c>
      <c r="M150" s="71" t="s">
        <v>292</v>
      </c>
      <c r="N150" s="72" t="s">
        <v>62</v>
      </c>
      <c r="O150" s="231">
        <f t="shared" ref="O150:O173" si="43">IF(B150="","",F150)</f>
        <v>12.44</v>
      </c>
      <c r="P150" s="152">
        <f t="shared" ref="P150:P173" si="44">IFERROR(RANK(O150,$O$62:$O$86,),"")</f>
        <v>3</v>
      </c>
      <c r="Q150" s="237">
        <v>15.11</v>
      </c>
      <c r="R150" s="152">
        <f t="shared" ref="R150:R173" si="45">IFERROR(RANK(Q150,$Q$62:$Q$86,),"")</f>
        <v>4</v>
      </c>
      <c r="S150" s="236">
        <f t="shared" ref="S150:S173" si="46">IF(K150="","",(O150+Q150)/2)</f>
        <v>13.774999999999999</v>
      </c>
      <c r="T150" s="239">
        <f t="shared" ref="T150:T173" si="47">IFERROR(RANK(S150,$S$62:$S$86,),"")</f>
        <v>3</v>
      </c>
      <c r="U150" s="58" t="str">
        <f t="shared" ref="U150:U155" si="48">IF(K150="","",$U$147)</f>
        <v>_5eA</v>
      </c>
      <c r="V150" s="123"/>
      <c r="W150" s="57"/>
      <c r="X150" s="57"/>
      <c r="Y150" s="57"/>
      <c r="Z150" s="57"/>
      <c r="AA150" s="57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1"/>
      <c r="BU150" s="51"/>
      <c r="BV150" s="51"/>
      <c r="BW150" s="51"/>
      <c r="BX150" s="51"/>
      <c r="BY150" s="51"/>
      <c r="BZ150" s="51"/>
      <c r="CA150" s="51"/>
      <c r="CB150" s="51"/>
      <c r="CC150" s="51"/>
      <c r="CD150" s="51"/>
      <c r="CE150" s="51"/>
      <c r="CF150" s="51"/>
      <c r="CG150" s="51"/>
      <c r="CH150" s="51"/>
      <c r="CI150" s="51"/>
      <c r="CJ150" s="51"/>
      <c r="CK150" s="51"/>
      <c r="CL150" s="51"/>
      <c r="CM150" s="51"/>
      <c r="CN150" s="51"/>
      <c r="CO150" s="51"/>
      <c r="CP150" s="51"/>
      <c r="CQ150" s="51"/>
      <c r="CR150" s="51"/>
      <c r="CS150" s="51"/>
      <c r="CT150" s="51"/>
      <c r="CU150" s="51"/>
      <c r="CV150" s="51"/>
      <c r="CW150" s="51"/>
      <c r="CX150" s="51"/>
      <c r="CY150" s="51"/>
      <c r="CZ150" s="51"/>
      <c r="DA150" s="51"/>
      <c r="DB150" s="51"/>
      <c r="DC150" s="51"/>
      <c r="DD150" s="51"/>
      <c r="DE150" s="51"/>
      <c r="DF150" s="51"/>
      <c r="DG150" s="51"/>
      <c r="DH150" s="51"/>
      <c r="DI150" s="51"/>
    </row>
    <row r="151" spans="1:113" s="1" customFormat="1" ht="18.95" customHeight="1" x14ac:dyDescent="0.3">
      <c r="A151" s="69">
        <v>3</v>
      </c>
      <c r="B151" s="70" t="s">
        <v>279</v>
      </c>
      <c r="C151" s="70" t="s">
        <v>286</v>
      </c>
      <c r="D151" s="71" t="s">
        <v>293</v>
      </c>
      <c r="E151" s="72" t="s">
        <v>62</v>
      </c>
      <c r="F151" s="231">
        <v>16.73</v>
      </c>
      <c r="G151" s="232">
        <f t="shared" si="41"/>
        <v>1</v>
      </c>
      <c r="H151" s="58" t="str">
        <f t="shared" si="42"/>
        <v>_5eA</v>
      </c>
      <c r="I151" s="123"/>
      <c r="J151" s="69">
        <v>3</v>
      </c>
      <c r="K151" s="70" t="s">
        <v>279</v>
      </c>
      <c r="L151" s="70" t="s">
        <v>286</v>
      </c>
      <c r="M151" s="71" t="s">
        <v>293</v>
      </c>
      <c r="N151" s="72" t="s">
        <v>62</v>
      </c>
      <c r="O151" s="231">
        <f t="shared" si="43"/>
        <v>16.73</v>
      </c>
      <c r="P151" s="152">
        <f t="shared" si="44"/>
        <v>1</v>
      </c>
      <c r="Q151" s="236">
        <v>11.63</v>
      </c>
      <c r="R151" s="152">
        <f t="shared" si="45"/>
        <v>8</v>
      </c>
      <c r="S151" s="236">
        <f t="shared" si="46"/>
        <v>14.18</v>
      </c>
      <c r="T151" s="239">
        <f t="shared" si="47"/>
        <v>1</v>
      </c>
      <c r="U151" s="58" t="str">
        <f t="shared" si="48"/>
        <v>_5eA</v>
      </c>
      <c r="V151" s="123"/>
      <c r="W151" s="57"/>
      <c r="X151" s="57"/>
      <c r="Y151" s="57"/>
      <c r="Z151" s="57"/>
      <c r="AA151" s="57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  <c r="BT151" s="51"/>
      <c r="BU151" s="51"/>
      <c r="BV151" s="51"/>
      <c r="BW151" s="51"/>
      <c r="BX151" s="51"/>
      <c r="BY151" s="51"/>
      <c r="BZ151" s="51"/>
      <c r="CA151" s="51"/>
      <c r="CB151" s="51"/>
      <c r="CC151" s="51"/>
      <c r="CD151" s="51"/>
      <c r="CE151" s="51"/>
      <c r="CF151" s="51"/>
      <c r="CG151" s="51"/>
      <c r="CH151" s="51"/>
      <c r="CI151" s="51"/>
      <c r="CJ151" s="51"/>
      <c r="CK151" s="51"/>
      <c r="CL151" s="51"/>
      <c r="CM151" s="51"/>
      <c r="CN151" s="51"/>
      <c r="CO151" s="51"/>
      <c r="CP151" s="51"/>
      <c r="CQ151" s="51"/>
      <c r="CR151" s="51"/>
      <c r="CS151" s="51"/>
      <c r="CT151" s="51"/>
      <c r="CU151" s="51"/>
      <c r="CV151" s="51"/>
      <c r="CW151" s="51"/>
      <c r="CX151" s="51"/>
      <c r="CY151" s="51"/>
      <c r="CZ151" s="51"/>
      <c r="DA151" s="51"/>
      <c r="DB151" s="51"/>
      <c r="DC151" s="51"/>
      <c r="DD151" s="51"/>
      <c r="DE151" s="51"/>
      <c r="DF151" s="51"/>
      <c r="DG151" s="51"/>
      <c r="DH151" s="51"/>
      <c r="DI151" s="51"/>
    </row>
    <row r="152" spans="1:113" s="1" customFormat="1" ht="18.95" customHeight="1" x14ac:dyDescent="0.3">
      <c r="A152" s="69">
        <v>4</v>
      </c>
      <c r="B152" s="70" t="s">
        <v>280</v>
      </c>
      <c r="C152" s="70" t="s">
        <v>287</v>
      </c>
      <c r="D152" s="71" t="s">
        <v>294</v>
      </c>
      <c r="E152" s="72" t="s">
        <v>10</v>
      </c>
      <c r="F152" s="231">
        <v>11.04</v>
      </c>
      <c r="G152" s="232">
        <f t="shared" si="41"/>
        <v>4</v>
      </c>
      <c r="H152" s="58" t="str">
        <f t="shared" si="42"/>
        <v>_5eA</v>
      </c>
      <c r="I152" s="123"/>
      <c r="J152" s="69">
        <v>4</v>
      </c>
      <c r="K152" s="70" t="s">
        <v>280</v>
      </c>
      <c r="L152" s="70" t="s">
        <v>287</v>
      </c>
      <c r="M152" s="71" t="s">
        <v>294</v>
      </c>
      <c r="N152" s="72" t="s">
        <v>10</v>
      </c>
      <c r="O152" s="231">
        <f t="shared" si="43"/>
        <v>11.04</v>
      </c>
      <c r="P152" s="152">
        <f t="shared" si="44"/>
        <v>4</v>
      </c>
      <c r="Q152" s="237">
        <v>17.149999999999999</v>
      </c>
      <c r="R152" s="152">
        <f t="shared" si="45"/>
        <v>2</v>
      </c>
      <c r="S152" s="236">
        <f t="shared" si="46"/>
        <v>14.094999999999999</v>
      </c>
      <c r="T152" s="239">
        <f t="shared" si="47"/>
        <v>2</v>
      </c>
      <c r="U152" s="58" t="str">
        <f t="shared" si="48"/>
        <v>_5eA</v>
      </c>
      <c r="V152" s="123"/>
      <c r="W152" s="57"/>
      <c r="X152" s="57"/>
      <c r="Y152" s="57"/>
      <c r="Z152" s="57"/>
      <c r="AA152" s="57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  <c r="DE152" s="51"/>
      <c r="DF152" s="51"/>
      <c r="DG152" s="51"/>
      <c r="DH152" s="51"/>
      <c r="DI152" s="51"/>
    </row>
    <row r="153" spans="1:113" s="1" customFormat="1" ht="18.95" customHeight="1" x14ac:dyDescent="0.3">
      <c r="A153" s="69">
        <v>5</v>
      </c>
      <c r="B153" s="70" t="s">
        <v>281</v>
      </c>
      <c r="C153" s="70" t="s">
        <v>288</v>
      </c>
      <c r="D153" s="71" t="s">
        <v>295</v>
      </c>
      <c r="E153" s="72" t="s">
        <v>10</v>
      </c>
      <c r="F153" s="231">
        <v>9.83</v>
      </c>
      <c r="G153" s="232">
        <f t="shared" si="41"/>
        <v>6</v>
      </c>
      <c r="H153" s="58" t="str">
        <f t="shared" si="42"/>
        <v>_5eA</v>
      </c>
      <c r="I153" s="123"/>
      <c r="J153" s="69">
        <v>5</v>
      </c>
      <c r="K153" s="70" t="s">
        <v>281</v>
      </c>
      <c r="L153" s="70" t="s">
        <v>288</v>
      </c>
      <c r="M153" s="71" t="s">
        <v>295</v>
      </c>
      <c r="N153" s="72" t="s">
        <v>10</v>
      </c>
      <c r="O153" s="231">
        <f t="shared" si="43"/>
        <v>9.83</v>
      </c>
      <c r="P153" s="152">
        <f t="shared" si="44"/>
        <v>6</v>
      </c>
      <c r="Q153" s="236">
        <v>17.670000000000002</v>
      </c>
      <c r="R153" s="152">
        <f t="shared" si="45"/>
        <v>1</v>
      </c>
      <c r="S153" s="236">
        <f t="shared" si="46"/>
        <v>13.75</v>
      </c>
      <c r="T153" s="239">
        <f t="shared" si="47"/>
        <v>4</v>
      </c>
      <c r="U153" s="58" t="str">
        <f t="shared" si="48"/>
        <v>_5eA</v>
      </c>
      <c r="V153" s="123"/>
      <c r="W153" s="57"/>
      <c r="X153" s="57"/>
      <c r="Y153" s="57"/>
      <c r="Z153" s="57"/>
      <c r="AA153" s="57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  <c r="BT153" s="51"/>
      <c r="BU153" s="51"/>
      <c r="BV153" s="51"/>
      <c r="BW153" s="51"/>
      <c r="BX153" s="51"/>
      <c r="BY153" s="51"/>
      <c r="BZ153" s="51"/>
      <c r="CA153" s="51"/>
      <c r="CB153" s="51"/>
      <c r="CC153" s="51"/>
      <c r="CD153" s="51"/>
      <c r="CE153" s="51"/>
      <c r="CF153" s="51"/>
      <c r="CG153" s="51"/>
      <c r="CH153" s="51"/>
      <c r="CI153" s="51"/>
      <c r="CJ153" s="51"/>
      <c r="CK153" s="51"/>
      <c r="CL153" s="51"/>
      <c r="CM153" s="51"/>
      <c r="CN153" s="51"/>
      <c r="CO153" s="51"/>
      <c r="CP153" s="51"/>
      <c r="CQ153" s="51"/>
      <c r="CR153" s="51"/>
      <c r="CS153" s="51"/>
      <c r="CT153" s="51"/>
      <c r="CU153" s="51"/>
      <c r="CV153" s="51"/>
      <c r="CW153" s="51"/>
      <c r="CX153" s="51"/>
      <c r="CY153" s="51"/>
      <c r="CZ153" s="51"/>
      <c r="DA153" s="51"/>
      <c r="DB153" s="51"/>
      <c r="DC153" s="51"/>
      <c r="DD153" s="51"/>
      <c r="DE153" s="51"/>
      <c r="DF153" s="51"/>
      <c r="DG153" s="51"/>
      <c r="DH153" s="51"/>
      <c r="DI153" s="51"/>
    </row>
    <row r="154" spans="1:113" s="1" customFormat="1" ht="18.95" customHeight="1" x14ac:dyDescent="0.3">
      <c r="A154" s="69">
        <v>6</v>
      </c>
      <c r="B154" s="70" t="s">
        <v>282</v>
      </c>
      <c r="C154" s="70" t="s">
        <v>289</v>
      </c>
      <c r="D154" s="71" t="s">
        <v>296</v>
      </c>
      <c r="E154" s="72" t="s">
        <v>62</v>
      </c>
      <c r="F154" s="231">
        <v>9.6300000000000008</v>
      </c>
      <c r="G154" s="232">
        <f t="shared" si="41"/>
        <v>7</v>
      </c>
      <c r="H154" s="58" t="str">
        <f t="shared" si="42"/>
        <v>_5eA</v>
      </c>
      <c r="I154" s="123"/>
      <c r="J154" s="69">
        <v>6</v>
      </c>
      <c r="K154" s="70" t="s">
        <v>282</v>
      </c>
      <c r="L154" s="70" t="s">
        <v>289</v>
      </c>
      <c r="M154" s="71" t="s">
        <v>296</v>
      </c>
      <c r="N154" s="72" t="s">
        <v>62</v>
      </c>
      <c r="O154" s="231">
        <f t="shared" si="43"/>
        <v>9.6300000000000008</v>
      </c>
      <c r="P154" s="152">
        <f t="shared" si="44"/>
        <v>7</v>
      </c>
      <c r="Q154" s="237">
        <v>6.19</v>
      </c>
      <c r="R154" s="152">
        <f t="shared" si="45"/>
        <v>11</v>
      </c>
      <c r="S154" s="236">
        <f t="shared" si="46"/>
        <v>7.91</v>
      </c>
      <c r="T154" s="239">
        <f t="shared" si="47"/>
        <v>11</v>
      </c>
      <c r="U154" s="58" t="str">
        <f t="shared" si="48"/>
        <v>_5eA</v>
      </c>
      <c r="V154" s="123"/>
      <c r="W154" s="57"/>
      <c r="X154" s="57"/>
      <c r="Y154" s="57"/>
      <c r="Z154" s="57"/>
      <c r="AA154" s="57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/>
      <c r="BU154" s="51"/>
      <c r="BV154" s="51"/>
      <c r="BW154" s="51"/>
      <c r="BX154" s="51"/>
      <c r="BY154" s="51"/>
      <c r="BZ154" s="51"/>
      <c r="CA154" s="51"/>
      <c r="CB154" s="51"/>
      <c r="CC154" s="51"/>
      <c r="CD154" s="51"/>
      <c r="CE154" s="51"/>
      <c r="CF154" s="51"/>
      <c r="CG154" s="51"/>
      <c r="CH154" s="51"/>
      <c r="CI154" s="51"/>
      <c r="CJ154" s="51"/>
      <c r="CK154" s="51"/>
      <c r="CL154" s="51"/>
      <c r="CM154" s="51"/>
      <c r="CN154" s="51"/>
      <c r="CO154" s="51"/>
      <c r="CP154" s="51"/>
      <c r="CQ154" s="51"/>
      <c r="CR154" s="51"/>
      <c r="CS154" s="51"/>
      <c r="CT154" s="51"/>
      <c r="CU154" s="51"/>
      <c r="CV154" s="51"/>
      <c r="CW154" s="51"/>
      <c r="CX154" s="51"/>
      <c r="CY154" s="51"/>
      <c r="CZ154" s="51"/>
      <c r="DA154" s="51"/>
      <c r="DB154" s="51"/>
      <c r="DC154" s="51"/>
      <c r="DD154" s="51"/>
      <c r="DE154" s="51"/>
      <c r="DF154" s="51"/>
      <c r="DG154" s="51"/>
      <c r="DH154" s="51"/>
      <c r="DI154" s="51"/>
    </row>
    <row r="155" spans="1:113" s="1" customFormat="1" ht="18.95" customHeight="1" x14ac:dyDescent="0.3">
      <c r="A155" s="69">
        <v>7</v>
      </c>
      <c r="B155" s="70" t="s">
        <v>283</v>
      </c>
      <c r="C155" s="70" t="s">
        <v>290</v>
      </c>
      <c r="D155" s="71" t="s">
        <v>297</v>
      </c>
      <c r="E155" s="72" t="s">
        <v>62</v>
      </c>
      <c r="F155" s="231">
        <v>10.55</v>
      </c>
      <c r="G155" s="232">
        <f t="shared" si="41"/>
        <v>5</v>
      </c>
      <c r="H155" s="58" t="str">
        <f t="shared" si="42"/>
        <v>_5eA</v>
      </c>
      <c r="I155" s="123"/>
      <c r="J155" s="69">
        <v>7</v>
      </c>
      <c r="K155" s="70" t="s">
        <v>283</v>
      </c>
      <c r="L155" s="70" t="s">
        <v>290</v>
      </c>
      <c r="M155" s="71" t="s">
        <v>297</v>
      </c>
      <c r="N155" s="72" t="s">
        <v>62</v>
      </c>
      <c r="O155" s="231">
        <f t="shared" si="43"/>
        <v>10.55</v>
      </c>
      <c r="P155" s="152">
        <f t="shared" si="44"/>
        <v>5</v>
      </c>
      <c r="Q155" s="236">
        <v>13.71</v>
      </c>
      <c r="R155" s="152">
        <f t="shared" si="45"/>
        <v>6</v>
      </c>
      <c r="S155" s="236">
        <f t="shared" si="46"/>
        <v>12.13</v>
      </c>
      <c r="T155" s="239">
        <f t="shared" si="47"/>
        <v>6</v>
      </c>
      <c r="U155" s="58" t="str">
        <f t="shared" si="48"/>
        <v>_5eA</v>
      </c>
      <c r="V155" s="123"/>
      <c r="W155" s="57"/>
      <c r="X155" s="57"/>
      <c r="Y155" s="57"/>
      <c r="Z155" s="57"/>
      <c r="AA155" s="57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1"/>
      <c r="BU155" s="51"/>
      <c r="BV155" s="51"/>
      <c r="BW155" s="51"/>
      <c r="BX155" s="51"/>
      <c r="BY155" s="51"/>
      <c r="BZ155" s="51"/>
      <c r="CA155" s="51"/>
      <c r="CB155" s="51"/>
      <c r="CC155" s="51"/>
      <c r="CD155" s="51"/>
      <c r="CE155" s="51"/>
      <c r="CF155" s="51"/>
      <c r="CG155" s="51"/>
      <c r="CH155" s="51"/>
      <c r="CI155" s="51"/>
      <c r="CJ155" s="51"/>
      <c r="CK155" s="51"/>
      <c r="CL155" s="51"/>
      <c r="CM155" s="51"/>
      <c r="CN155" s="51"/>
      <c r="CO155" s="51"/>
      <c r="CP155" s="51"/>
      <c r="CQ155" s="51"/>
      <c r="CR155" s="51"/>
      <c r="CS155" s="51"/>
      <c r="CT155" s="51"/>
      <c r="CU155" s="51"/>
      <c r="CV155" s="51"/>
      <c r="CW155" s="51"/>
      <c r="CX155" s="51"/>
      <c r="CY155" s="51"/>
      <c r="CZ155" s="51"/>
      <c r="DA155" s="51"/>
      <c r="DB155" s="51"/>
      <c r="DC155" s="51"/>
      <c r="DD155" s="51"/>
      <c r="DE155" s="51"/>
      <c r="DF155" s="51"/>
      <c r="DG155" s="51"/>
      <c r="DH155" s="51"/>
      <c r="DI155" s="51"/>
    </row>
    <row r="156" spans="1:113" s="1" customFormat="1" ht="18.95" customHeight="1" x14ac:dyDescent="0.3">
      <c r="A156" s="69"/>
      <c r="B156" s="70"/>
      <c r="C156" s="70"/>
      <c r="D156" s="71"/>
      <c r="E156" s="72"/>
      <c r="F156" s="231"/>
      <c r="G156" s="232"/>
      <c r="H156" s="58"/>
      <c r="I156" s="123"/>
      <c r="J156" s="69"/>
      <c r="K156" s="70"/>
      <c r="L156" s="70"/>
      <c r="M156" s="71"/>
      <c r="N156" s="72"/>
      <c r="O156" s="231"/>
      <c r="P156" s="152"/>
      <c r="Q156" s="237"/>
      <c r="R156" s="152"/>
      <c r="S156" s="236"/>
      <c r="T156" s="239"/>
      <c r="U156" s="58"/>
      <c r="V156" s="123"/>
      <c r="W156" s="57"/>
      <c r="X156" s="57"/>
      <c r="Y156" s="57"/>
      <c r="Z156" s="57"/>
      <c r="AA156" s="57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51"/>
      <c r="BT156" s="51"/>
      <c r="BU156" s="51"/>
      <c r="BV156" s="51"/>
      <c r="BW156" s="51"/>
      <c r="BX156" s="51"/>
      <c r="BY156" s="51"/>
      <c r="BZ156" s="51"/>
      <c r="CA156" s="51"/>
      <c r="CB156" s="51"/>
      <c r="CC156" s="51"/>
      <c r="CD156" s="51"/>
      <c r="CE156" s="51"/>
      <c r="CF156" s="51"/>
      <c r="CG156" s="51"/>
      <c r="CH156" s="51"/>
      <c r="CI156" s="51"/>
      <c r="CJ156" s="51"/>
      <c r="CK156" s="51"/>
      <c r="CL156" s="51"/>
      <c r="CM156" s="51"/>
      <c r="CN156" s="51"/>
      <c r="CO156" s="51"/>
      <c r="CP156" s="51"/>
      <c r="CQ156" s="51"/>
      <c r="CR156" s="51"/>
      <c r="CS156" s="51"/>
      <c r="CT156" s="51"/>
      <c r="CU156" s="51"/>
      <c r="CV156" s="51"/>
      <c r="CW156" s="51"/>
      <c r="CX156" s="51"/>
      <c r="CY156" s="51"/>
      <c r="CZ156" s="51"/>
      <c r="DA156" s="51"/>
      <c r="DB156" s="51"/>
      <c r="DC156" s="51"/>
      <c r="DD156" s="51"/>
      <c r="DE156" s="51"/>
      <c r="DF156" s="51"/>
      <c r="DG156" s="51"/>
      <c r="DH156" s="51"/>
      <c r="DI156" s="51"/>
    </row>
    <row r="157" spans="1:113" s="1" customFormat="1" ht="18.95" customHeight="1" x14ac:dyDescent="0.3">
      <c r="A157" s="69"/>
      <c r="B157" s="70"/>
      <c r="C157" s="70"/>
      <c r="D157" s="71"/>
      <c r="E157" s="72"/>
      <c r="F157" s="231"/>
      <c r="G157" s="232"/>
      <c r="H157" s="58"/>
      <c r="I157" s="123"/>
      <c r="J157" s="69"/>
      <c r="K157" s="70"/>
      <c r="L157" s="70"/>
      <c r="M157" s="71"/>
      <c r="N157" s="72"/>
      <c r="O157" s="231"/>
      <c r="P157" s="152"/>
      <c r="Q157" s="236"/>
      <c r="R157" s="152"/>
      <c r="S157" s="236"/>
      <c r="T157" s="239"/>
      <c r="U157" s="58"/>
      <c r="V157" s="123"/>
      <c r="W157" s="57"/>
      <c r="X157" s="57"/>
      <c r="Y157" s="57"/>
      <c r="Z157" s="57"/>
      <c r="AA157" s="57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51"/>
      <c r="CB157" s="51"/>
      <c r="CC157" s="51"/>
      <c r="CD157" s="51"/>
      <c r="CE157" s="51"/>
      <c r="CF157" s="51"/>
      <c r="CG157" s="51"/>
      <c r="CH157" s="51"/>
      <c r="CI157" s="51"/>
      <c r="CJ157" s="51"/>
      <c r="CK157" s="51"/>
      <c r="CL157" s="51"/>
      <c r="CM157" s="51"/>
      <c r="CN157" s="51"/>
      <c r="CO157" s="51"/>
      <c r="CP157" s="51"/>
      <c r="CQ157" s="51"/>
      <c r="CR157" s="51"/>
      <c r="CS157" s="51"/>
      <c r="CT157" s="51"/>
      <c r="CU157" s="51"/>
      <c r="CV157" s="51"/>
      <c r="CW157" s="51"/>
      <c r="CX157" s="51"/>
      <c r="CY157" s="51"/>
      <c r="CZ157" s="51"/>
      <c r="DA157" s="51"/>
      <c r="DB157" s="51"/>
      <c r="DC157" s="51"/>
      <c r="DD157" s="51"/>
      <c r="DE157" s="51"/>
      <c r="DF157" s="51"/>
      <c r="DG157" s="51"/>
      <c r="DH157" s="51"/>
      <c r="DI157" s="51"/>
    </row>
    <row r="158" spans="1:113" s="1" customFormat="1" ht="18.95" customHeight="1" x14ac:dyDescent="0.3">
      <c r="A158" s="69"/>
      <c r="B158" s="70"/>
      <c r="C158" s="70"/>
      <c r="D158" s="71"/>
      <c r="E158" s="72"/>
      <c r="F158" s="231"/>
      <c r="G158" s="232"/>
      <c r="H158" s="58"/>
      <c r="I158" s="123"/>
      <c r="J158" s="69"/>
      <c r="K158" s="70"/>
      <c r="L158" s="70"/>
      <c r="M158" s="71"/>
      <c r="N158" s="72"/>
      <c r="O158" s="231"/>
      <c r="P158" s="152"/>
      <c r="Q158" s="237"/>
      <c r="R158" s="152"/>
      <c r="S158" s="236"/>
      <c r="T158" s="239"/>
      <c r="U158" s="58"/>
      <c r="V158" s="123"/>
      <c r="W158" s="57"/>
      <c r="X158" s="57"/>
      <c r="Y158" s="57"/>
      <c r="Z158" s="57"/>
      <c r="AA158" s="57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51"/>
      <c r="BT158" s="51"/>
      <c r="BU158" s="51"/>
      <c r="BV158" s="51"/>
      <c r="BW158" s="51"/>
      <c r="BX158" s="51"/>
      <c r="BY158" s="51"/>
      <c r="BZ158" s="51"/>
      <c r="CA158" s="51"/>
      <c r="CB158" s="51"/>
      <c r="CC158" s="51"/>
      <c r="CD158" s="51"/>
      <c r="CE158" s="51"/>
      <c r="CF158" s="51"/>
      <c r="CG158" s="51"/>
      <c r="CH158" s="51"/>
      <c r="CI158" s="51"/>
      <c r="CJ158" s="51"/>
      <c r="CK158" s="51"/>
      <c r="CL158" s="51"/>
      <c r="CM158" s="51"/>
      <c r="CN158" s="51"/>
      <c r="CO158" s="51"/>
      <c r="CP158" s="51"/>
      <c r="CQ158" s="51"/>
      <c r="CR158" s="51"/>
      <c r="CS158" s="51"/>
      <c r="CT158" s="51"/>
      <c r="CU158" s="51"/>
      <c r="CV158" s="51"/>
      <c r="CW158" s="51"/>
      <c r="CX158" s="51"/>
      <c r="CY158" s="51"/>
      <c r="CZ158" s="51"/>
      <c r="DA158" s="51"/>
      <c r="DB158" s="51"/>
      <c r="DC158" s="51"/>
      <c r="DD158" s="51"/>
      <c r="DE158" s="51"/>
      <c r="DF158" s="51"/>
      <c r="DG158" s="51"/>
      <c r="DH158" s="51"/>
      <c r="DI158" s="51"/>
    </row>
    <row r="159" spans="1:113" s="1" customFormat="1" ht="18.95" customHeight="1" x14ac:dyDescent="0.3">
      <c r="A159" s="69"/>
      <c r="B159" s="70"/>
      <c r="C159" s="70"/>
      <c r="D159" s="71"/>
      <c r="E159" s="72"/>
      <c r="F159" s="231"/>
      <c r="G159" s="232"/>
      <c r="H159" s="58"/>
      <c r="I159" s="123"/>
      <c r="J159" s="69"/>
      <c r="K159" s="70"/>
      <c r="L159" s="70"/>
      <c r="M159" s="71"/>
      <c r="N159" s="72"/>
      <c r="O159" s="231"/>
      <c r="P159" s="152"/>
      <c r="Q159" s="236"/>
      <c r="R159" s="152"/>
      <c r="S159" s="236"/>
      <c r="T159" s="239"/>
      <c r="U159" s="58"/>
      <c r="V159" s="123"/>
      <c r="W159" s="57"/>
      <c r="X159" s="57"/>
      <c r="Y159" s="57"/>
      <c r="Z159" s="57"/>
      <c r="AA159" s="57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51"/>
      <c r="BT159" s="51"/>
      <c r="BU159" s="51"/>
      <c r="BV159" s="51"/>
      <c r="BW159" s="51"/>
      <c r="BX159" s="51"/>
      <c r="BY159" s="51"/>
      <c r="BZ159" s="51"/>
      <c r="CA159" s="51"/>
      <c r="CB159" s="51"/>
      <c r="CC159" s="51"/>
      <c r="CD159" s="51"/>
      <c r="CE159" s="51"/>
      <c r="CF159" s="51"/>
      <c r="CG159" s="51"/>
      <c r="CH159" s="51"/>
      <c r="CI159" s="51"/>
      <c r="CJ159" s="51"/>
      <c r="CK159" s="51"/>
      <c r="CL159" s="51"/>
      <c r="CM159" s="51"/>
      <c r="CN159" s="51"/>
      <c r="CO159" s="51"/>
      <c r="CP159" s="51"/>
      <c r="CQ159" s="51"/>
      <c r="CR159" s="51"/>
      <c r="CS159" s="51"/>
      <c r="CT159" s="51"/>
      <c r="CU159" s="51"/>
      <c r="CV159" s="51"/>
      <c r="CW159" s="51"/>
      <c r="CX159" s="51"/>
      <c r="CY159" s="51"/>
      <c r="CZ159" s="51"/>
      <c r="DA159" s="51"/>
      <c r="DB159" s="51"/>
      <c r="DC159" s="51"/>
      <c r="DD159" s="51"/>
      <c r="DE159" s="51"/>
      <c r="DF159" s="51"/>
      <c r="DG159" s="51"/>
      <c r="DH159" s="51"/>
      <c r="DI159" s="51"/>
    </row>
    <row r="160" spans="1:113" s="1" customFormat="1" ht="18.95" customHeight="1" x14ac:dyDescent="0.3">
      <c r="A160" s="69"/>
      <c r="B160" s="70"/>
      <c r="C160" s="70"/>
      <c r="D160" s="71"/>
      <c r="E160" s="72"/>
      <c r="F160" s="231"/>
      <c r="G160" s="232"/>
      <c r="H160" s="58"/>
      <c r="I160" s="123"/>
      <c r="J160" s="69"/>
      <c r="K160" s="70"/>
      <c r="L160" s="70"/>
      <c r="M160" s="71"/>
      <c r="N160" s="72"/>
      <c r="O160" s="231"/>
      <c r="P160" s="152"/>
      <c r="Q160" s="237"/>
      <c r="R160" s="152"/>
      <c r="S160" s="236"/>
      <c r="T160" s="239"/>
      <c r="U160" s="58"/>
      <c r="V160" s="123"/>
      <c r="W160" s="57"/>
      <c r="X160" s="57"/>
      <c r="Y160" s="57"/>
      <c r="Z160" s="57"/>
      <c r="AA160" s="57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1"/>
      <c r="CK160" s="51"/>
      <c r="CL160" s="51"/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  <c r="CW160" s="51"/>
      <c r="CX160" s="51"/>
      <c r="CY160" s="51"/>
      <c r="CZ160" s="51"/>
      <c r="DA160" s="51"/>
      <c r="DB160" s="51"/>
      <c r="DC160" s="51"/>
      <c r="DD160" s="51"/>
      <c r="DE160" s="51"/>
      <c r="DF160" s="51"/>
      <c r="DG160" s="51"/>
      <c r="DH160" s="51"/>
      <c r="DI160" s="51"/>
    </row>
    <row r="161" spans="1:113" s="1" customFormat="1" ht="18.95" customHeight="1" x14ac:dyDescent="0.3">
      <c r="A161" s="69"/>
      <c r="B161" s="70"/>
      <c r="C161" s="70"/>
      <c r="D161" s="71"/>
      <c r="E161" s="72"/>
      <c r="F161" s="231"/>
      <c r="G161" s="232"/>
      <c r="H161" s="58"/>
      <c r="I161" s="123"/>
      <c r="J161" s="69"/>
      <c r="K161" s="70"/>
      <c r="L161" s="70"/>
      <c r="M161" s="71"/>
      <c r="N161" s="72"/>
      <c r="O161" s="231"/>
      <c r="P161" s="152"/>
      <c r="Q161" s="236"/>
      <c r="R161" s="152"/>
      <c r="S161" s="236"/>
      <c r="T161" s="239"/>
      <c r="U161" s="58"/>
      <c r="V161" s="123"/>
      <c r="W161" s="57"/>
      <c r="X161" s="57"/>
      <c r="Y161" s="57"/>
      <c r="Z161" s="57"/>
      <c r="AA161" s="57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  <c r="BT161" s="51"/>
      <c r="BU161" s="51"/>
      <c r="BV161" s="51"/>
      <c r="BW161" s="51"/>
      <c r="BX161" s="51"/>
      <c r="BY161" s="51"/>
      <c r="BZ161" s="51"/>
      <c r="CA161" s="51"/>
      <c r="CB161" s="51"/>
      <c r="CC161" s="51"/>
      <c r="CD161" s="51"/>
      <c r="CE161" s="51"/>
      <c r="CF161" s="51"/>
      <c r="CG161" s="51"/>
      <c r="CH161" s="51"/>
      <c r="CI161" s="51"/>
      <c r="CJ161" s="51"/>
      <c r="CK161" s="51"/>
      <c r="CL161" s="51"/>
      <c r="CM161" s="51"/>
      <c r="CN161" s="51"/>
      <c r="CO161" s="51"/>
      <c r="CP161" s="51"/>
      <c r="CQ161" s="51"/>
      <c r="CR161" s="51"/>
      <c r="CS161" s="51"/>
      <c r="CT161" s="51"/>
      <c r="CU161" s="51"/>
      <c r="CV161" s="51"/>
      <c r="CW161" s="51"/>
      <c r="CX161" s="51"/>
      <c r="CY161" s="51"/>
      <c r="CZ161" s="51"/>
      <c r="DA161" s="51"/>
      <c r="DB161" s="51"/>
      <c r="DC161" s="51"/>
      <c r="DD161" s="51"/>
      <c r="DE161" s="51"/>
      <c r="DF161" s="51"/>
      <c r="DG161" s="51"/>
      <c r="DH161" s="51"/>
      <c r="DI161" s="51"/>
    </row>
    <row r="162" spans="1:113" s="1" customFormat="1" ht="18.95" customHeight="1" x14ac:dyDescent="0.3">
      <c r="A162" s="69"/>
      <c r="B162" s="70"/>
      <c r="C162" s="70"/>
      <c r="D162" s="71"/>
      <c r="E162" s="72"/>
      <c r="F162" s="231"/>
      <c r="G162" s="232" t="str">
        <f t="shared" si="41"/>
        <v/>
      </c>
      <c r="H162" s="58"/>
      <c r="I162" s="123"/>
      <c r="J162" s="69"/>
      <c r="K162" s="70"/>
      <c r="L162" s="70"/>
      <c r="M162" s="71"/>
      <c r="N162" s="72"/>
      <c r="O162" s="231" t="str">
        <f t="shared" si="43"/>
        <v/>
      </c>
      <c r="P162" s="152" t="str">
        <f t="shared" si="44"/>
        <v/>
      </c>
      <c r="Q162" s="237"/>
      <c r="R162" s="152" t="str">
        <f t="shared" si="45"/>
        <v/>
      </c>
      <c r="S162" s="236" t="str">
        <f t="shared" si="46"/>
        <v/>
      </c>
      <c r="T162" s="239" t="str">
        <f t="shared" si="47"/>
        <v/>
      </c>
      <c r="U162" s="58"/>
      <c r="V162" s="123"/>
      <c r="W162" s="57"/>
      <c r="X162" s="57"/>
      <c r="Y162" s="57"/>
      <c r="Z162" s="57"/>
      <c r="AA162" s="57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  <c r="BT162" s="51"/>
      <c r="BU162" s="51"/>
      <c r="BV162" s="51"/>
      <c r="BW162" s="51"/>
      <c r="BX162" s="51"/>
      <c r="BY162" s="51"/>
      <c r="BZ162" s="51"/>
      <c r="CA162" s="51"/>
      <c r="CB162" s="51"/>
      <c r="CC162" s="51"/>
      <c r="CD162" s="51"/>
      <c r="CE162" s="51"/>
      <c r="CF162" s="51"/>
      <c r="CG162" s="51"/>
      <c r="CH162" s="51"/>
      <c r="CI162" s="51"/>
      <c r="CJ162" s="51"/>
      <c r="CK162" s="51"/>
      <c r="CL162" s="51"/>
      <c r="CM162" s="51"/>
      <c r="CN162" s="51"/>
      <c r="CO162" s="51"/>
      <c r="CP162" s="51"/>
      <c r="CQ162" s="51"/>
      <c r="CR162" s="51"/>
      <c r="CS162" s="51"/>
      <c r="CT162" s="51"/>
      <c r="CU162" s="51"/>
      <c r="CV162" s="51"/>
      <c r="CW162" s="51"/>
      <c r="CX162" s="51"/>
      <c r="CY162" s="51"/>
      <c r="CZ162" s="51"/>
      <c r="DA162" s="51"/>
      <c r="DB162" s="51"/>
      <c r="DC162" s="51"/>
      <c r="DD162" s="51"/>
      <c r="DE162" s="51"/>
      <c r="DF162" s="51"/>
      <c r="DG162" s="51"/>
      <c r="DH162" s="51"/>
    </row>
    <row r="163" spans="1:113" s="1" customFormat="1" ht="18.95" customHeight="1" x14ac:dyDescent="0.3">
      <c r="A163" s="69"/>
      <c r="B163" s="70"/>
      <c r="C163" s="70"/>
      <c r="D163" s="71"/>
      <c r="E163" s="72"/>
      <c r="F163" s="231"/>
      <c r="G163" s="232" t="str">
        <f t="shared" si="41"/>
        <v/>
      </c>
      <c r="H163" s="58"/>
      <c r="I163" s="123"/>
      <c r="J163" s="69"/>
      <c r="K163" s="70"/>
      <c r="L163" s="70"/>
      <c r="M163" s="71"/>
      <c r="N163" s="72"/>
      <c r="O163" s="231" t="str">
        <f t="shared" si="43"/>
        <v/>
      </c>
      <c r="P163" s="152" t="str">
        <f t="shared" si="44"/>
        <v/>
      </c>
      <c r="Q163" s="236"/>
      <c r="R163" s="152" t="str">
        <f t="shared" si="45"/>
        <v/>
      </c>
      <c r="S163" s="236" t="str">
        <f t="shared" si="46"/>
        <v/>
      </c>
      <c r="T163" s="239" t="str">
        <f t="shared" si="47"/>
        <v/>
      </c>
      <c r="U163" s="58"/>
      <c r="V163" s="123"/>
      <c r="W163" s="57"/>
      <c r="X163" s="57"/>
      <c r="Y163" s="57"/>
      <c r="Z163" s="57"/>
      <c r="AA163" s="57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1"/>
      <c r="BT163" s="51"/>
      <c r="BU163" s="51"/>
      <c r="BV163" s="51"/>
      <c r="BW163" s="51"/>
      <c r="BX163" s="51"/>
      <c r="BY163" s="51"/>
      <c r="BZ163" s="51"/>
      <c r="CA163" s="51"/>
      <c r="CB163" s="51"/>
      <c r="CC163" s="51"/>
      <c r="CD163" s="51"/>
      <c r="CE163" s="51"/>
      <c r="CF163" s="51"/>
      <c r="CG163" s="51"/>
      <c r="CH163" s="51"/>
      <c r="CI163" s="51"/>
      <c r="CJ163" s="51"/>
      <c r="CK163" s="51"/>
      <c r="CL163" s="51"/>
      <c r="CM163" s="51"/>
      <c r="CN163" s="51"/>
      <c r="CO163" s="51"/>
      <c r="CP163" s="51"/>
      <c r="CQ163" s="51"/>
      <c r="CR163" s="51"/>
      <c r="CS163" s="51"/>
      <c r="CT163" s="51"/>
      <c r="CU163" s="51"/>
      <c r="CV163" s="51"/>
      <c r="CW163" s="51"/>
      <c r="CX163" s="51"/>
      <c r="CY163" s="51"/>
      <c r="CZ163" s="51"/>
      <c r="DA163" s="51"/>
      <c r="DB163" s="51"/>
      <c r="DC163" s="51"/>
      <c r="DD163" s="51"/>
      <c r="DE163" s="51"/>
      <c r="DF163" s="51"/>
      <c r="DG163" s="51"/>
      <c r="DH163" s="51"/>
    </row>
    <row r="164" spans="1:113" s="1" customFormat="1" ht="18.95" customHeight="1" x14ac:dyDescent="0.3">
      <c r="A164" s="69"/>
      <c r="B164" s="70"/>
      <c r="C164" s="70"/>
      <c r="D164" s="71"/>
      <c r="E164" s="72"/>
      <c r="F164" s="231"/>
      <c r="G164" s="232" t="str">
        <f t="shared" si="41"/>
        <v/>
      </c>
      <c r="H164" s="58"/>
      <c r="I164" s="123"/>
      <c r="J164" s="69"/>
      <c r="K164" s="70"/>
      <c r="L164" s="70"/>
      <c r="M164" s="71"/>
      <c r="N164" s="72"/>
      <c r="O164" s="231" t="str">
        <f t="shared" si="43"/>
        <v/>
      </c>
      <c r="P164" s="152" t="str">
        <f t="shared" si="44"/>
        <v/>
      </c>
      <c r="Q164" s="237"/>
      <c r="R164" s="152" t="str">
        <f t="shared" si="45"/>
        <v/>
      </c>
      <c r="S164" s="236" t="str">
        <f t="shared" si="46"/>
        <v/>
      </c>
      <c r="T164" s="239" t="str">
        <f t="shared" si="47"/>
        <v/>
      </c>
      <c r="U164" s="58"/>
      <c r="V164" s="123"/>
      <c r="W164" s="57"/>
      <c r="X164" s="57"/>
      <c r="Y164" s="57"/>
      <c r="Z164" s="57"/>
      <c r="AA164" s="57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51"/>
      <c r="BT164" s="51"/>
      <c r="BU164" s="51"/>
      <c r="BV164" s="51"/>
      <c r="BW164" s="51"/>
      <c r="BX164" s="51"/>
      <c r="BY164" s="51"/>
      <c r="BZ164" s="51"/>
      <c r="CA164" s="51"/>
      <c r="CB164" s="51"/>
      <c r="CC164" s="51"/>
      <c r="CD164" s="51"/>
      <c r="CE164" s="51"/>
      <c r="CF164" s="51"/>
      <c r="CG164" s="51"/>
      <c r="CH164" s="51"/>
      <c r="CI164" s="51"/>
      <c r="CJ164" s="51"/>
      <c r="CK164" s="51"/>
      <c r="CL164" s="51"/>
      <c r="CM164" s="51"/>
      <c r="CN164" s="51"/>
      <c r="CO164" s="51"/>
      <c r="CP164" s="51"/>
      <c r="CQ164" s="51"/>
      <c r="CR164" s="51"/>
      <c r="CS164" s="51"/>
      <c r="CT164" s="51"/>
      <c r="CU164" s="51"/>
      <c r="CV164" s="51"/>
      <c r="CW164" s="51"/>
      <c r="CX164" s="51"/>
      <c r="CY164" s="51"/>
      <c r="CZ164" s="51"/>
      <c r="DA164" s="51"/>
      <c r="DB164" s="51"/>
      <c r="DC164" s="51"/>
      <c r="DD164" s="51"/>
      <c r="DE164" s="51"/>
      <c r="DF164" s="51"/>
      <c r="DG164" s="51"/>
      <c r="DH164" s="51"/>
    </row>
    <row r="165" spans="1:113" s="1" customFormat="1" ht="18.95" customHeight="1" x14ac:dyDescent="0.3">
      <c r="A165" s="69"/>
      <c r="B165" s="70"/>
      <c r="C165" s="70"/>
      <c r="D165" s="71"/>
      <c r="E165" s="72"/>
      <c r="F165" s="231"/>
      <c r="G165" s="232" t="str">
        <f t="shared" si="41"/>
        <v/>
      </c>
      <c r="H165" s="58"/>
      <c r="I165" s="123"/>
      <c r="J165" s="69"/>
      <c r="K165" s="70"/>
      <c r="L165" s="70"/>
      <c r="M165" s="71"/>
      <c r="N165" s="72"/>
      <c r="O165" s="231" t="str">
        <f t="shared" si="43"/>
        <v/>
      </c>
      <c r="P165" s="152" t="str">
        <f t="shared" si="44"/>
        <v/>
      </c>
      <c r="Q165" s="236"/>
      <c r="R165" s="152" t="str">
        <f t="shared" si="45"/>
        <v/>
      </c>
      <c r="S165" s="236" t="str">
        <f t="shared" si="46"/>
        <v/>
      </c>
      <c r="T165" s="239" t="str">
        <f t="shared" si="47"/>
        <v/>
      </c>
      <c r="U165" s="58"/>
      <c r="V165" s="123"/>
      <c r="W165" s="57"/>
      <c r="X165" s="57"/>
      <c r="Y165" s="57"/>
      <c r="Z165" s="57"/>
      <c r="AA165" s="57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51"/>
      <c r="BT165" s="51"/>
      <c r="BU165" s="51"/>
      <c r="BV165" s="51"/>
      <c r="BW165" s="51"/>
      <c r="BX165" s="51"/>
      <c r="BY165" s="51"/>
      <c r="BZ165" s="51"/>
      <c r="CA165" s="51"/>
      <c r="CB165" s="51"/>
      <c r="CC165" s="51"/>
      <c r="CD165" s="51"/>
      <c r="CE165" s="51"/>
      <c r="CF165" s="51"/>
      <c r="CG165" s="51"/>
      <c r="CH165" s="51"/>
      <c r="CI165" s="51"/>
      <c r="CJ165" s="51"/>
      <c r="CK165" s="51"/>
      <c r="CL165" s="51"/>
      <c r="CM165" s="51"/>
      <c r="CN165" s="51"/>
      <c r="CO165" s="51"/>
      <c r="CP165" s="51"/>
      <c r="CQ165" s="51"/>
      <c r="CR165" s="51"/>
      <c r="CS165" s="51"/>
      <c r="CT165" s="51"/>
      <c r="CU165" s="51"/>
      <c r="CV165" s="51"/>
      <c r="CW165" s="51"/>
      <c r="CX165" s="51"/>
      <c r="CY165" s="51"/>
      <c r="CZ165" s="51"/>
      <c r="DA165" s="51"/>
      <c r="DB165" s="51"/>
      <c r="DC165" s="51"/>
      <c r="DD165" s="51"/>
      <c r="DE165" s="51"/>
      <c r="DF165" s="51"/>
      <c r="DG165" s="51"/>
      <c r="DH165" s="51"/>
    </row>
    <row r="166" spans="1:113" s="1" customFormat="1" ht="18.95" customHeight="1" x14ac:dyDescent="0.3">
      <c r="A166" s="69"/>
      <c r="B166" s="70"/>
      <c r="C166" s="70"/>
      <c r="D166" s="71"/>
      <c r="E166" s="72"/>
      <c r="F166" s="231"/>
      <c r="G166" s="232" t="str">
        <f t="shared" si="41"/>
        <v/>
      </c>
      <c r="H166" s="58"/>
      <c r="I166" s="123"/>
      <c r="J166" s="69"/>
      <c r="K166" s="70"/>
      <c r="L166" s="70"/>
      <c r="M166" s="71"/>
      <c r="N166" s="72"/>
      <c r="O166" s="231" t="str">
        <f t="shared" si="43"/>
        <v/>
      </c>
      <c r="P166" s="152" t="str">
        <f t="shared" si="44"/>
        <v/>
      </c>
      <c r="Q166" s="237"/>
      <c r="R166" s="152" t="str">
        <f t="shared" si="45"/>
        <v/>
      </c>
      <c r="S166" s="236" t="str">
        <f t="shared" si="46"/>
        <v/>
      </c>
      <c r="T166" s="239" t="str">
        <f t="shared" si="47"/>
        <v/>
      </c>
      <c r="U166" s="58"/>
      <c r="V166" s="123"/>
      <c r="W166" s="57"/>
      <c r="X166" s="57"/>
      <c r="Y166" s="57"/>
      <c r="Z166" s="57"/>
      <c r="AA166" s="57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51"/>
      <c r="BT166" s="51"/>
      <c r="BU166" s="51"/>
      <c r="BV166" s="51"/>
      <c r="BW166" s="51"/>
      <c r="BX166" s="51"/>
      <c r="BY166" s="51"/>
      <c r="BZ166" s="51"/>
      <c r="CA166" s="51"/>
      <c r="CB166" s="51"/>
      <c r="CC166" s="51"/>
      <c r="CD166" s="51"/>
      <c r="CE166" s="51"/>
      <c r="CF166" s="51"/>
      <c r="CG166" s="51"/>
      <c r="CH166" s="51"/>
      <c r="CI166" s="51"/>
      <c r="CJ166" s="51"/>
      <c r="CK166" s="51"/>
      <c r="CL166" s="51"/>
      <c r="CM166" s="51"/>
      <c r="CN166" s="51"/>
      <c r="CO166" s="51"/>
      <c r="CP166" s="51"/>
      <c r="CQ166" s="51"/>
      <c r="CR166" s="51"/>
      <c r="CS166" s="51"/>
      <c r="CT166" s="51"/>
      <c r="CU166" s="51"/>
      <c r="CV166" s="51"/>
      <c r="CW166" s="51"/>
      <c r="CX166" s="51"/>
      <c r="CY166" s="51"/>
      <c r="CZ166" s="51"/>
      <c r="DA166" s="51"/>
      <c r="DB166" s="51"/>
      <c r="DC166" s="51"/>
      <c r="DD166" s="51"/>
      <c r="DE166" s="51"/>
      <c r="DF166" s="51"/>
      <c r="DG166" s="51"/>
      <c r="DH166" s="51"/>
    </row>
    <row r="167" spans="1:113" s="1" customFormat="1" ht="18.95" customHeight="1" x14ac:dyDescent="0.3">
      <c r="A167" s="69"/>
      <c r="B167" s="70"/>
      <c r="C167" s="70"/>
      <c r="D167" s="71"/>
      <c r="E167" s="72"/>
      <c r="F167" s="231"/>
      <c r="G167" s="232" t="str">
        <f t="shared" si="41"/>
        <v/>
      </c>
      <c r="H167" s="58"/>
      <c r="I167" s="123"/>
      <c r="J167" s="69"/>
      <c r="K167" s="70"/>
      <c r="L167" s="70"/>
      <c r="M167" s="71"/>
      <c r="N167" s="72"/>
      <c r="O167" s="231" t="str">
        <f t="shared" si="43"/>
        <v/>
      </c>
      <c r="P167" s="152" t="str">
        <f t="shared" si="44"/>
        <v/>
      </c>
      <c r="Q167" s="236"/>
      <c r="R167" s="152" t="str">
        <f t="shared" si="45"/>
        <v/>
      </c>
      <c r="S167" s="236" t="str">
        <f t="shared" si="46"/>
        <v/>
      </c>
      <c r="T167" s="239" t="str">
        <f t="shared" si="47"/>
        <v/>
      </c>
      <c r="U167" s="58"/>
      <c r="V167" s="123"/>
      <c r="W167" s="57"/>
      <c r="X167" s="57"/>
      <c r="Y167" s="57"/>
      <c r="Z167" s="57"/>
      <c r="AA167" s="57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  <c r="BT167" s="51"/>
      <c r="BU167" s="51"/>
      <c r="BV167" s="51"/>
      <c r="BW167" s="51"/>
      <c r="BX167" s="51"/>
      <c r="BY167" s="51"/>
      <c r="BZ167" s="51"/>
      <c r="CA167" s="51"/>
      <c r="CB167" s="51"/>
      <c r="CC167" s="51"/>
      <c r="CD167" s="51"/>
      <c r="CE167" s="51"/>
      <c r="CF167" s="51"/>
      <c r="CG167" s="51"/>
      <c r="CH167" s="51"/>
      <c r="CI167" s="51"/>
      <c r="CJ167" s="51"/>
      <c r="CK167" s="51"/>
      <c r="CL167" s="51"/>
      <c r="CM167" s="51"/>
      <c r="CN167" s="51"/>
      <c r="CO167" s="51"/>
      <c r="CP167" s="51"/>
      <c r="CQ167" s="51"/>
      <c r="CR167" s="51"/>
      <c r="CS167" s="51"/>
      <c r="CT167" s="51"/>
      <c r="CU167" s="51"/>
      <c r="CV167" s="51"/>
      <c r="CW167" s="51"/>
      <c r="CX167" s="51"/>
      <c r="CY167" s="51"/>
      <c r="CZ167" s="51"/>
      <c r="DA167" s="51"/>
      <c r="DB167" s="51"/>
      <c r="DC167" s="51"/>
      <c r="DD167" s="51"/>
      <c r="DE167" s="51"/>
      <c r="DF167" s="51"/>
      <c r="DG167" s="51"/>
      <c r="DH167" s="51"/>
    </row>
    <row r="168" spans="1:113" s="1" customFormat="1" ht="18.95" customHeight="1" x14ac:dyDescent="0.3">
      <c r="A168" s="69"/>
      <c r="B168" s="70"/>
      <c r="C168" s="70"/>
      <c r="D168" s="71"/>
      <c r="E168" s="72"/>
      <c r="F168" s="234"/>
      <c r="G168" s="232" t="str">
        <f t="shared" si="41"/>
        <v/>
      </c>
      <c r="H168" s="58"/>
      <c r="I168" s="123"/>
      <c r="J168" s="69"/>
      <c r="K168" s="70"/>
      <c r="L168" s="70"/>
      <c r="M168" s="71"/>
      <c r="N168" s="72"/>
      <c r="O168" s="231" t="str">
        <f t="shared" si="43"/>
        <v/>
      </c>
      <c r="P168" s="152" t="str">
        <f t="shared" si="44"/>
        <v/>
      </c>
      <c r="Q168" s="237"/>
      <c r="R168" s="152" t="str">
        <f t="shared" si="45"/>
        <v/>
      </c>
      <c r="S168" s="236" t="str">
        <f t="shared" si="46"/>
        <v/>
      </c>
      <c r="T168" s="239" t="str">
        <f t="shared" si="47"/>
        <v/>
      </c>
      <c r="U168" s="58"/>
      <c r="V168" s="123"/>
      <c r="W168" s="57"/>
      <c r="X168" s="57"/>
      <c r="Y168" s="57"/>
      <c r="Z168" s="57"/>
      <c r="AA168" s="57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51"/>
      <c r="BT168" s="51"/>
      <c r="BU168" s="51"/>
      <c r="BV168" s="51"/>
      <c r="BW168" s="51"/>
      <c r="BX168" s="51"/>
      <c r="BY168" s="51"/>
      <c r="BZ168" s="51"/>
      <c r="CA168" s="51"/>
      <c r="CB168" s="51"/>
      <c r="CC168" s="51"/>
      <c r="CD168" s="51"/>
      <c r="CE168" s="51"/>
      <c r="CF168" s="51"/>
      <c r="CG168" s="51"/>
      <c r="CH168" s="51"/>
      <c r="CI168" s="51"/>
      <c r="CJ168" s="51"/>
      <c r="CK168" s="51"/>
      <c r="CL168" s="51"/>
      <c r="CM168" s="51"/>
      <c r="CN168" s="51"/>
      <c r="CO168" s="51"/>
      <c r="CP168" s="51"/>
      <c r="CQ168" s="51"/>
      <c r="CR168" s="51"/>
      <c r="CS168" s="51"/>
      <c r="CT168" s="51"/>
      <c r="CU168" s="51"/>
      <c r="CV168" s="51"/>
      <c r="CW168" s="51"/>
      <c r="CX168" s="51"/>
      <c r="CY168" s="51"/>
      <c r="CZ168" s="51"/>
      <c r="DA168" s="51"/>
      <c r="DB168" s="51"/>
      <c r="DC168" s="51"/>
      <c r="DD168" s="51"/>
      <c r="DE168" s="51"/>
      <c r="DF168" s="51"/>
      <c r="DG168" s="51"/>
      <c r="DH168" s="51"/>
    </row>
    <row r="169" spans="1:113" s="1" customFormat="1" ht="18.95" customHeight="1" x14ac:dyDescent="0.3">
      <c r="A169" s="69"/>
      <c r="B169" s="69"/>
      <c r="C169" s="69"/>
      <c r="D169" s="69"/>
      <c r="E169" s="69"/>
      <c r="F169" s="231"/>
      <c r="G169" s="232" t="str">
        <f t="shared" si="41"/>
        <v/>
      </c>
      <c r="H169" s="69"/>
      <c r="I169" s="123"/>
      <c r="J169" s="69"/>
      <c r="K169" s="69"/>
      <c r="L169" s="69"/>
      <c r="M169" s="69"/>
      <c r="N169" s="69"/>
      <c r="O169" s="231" t="str">
        <f t="shared" si="43"/>
        <v/>
      </c>
      <c r="P169" s="152" t="str">
        <f t="shared" si="44"/>
        <v/>
      </c>
      <c r="Q169" s="236"/>
      <c r="R169" s="152" t="str">
        <f t="shared" si="45"/>
        <v/>
      </c>
      <c r="S169" s="236" t="str">
        <f t="shared" si="46"/>
        <v/>
      </c>
      <c r="T169" s="239" t="str">
        <f t="shared" si="47"/>
        <v/>
      </c>
      <c r="U169" s="69"/>
      <c r="V169" s="123"/>
      <c r="W169" s="57"/>
      <c r="X169" s="57"/>
      <c r="Y169" s="57"/>
      <c r="Z169" s="57"/>
      <c r="AA169" s="57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1"/>
      <c r="BT169" s="51"/>
      <c r="BU169" s="51"/>
      <c r="BV169" s="51"/>
      <c r="BW169" s="51"/>
      <c r="BX169" s="51"/>
      <c r="BY169" s="51"/>
      <c r="BZ169" s="51"/>
      <c r="CA169" s="51"/>
      <c r="CB169" s="51"/>
      <c r="CC169" s="51"/>
      <c r="CD169" s="51"/>
      <c r="CE169" s="51"/>
      <c r="CF169" s="51"/>
      <c r="CG169" s="51"/>
      <c r="CH169" s="51"/>
      <c r="CI169" s="51"/>
      <c r="CJ169" s="51"/>
      <c r="CK169" s="51"/>
      <c r="CL169" s="51"/>
      <c r="CM169" s="51"/>
      <c r="CN169" s="51"/>
      <c r="CO169" s="51"/>
      <c r="CP169" s="51"/>
      <c r="CQ169" s="51"/>
      <c r="CR169" s="51"/>
      <c r="CS169" s="51"/>
      <c r="CT169" s="51"/>
      <c r="CU169" s="51"/>
      <c r="CV169" s="51"/>
      <c r="CW169" s="51"/>
      <c r="CX169" s="51"/>
      <c r="CY169" s="51"/>
      <c r="CZ169" s="51"/>
      <c r="DA169" s="51"/>
      <c r="DB169" s="51"/>
      <c r="DC169" s="51"/>
      <c r="DD169" s="51"/>
      <c r="DE169" s="51"/>
      <c r="DF169" s="51"/>
      <c r="DG169" s="51"/>
      <c r="DH169" s="51"/>
    </row>
    <row r="170" spans="1:113" s="1" customFormat="1" ht="18.95" customHeight="1" x14ac:dyDescent="0.3">
      <c r="A170" s="69"/>
      <c r="B170" s="69"/>
      <c r="C170" s="69"/>
      <c r="D170" s="69"/>
      <c r="E170" s="69"/>
      <c r="F170" s="231"/>
      <c r="G170" s="232" t="str">
        <f t="shared" si="41"/>
        <v/>
      </c>
      <c r="H170" s="69"/>
      <c r="I170" s="123"/>
      <c r="J170" s="69"/>
      <c r="K170" s="69"/>
      <c r="L170" s="69"/>
      <c r="M170" s="69"/>
      <c r="N170" s="69"/>
      <c r="O170" s="231" t="str">
        <f t="shared" si="43"/>
        <v/>
      </c>
      <c r="P170" s="152" t="str">
        <f t="shared" si="44"/>
        <v/>
      </c>
      <c r="Q170" s="236"/>
      <c r="R170" s="152" t="str">
        <f t="shared" si="45"/>
        <v/>
      </c>
      <c r="S170" s="236" t="str">
        <f t="shared" si="46"/>
        <v/>
      </c>
      <c r="T170" s="239" t="str">
        <f t="shared" si="47"/>
        <v/>
      </c>
      <c r="U170" s="69"/>
      <c r="V170" s="123"/>
      <c r="W170" s="57"/>
      <c r="X170" s="57"/>
      <c r="Y170" s="57"/>
      <c r="Z170" s="57"/>
      <c r="AA170" s="57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1"/>
      <c r="BT170" s="51"/>
      <c r="BU170" s="51"/>
      <c r="BV170" s="51"/>
      <c r="BW170" s="51"/>
      <c r="BX170" s="51"/>
      <c r="BY170" s="51"/>
      <c r="BZ170" s="51"/>
      <c r="CA170" s="51"/>
      <c r="CB170" s="51"/>
      <c r="CC170" s="51"/>
      <c r="CD170" s="51"/>
      <c r="CE170" s="51"/>
      <c r="CF170" s="51"/>
      <c r="CG170" s="51"/>
      <c r="CH170" s="51"/>
      <c r="CI170" s="51"/>
      <c r="CJ170" s="51"/>
      <c r="CK170" s="51"/>
      <c r="CL170" s="51"/>
      <c r="CM170" s="51"/>
      <c r="CN170" s="51"/>
      <c r="CO170" s="51"/>
      <c r="CP170" s="51"/>
      <c r="CQ170" s="51"/>
      <c r="CR170" s="51"/>
      <c r="CS170" s="51"/>
      <c r="CT170" s="51"/>
      <c r="CU170" s="51"/>
      <c r="CV170" s="51"/>
      <c r="CW170" s="51"/>
      <c r="CX170" s="51"/>
      <c r="CY170" s="51"/>
      <c r="CZ170" s="51"/>
      <c r="DA170" s="51"/>
      <c r="DB170" s="51"/>
      <c r="DC170" s="51"/>
      <c r="DD170" s="51"/>
      <c r="DE170" s="51"/>
      <c r="DF170" s="51"/>
      <c r="DG170" s="51"/>
      <c r="DH170" s="51"/>
    </row>
    <row r="171" spans="1:113" s="1" customFormat="1" ht="18.95" customHeight="1" x14ac:dyDescent="0.3">
      <c r="A171" s="69"/>
      <c r="B171" s="69"/>
      <c r="C171" s="69"/>
      <c r="D171" s="69"/>
      <c r="E171" s="69"/>
      <c r="F171" s="231"/>
      <c r="G171" s="232" t="str">
        <f t="shared" si="41"/>
        <v/>
      </c>
      <c r="H171" s="69"/>
      <c r="I171" s="123"/>
      <c r="J171" s="69"/>
      <c r="K171" s="69"/>
      <c r="L171" s="69"/>
      <c r="M171" s="69"/>
      <c r="N171" s="69"/>
      <c r="O171" s="231" t="str">
        <f t="shared" si="43"/>
        <v/>
      </c>
      <c r="P171" s="152" t="str">
        <f t="shared" si="44"/>
        <v/>
      </c>
      <c r="Q171" s="236"/>
      <c r="R171" s="152" t="str">
        <f t="shared" si="45"/>
        <v/>
      </c>
      <c r="S171" s="236" t="str">
        <f t="shared" si="46"/>
        <v/>
      </c>
      <c r="T171" s="239" t="str">
        <f t="shared" si="47"/>
        <v/>
      </c>
      <c r="U171" s="69"/>
      <c r="V171" s="123"/>
      <c r="W171" s="57"/>
      <c r="X171" s="57"/>
      <c r="Y171" s="57"/>
      <c r="Z171" s="57"/>
      <c r="AA171" s="57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51"/>
      <c r="BT171" s="51"/>
      <c r="BU171" s="51"/>
      <c r="BV171" s="51"/>
      <c r="BW171" s="51"/>
      <c r="BX171" s="51"/>
      <c r="BY171" s="51"/>
      <c r="BZ171" s="51"/>
      <c r="CA171" s="51"/>
      <c r="CB171" s="51"/>
      <c r="CC171" s="51"/>
      <c r="CD171" s="51"/>
      <c r="CE171" s="51"/>
      <c r="CF171" s="51"/>
      <c r="CG171" s="51"/>
      <c r="CH171" s="51"/>
      <c r="CI171" s="51"/>
      <c r="CJ171" s="51"/>
      <c r="CK171" s="51"/>
      <c r="CL171" s="51"/>
      <c r="CM171" s="51"/>
      <c r="CN171" s="51"/>
      <c r="CO171" s="51"/>
      <c r="CP171" s="51"/>
      <c r="CQ171" s="51"/>
      <c r="CR171" s="51"/>
      <c r="CS171" s="51"/>
      <c r="CT171" s="51"/>
      <c r="CU171" s="51"/>
      <c r="CV171" s="51"/>
      <c r="CW171" s="51"/>
      <c r="CX171" s="51"/>
      <c r="CY171" s="51"/>
      <c r="CZ171" s="51"/>
      <c r="DA171" s="51"/>
      <c r="DB171" s="51"/>
      <c r="DC171" s="51"/>
      <c r="DD171" s="51"/>
      <c r="DE171" s="51"/>
      <c r="DF171" s="51"/>
      <c r="DG171" s="51"/>
      <c r="DH171" s="51"/>
    </row>
    <row r="172" spans="1:113" s="1" customFormat="1" ht="18.95" customHeight="1" x14ac:dyDescent="0.3">
      <c r="A172" s="69"/>
      <c r="B172" s="69"/>
      <c r="C172" s="69"/>
      <c r="D172" s="69"/>
      <c r="E172" s="69"/>
      <c r="F172" s="235"/>
      <c r="G172" s="232" t="str">
        <f t="shared" si="41"/>
        <v/>
      </c>
      <c r="H172" s="69"/>
      <c r="I172" s="123"/>
      <c r="J172" s="69"/>
      <c r="K172" s="69"/>
      <c r="L172" s="69"/>
      <c r="M172" s="69"/>
      <c r="N172" s="69"/>
      <c r="O172" s="231" t="str">
        <f t="shared" si="43"/>
        <v/>
      </c>
      <c r="P172" s="152" t="str">
        <f t="shared" si="44"/>
        <v/>
      </c>
      <c r="Q172" s="238"/>
      <c r="R172" s="152" t="str">
        <f t="shared" si="45"/>
        <v/>
      </c>
      <c r="S172" s="236" t="str">
        <f t="shared" si="46"/>
        <v/>
      </c>
      <c r="T172" s="239" t="str">
        <f t="shared" si="47"/>
        <v/>
      </c>
      <c r="U172" s="69"/>
      <c r="V172" s="123"/>
      <c r="W172" s="57"/>
      <c r="X172" s="57"/>
      <c r="Y172" s="57"/>
      <c r="Z172" s="57"/>
      <c r="AA172" s="57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51"/>
      <c r="BT172" s="51"/>
      <c r="BU172" s="51"/>
      <c r="BV172" s="51"/>
      <c r="BW172" s="51"/>
      <c r="BX172" s="51"/>
      <c r="BY172" s="51"/>
      <c r="BZ172" s="51"/>
      <c r="CA172" s="51"/>
      <c r="CB172" s="51"/>
      <c r="CC172" s="51"/>
      <c r="CD172" s="51"/>
      <c r="CE172" s="51"/>
      <c r="CF172" s="51"/>
      <c r="CG172" s="51"/>
      <c r="CH172" s="51"/>
      <c r="CI172" s="51"/>
      <c r="CJ172" s="51"/>
      <c r="CK172" s="51"/>
      <c r="CL172" s="51"/>
      <c r="CM172" s="51"/>
      <c r="CN172" s="51"/>
      <c r="CO172" s="51"/>
      <c r="CP172" s="51"/>
      <c r="CQ172" s="51"/>
      <c r="CR172" s="51"/>
      <c r="CS172" s="51"/>
      <c r="CT172" s="51"/>
      <c r="CU172" s="51"/>
      <c r="CV172" s="51"/>
      <c r="CW172" s="51"/>
      <c r="CX172" s="51"/>
      <c r="CY172" s="51"/>
      <c r="CZ172" s="51"/>
      <c r="DA172" s="51"/>
      <c r="DB172" s="51"/>
      <c r="DC172" s="51"/>
      <c r="DD172" s="51"/>
      <c r="DE172" s="51"/>
      <c r="DF172" s="51"/>
      <c r="DG172" s="51"/>
      <c r="DH172" s="51"/>
    </row>
    <row r="173" spans="1:113" s="1" customFormat="1" ht="18.95" customHeight="1" x14ac:dyDescent="0.3">
      <c r="A173" s="69"/>
      <c r="B173" s="69"/>
      <c r="C173" s="69"/>
      <c r="D173" s="69"/>
      <c r="E173" s="69"/>
      <c r="F173" s="235"/>
      <c r="G173" s="232" t="str">
        <f t="shared" si="41"/>
        <v/>
      </c>
      <c r="H173" s="69"/>
      <c r="I173" s="123"/>
      <c r="J173" s="69"/>
      <c r="K173" s="69"/>
      <c r="L173" s="69"/>
      <c r="M173" s="69"/>
      <c r="N173" s="69"/>
      <c r="O173" s="231" t="str">
        <f t="shared" si="43"/>
        <v/>
      </c>
      <c r="P173" s="152" t="str">
        <f t="shared" si="44"/>
        <v/>
      </c>
      <c r="Q173" s="238"/>
      <c r="R173" s="152" t="str">
        <f t="shared" si="45"/>
        <v/>
      </c>
      <c r="S173" s="236" t="str">
        <f t="shared" si="46"/>
        <v/>
      </c>
      <c r="T173" s="239" t="str">
        <f t="shared" si="47"/>
        <v/>
      </c>
      <c r="U173" s="69"/>
      <c r="V173" s="123"/>
      <c r="W173" s="57"/>
      <c r="X173" s="57"/>
      <c r="Y173" s="57"/>
      <c r="Z173" s="57"/>
      <c r="AA173" s="57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51"/>
      <c r="BT173" s="51"/>
      <c r="BU173" s="51"/>
      <c r="BV173" s="51"/>
      <c r="BW173" s="51"/>
      <c r="BX173" s="51"/>
      <c r="BY173" s="51"/>
      <c r="BZ173" s="51"/>
      <c r="CA173" s="51"/>
      <c r="CB173" s="51"/>
      <c r="CC173" s="51"/>
      <c r="CD173" s="51"/>
      <c r="CE173" s="51"/>
      <c r="CF173" s="51"/>
      <c r="CG173" s="51"/>
      <c r="CH173" s="51"/>
      <c r="CI173" s="51"/>
      <c r="CJ173" s="51"/>
      <c r="CK173" s="51"/>
      <c r="CL173" s="51"/>
      <c r="CM173" s="51"/>
      <c r="CN173" s="51"/>
      <c r="CO173" s="51"/>
      <c r="CP173" s="51"/>
      <c r="CQ173" s="51"/>
      <c r="CR173" s="51"/>
      <c r="CS173" s="51"/>
      <c r="CT173" s="51"/>
      <c r="CU173" s="51"/>
      <c r="CV173" s="51"/>
      <c r="CW173" s="51"/>
      <c r="CX173" s="51"/>
      <c r="CY173" s="51"/>
      <c r="CZ173" s="51"/>
      <c r="DA173" s="51"/>
      <c r="DB173" s="51"/>
      <c r="DC173" s="51"/>
      <c r="DD173" s="51"/>
      <c r="DE173" s="51"/>
      <c r="DF173" s="51"/>
      <c r="DG173" s="51"/>
      <c r="DH173" s="51"/>
    </row>
    <row r="174" spans="1:113" s="1" customFormat="1" ht="18.95" customHeight="1" x14ac:dyDescent="0.25">
      <c r="A174" s="57"/>
      <c r="B174" s="57"/>
      <c r="C174" s="57"/>
      <c r="D174" s="57"/>
      <c r="E174" s="57"/>
      <c r="F174" s="57"/>
      <c r="G174" s="57"/>
      <c r="H174" s="57"/>
      <c r="I174" s="126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126"/>
      <c r="W174" s="57"/>
      <c r="X174" s="57"/>
      <c r="Y174" s="57"/>
      <c r="Z174" s="57"/>
      <c r="AA174" s="57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51"/>
      <c r="BT174" s="51"/>
      <c r="BU174" s="51"/>
      <c r="BV174" s="51"/>
      <c r="BW174" s="51"/>
      <c r="BX174" s="51"/>
      <c r="BY174" s="51"/>
      <c r="BZ174" s="51"/>
      <c r="CA174" s="51"/>
      <c r="CB174" s="51"/>
      <c r="CC174" s="51"/>
      <c r="CD174" s="51"/>
      <c r="CE174" s="51"/>
      <c r="CF174" s="51"/>
      <c r="CG174" s="51"/>
      <c r="CH174" s="51"/>
      <c r="CI174" s="51"/>
      <c r="CJ174" s="51"/>
      <c r="CK174" s="51"/>
      <c r="CL174" s="51"/>
      <c r="CM174" s="51"/>
      <c r="CN174" s="51"/>
      <c r="CO174" s="51"/>
      <c r="CP174" s="51"/>
      <c r="CQ174" s="51"/>
      <c r="CR174" s="51"/>
      <c r="CS174" s="51"/>
      <c r="CT174" s="51"/>
      <c r="CU174" s="51"/>
      <c r="CV174" s="51"/>
      <c r="CW174" s="51"/>
      <c r="CX174" s="51"/>
      <c r="CY174" s="51"/>
      <c r="CZ174" s="51"/>
      <c r="DA174" s="51"/>
      <c r="DB174" s="51"/>
      <c r="DC174" s="51"/>
      <c r="DD174" s="51"/>
      <c r="DE174" s="51"/>
      <c r="DF174" s="51"/>
      <c r="DG174" s="51"/>
      <c r="DH174" s="51"/>
      <c r="DI174" s="51"/>
    </row>
    <row r="175" spans="1:113" s="1" customFormat="1" ht="18.95" customHeight="1" x14ac:dyDescent="0.25">
      <c r="A175" s="51"/>
      <c r="B175" s="51" t="s">
        <v>173</v>
      </c>
      <c r="C175" s="52"/>
      <c r="D175" s="52"/>
      <c r="E175" s="52"/>
      <c r="F175" s="53"/>
      <c r="G175" s="166"/>
      <c r="H175" s="164" t="s">
        <v>19</v>
      </c>
      <c r="I175" s="123"/>
      <c r="J175" s="51"/>
      <c r="K175" s="51" t="s">
        <v>173</v>
      </c>
      <c r="L175" s="52"/>
      <c r="M175" s="52"/>
      <c r="N175" s="52"/>
      <c r="O175" s="53"/>
      <c r="P175" s="53"/>
      <c r="Q175" s="53"/>
      <c r="R175" s="53"/>
      <c r="S175" s="53"/>
      <c r="T175" s="166"/>
      <c r="U175" s="164" t="s">
        <v>18</v>
      </c>
      <c r="V175" s="123"/>
      <c r="W175" s="57"/>
      <c r="X175" s="57"/>
      <c r="Y175" s="57"/>
      <c r="Z175" s="57"/>
      <c r="AA175" s="57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51"/>
      <c r="BT175" s="51"/>
      <c r="BU175" s="51"/>
      <c r="BV175" s="51"/>
      <c r="BW175" s="51"/>
      <c r="BX175" s="51"/>
      <c r="BY175" s="51"/>
      <c r="BZ175" s="51"/>
      <c r="CA175" s="51"/>
      <c r="CB175" s="51"/>
      <c r="CC175" s="51"/>
      <c r="CD175" s="51"/>
      <c r="CE175" s="51"/>
      <c r="CF175" s="51"/>
      <c r="CG175" s="51"/>
      <c r="CH175" s="51"/>
      <c r="CI175" s="51"/>
      <c r="CJ175" s="51"/>
      <c r="CK175" s="51"/>
      <c r="CL175" s="51"/>
      <c r="CM175" s="51"/>
      <c r="CN175" s="51"/>
      <c r="CO175" s="51"/>
      <c r="CP175" s="51"/>
      <c r="CQ175" s="51"/>
      <c r="CR175" s="51"/>
      <c r="CS175" s="51"/>
      <c r="CT175" s="51"/>
      <c r="CU175" s="51"/>
      <c r="CV175" s="51"/>
      <c r="CW175" s="51"/>
      <c r="CX175" s="51"/>
      <c r="CY175" s="51"/>
      <c r="CZ175" s="51"/>
      <c r="DA175" s="51"/>
      <c r="DB175" s="51"/>
      <c r="DC175" s="51"/>
      <c r="DD175" s="51"/>
      <c r="DE175" s="51"/>
      <c r="DF175" s="51"/>
      <c r="DG175" s="51"/>
      <c r="DH175" s="51"/>
      <c r="DI175" s="51"/>
    </row>
    <row r="176" spans="1:113" s="1" customFormat="1" ht="18.95" customHeight="1" x14ac:dyDescent="0.25">
      <c r="A176" s="51"/>
      <c r="B176" s="51" t="s">
        <v>174</v>
      </c>
      <c r="C176" s="52"/>
      <c r="D176" s="52"/>
      <c r="E176" s="52"/>
      <c r="F176" s="53"/>
      <c r="G176" s="166"/>
      <c r="H176" s="165" t="s">
        <v>183</v>
      </c>
      <c r="I176" s="123"/>
      <c r="J176" s="51"/>
      <c r="K176" s="51" t="s">
        <v>174</v>
      </c>
      <c r="L176" s="52"/>
      <c r="M176" s="52"/>
      <c r="N176" s="52"/>
      <c r="O176" s="53"/>
      <c r="P176" s="54"/>
      <c r="Q176" s="53"/>
      <c r="R176" s="54"/>
      <c r="S176" s="53"/>
      <c r="T176" s="166"/>
      <c r="U176" s="165" t="str">
        <f>H176</f>
        <v>_5eB</v>
      </c>
      <c r="V176" s="123"/>
      <c r="W176" s="57"/>
      <c r="X176" s="57"/>
      <c r="Y176" s="57"/>
      <c r="Z176" s="57"/>
      <c r="AA176" s="57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1"/>
      <c r="BB176" s="51"/>
      <c r="BC176" s="51"/>
      <c r="BD176" s="51"/>
      <c r="BE176" s="51"/>
      <c r="BF176" s="51"/>
      <c r="BG176" s="51"/>
      <c r="BH176" s="51"/>
      <c r="BI176" s="51"/>
      <c r="BJ176" s="51"/>
      <c r="BK176" s="51"/>
      <c r="BL176" s="51"/>
      <c r="BM176" s="51"/>
      <c r="BN176" s="51"/>
      <c r="BO176" s="51"/>
      <c r="BP176" s="51"/>
      <c r="BQ176" s="51"/>
      <c r="BR176" s="51"/>
      <c r="BS176" s="51"/>
      <c r="BT176" s="51"/>
      <c r="BU176" s="51"/>
      <c r="BV176" s="51"/>
      <c r="BW176" s="51"/>
      <c r="BX176" s="51"/>
      <c r="BY176" s="51"/>
      <c r="BZ176" s="51"/>
      <c r="CA176" s="51"/>
      <c r="CB176" s="51"/>
      <c r="CC176" s="51"/>
      <c r="CD176" s="51"/>
      <c r="CE176" s="51"/>
      <c r="CF176" s="51"/>
      <c r="CG176" s="51"/>
      <c r="CH176" s="51"/>
      <c r="CI176" s="51"/>
      <c r="CJ176" s="51"/>
      <c r="CK176" s="51"/>
      <c r="CL176" s="51"/>
      <c r="CM176" s="51"/>
      <c r="CN176" s="51"/>
      <c r="CO176" s="51"/>
      <c r="CP176" s="51"/>
      <c r="CQ176" s="51"/>
      <c r="CR176" s="51"/>
      <c r="CS176" s="51"/>
      <c r="CT176" s="51"/>
      <c r="CU176" s="51"/>
      <c r="CV176" s="51"/>
      <c r="CW176" s="51"/>
      <c r="CX176" s="51"/>
      <c r="CY176" s="51"/>
      <c r="CZ176" s="51"/>
      <c r="DA176" s="51"/>
      <c r="DB176" s="51"/>
      <c r="DC176" s="51"/>
      <c r="DD176" s="51"/>
      <c r="DE176" s="51"/>
      <c r="DF176" s="51"/>
      <c r="DG176" s="51"/>
      <c r="DH176" s="51"/>
      <c r="DI176" s="51"/>
    </row>
    <row r="177" spans="1:113" s="1" customFormat="1" ht="18.95" customHeight="1" x14ac:dyDescent="0.3">
      <c r="A177" s="66" t="str">
        <f>$A$3</f>
        <v>N°</v>
      </c>
      <c r="B177" s="67" t="str">
        <f>$B$3</f>
        <v>ID</v>
      </c>
      <c r="C177" s="67" t="str">
        <f>$C$3</f>
        <v>1st NAME</v>
      </c>
      <c r="D177" s="67" t="str">
        <f>$D$3</f>
        <v>LAST NAME</v>
      </c>
      <c r="E177" s="68" t="str">
        <f>$E$3</f>
        <v>Sexe</v>
      </c>
      <c r="F177" s="68" t="str">
        <f>$F$3</f>
        <v>Av1</v>
      </c>
      <c r="G177" s="68" t="str">
        <f>$G$3</f>
        <v>Rank1</v>
      </c>
      <c r="H177" s="56" t="str">
        <f>$H$3</f>
        <v>CLASS</v>
      </c>
      <c r="I177" s="123"/>
      <c r="J177" s="66" t="str">
        <f>$A$3</f>
        <v>N°</v>
      </c>
      <c r="K177" s="67" t="str">
        <f>$B$3</f>
        <v>ID</v>
      </c>
      <c r="L177" s="67" t="str">
        <f>$C$3</f>
        <v>1st NAME</v>
      </c>
      <c r="M177" s="67" t="str">
        <f>$D$3</f>
        <v>LAST NAME</v>
      </c>
      <c r="N177" s="68" t="str">
        <f>$E$3</f>
        <v>Sexe</v>
      </c>
      <c r="O177" s="167" t="str">
        <f>$F$3</f>
        <v>Av1</v>
      </c>
      <c r="P177" s="68" t="str">
        <f>$G$3</f>
        <v>Rank1</v>
      </c>
      <c r="Q177" s="167" t="str">
        <f>$Q$3</f>
        <v>Av2</v>
      </c>
      <c r="R177" s="68" t="str">
        <f>$R$3</f>
        <v>Rank2</v>
      </c>
      <c r="S177" s="167" t="str">
        <f>$S$3</f>
        <v>AvGen</v>
      </c>
      <c r="T177" s="167" t="str">
        <f>$T$3</f>
        <v>RankGen</v>
      </c>
      <c r="U177" s="56" t="str">
        <f>$H$3</f>
        <v>CLASS</v>
      </c>
      <c r="V177" s="123"/>
      <c r="W177" s="57"/>
      <c r="X177" s="57"/>
      <c r="Y177" s="57"/>
      <c r="Z177" s="57"/>
      <c r="AA177" s="57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1"/>
      <c r="BB177" s="51"/>
      <c r="BC177" s="51"/>
      <c r="BD177" s="51"/>
      <c r="BE177" s="51"/>
      <c r="BF177" s="51"/>
      <c r="BG177" s="51"/>
      <c r="BH177" s="51"/>
      <c r="BI177" s="51"/>
      <c r="BJ177" s="51"/>
      <c r="BK177" s="51"/>
      <c r="BL177" s="51"/>
      <c r="BM177" s="51"/>
      <c r="BN177" s="51"/>
      <c r="BO177" s="51"/>
      <c r="BP177" s="51"/>
      <c r="BQ177" s="51"/>
      <c r="BR177" s="51"/>
      <c r="BS177" s="51"/>
      <c r="BT177" s="51"/>
      <c r="BU177" s="51"/>
      <c r="BV177" s="51"/>
      <c r="BW177" s="51"/>
      <c r="BX177" s="51"/>
      <c r="BY177" s="51"/>
      <c r="BZ177" s="51"/>
      <c r="CA177" s="51"/>
      <c r="CB177" s="51"/>
      <c r="CC177" s="51"/>
      <c r="CD177" s="51"/>
      <c r="CE177" s="51"/>
      <c r="CF177" s="51"/>
      <c r="CG177" s="51"/>
      <c r="CH177" s="51"/>
      <c r="CI177" s="51"/>
      <c r="CJ177" s="51"/>
      <c r="CK177" s="51"/>
      <c r="CL177" s="51"/>
      <c r="CM177" s="51"/>
      <c r="CN177" s="51"/>
      <c r="CO177" s="51"/>
      <c r="CP177" s="51"/>
      <c r="CQ177" s="51"/>
      <c r="CR177" s="51"/>
      <c r="CS177" s="51"/>
      <c r="CT177" s="51"/>
      <c r="CU177" s="51"/>
      <c r="CV177" s="51"/>
      <c r="CW177" s="51"/>
      <c r="CX177" s="51"/>
      <c r="CY177" s="51"/>
      <c r="CZ177" s="51"/>
      <c r="DA177" s="51"/>
      <c r="DB177" s="51"/>
      <c r="DC177" s="51"/>
      <c r="DD177" s="51"/>
      <c r="DE177" s="51"/>
      <c r="DF177" s="51"/>
      <c r="DG177" s="51"/>
      <c r="DH177" s="51"/>
      <c r="DI177" s="51"/>
    </row>
    <row r="178" spans="1:113" s="1" customFormat="1" ht="18.95" customHeight="1" x14ac:dyDescent="0.3">
      <c r="A178" s="69" cm="1">
        <f t="array" ref="A178:A186">_xlfn.SEQUENCE(COUNTA(B178:B197))</f>
        <v>1</v>
      </c>
      <c r="B178" s="70" t="s">
        <v>298</v>
      </c>
      <c r="C178" s="70" t="s">
        <v>307</v>
      </c>
      <c r="D178" s="71" t="s">
        <v>316</v>
      </c>
      <c r="E178" s="72" t="s">
        <v>10</v>
      </c>
      <c r="F178" s="231">
        <v>16.489999999999998</v>
      </c>
      <c r="G178" s="232">
        <f>IFERROR(RANK(F178,$F$62:$F$86,),"")</f>
        <v>2</v>
      </c>
      <c r="H178" s="58" t="str">
        <f>IF(B178="","",$H$176)</f>
        <v>_5eB</v>
      </c>
      <c r="I178" s="123"/>
      <c r="J178" s="69" cm="1">
        <f t="array" ref="J178:J186">_xlfn.SEQUENCE(COUNTA(K178:K197))</f>
        <v>1</v>
      </c>
      <c r="K178" s="70" t="s">
        <v>298</v>
      </c>
      <c r="L178" s="70" t="s">
        <v>307</v>
      </c>
      <c r="M178" s="71" t="s">
        <v>316</v>
      </c>
      <c r="N178" s="72" t="s">
        <v>10</v>
      </c>
      <c r="O178" s="231">
        <f>IF(B178="","",F178)</f>
        <v>16.489999999999998</v>
      </c>
      <c r="P178" s="152">
        <f>IFERROR(RANK(O178,$O$62:$O$86,),"")</f>
        <v>2</v>
      </c>
      <c r="Q178" s="236">
        <v>10.59</v>
      </c>
      <c r="R178" s="152">
        <f>IFERROR(RANK(Q178,$Q$62:$Q$86,),"")</f>
        <v>10</v>
      </c>
      <c r="S178" s="236">
        <f>IF(K178="","",(O178+Q178)/2)</f>
        <v>13.54</v>
      </c>
      <c r="T178" s="239">
        <f>IFERROR(RANK(S178,$S$62:$S$86,),"")</f>
        <v>5</v>
      </c>
      <c r="U178" s="58" t="str">
        <f>IF(K178="","",$U$176)</f>
        <v>_5eB</v>
      </c>
      <c r="V178" s="123"/>
      <c r="W178" s="57"/>
      <c r="X178" s="57"/>
      <c r="Y178" s="57"/>
      <c r="Z178" s="57"/>
      <c r="AA178" s="57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  <c r="BT178" s="51"/>
      <c r="BU178" s="51"/>
      <c r="BV178" s="51"/>
      <c r="BW178" s="51"/>
      <c r="BX178" s="51"/>
      <c r="BY178" s="51"/>
      <c r="BZ178" s="51"/>
      <c r="CA178" s="51"/>
      <c r="CB178" s="51"/>
      <c r="CC178" s="51"/>
      <c r="CD178" s="51"/>
      <c r="CE178" s="51"/>
      <c r="CF178" s="51"/>
      <c r="CG178" s="51"/>
      <c r="CH178" s="51"/>
      <c r="CI178" s="51"/>
      <c r="CJ178" s="51"/>
      <c r="CK178" s="51"/>
      <c r="CL178" s="51"/>
      <c r="CM178" s="51"/>
      <c r="CN178" s="51"/>
      <c r="CO178" s="51"/>
      <c r="CP178" s="51"/>
      <c r="CQ178" s="51"/>
      <c r="CR178" s="51"/>
      <c r="CS178" s="51"/>
      <c r="CT178" s="51"/>
      <c r="CU178" s="51"/>
      <c r="CV178" s="51"/>
      <c r="CW178" s="51"/>
      <c r="CX178" s="51"/>
      <c r="CY178" s="51"/>
      <c r="CZ178" s="51"/>
      <c r="DA178" s="51"/>
      <c r="DB178" s="51"/>
      <c r="DC178" s="51"/>
      <c r="DD178" s="51"/>
      <c r="DE178" s="51"/>
      <c r="DF178" s="51"/>
      <c r="DG178" s="51"/>
      <c r="DH178" s="51"/>
      <c r="DI178" s="51"/>
    </row>
    <row r="179" spans="1:113" s="1" customFormat="1" ht="18.95" customHeight="1" x14ac:dyDescent="0.3">
      <c r="A179" s="69">
        <v>2</v>
      </c>
      <c r="B179" s="70" t="s">
        <v>299</v>
      </c>
      <c r="C179" s="70" t="s">
        <v>308</v>
      </c>
      <c r="D179" s="71" t="s">
        <v>317</v>
      </c>
      <c r="E179" s="72" t="s">
        <v>62</v>
      </c>
      <c r="F179" s="233">
        <v>12.44</v>
      </c>
      <c r="G179" s="232">
        <f t="shared" ref="G179:G202" si="49">IFERROR(RANK(F179,$F$62:$F$86,),"")</f>
        <v>3</v>
      </c>
      <c r="H179" s="58" t="str">
        <f t="shared" ref="H179:H186" si="50">IF(B179="","",$H$176)</f>
        <v>_5eB</v>
      </c>
      <c r="I179" s="123"/>
      <c r="J179" s="69">
        <v>2</v>
      </c>
      <c r="K179" s="70" t="s">
        <v>299</v>
      </c>
      <c r="L179" s="70" t="s">
        <v>308</v>
      </c>
      <c r="M179" s="71" t="s">
        <v>317</v>
      </c>
      <c r="N179" s="72" t="s">
        <v>62</v>
      </c>
      <c r="O179" s="231">
        <f t="shared" ref="O179:O202" si="51">IF(B179="","",F179)</f>
        <v>12.44</v>
      </c>
      <c r="P179" s="152">
        <f t="shared" ref="P179:P202" si="52">IFERROR(RANK(O179,$O$62:$O$86,),"")</f>
        <v>3</v>
      </c>
      <c r="Q179" s="237">
        <v>15.11</v>
      </c>
      <c r="R179" s="152">
        <f t="shared" ref="R179:R202" si="53">IFERROR(RANK(Q179,$Q$62:$Q$86,),"")</f>
        <v>4</v>
      </c>
      <c r="S179" s="236">
        <f t="shared" ref="S179:S202" si="54">IF(K179="","",(O179+Q179)/2)</f>
        <v>13.774999999999999</v>
      </c>
      <c r="T179" s="239">
        <f t="shared" ref="T179:T202" si="55">IFERROR(RANK(S179,$S$62:$S$86,),"")</f>
        <v>3</v>
      </c>
      <c r="U179" s="58" t="str">
        <f t="shared" ref="U179:U186" si="56">IF(K179="","",$U$176)</f>
        <v>_5eB</v>
      </c>
      <c r="V179" s="123"/>
      <c r="W179" s="57"/>
      <c r="X179" s="57"/>
      <c r="Y179" s="57"/>
      <c r="Z179" s="57"/>
      <c r="AA179" s="57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  <c r="BD179" s="51"/>
      <c r="BE179" s="51"/>
      <c r="BF179" s="51"/>
      <c r="BG179" s="51"/>
      <c r="BH179" s="51"/>
      <c r="BI179" s="51"/>
      <c r="BJ179" s="51"/>
      <c r="BK179" s="51"/>
      <c r="BL179" s="51"/>
      <c r="BM179" s="51"/>
      <c r="BN179" s="51"/>
      <c r="BO179" s="51"/>
      <c r="BP179" s="51"/>
      <c r="BQ179" s="51"/>
      <c r="BR179" s="51"/>
      <c r="BS179" s="51"/>
      <c r="BT179" s="51"/>
      <c r="BU179" s="51"/>
      <c r="BV179" s="51"/>
      <c r="BW179" s="51"/>
      <c r="BX179" s="51"/>
      <c r="BY179" s="51"/>
      <c r="BZ179" s="51"/>
      <c r="CA179" s="51"/>
      <c r="CB179" s="51"/>
      <c r="CC179" s="51"/>
      <c r="CD179" s="51"/>
      <c r="CE179" s="51"/>
      <c r="CF179" s="51"/>
      <c r="CG179" s="51"/>
      <c r="CH179" s="51"/>
      <c r="CI179" s="51"/>
      <c r="CJ179" s="51"/>
      <c r="CK179" s="51"/>
      <c r="CL179" s="51"/>
      <c r="CM179" s="51"/>
      <c r="CN179" s="51"/>
      <c r="CO179" s="51"/>
      <c r="CP179" s="51"/>
      <c r="CQ179" s="51"/>
      <c r="CR179" s="51"/>
      <c r="CS179" s="51"/>
      <c r="CT179" s="51"/>
      <c r="CU179" s="51"/>
      <c r="CV179" s="51"/>
      <c r="CW179" s="51"/>
      <c r="CX179" s="51"/>
      <c r="CY179" s="51"/>
      <c r="CZ179" s="51"/>
      <c r="DA179" s="51"/>
      <c r="DB179" s="51"/>
      <c r="DC179" s="51"/>
      <c r="DD179" s="51"/>
      <c r="DE179" s="51"/>
      <c r="DF179" s="51"/>
      <c r="DG179" s="51"/>
      <c r="DH179" s="51"/>
      <c r="DI179" s="51"/>
    </row>
    <row r="180" spans="1:113" s="1" customFormat="1" ht="18.95" customHeight="1" x14ac:dyDescent="0.3">
      <c r="A180" s="69">
        <v>3</v>
      </c>
      <c r="B180" s="70" t="s">
        <v>300</v>
      </c>
      <c r="C180" s="70" t="s">
        <v>309</v>
      </c>
      <c r="D180" s="71" t="s">
        <v>318</v>
      </c>
      <c r="E180" s="72" t="s">
        <v>62</v>
      </c>
      <c r="F180" s="231">
        <v>16.73</v>
      </c>
      <c r="G180" s="232">
        <f t="shared" si="49"/>
        <v>1</v>
      </c>
      <c r="H180" s="58" t="str">
        <f t="shared" si="50"/>
        <v>_5eB</v>
      </c>
      <c r="I180" s="123"/>
      <c r="J180" s="69">
        <v>3</v>
      </c>
      <c r="K180" s="70" t="s">
        <v>300</v>
      </c>
      <c r="L180" s="70" t="s">
        <v>309</v>
      </c>
      <c r="M180" s="71" t="s">
        <v>318</v>
      </c>
      <c r="N180" s="72" t="s">
        <v>62</v>
      </c>
      <c r="O180" s="231">
        <f t="shared" si="51"/>
        <v>16.73</v>
      </c>
      <c r="P180" s="152">
        <f t="shared" si="52"/>
        <v>1</v>
      </c>
      <c r="Q180" s="236">
        <v>11.63</v>
      </c>
      <c r="R180" s="152">
        <f t="shared" si="53"/>
        <v>8</v>
      </c>
      <c r="S180" s="236">
        <f t="shared" si="54"/>
        <v>14.18</v>
      </c>
      <c r="T180" s="239">
        <f t="shared" si="55"/>
        <v>1</v>
      </c>
      <c r="U180" s="58" t="str">
        <f t="shared" si="56"/>
        <v>_5eB</v>
      </c>
      <c r="V180" s="123"/>
      <c r="W180" s="57"/>
      <c r="X180" s="57"/>
      <c r="Y180" s="57"/>
      <c r="Z180" s="57"/>
      <c r="AA180" s="57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1"/>
      <c r="BB180" s="51"/>
      <c r="BC180" s="51"/>
      <c r="BD180" s="51"/>
      <c r="BE180" s="51"/>
      <c r="BF180" s="51"/>
      <c r="BG180" s="51"/>
      <c r="BH180" s="51"/>
      <c r="BI180" s="51"/>
      <c r="BJ180" s="51"/>
      <c r="BK180" s="51"/>
      <c r="BL180" s="51"/>
      <c r="BM180" s="51"/>
      <c r="BN180" s="51"/>
      <c r="BO180" s="51"/>
      <c r="BP180" s="51"/>
      <c r="BQ180" s="51"/>
      <c r="BR180" s="51"/>
      <c r="BS180" s="51"/>
      <c r="BT180" s="51"/>
      <c r="BU180" s="51"/>
      <c r="BV180" s="51"/>
      <c r="BW180" s="51"/>
      <c r="BX180" s="51"/>
      <c r="BY180" s="51"/>
      <c r="BZ180" s="51"/>
      <c r="CA180" s="51"/>
      <c r="CB180" s="51"/>
      <c r="CC180" s="51"/>
      <c r="CD180" s="51"/>
      <c r="CE180" s="51"/>
      <c r="CF180" s="51"/>
      <c r="CG180" s="51"/>
      <c r="CH180" s="51"/>
      <c r="CI180" s="51"/>
      <c r="CJ180" s="51"/>
      <c r="CK180" s="51"/>
      <c r="CL180" s="51"/>
      <c r="CM180" s="51"/>
      <c r="CN180" s="51"/>
      <c r="CO180" s="51"/>
      <c r="CP180" s="51"/>
      <c r="CQ180" s="51"/>
      <c r="CR180" s="51"/>
      <c r="CS180" s="51"/>
      <c r="CT180" s="51"/>
      <c r="CU180" s="51"/>
      <c r="CV180" s="51"/>
      <c r="CW180" s="51"/>
      <c r="CX180" s="51"/>
      <c r="CY180" s="51"/>
      <c r="CZ180" s="51"/>
      <c r="DA180" s="51"/>
      <c r="DB180" s="51"/>
      <c r="DC180" s="51"/>
      <c r="DD180" s="51"/>
      <c r="DE180" s="51"/>
      <c r="DF180" s="51"/>
      <c r="DG180" s="51"/>
      <c r="DH180" s="51"/>
      <c r="DI180" s="51"/>
    </row>
    <row r="181" spans="1:113" s="1" customFormat="1" ht="18.95" customHeight="1" x14ac:dyDescent="0.3">
      <c r="A181" s="69">
        <v>4</v>
      </c>
      <c r="B181" s="70" t="s">
        <v>301</v>
      </c>
      <c r="C181" s="70" t="s">
        <v>310</v>
      </c>
      <c r="D181" s="71" t="s">
        <v>319</v>
      </c>
      <c r="E181" s="72" t="s">
        <v>10</v>
      </c>
      <c r="F181" s="231">
        <v>11.04</v>
      </c>
      <c r="G181" s="232">
        <f t="shared" si="49"/>
        <v>4</v>
      </c>
      <c r="H181" s="58" t="str">
        <f t="shared" si="50"/>
        <v>_5eB</v>
      </c>
      <c r="I181" s="123"/>
      <c r="J181" s="69">
        <v>4</v>
      </c>
      <c r="K181" s="70" t="s">
        <v>301</v>
      </c>
      <c r="L181" s="70" t="s">
        <v>310</v>
      </c>
      <c r="M181" s="71" t="s">
        <v>319</v>
      </c>
      <c r="N181" s="72" t="s">
        <v>10</v>
      </c>
      <c r="O181" s="231">
        <f t="shared" si="51"/>
        <v>11.04</v>
      </c>
      <c r="P181" s="152">
        <f t="shared" si="52"/>
        <v>4</v>
      </c>
      <c r="Q181" s="237">
        <v>17.149999999999999</v>
      </c>
      <c r="R181" s="152">
        <f t="shared" si="53"/>
        <v>2</v>
      </c>
      <c r="S181" s="236">
        <f t="shared" si="54"/>
        <v>14.094999999999999</v>
      </c>
      <c r="T181" s="239">
        <f t="shared" si="55"/>
        <v>2</v>
      </c>
      <c r="U181" s="58" t="str">
        <f t="shared" si="56"/>
        <v>_5eB</v>
      </c>
      <c r="V181" s="123"/>
      <c r="W181" s="57"/>
      <c r="X181" s="57"/>
      <c r="Y181" s="57"/>
      <c r="Z181" s="57"/>
      <c r="AA181" s="57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51"/>
      <c r="BB181" s="51"/>
      <c r="BC181" s="51"/>
      <c r="BD181" s="51"/>
      <c r="BE181" s="51"/>
      <c r="BF181" s="51"/>
      <c r="BG181" s="51"/>
      <c r="BH181" s="51"/>
      <c r="BI181" s="51"/>
      <c r="BJ181" s="51"/>
      <c r="BK181" s="51"/>
      <c r="BL181" s="51"/>
      <c r="BM181" s="51"/>
      <c r="BN181" s="51"/>
      <c r="BO181" s="51"/>
      <c r="BP181" s="51"/>
      <c r="BQ181" s="51"/>
      <c r="BR181" s="51"/>
      <c r="BS181" s="51"/>
      <c r="BT181" s="51"/>
      <c r="BU181" s="51"/>
      <c r="BV181" s="51"/>
      <c r="BW181" s="51"/>
      <c r="BX181" s="51"/>
      <c r="BY181" s="51"/>
      <c r="BZ181" s="51"/>
      <c r="CA181" s="51"/>
      <c r="CB181" s="51"/>
      <c r="CC181" s="51"/>
      <c r="CD181" s="51"/>
      <c r="CE181" s="51"/>
      <c r="CF181" s="51"/>
      <c r="CG181" s="51"/>
      <c r="CH181" s="51"/>
      <c r="CI181" s="51"/>
      <c r="CJ181" s="51"/>
      <c r="CK181" s="51"/>
      <c r="CL181" s="51"/>
      <c r="CM181" s="51"/>
      <c r="CN181" s="51"/>
      <c r="CO181" s="51"/>
      <c r="CP181" s="51"/>
      <c r="CQ181" s="51"/>
      <c r="CR181" s="51"/>
      <c r="CS181" s="51"/>
      <c r="CT181" s="51"/>
      <c r="CU181" s="51"/>
      <c r="CV181" s="51"/>
      <c r="CW181" s="51"/>
      <c r="CX181" s="51"/>
      <c r="CY181" s="51"/>
      <c r="CZ181" s="51"/>
      <c r="DA181" s="51"/>
      <c r="DB181" s="51"/>
      <c r="DC181" s="51"/>
      <c r="DD181" s="51"/>
      <c r="DE181" s="51"/>
      <c r="DF181" s="51"/>
      <c r="DG181" s="51"/>
      <c r="DH181" s="51"/>
      <c r="DI181" s="51"/>
    </row>
    <row r="182" spans="1:113" s="1" customFormat="1" ht="18.95" customHeight="1" x14ac:dyDescent="0.3">
      <c r="A182" s="69">
        <v>5</v>
      </c>
      <c r="B182" s="70" t="s">
        <v>302</v>
      </c>
      <c r="C182" s="70" t="s">
        <v>311</v>
      </c>
      <c r="D182" s="71" t="s">
        <v>320</v>
      </c>
      <c r="E182" s="72" t="s">
        <v>10</v>
      </c>
      <c r="F182" s="231">
        <v>9.83</v>
      </c>
      <c r="G182" s="232">
        <f t="shared" si="49"/>
        <v>6</v>
      </c>
      <c r="H182" s="58" t="str">
        <f t="shared" si="50"/>
        <v>_5eB</v>
      </c>
      <c r="I182" s="123"/>
      <c r="J182" s="69">
        <v>5</v>
      </c>
      <c r="K182" s="70" t="s">
        <v>302</v>
      </c>
      <c r="L182" s="70" t="s">
        <v>311</v>
      </c>
      <c r="M182" s="71" t="s">
        <v>320</v>
      </c>
      <c r="N182" s="72" t="s">
        <v>10</v>
      </c>
      <c r="O182" s="231">
        <f t="shared" si="51"/>
        <v>9.83</v>
      </c>
      <c r="P182" s="152">
        <f t="shared" si="52"/>
        <v>6</v>
      </c>
      <c r="Q182" s="236">
        <v>17.670000000000002</v>
      </c>
      <c r="R182" s="152">
        <f t="shared" si="53"/>
        <v>1</v>
      </c>
      <c r="S182" s="236">
        <f t="shared" si="54"/>
        <v>13.75</v>
      </c>
      <c r="T182" s="239">
        <f t="shared" si="55"/>
        <v>4</v>
      </c>
      <c r="U182" s="58" t="str">
        <f t="shared" si="56"/>
        <v>_5eB</v>
      </c>
      <c r="V182" s="123"/>
      <c r="W182" s="57"/>
      <c r="X182" s="57"/>
      <c r="Y182" s="57"/>
      <c r="Z182" s="57"/>
      <c r="AA182" s="57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51"/>
      <c r="BE182" s="51"/>
      <c r="BF182" s="51"/>
      <c r="BG182" s="51"/>
      <c r="BH182" s="51"/>
      <c r="BI182" s="51"/>
      <c r="BJ182" s="51"/>
      <c r="BK182" s="51"/>
      <c r="BL182" s="51"/>
      <c r="BM182" s="51"/>
      <c r="BN182" s="51"/>
      <c r="BO182" s="51"/>
      <c r="BP182" s="51"/>
      <c r="BQ182" s="51"/>
      <c r="BR182" s="51"/>
      <c r="BS182" s="51"/>
      <c r="BT182" s="51"/>
      <c r="BU182" s="51"/>
      <c r="BV182" s="51"/>
      <c r="BW182" s="51"/>
      <c r="BX182" s="51"/>
      <c r="BY182" s="51"/>
      <c r="BZ182" s="51"/>
      <c r="CA182" s="51"/>
      <c r="CB182" s="51"/>
      <c r="CC182" s="51"/>
      <c r="CD182" s="51"/>
      <c r="CE182" s="51"/>
      <c r="CF182" s="51"/>
      <c r="CG182" s="51"/>
      <c r="CH182" s="51"/>
      <c r="CI182" s="51"/>
      <c r="CJ182" s="51"/>
      <c r="CK182" s="51"/>
      <c r="CL182" s="51"/>
      <c r="CM182" s="51"/>
      <c r="CN182" s="51"/>
      <c r="CO182" s="51"/>
      <c r="CP182" s="51"/>
      <c r="CQ182" s="51"/>
      <c r="CR182" s="51"/>
      <c r="CS182" s="51"/>
      <c r="CT182" s="51"/>
      <c r="CU182" s="51"/>
      <c r="CV182" s="51"/>
      <c r="CW182" s="51"/>
      <c r="CX182" s="51"/>
      <c r="CY182" s="51"/>
      <c r="CZ182" s="51"/>
      <c r="DA182" s="51"/>
      <c r="DB182" s="51"/>
      <c r="DC182" s="51"/>
      <c r="DD182" s="51"/>
      <c r="DE182" s="51"/>
      <c r="DF182" s="51"/>
      <c r="DG182" s="51"/>
      <c r="DH182" s="51"/>
      <c r="DI182" s="51"/>
    </row>
    <row r="183" spans="1:113" s="1" customFormat="1" ht="18.95" customHeight="1" x14ac:dyDescent="0.3">
      <c r="A183" s="69">
        <v>6</v>
      </c>
      <c r="B183" s="70" t="s">
        <v>303</v>
      </c>
      <c r="C183" s="70" t="s">
        <v>312</v>
      </c>
      <c r="D183" s="71" t="s">
        <v>321</v>
      </c>
      <c r="E183" s="72" t="s">
        <v>62</v>
      </c>
      <c r="F183" s="231">
        <v>9.6300000000000008</v>
      </c>
      <c r="G183" s="232">
        <f t="shared" si="49"/>
        <v>7</v>
      </c>
      <c r="H183" s="58" t="str">
        <f t="shared" si="50"/>
        <v>_5eB</v>
      </c>
      <c r="I183" s="123"/>
      <c r="J183" s="69">
        <v>6</v>
      </c>
      <c r="K183" s="70" t="s">
        <v>303</v>
      </c>
      <c r="L183" s="70" t="s">
        <v>312</v>
      </c>
      <c r="M183" s="71" t="s">
        <v>321</v>
      </c>
      <c r="N183" s="72" t="s">
        <v>62</v>
      </c>
      <c r="O183" s="231">
        <f t="shared" si="51"/>
        <v>9.6300000000000008</v>
      </c>
      <c r="P183" s="152">
        <f t="shared" si="52"/>
        <v>7</v>
      </c>
      <c r="Q183" s="237">
        <v>6.19</v>
      </c>
      <c r="R183" s="152">
        <f t="shared" si="53"/>
        <v>11</v>
      </c>
      <c r="S183" s="236">
        <f t="shared" si="54"/>
        <v>7.91</v>
      </c>
      <c r="T183" s="239">
        <f t="shared" si="55"/>
        <v>11</v>
      </c>
      <c r="U183" s="58" t="str">
        <f t="shared" si="56"/>
        <v>_5eB</v>
      </c>
      <c r="V183" s="123"/>
      <c r="W183" s="57"/>
      <c r="X183" s="57"/>
      <c r="Y183" s="57"/>
      <c r="Z183" s="57"/>
      <c r="AA183" s="57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51"/>
      <c r="BI183" s="51"/>
      <c r="BJ183" s="51"/>
      <c r="BK183" s="51"/>
      <c r="BL183" s="51"/>
      <c r="BM183" s="51"/>
      <c r="BN183" s="51"/>
      <c r="BO183" s="51"/>
      <c r="BP183" s="51"/>
      <c r="BQ183" s="51"/>
      <c r="BR183" s="51"/>
      <c r="BS183" s="51"/>
      <c r="BT183" s="51"/>
      <c r="BU183" s="51"/>
      <c r="BV183" s="51"/>
      <c r="BW183" s="51"/>
      <c r="BX183" s="51"/>
      <c r="BY183" s="51"/>
      <c r="BZ183" s="51"/>
      <c r="CA183" s="51"/>
      <c r="CB183" s="51"/>
      <c r="CC183" s="51"/>
      <c r="CD183" s="51"/>
      <c r="CE183" s="51"/>
      <c r="CF183" s="51"/>
      <c r="CG183" s="51"/>
      <c r="CH183" s="51"/>
      <c r="CI183" s="51"/>
      <c r="CJ183" s="51"/>
      <c r="CK183" s="51"/>
      <c r="CL183" s="51"/>
      <c r="CM183" s="51"/>
      <c r="CN183" s="51"/>
      <c r="CO183" s="51"/>
      <c r="CP183" s="51"/>
      <c r="CQ183" s="51"/>
      <c r="CR183" s="51"/>
      <c r="CS183" s="51"/>
      <c r="CT183" s="51"/>
      <c r="CU183" s="51"/>
      <c r="CV183" s="51"/>
      <c r="CW183" s="51"/>
      <c r="CX183" s="51"/>
      <c r="CY183" s="51"/>
      <c r="CZ183" s="51"/>
      <c r="DA183" s="51"/>
      <c r="DB183" s="51"/>
      <c r="DC183" s="51"/>
      <c r="DD183" s="51"/>
      <c r="DE183" s="51"/>
      <c r="DF183" s="51"/>
      <c r="DG183" s="51"/>
      <c r="DH183" s="51"/>
      <c r="DI183" s="51"/>
    </row>
    <row r="184" spans="1:113" s="1" customFormat="1" ht="18.95" customHeight="1" x14ac:dyDescent="0.3">
      <c r="A184" s="69">
        <v>7</v>
      </c>
      <c r="B184" s="70" t="s">
        <v>304</v>
      </c>
      <c r="C184" s="70" t="s">
        <v>313</v>
      </c>
      <c r="D184" s="71" t="s">
        <v>322</v>
      </c>
      <c r="E184" s="72" t="s">
        <v>62</v>
      </c>
      <c r="F184" s="231">
        <v>10.55</v>
      </c>
      <c r="G184" s="232">
        <f t="shared" si="49"/>
        <v>5</v>
      </c>
      <c r="H184" s="58" t="str">
        <f t="shared" si="50"/>
        <v>_5eB</v>
      </c>
      <c r="I184" s="123"/>
      <c r="J184" s="69">
        <v>7</v>
      </c>
      <c r="K184" s="70" t="s">
        <v>304</v>
      </c>
      <c r="L184" s="70" t="s">
        <v>313</v>
      </c>
      <c r="M184" s="71" t="s">
        <v>322</v>
      </c>
      <c r="N184" s="72" t="s">
        <v>62</v>
      </c>
      <c r="O184" s="231">
        <f t="shared" si="51"/>
        <v>10.55</v>
      </c>
      <c r="P184" s="152">
        <f t="shared" si="52"/>
        <v>5</v>
      </c>
      <c r="Q184" s="236">
        <v>13.71</v>
      </c>
      <c r="R184" s="152">
        <f t="shared" si="53"/>
        <v>6</v>
      </c>
      <c r="S184" s="236">
        <f t="shared" si="54"/>
        <v>12.13</v>
      </c>
      <c r="T184" s="239">
        <f t="shared" si="55"/>
        <v>6</v>
      </c>
      <c r="U184" s="58" t="str">
        <f t="shared" si="56"/>
        <v>_5eB</v>
      </c>
      <c r="V184" s="123"/>
      <c r="W184" s="57"/>
      <c r="X184" s="57"/>
      <c r="Y184" s="57"/>
      <c r="Z184" s="57"/>
      <c r="AA184" s="57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51"/>
      <c r="BT184" s="51"/>
      <c r="BU184" s="51"/>
      <c r="BV184" s="51"/>
      <c r="BW184" s="51"/>
      <c r="BX184" s="51"/>
      <c r="BY184" s="51"/>
      <c r="BZ184" s="51"/>
      <c r="CA184" s="51"/>
      <c r="CB184" s="51"/>
      <c r="CC184" s="51"/>
      <c r="CD184" s="51"/>
      <c r="CE184" s="51"/>
      <c r="CF184" s="51"/>
      <c r="CG184" s="51"/>
      <c r="CH184" s="51"/>
      <c r="CI184" s="51"/>
      <c r="CJ184" s="51"/>
      <c r="CK184" s="51"/>
      <c r="CL184" s="51"/>
      <c r="CM184" s="51"/>
      <c r="CN184" s="51"/>
      <c r="CO184" s="51"/>
      <c r="CP184" s="51"/>
      <c r="CQ184" s="51"/>
      <c r="CR184" s="51"/>
      <c r="CS184" s="51"/>
      <c r="CT184" s="51"/>
      <c r="CU184" s="51"/>
      <c r="CV184" s="51"/>
      <c r="CW184" s="51"/>
      <c r="CX184" s="51"/>
      <c r="CY184" s="51"/>
      <c r="CZ184" s="51"/>
      <c r="DA184" s="51"/>
      <c r="DB184" s="51"/>
      <c r="DC184" s="51"/>
      <c r="DD184" s="51"/>
      <c r="DE184" s="51"/>
      <c r="DF184" s="51"/>
      <c r="DG184" s="51"/>
      <c r="DH184" s="51"/>
      <c r="DI184" s="51"/>
    </row>
    <row r="185" spans="1:113" s="1" customFormat="1" ht="18.95" customHeight="1" x14ac:dyDescent="0.3">
      <c r="A185" s="69">
        <v>8</v>
      </c>
      <c r="B185" s="70" t="s">
        <v>305</v>
      </c>
      <c r="C185" s="70" t="s">
        <v>314</v>
      </c>
      <c r="D185" s="71" t="s">
        <v>323</v>
      </c>
      <c r="E185" s="72" t="s">
        <v>10</v>
      </c>
      <c r="F185" s="231">
        <v>7.71</v>
      </c>
      <c r="G185" s="232">
        <f t="shared" si="49"/>
        <v>11</v>
      </c>
      <c r="H185" s="58" t="str">
        <f t="shared" si="50"/>
        <v>_5eB</v>
      </c>
      <c r="I185" s="123"/>
      <c r="J185" s="69">
        <v>8</v>
      </c>
      <c r="K185" s="70" t="s">
        <v>305</v>
      </c>
      <c r="L185" s="70" t="s">
        <v>314</v>
      </c>
      <c r="M185" s="71" t="s">
        <v>323</v>
      </c>
      <c r="N185" s="72" t="s">
        <v>10</v>
      </c>
      <c r="O185" s="231">
        <f t="shared" si="51"/>
        <v>7.71</v>
      </c>
      <c r="P185" s="152">
        <f t="shared" si="52"/>
        <v>11</v>
      </c>
      <c r="Q185" s="237">
        <v>14.23</v>
      </c>
      <c r="R185" s="152">
        <f t="shared" si="53"/>
        <v>5</v>
      </c>
      <c r="S185" s="236">
        <f t="shared" si="54"/>
        <v>10.97</v>
      </c>
      <c r="T185" s="239">
        <f t="shared" si="55"/>
        <v>8</v>
      </c>
      <c r="U185" s="58" t="str">
        <f t="shared" si="56"/>
        <v>_5eB</v>
      </c>
      <c r="V185" s="123"/>
      <c r="W185" s="57"/>
      <c r="X185" s="57"/>
      <c r="Y185" s="57"/>
      <c r="Z185" s="57"/>
      <c r="AA185" s="57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51"/>
      <c r="BT185" s="51"/>
      <c r="BU185" s="51"/>
      <c r="BV185" s="51"/>
      <c r="BW185" s="51"/>
      <c r="BX185" s="51"/>
      <c r="BY185" s="51"/>
      <c r="BZ185" s="51"/>
      <c r="CA185" s="51"/>
      <c r="CB185" s="51"/>
      <c r="CC185" s="51"/>
      <c r="CD185" s="51"/>
      <c r="CE185" s="51"/>
      <c r="CF185" s="51"/>
      <c r="CG185" s="51"/>
      <c r="CH185" s="51"/>
      <c r="CI185" s="51"/>
      <c r="CJ185" s="51"/>
      <c r="CK185" s="51"/>
      <c r="CL185" s="51"/>
      <c r="CM185" s="51"/>
      <c r="CN185" s="51"/>
      <c r="CO185" s="51"/>
      <c r="CP185" s="51"/>
      <c r="CQ185" s="51"/>
      <c r="CR185" s="51"/>
      <c r="CS185" s="51"/>
      <c r="CT185" s="51"/>
      <c r="CU185" s="51"/>
      <c r="CV185" s="51"/>
      <c r="CW185" s="51"/>
      <c r="CX185" s="51"/>
      <c r="CY185" s="51"/>
      <c r="CZ185" s="51"/>
      <c r="DA185" s="51"/>
      <c r="DB185" s="51"/>
      <c r="DC185" s="51"/>
      <c r="DD185" s="51"/>
      <c r="DE185" s="51"/>
      <c r="DF185" s="51"/>
      <c r="DG185" s="51"/>
      <c r="DH185" s="51"/>
      <c r="DI185" s="51"/>
    </row>
    <row r="186" spans="1:113" s="1" customFormat="1" ht="18.95" customHeight="1" x14ac:dyDescent="0.3">
      <c r="A186" s="69">
        <v>9</v>
      </c>
      <c r="B186" s="70" t="s">
        <v>306</v>
      </c>
      <c r="C186" s="70" t="s">
        <v>315</v>
      </c>
      <c r="D186" s="71" t="s">
        <v>324</v>
      </c>
      <c r="E186" s="72" t="s">
        <v>62</v>
      </c>
      <c r="F186" s="231">
        <v>9.4499999999999993</v>
      </c>
      <c r="G186" s="232">
        <f t="shared" si="49"/>
        <v>8</v>
      </c>
      <c r="H186" s="58" t="str">
        <f t="shared" si="50"/>
        <v>_5eB</v>
      </c>
      <c r="I186" s="123"/>
      <c r="J186" s="69">
        <v>9</v>
      </c>
      <c r="K186" s="70" t="s">
        <v>306</v>
      </c>
      <c r="L186" s="70" t="s">
        <v>315</v>
      </c>
      <c r="M186" s="71" t="s">
        <v>324</v>
      </c>
      <c r="N186" s="72" t="s">
        <v>62</v>
      </c>
      <c r="O186" s="231">
        <f t="shared" si="51"/>
        <v>9.4499999999999993</v>
      </c>
      <c r="P186" s="152">
        <f t="shared" si="52"/>
        <v>8</v>
      </c>
      <c r="Q186" s="236">
        <v>10.75</v>
      </c>
      <c r="R186" s="152">
        <f t="shared" si="53"/>
        <v>9</v>
      </c>
      <c r="S186" s="236">
        <f t="shared" si="54"/>
        <v>10.1</v>
      </c>
      <c r="T186" s="239">
        <f t="shared" si="55"/>
        <v>10</v>
      </c>
      <c r="U186" s="58" t="str">
        <f t="shared" si="56"/>
        <v>_5eB</v>
      </c>
      <c r="V186" s="123"/>
      <c r="W186" s="57"/>
      <c r="X186" s="57"/>
      <c r="Y186" s="57"/>
      <c r="Z186" s="57"/>
      <c r="AA186" s="57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51"/>
      <c r="BT186" s="51"/>
      <c r="BU186" s="51"/>
      <c r="BV186" s="51"/>
      <c r="BW186" s="51"/>
      <c r="BX186" s="51"/>
      <c r="BY186" s="51"/>
      <c r="BZ186" s="51"/>
      <c r="CA186" s="51"/>
      <c r="CB186" s="51"/>
      <c r="CC186" s="51"/>
      <c r="CD186" s="51"/>
      <c r="CE186" s="51"/>
      <c r="CF186" s="51"/>
      <c r="CG186" s="51"/>
      <c r="CH186" s="51"/>
      <c r="CI186" s="51"/>
      <c r="CJ186" s="51"/>
      <c r="CK186" s="51"/>
      <c r="CL186" s="51"/>
      <c r="CM186" s="51"/>
      <c r="CN186" s="51"/>
      <c r="CO186" s="51"/>
      <c r="CP186" s="51"/>
      <c r="CQ186" s="51"/>
      <c r="CR186" s="51"/>
      <c r="CS186" s="51"/>
      <c r="CT186" s="51"/>
      <c r="CU186" s="51"/>
      <c r="CV186" s="51"/>
      <c r="CW186" s="51"/>
      <c r="CX186" s="51"/>
      <c r="CY186" s="51"/>
      <c r="CZ186" s="51"/>
      <c r="DA186" s="51"/>
      <c r="DB186" s="51"/>
      <c r="DC186" s="51"/>
      <c r="DD186" s="51"/>
      <c r="DE186" s="51"/>
      <c r="DF186" s="51"/>
      <c r="DG186" s="51"/>
      <c r="DH186" s="51"/>
      <c r="DI186" s="51"/>
    </row>
    <row r="187" spans="1:113" s="1" customFormat="1" ht="18.95" customHeight="1" x14ac:dyDescent="0.3">
      <c r="A187" s="69"/>
      <c r="B187" s="70"/>
      <c r="C187" s="70"/>
      <c r="D187" s="71"/>
      <c r="E187" s="72"/>
      <c r="F187" s="231"/>
      <c r="G187" s="232"/>
      <c r="H187" s="58"/>
      <c r="I187" s="123"/>
      <c r="J187" s="69"/>
      <c r="K187" s="70"/>
      <c r="L187" s="70"/>
      <c r="M187" s="71"/>
      <c r="N187" s="72"/>
      <c r="O187" s="231"/>
      <c r="P187" s="152"/>
      <c r="Q187" s="237"/>
      <c r="R187" s="152"/>
      <c r="S187" s="236"/>
      <c r="T187" s="239"/>
      <c r="U187" s="58"/>
      <c r="V187" s="123"/>
      <c r="W187" s="57"/>
      <c r="X187" s="57"/>
      <c r="Y187" s="57"/>
      <c r="Z187" s="57"/>
      <c r="AA187" s="57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51"/>
      <c r="BT187" s="51"/>
      <c r="BU187" s="51"/>
      <c r="BV187" s="51"/>
      <c r="BW187" s="51"/>
      <c r="BX187" s="51"/>
      <c r="BY187" s="51"/>
      <c r="BZ187" s="51"/>
      <c r="CA187" s="51"/>
      <c r="CB187" s="51"/>
      <c r="CC187" s="51"/>
      <c r="CD187" s="51"/>
      <c r="CE187" s="51"/>
      <c r="CF187" s="51"/>
      <c r="CG187" s="51"/>
      <c r="CH187" s="51"/>
      <c r="CI187" s="51"/>
      <c r="CJ187" s="51"/>
      <c r="CK187" s="51"/>
      <c r="CL187" s="51"/>
      <c r="CM187" s="51"/>
      <c r="CN187" s="51"/>
      <c r="CO187" s="51"/>
      <c r="CP187" s="51"/>
      <c r="CQ187" s="51"/>
      <c r="CR187" s="51"/>
      <c r="CS187" s="51"/>
      <c r="CT187" s="51"/>
      <c r="CU187" s="51"/>
      <c r="CV187" s="51"/>
      <c r="CW187" s="51"/>
      <c r="CX187" s="51"/>
      <c r="CY187" s="51"/>
      <c r="CZ187" s="51"/>
      <c r="DA187" s="51"/>
      <c r="DB187" s="51"/>
      <c r="DC187" s="51"/>
      <c r="DD187" s="51"/>
      <c r="DE187" s="51"/>
      <c r="DF187" s="51"/>
      <c r="DG187" s="51"/>
      <c r="DH187" s="51"/>
      <c r="DI187" s="51"/>
    </row>
    <row r="188" spans="1:113" s="1" customFormat="1" ht="18.95" customHeight="1" x14ac:dyDescent="0.3">
      <c r="A188" s="69"/>
      <c r="B188" s="70"/>
      <c r="C188" s="70"/>
      <c r="D188" s="71"/>
      <c r="E188" s="72"/>
      <c r="F188" s="231"/>
      <c r="G188" s="232"/>
      <c r="H188" s="58"/>
      <c r="I188" s="123"/>
      <c r="J188" s="69"/>
      <c r="K188" s="70"/>
      <c r="L188" s="70"/>
      <c r="M188" s="71"/>
      <c r="N188" s="72"/>
      <c r="O188" s="231"/>
      <c r="P188" s="152"/>
      <c r="Q188" s="236"/>
      <c r="R188" s="152"/>
      <c r="S188" s="236"/>
      <c r="T188" s="239"/>
      <c r="U188" s="58"/>
      <c r="V188" s="123"/>
      <c r="W188" s="57"/>
      <c r="X188" s="57"/>
      <c r="Y188" s="57"/>
      <c r="Z188" s="57"/>
      <c r="AA188" s="57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51"/>
      <c r="BT188" s="51"/>
      <c r="BU188" s="51"/>
      <c r="BV188" s="51"/>
      <c r="BW188" s="51"/>
      <c r="BX188" s="51"/>
      <c r="BY188" s="51"/>
      <c r="BZ188" s="51"/>
      <c r="CA188" s="51"/>
      <c r="CB188" s="51"/>
      <c r="CC188" s="51"/>
      <c r="CD188" s="51"/>
      <c r="CE188" s="51"/>
      <c r="CF188" s="51"/>
      <c r="CG188" s="51"/>
      <c r="CH188" s="51"/>
      <c r="CI188" s="51"/>
      <c r="CJ188" s="51"/>
      <c r="CK188" s="51"/>
      <c r="CL188" s="51"/>
      <c r="CM188" s="51"/>
      <c r="CN188" s="51"/>
      <c r="CO188" s="51"/>
      <c r="CP188" s="51"/>
      <c r="CQ188" s="51"/>
      <c r="CR188" s="51"/>
      <c r="CS188" s="51"/>
      <c r="CT188" s="51"/>
      <c r="CU188" s="51"/>
      <c r="CV188" s="51"/>
      <c r="CW188" s="51"/>
      <c r="CX188" s="51"/>
      <c r="CY188" s="51"/>
      <c r="CZ188" s="51"/>
      <c r="DA188" s="51"/>
      <c r="DB188" s="51"/>
      <c r="DC188" s="51"/>
      <c r="DD188" s="51"/>
      <c r="DE188" s="51"/>
      <c r="DF188" s="51"/>
      <c r="DG188" s="51"/>
      <c r="DH188" s="51"/>
      <c r="DI188" s="51"/>
    </row>
    <row r="189" spans="1:113" s="1" customFormat="1" ht="18.95" customHeight="1" x14ac:dyDescent="0.3">
      <c r="A189" s="69"/>
      <c r="B189" s="70"/>
      <c r="C189" s="70"/>
      <c r="D189" s="71"/>
      <c r="E189" s="72"/>
      <c r="F189" s="231"/>
      <c r="G189" s="232"/>
      <c r="H189" s="58"/>
      <c r="I189" s="123"/>
      <c r="J189" s="69"/>
      <c r="K189" s="70"/>
      <c r="L189" s="70"/>
      <c r="M189" s="71"/>
      <c r="N189" s="72"/>
      <c r="O189" s="231"/>
      <c r="P189" s="152"/>
      <c r="Q189" s="237"/>
      <c r="R189" s="152"/>
      <c r="S189" s="236"/>
      <c r="T189" s="239"/>
      <c r="U189" s="58"/>
      <c r="V189" s="123"/>
      <c r="W189" s="57"/>
      <c r="X189" s="57"/>
      <c r="Y189" s="57"/>
      <c r="Z189" s="57"/>
      <c r="AA189" s="57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  <c r="CC189" s="51"/>
      <c r="CD189" s="51"/>
      <c r="CE189" s="51"/>
      <c r="CF189" s="51"/>
      <c r="CG189" s="51"/>
      <c r="CH189" s="51"/>
      <c r="CI189" s="51"/>
      <c r="CJ189" s="51"/>
      <c r="CK189" s="51"/>
      <c r="CL189" s="51"/>
      <c r="CM189" s="51"/>
      <c r="CN189" s="51"/>
      <c r="CO189" s="51"/>
      <c r="CP189" s="51"/>
      <c r="CQ189" s="51"/>
      <c r="CR189" s="51"/>
      <c r="CS189" s="51"/>
      <c r="CT189" s="51"/>
      <c r="CU189" s="51"/>
      <c r="CV189" s="51"/>
      <c r="CW189" s="51"/>
      <c r="CX189" s="51"/>
      <c r="CY189" s="51"/>
      <c r="CZ189" s="51"/>
      <c r="DA189" s="51"/>
      <c r="DB189" s="51"/>
      <c r="DC189" s="51"/>
      <c r="DD189" s="51"/>
      <c r="DE189" s="51"/>
      <c r="DF189" s="51"/>
      <c r="DG189" s="51"/>
      <c r="DH189" s="51"/>
      <c r="DI189" s="51"/>
    </row>
    <row r="190" spans="1:113" s="1" customFormat="1" ht="18.95" customHeight="1" x14ac:dyDescent="0.3">
      <c r="A190" s="69"/>
      <c r="B190" s="70"/>
      <c r="C190" s="70"/>
      <c r="D190" s="71"/>
      <c r="E190" s="72"/>
      <c r="F190" s="231"/>
      <c r="G190" s="232" t="str">
        <f t="shared" si="49"/>
        <v/>
      </c>
      <c r="H190" s="58"/>
      <c r="I190" s="123"/>
      <c r="J190" s="69"/>
      <c r="K190" s="70"/>
      <c r="L190" s="70"/>
      <c r="M190" s="71"/>
      <c r="N190" s="72"/>
      <c r="O190" s="231" t="str">
        <f t="shared" si="51"/>
        <v/>
      </c>
      <c r="P190" s="152" t="str">
        <f t="shared" si="52"/>
        <v/>
      </c>
      <c r="Q190" s="236"/>
      <c r="R190" s="152" t="str">
        <f t="shared" si="53"/>
        <v/>
      </c>
      <c r="S190" s="236" t="str">
        <f t="shared" si="54"/>
        <v/>
      </c>
      <c r="T190" s="239" t="str">
        <f t="shared" si="55"/>
        <v/>
      </c>
      <c r="U190" s="58"/>
      <c r="V190" s="123"/>
      <c r="W190" s="57"/>
      <c r="X190" s="57"/>
      <c r="Y190" s="57"/>
      <c r="Z190" s="57"/>
      <c r="AA190" s="57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  <c r="BT190" s="51"/>
      <c r="BU190" s="51"/>
      <c r="BV190" s="51"/>
      <c r="BW190" s="51"/>
      <c r="BX190" s="51"/>
      <c r="BY190" s="51"/>
      <c r="BZ190" s="51"/>
      <c r="CA190" s="51"/>
      <c r="CB190" s="51"/>
      <c r="CC190" s="51"/>
      <c r="CD190" s="51"/>
      <c r="CE190" s="51"/>
      <c r="CF190" s="51"/>
      <c r="CG190" s="51"/>
      <c r="CH190" s="51"/>
      <c r="CI190" s="51"/>
      <c r="CJ190" s="51"/>
      <c r="CK190" s="51"/>
      <c r="CL190" s="51"/>
      <c r="CM190" s="51"/>
      <c r="CN190" s="51"/>
      <c r="CO190" s="51"/>
      <c r="CP190" s="51"/>
      <c r="CQ190" s="51"/>
      <c r="CR190" s="51"/>
      <c r="CS190" s="51"/>
      <c r="CT190" s="51"/>
      <c r="CU190" s="51"/>
      <c r="CV190" s="51"/>
      <c r="CW190" s="51"/>
      <c r="CX190" s="51"/>
      <c r="CY190" s="51"/>
      <c r="CZ190" s="51"/>
      <c r="DA190" s="51"/>
      <c r="DB190" s="51"/>
      <c r="DC190" s="51"/>
      <c r="DD190" s="51"/>
      <c r="DE190" s="51"/>
      <c r="DF190" s="51"/>
      <c r="DG190" s="51"/>
      <c r="DH190" s="51"/>
      <c r="DI190" s="51"/>
    </row>
    <row r="191" spans="1:113" s="1" customFormat="1" ht="18.95" customHeight="1" x14ac:dyDescent="0.3">
      <c r="A191" s="69"/>
      <c r="B191" s="70"/>
      <c r="C191" s="70"/>
      <c r="D191" s="71"/>
      <c r="E191" s="72"/>
      <c r="F191" s="231"/>
      <c r="G191" s="232" t="str">
        <f t="shared" si="49"/>
        <v/>
      </c>
      <c r="H191" s="58"/>
      <c r="I191" s="123"/>
      <c r="J191" s="69"/>
      <c r="K191" s="70"/>
      <c r="L191" s="70"/>
      <c r="M191" s="71"/>
      <c r="N191" s="72"/>
      <c r="O191" s="231" t="str">
        <f t="shared" si="51"/>
        <v/>
      </c>
      <c r="P191" s="152" t="str">
        <f t="shared" si="52"/>
        <v/>
      </c>
      <c r="Q191" s="237"/>
      <c r="R191" s="152" t="str">
        <f t="shared" si="53"/>
        <v/>
      </c>
      <c r="S191" s="236" t="str">
        <f t="shared" si="54"/>
        <v/>
      </c>
      <c r="T191" s="239" t="str">
        <f t="shared" si="55"/>
        <v/>
      </c>
      <c r="U191" s="58"/>
      <c r="V191" s="123"/>
      <c r="W191" s="57"/>
      <c r="X191" s="57"/>
      <c r="Y191" s="57"/>
      <c r="Z191" s="57"/>
      <c r="AA191" s="57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  <c r="BT191" s="51"/>
      <c r="BU191" s="51"/>
      <c r="BV191" s="51"/>
      <c r="BW191" s="51"/>
      <c r="BX191" s="51"/>
      <c r="BY191" s="51"/>
      <c r="BZ191" s="51"/>
      <c r="CA191" s="51"/>
      <c r="CB191" s="51"/>
      <c r="CC191" s="51"/>
      <c r="CD191" s="51"/>
      <c r="CE191" s="51"/>
      <c r="CF191" s="51"/>
      <c r="CG191" s="51"/>
      <c r="CH191" s="51"/>
      <c r="CI191" s="51"/>
      <c r="CJ191" s="51"/>
      <c r="CK191" s="51"/>
      <c r="CL191" s="51"/>
      <c r="CM191" s="51"/>
      <c r="CN191" s="51"/>
      <c r="CO191" s="51"/>
      <c r="CP191" s="51"/>
      <c r="CQ191" s="51"/>
      <c r="CR191" s="51"/>
      <c r="CS191" s="51"/>
      <c r="CT191" s="51"/>
      <c r="CU191" s="51"/>
      <c r="CV191" s="51"/>
      <c r="CW191" s="51"/>
      <c r="CX191" s="51"/>
      <c r="CY191" s="51"/>
      <c r="CZ191" s="51"/>
      <c r="DA191" s="51"/>
      <c r="DB191" s="51"/>
      <c r="DC191" s="51"/>
      <c r="DD191" s="51"/>
      <c r="DE191" s="51"/>
      <c r="DF191" s="51"/>
      <c r="DG191" s="51"/>
      <c r="DH191" s="51"/>
    </row>
    <row r="192" spans="1:113" s="1" customFormat="1" ht="18.95" customHeight="1" x14ac:dyDescent="0.3">
      <c r="A192" s="69"/>
      <c r="B192" s="70"/>
      <c r="C192" s="70"/>
      <c r="D192" s="71"/>
      <c r="E192" s="72"/>
      <c r="F192" s="231"/>
      <c r="G192" s="232" t="str">
        <f t="shared" si="49"/>
        <v/>
      </c>
      <c r="H192" s="58"/>
      <c r="I192" s="123"/>
      <c r="J192" s="69"/>
      <c r="K192" s="70"/>
      <c r="L192" s="70"/>
      <c r="M192" s="71"/>
      <c r="N192" s="72"/>
      <c r="O192" s="231" t="str">
        <f t="shared" si="51"/>
        <v/>
      </c>
      <c r="P192" s="152" t="str">
        <f t="shared" si="52"/>
        <v/>
      </c>
      <c r="Q192" s="236"/>
      <c r="R192" s="152" t="str">
        <f t="shared" si="53"/>
        <v/>
      </c>
      <c r="S192" s="236" t="str">
        <f t="shared" si="54"/>
        <v/>
      </c>
      <c r="T192" s="239" t="str">
        <f t="shared" si="55"/>
        <v/>
      </c>
      <c r="U192" s="58"/>
      <c r="V192" s="123"/>
      <c r="W192" s="57"/>
      <c r="X192" s="57"/>
      <c r="Y192" s="57"/>
      <c r="Z192" s="57"/>
      <c r="AA192" s="57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51"/>
      <c r="BT192" s="51"/>
      <c r="BU192" s="51"/>
      <c r="BV192" s="51"/>
      <c r="BW192" s="51"/>
      <c r="BX192" s="51"/>
      <c r="BY192" s="51"/>
      <c r="BZ192" s="51"/>
      <c r="CA192" s="51"/>
      <c r="CB192" s="51"/>
      <c r="CC192" s="51"/>
      <c r="CD192" s="51"/>
      <c r="CE192" s="51"/>
      <c r="CF192" s="51"/>
      <c r="CG192" s="51"/>
      <c r="CH192" s="51"/>
      <c r="CI192" s="51"/>
      <c r="CJ192" s="51"/>
      <c r="CK192" s="51"/>
      <c r="CL192" s="51"/>
      <c r="CM192" s="51"/>
      <c r="CN192" s="51"/>
      <c r="CO192" s="51"/>
      <c r="CP192" s="51"/>
      <c r="CQ192" s="51"/>
      <c r="CR192" s="51"/>
      <c r="CS192" s="51"/>
      <c r="CT192" s="51"/>
      <c r="CU192" s="51"/>
      <c r="CV192" s="51"/>
      <c r="CW192" s="51"/>
      <c r="CX192" s="51"/>
      <c r="CY192" s="51"/>
      <c r="CZ192" s="51"/>
      <c r="DA192" s="51"/>
      <c r="DB192" s="51"/>
      <c r="DC192" s="51"/>
      <c r="DD192" s="51"/>
      <c r="DE192" s="51"/>
      <c r="DF192" s="51"/>
      <c r="DG192" s="51"/>
      <c r="DH192" s="51"/>
    </row>
    <row r="193" spans="1:113" s="1" customFormat="1" ht="18.95" customHeight="1" x14ac:dyDescent="0.3">
      <c r="A193" s="69"/>
      <c r="B193" s="70"/>
      <c r="C193" s="70"/>
      <c r="D193" s="71"/>
      <c r="E193" s="72"/>
      <c r="F193" s="231"/>
      <c r="G193" s="232" t="str">
        <f t="shared" si="49"/>
        <v/>
      </c>
      <c r="H193" s="58"/>
      <c r="I193" s="123"/>
      <c r="J193" s="69"/>
      <c r="K193" s="70"/>
      <c r="L193" s="70"/>
      <c r="M193" s="71"/>
      <c r="N193" s="72"/>
      <c r="O193" s="231" t="str">
        <f t="shared" si="51"/>
        <v/>
      </c>
      <c r="P193" s="152" t="str">
        <f t="shared" si="52"/>
        <v/>
      </c>
      <c r="Q193" s="237"/>
      <c r="R193" s="152" t="str">
        <f t="shared" si="53"/>
        <v/>
      </c>
      <c r="S193" s="236" t="str">
        <f t="shared" si="54"/>
        <v/>
      </c>
      <c r="T193" s="239" t="str">
        <f t="shared" si="55"/>
        <v/>
      </c>
      <c r="U193" s="58"/>
      <c r="V193" s="123"/>
      <c r="W193" s="57"/>
      <c r="X193" s="57"/>
      <c r="Y193" s="57"/>
      <c r="Z193" s="57"/>
      <c r="AA193" s="57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1"/>
      <c r="BM193" s="51"/>
      <c r="BN193" s="51"/>
      <c r="BO193" s="51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1"/>
      <c r="CA193" s="51"/>
      <c r="CB193" s="51"/>
      <c r="CC193" s="51"/>
      <c r="CD193" s="51"/>
      <c r="CE193" s="51"/>
      <c r="CF193" s="51"/>
      <c r="CG193" s="51"/>
      <c r="CH193" s="51"/>
      <c r="CI193" s="51"/>
      <c r="CJ193" s="51"/>
      <c r="CK193" s="51"/>
      <c r="CL193" s="51"/>
      <c r="CM193" s="51"/>
      <c r="CN193" s="51"/>
      <c r="CO193" s="51"/>
      <c r="CP193" s="51"/>
      <c r="CQ193" s="51"/>
      <c r="CR193" s="51"/>
      <c r="CS193" s="51"/>
      <c r="CT193" s="51"/>
      <c r="CU193" s="51"/>
      <c r="CV193" s="51"/>
      <c r="CW193" s="51"/>
      <c r="CX193" s="51"/>
      <c r="CY193" s="51"/>
      <c r="CZ193" s="51"/>
      <c r="DA193" s="51"/>
      <c r="DB193" s="51"/>
      <c r="DC193" s="51"/>
      <c r="DD193" s="51"/>
      <c r="DE193" s="51"/>
      <c r="DF193" s="51"/>
      <c r="DG193" s="51"/>
      <c r="DH193" s="51"/>
    </row>
    <row r="194" spans="1:113" s="1" customFormat="1" ht="18.95" customHeight="1" x14ac:dyDescent="0.3">
      <c r="A194" s="69"/>
      <c r="B194" s="70"/>
      <c r="C194" s="70"/>
      <c r="D194" s="71"/>
      <c r="E194" s="72"/>
      <c r="F194" s="231"/>
      <c r="G194" s="232" t="str">
        <f t="shared" si="49"/>
        <v/>
      </c>
      <c r="H194" s="58"/>
      <c r="I194" s="123"/>
      <c r="J194" s="69"/>
      <c r="K194" s="70"/>
      <c r="L194" s="70"/>
      <c r="M194" s="71"/>
      <c r="N194" s="72"/>
      <c r="O194" s="231" t="str">
        <f t="shared" si="51"/>
        <v/>
      </c>
      <c r="P194" s="152" t="str">
        <f t="shared" si="52"/>
        <v/>
      </c>
      <c r="Q194" s="236"/>
      <c r="R194" s="152" t="str">
        <f t="shared" si="53"/>
        <v/>
      </c>
      <c r="S194" s="236" t="str">
        <f t="shared" si="54"/>
        <v/>
      </c>
      <c r="T194" s="239" t="str">
        <f t="shared" si="55"/>
        <v/>
      </c>
      <c r="U194" s="58"/>
      <c r="V194" s="123"/>
      <c r="W194" s="57"/>
      <c r="X194" s="57"/>
      <c r="Y194" s="57"/>
      <c r="Z194" s="57"/>
      <c r="AA194" s="57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1"/>
      <c r="BL194" s="51"/>
      <c r="BM194" s="51"/>
      <c r="BN194" s="51"/>
      <c r="BO194" s="51"/>
      <c r="BP194" s="51"/>
      <c r="BQ194" s="51"/>
      <c r="BR194" s="51"/>
      <c r="BS194" s="51"/>
      <c r="BT194" s="51"/>
      <c r="BU194" s="51"/>
      <c r="BV194" s="51"/>
      <c r="BW194" s="51"/>
      <c r="BX194" s="51"/>
      <c r="BY194" s="51"/>
      <c r="BZ194" s="51"/>
      <c r="CA194" s="51"/>
      <c r="CB194" s="51"/>
      <c r="CC194" s="51"/>
      <c r="CD194" s="51"/>
      <c r="CE194" s="51"/>
      <c r="CF194" s="51"/>
      <c r="CG194" s="51"/>
      <c r="CH194" s="51"/>
      <c r="CI194" s="51"/>
      <c r="CJ194" s="51"/>
      <c r="CK194" s="51"/>
      <c r="CL194" s="51"/>
      <c r="CM194" s="51"/>
      <c r="CN194" s="51"/>
      <c r="CO194" s="51"/>
      <c r="CP194" s="51"/>
      <c r="CQ194" s="51"/>
      <c r="CR194" s="51"/>
      <c r="CS194" s="51"/>
      <c r="CT194" s="51"/>
      <c r="CU194" s="51"/>
      <c r="CV194" s="51"/>
      <c r="CW194" s="51"/>
      <c r="CX194" s="51"/>
      <c r="CY194" s="51"/>
      <c r="CZ194" s="51"/>
      <c r="DA194" s="51"/>
      <c r="DB194" s="51"/>
      <c r="DC194" s="51"/>
      <c r="DD194" s="51"/>
      <c r="DE194" s="51"/>
      <c r="DF194" s="51"/>
      <c r="DG194" s="51"/>
      <c r="DH194" s="51"/>
    </row>
    <row r="195" spans="1:113" s="1" customFormat="1" ht="18.95" customHeight="1" x14ac:dyDescent="0.3">
      <c r="A195" s="69"/>
      <c r="B195" s="70"/>
      <c r="C195" s="70"/>
      <c r="D195" s="71"/>
      <c r="E195" s="72"/>
      <c r="F195" s="231"/>
      <c r="G195" s="232" t="str">
        <f t="shared" si="49"/>
        <v/>
      </c>
      <c r="H195" s="58"/>
      <c r="I195" s="123"/>
      <c r="J195" s="69"/>
      <c r="K195" s="70"/>
      <c r="L195" s="70"/>
      <c r="M195" s="71"/>
      <c r="N195" s="72"/>
      <c r="O195" s="231" t="str">
        <f t="shared" si="51"/>
        <v/>
      </c>
      <c r="P195" s="152" t="str">
        <f t="shared" si="52"/>
        <v/>
      </c>
      <c r="Q195" s="237"/>
      <c r="R195" s="152" t="str">
        <f t="shared" si="53"/>
        <v/>
      </c>
      <c r="S195" s="236" t="str">
        <f t="shared" si="54"/>
        <v/>
      </c>
      <c r="T195" s="239" t="str">
        <f t="shared" si="55"/>
        <v/>
      </c>
      <c r="U195" s="58"/>
      <c r="V195" s="123"/>
      <c r="W195" s="57"/>
      <c r="X195" s="57"/>
      <c r="Y195" s="57"/>
      <c r="Z195" s="57"/>
      <c r="AA195" s="57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  <c r="BJ195" s="51"/>
      <c r="BK195" s="51"/>
      <c r="BL195" s="51"/>
      <c r="BM195" s="51"/>
      <c r="BN195" s="51"/>
      <c r="BO195" s="51"/>
      <c r="BP195" s="51"/>
      <c r="BQ195" s="51"/>
      <c r="BR195" s="51"/>
      <c r="BS195" s="51"/>
      <c r="BT195" s="51"/>
      <c r="BU195" s="51"/>
      <c r="BV195" s="51"/>
      <c r="BW195" s="51"/>
      <c r="BX195" s="51"/>
      <c r="BY195" s="51"/>
      <c r="BZ195" s="51"/>
      <c r="CA195" s="51"/>
      <c r="CB195" s="51"/>
      <c r="CC195" s="51"/>
      <c r="CD195" s="51"/>
      <c r="CE195" s="51"/>
      <c r="CF195" s="51"/>
      <c r="CG195" s="51"/>
      <c r="CH195" s="51"/>
      <c r="CI195" s="51"/>
      <c r="CJ195" s="51"/>
      <c r="CK195" s="51"/>
      <c r="CL195" s="51"/>
      <c r="CM195" s="51"/>
      <c r="CN195" s="51"/>
      <c r="CO195" s="51"/>
      <c r="CP195" s="51"/>
      <c r="CQ195" s="51"/>
      <c r="CR195" s="51"/>
      <c r="CS195" s="51"/>
      <c r="CT195" s="51"/>
      <c r="CU195" s="51"/>
      <c r="CV195" s="51"/>
      <c r="CW195" s="51"/>
      <c r="CX195" s="51"/>
      <c r="CY195" s="51"/>
      <c r="CZ195" s="51"/>
      <c r="DA195" s="51"/>
      <c r="DB195" s="51"/>
      <c r="DC195" s="51"/>
      <c r="DD195" s="51"/>
      <c r="DE195" s="51"/>
      <c r="DF195" s="51"/>
      <c r="DG195" s="51"/>
      <c r="DH195" s="51"/>
    </row>
    <row r="196" spans="1:113" s="1" customFormat="1" ht="18.95" customHeight="1" x14ac:dyDescent="0.3">
      <c r="A196" s="69"/>
      <c r="B196" s="70"/>
      <c r="C196" s="70"/>
      <c r="D196" s="71"/>
      <c r="E196" s="72"/>
      <c r="F196" s="231"/>
      <c r="G196" s="232" t="str">
        <f t="shared" si="49"/>
        <v/>
      </c>
      <c r="H196" s="58"/>
      <c r="I196" s="123"/>
      <c r="J196" s="69"/>
      <c r="K196" s="70"/>
      <c r="L196" s="70"/>
      <c r="M196" s="71"/>
      <c r="N196" s="72"/>
      <c r="O196" s="231" t="str">
        <f t="shared" si="51"/>
        <v/>
      </c>
      <c r="P196" s="152" t="str">
        <f t="shared" si="52"/>
        <v/>
      </c>
      <c r="Q196" s="236"/>
      <c r="R196" s="152" t="str">
        <f t="shared" si="53"/>
        <v/>
      </c>
      <c r="S196" s="236" t="str">
        <f t="shared" si="54"/>
        <v/>
      </c>
      <c r="T196" s="239" t="str">
        <f t="shared" si="55"/>
        <v/>
      </c>
      <c r="U196" s="58"/>
      <c r="V196" s="123"/>
      <c r="W196" s="57"/>
      <c r="X196" s="57"/>
      <c r="Y196" s="57"/>
      <c r="Z196" s="57"/>
      <c r="AA196" s="57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51"/>
      <c r="BT196" s="51"/>
      <c r="BU196" s="51"/>
      <c r="BV196" s="51"/>
      <c r="BW196" s="51"/>
      <c r="BX196" s="51"/>
      <c r="BY196" s="51"/>
      <c r="BZ196" s="51"/>
      <c r="CA196" s="51"/>
      <c r="CB196" s="51"/>
      <c r="CC196" s="51"/>
      <c r="CD196" s="51"/>
      <c r="CE196" s="51"/>
      <c r="CF196" s="51"/>
      <c r="CG196" s="51"/>
      <c r="CH196" s="51"/>
      <c r="CI196" s="51"/>
      <c r="CJ196" s="51"/>
      <c r="CK196" s="51"/>
      <c r="CL196" s="51"/>
      <c r="CM196" s="51"/>
      <c r="CN196" s="51"/>
      <c r="CO196" s="51"/>
      <c r="CP196" s="51"/>
      <c r="CQ196" s="51"/>
      <c r="CR196" s="51"/>
      <c r="CS196" s="51"/>
      <c r="CT196" s="51"/>
      <c r="CU196" s="51"/>
      <c r="CV196" s="51"/>
      <c r="CW196" s="51"/>
      <c r="CX196" s="51"/>
      <c r="CY196" s="51"/>
      <c r="CZ196" s="51"/>
      <c r="DA196" s="51"/>
      <c r="DB196" s="51"/>
      <c r="DC196" s="51"/>
      <c r="DD196" s="51"/>
      <c r="DE196" s="51"/>
      <c r="DF196" s="51"/>
      <c r="DG196" s="51"/>
      <c r="DH196" s="51"/>
    </row>
    <row r="197" spans="1:113" s="1" customFormat="1" ht="18.95" customHeight="1" x14ac:dyDescent="0.3">
      <c r="A197" s="69"/>
      <c r="B197" s="70"/>
      <c r="C197" s="70"/>
      <c r="D197" s="71"/>
      <c r="E197" s="72"/>
      <c r="F197" s="234"/>
      <c r="G197" s="232" t="str">
        <f t="shared" si="49"/>
        <v/>
      </c>
      <c r="H197" s="58"/>
      <c r="I197" s="123"/>
      <c r="J197" s="69"/>
      <c r="K197" s="70"/>
      <c r="L197" s="70"/>
      <c r="M197" s="71"/>
      <c r="N197" s="72"/>
      <c r="O197" s="231" t="str">
        <f t="shared" si="51"/>
        <v/>
      </c>
      <c r="P197" s="152" t="str">
        <f t="shared" si="52"/>
        <v/>
      </c>
      <c r="Q197" s="237"/>
      <c r="R197" s="152" t="str">
        <f t="shared" si="53"/>
        <v/>
      </c>
      <c r="S197" s="236" t="str">
        <f t="shared" si="54"/>
        <v/>
      </c>
      <c r="T197" s="239" t="str">
        <f t="shared" si="55"/>
        <v/>
      </c>
      <c r="U197" s="58"/>
      <c r="V197" s="123"/>
      <c r="W197" s="57"/>
      <c r="X197" s="57"/>
      <c r="Y197" s="57"/>
      <c r="Z197" s="57"/>
      <c r="AA197" s="57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1"/>
      <c r="CA197" s="51"/>
      <c r="CB197" s="51"/>
      <c r="CC197" s="51"/>
      <c r="CD197" s="51"/>
      <c r="CE197" s="51"/>
      <c r="CF197" s="51"/>
      <c r="CG197" s="51"/>
      <c r="CH197" s="51"/>
      <c r="CI197" s="51"/>
      <c r="CJ197" s="51"/>
      <c r="CK197" s="51"/>
      <c r="CL197" s="51"/>
      <c r="CM197" s="51"/>
      <c r="CN197" s="51"/>
      <c r="CO197" s="51"/>
      <c r="CP197" s="51"/>
      <c r="CQ197" s="51"/>
      <c r="CR197" s="51"/>
      <c r="CS197" s="51"/>
      <c r="CT197" s="51"/>
      <c r="CU197" s="51"/>
      <c r="CV197" s="51"/>
      <c r="CW197" s="51"/>
      <c r="CX197" s="51"/>
      <c r="CY197" s="51"/>
      <c r="CZ197" s="51"/>
      <c r="DA197" s="51"/>
      <c r="DB197" s="51"/>
      <c r="DC197" s="51"/>
      <c r="DD197" s="51"/>
      <c r="DE197" s="51"/>
      <c r="DF197" s="51"/>
      <c r="DG197" s="51"/>
      <c r="DH197" s="51"/>
    </row>
    <row r="198" spans="1:113" s="1" customFormat="1" ht="18.95" customHeight="1" x14ac:dyDescent="0.3">
      <c r="A198" s="69"/>
      <c r="B198" s="69"/>
      <c r="C198" s="69"/>
      <c r="D198" s="69"/>
      <c r="E198" s="69"/>
      <c r="F198" s="231"/>
      <c r="G198" s="232" t="str">
        <f t="shared" si="49"/>
        <v/>
      </c>
      <c r="H198" s="69"/>
      <c r="I198" s="123"/>
      <c r="J198" s="69"/>
      <c r="K198" s="69"/>
      <c r="L198" s="69"/>
      <c r="M198" s="69"/>
      <c r="N198" s="69"/>
      <c r="O198" s="231" t="str">
        <f t="shared" si="51"/>
        <v/>
      </c>
      <c r="P198" s="152" t="str">
        <f t="shared" si="52"/>
        <v/>
      </c>
      <c r="Q198" s="236"/>
      <c r="R198" s="152" t="str">
        <f t="shared" si="53"/>
        <v/>
      </c>
      <c r="S198" s="236" t="str">
        <f t="shared" si="54"/>
        <v/>
      </c>
      <c r="T198" s="239" t="str">
        <f t="shared" si="55"/>
        <v/>
      </c>
      <c r="U198" s="69"/>
      <c r="V198" s="123"/>
      <c r="W198" s="57"/>
      <c r="X198" s="57"/>
      <c r="Y198" s="57"/>
      <c r="Z198" s="57"/>
      <c r="AA198" s="57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1"/>
      <c r="BL198" s="51"/>
      <c r="BM198" s="51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1"/>
      <c r="CP198" s="51"/>
      <c r="CQ198" s="51"/>
      <c r="CR198" s="51"/>
      <c r="CS198" s="51"/>
      <c r="CT198" s="51"/>
      <c r="CU198" s="51"/>
      <c r="CV198" s="51"/>
      <c r="CW198" s="51"/>
      <c r="CX198" s="51"/>
      <c r="CY198" s="51"/>
      <c r="CZ198" s="51"/>
      <c r="DA198" s="51"/>
      <c r="DB198" s="51"/>
      <c r="DC198" s="51"/>
      <c r="DD198" s="51"/>
      <c r="DE198" s="51"/>
      <c r="DF198" s="51"/>
      <c r="DG198" s="51"/>
      <c r="DH198" s="51"/>
    </row>
    <row r="199" spans="1:113" s="1" customFormat="1" ht="18.95" customHeight="1" x14ac:dyDescent="0.3">
      <c r="A199" s="69"/>
      <c r="B199" s="69"/>
      <c r="C199" s="69"/>
      <c r="D199" s="69"/>
      <c r="E199" s="69"/>
      <c r="F199" s="231"/>
      <c r="G199" s="232" t="str">
        <f t="shared" si="49"/>
        <v/>
      </c>
      <c r="H199" s="69"/>
      <c r="I199" s="123"/>
      <c r="J199" s="69"/>
      <c r="K199" s="69"/>
      <c r="L199" s="69"/>
      <c r="M199" s="69"/>
      <c r="N199" s="69"/>
      <c r="O199" s="231" t="str">
        <f t="shared" si="51"/>
        <v/>
      </c>
      <c r="P199" s="152" t="str">
        <f t="shared" si="52"/>
        <v/>
      </c>
      <c r="Q199" s="236"/>
      <c r="R199" s="152" t="str">
        <f t="shared" si="53"/>
        <v/>
      </c>
      <c r="S199" s="236" t="str">
        <f t="shared" si="54"/>
        <v/>
      </c>
      <c r="T199" s="239" t="str">
        <f t="shared" si="55"/>
        <v/>
      </c>
      <c r="U199" s="69"/>
      <c r="V199" s="123"/>
      <c r="W199" s="57"/>
      <c r="X199" s="57"/>
      <c r="Y199" s="57"/>
      <c r="Z199" s="57"/>
      <c r="AA199" s="57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  <c r="BJ199" s="51"/>
      <c r="BK199" s="51"/>
      <c r="BL199" s="51"/>
      <c r="BM199" s="51"/>
      <c r="BN199" s="51"/>
      <c r="BO199" s="51"/>
      <c r="BP199" s="51"/>
      <c r="BQ199" s="51"/>
      <c r="BR199" s="51"/>
      <c r="BS199" s="51"/>
      <c r="BT199" s="51"/>
      <c r="BU199" s="51"/>
      <c r="BV199" s="51"/>
      <c r="BW199" s="51"/>
      <c r="BX199" s="51"/>
      <c r="BY199" s="51"/>
      <c r="BZ199" s="51"/>
      <c r="CA199" s="51"/>
      <c r="CB199" s="51"/>
      <c r="CC199" s="51"/>
      <c r="CD199" s="51"/>
      <c r="CE199" s="51"/>
      <c r="CF199" s="51"/>
      <c r="CG199" s="51"/>
      <c r="CH199" s="51"/>
      <c r="CI199" s="51"/>
      <c r="CJ199" s="51"/>
      <c r="CK199" s="51"/>
      <c r="CL199" s="51"/>
      <c r="CM199" s="51"/>
      <c r="CN199" s="51"/>
      <c r="CO199" s="51"/>
      <c r="CP199" s="51"/>
      <c r="CQ199" s="51"/>
      <c r="CR199" s="51"/>
      <c r="CS199" s="51"/>
      <c r="CT199" s="51"/>
      <c r="CU199" s="51"/>
      <c r="CV199" s="51"/>
      <c r="CW199" s="51"/>
      <c r="CX199" s="51"/>
      <c r="CY199" s="51"/>
      <c r="CZ199" s="51"/>
      <c r="DA199" s="51"/>
      <c r="DB199" s="51"/>
      <c r="DC199" s="51"/>
      <c r="DD199" s="51"/>
      <c r="DE199" s="51"/>
      <c r="DF199" s="51"/>
      <c r="DG199" s="51"/>
      <c r="DH199" s="51"/>
    </row>
    <row r="200" spans="1:113" s="1" customFormat="1" ht="18.95" customHeight="1" x14ac:dyDescent="0.3">
      <c r="A200" s="69"/>
      <c r="B200" s="69"/>
      <c r="C200" s="69"/>
      <c r="D200" s="69"/>
      <c r="E200" s="69"/>
      <c r="F200" s="231"/>
      <c r="G200" s="232" t="str">
        <f t="shared" si="49"/>
        <v/>
      </c>
      <c r="H200" s="69"/>
      <c r="I200" s="123"/>
      <c r="J200" s="69"/>
      <c r="K200" s="69"/>
      <c r="L200" s="69"/>
      <c r="M200" s="69"/>
      <c r="N200" s="69"/>
      <c r="O200" s="231" t="str">
        <f t="shared" si="51"/>
        <v/>
      </c>
      <c r="P200" s="152" t="str">
        <f t="shared" si="52"/>
        <v/>
      </c>
      <c r="Q200" s="236"/>
      <c r="R200" s="152" t="str">
        <f t="shared" si="53"/>
        <v/>
      </c>
      <c r="S200" s="236" t="str">
        <f t="shared" si="54"/>
        <v/>
      </c>
      <c r="T200" s="239" t="str">
        <f t="shared" si="55"/>
        <v/>
      </c>
      <c r="U200" s="69"/>
      <c r="V200" s="123"/>
      <c r="W200" s="57"/>
      <c r="X200" s="57"/>
      <c r="Y200" s="57"/>
      <c r="Z200" s="57"/>
      <c r="AA200" s="57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  <c r="BM200" s="51"/>
      <c r="BN200" s="51"/>
      <c r="BO200" s="51"/>
      <c r="BP200" s="51"/>
      <c r="BQ200" s="51"/>
      <c r="BR200" s="51"/>
      <c r="BS200" s="51"/>
      <c r="BT200" s="51"/>
      <c r="BU200" s="51"/>
      <c r="BV200" s="51"/>
      <c r="BW200" s="51"/>
      <c r="BX200" s="51"/>
      <c r="BY200" s="51"/>
      <c r="BZ200" s="51"/>
      <c r="CA200" s="51"/>
      <c r="CB200" s="51"/>
      <c r="CC200" s="51"/>
      <c r="CD200" s="51"/>
      <c r="CE200" s="51"/>
      <c r="CF200" s="51"/>
      <c r="CG200" s="51"/>
      <c r="CH200" s="51"/>
      <c r="CI200" s="51"/>
      <c r="CJ200" s="51"/>
      <c r="CK200" s="51"/>
      <c r="CL200" s="51"/>
      <c r="CM200" s="51"/>
      <c r="CN200" s="51"/>
      <c r="CO200" s="51"/>
      <c r="CP200" s="51"/>
      <c r="CQ200" s="51"/>
      <c r="CR200" s="51"/>
      <c r="CS200" s="51"/>
      <c r="CT200" s="51"/>
      <c r="CU200" s="51"/>
      <c r="CV200" s="51"/>
      <c r="CW200" s="51"/>
      <c r="CX200" s="51"/>
      <c r="CY200" s="51"/>
      <c r="CZ200" s="51"/>
      <c r="DA200" s="51"/>
      <c r="DB200" s="51"/>
      <c r="DC200" s="51"/>
      <c r="DD200" s="51"/>
      <c r="DE200" s="51"/>
      <c r="DF200" s="51"/>
      <c r="DG200" s="51"/>
      <c r="DH200" s="51"/>
    </row>
    <row r="201" spans="1:113" s="1" customFormat="1" ht="18.95" customHeight="1" x14ac:dyDescent="0.3">
      <c r="A201" s="69"/>
      <c r="B201" s="69"/>
      <c r="C201" s="69"/>
      <c r="D201" s="69"/>
      <c r="E201" s="69"/>
      <c r="F201" s="235"/>
      <c r="G201" s="232" t="str">
        <f t="shared" si="49"/>
        <v/>
      </c>
      <c r="H201" s="69"/>
      <c r="I201" s="123"/>
      <c r="J201" s="69"/>
      <c r="K201" s="69"/>
      <c r="L201" s="69"/>
      <c r="M201" s="69"/>
      <c r="N201" s="69"/>
      <c r="O201" s="231" t="str">
        <f t="shared" si="51"/>
        <v/>
      </c>
      <c r="P201" s="152" t="str">
        <f t="shared" si="52"/>
        <v/>
      </c>
      <c r="Q201" s="238"/>
      <c r="R201" s="152" t="str">
        <f t="shared" si="53"/>
        <v/>
      </c>
      <c r="S201" s="236" t="str">
        <f t="shared" si="54"/>
        <v/>
      </c>
      <c r="T201" s="239" t="str">
        <f t="shared" si="55"/>
        <v/>
      </c>
      <c r="U201" s="69"/>
      <c r="V201" s="123"/>
      <c r="W201" s="57"/>
      <c r="X201" s="57"/>
      <c r="Y201" s="57"/>
      <c r="Z201" s="57"/>
      <c r="AA201" s="57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1"/>
      <c r="BO201" s="51"/>
      <c r="BP201" s="51"/>
      <c r="BQ201" s="51"/>
      <c r="BR201" s="51"/>
      <c r="BS201" s="51"/>
      <c r="BT201" s="51"/>
      <c r="BU201" s="51"/>
      <c r="BV201" s="51"/>
      <c r="BW201" s="51"/>
      <c r="BX201" s="51"/>
      <c r="BY201" s="51"/>
      <c r="BZ201" s="51"/>
      <c r="CA201" s="51"/>
      <c r="CB201" s="51"/>
      <c r="CC201" s="51"/>
      <c r="CD201" s="51"/>
      <c r="CE201" s="51"/>
      <c r="CF201" s="51"/>
      <c r="CG201" s="51"/>
      <c r="CH201" s="51"/>
      <c r="CI201" s="51"/>
      <c r="CJ201" s="51"/>
      <c r="CK201" s="51"/>
      <c r="CL201" s="51"/>
      <c r="CM201" s="51"/>
      <c r="CN201" s="51"/>
      <c r="CO201" s="51"/>
      <c r="CP201" s="51"/>
      <c r="CQ201" s="51"/>
      <c r="CR201" s="51"/>
      <c r="CS201" s="51"/>
      <c r="CT201" s="51"/>
      <c r="CU201" s="51"/>
      <c r="CV201" s="51"/>
      <c r="CW201" s="51"/>
      <c r="CX201" s="51"/>
      <c r="CY201" s="51"/>
      <c r="CZ201" s="51"/>
      <c r="DA201" s="51"/>
      <c r="DB201" s="51"/>
      <c r="DC201" s="51"/>
      <c r="DD201" s="51"/>
      <c r="DE201" s="51"/>
      <c r="DF201" s="51"/>
      <c r="DG201" s="51"/>
      <c r="DH201" s="51"/>
    </row>
    <row r="202" spans="1:113" s="1" customFormat="1" ht="18.95" customHeight="1" x14ac:dyDescent="0.3">
      <c r="A202" s="69"/>
      <c r="B202" s="69"/>
      <c r="C202" s="69"/>
      <c r="D202" s="69"/>
      <c r="E202" s="69"/>
      <c r="F202" s="235"/>
      <c r="G202" s="232" t="str">
        <f t="shared" si="49"/>
        <v/>
      </c>
      <c r="H202" s="69"/>
      <c r="I202" s="123"/>
      <c r="J202" s="69"/>
      <c r="K202" s="69"/>
      <c r="L202" s="69"/>
      <c r="M202" s="69"/>
      <c r="N202" s="69"/>
      <c r="O202" s="231" t="str">
        <f t="shared" si="51"/>
        <v/>
      </c>
      <c r="P202" s="152" t="str">
        <f t="shared" si="52"/>
        <v/>
      </c>
      <c r="Q202" s="238"/>
      <c r="R202" s="152" t="str">
        <f t="shared" si="53"/>
        <v/>
      </c>
      <c r="S202" s="236" t="str">
        <f t="shared" si="54"/>
        <v/>
      </c>
      <c r="T202" s="239" t="str">
        <f t="shared" si="55"/>
        <v/>
      </c>
      <c r="U202" s="69"/>
      <c r="V202" s="123"/>
      <c r="W202" s="57"/>
      <c r="X202" s="57"/>
      <c r="Y202" s="57"/>
      <c r="Z202" s="57"/>
      <c r="AA202" s="57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1"/>
      <c r="BO202" s="51"/>
      <c r="BP202" s="51"/>
      <c r="BQ202" s="51"/>
      <c r="BR202" s="51"/>
      <c r="BS202" s="51"/>
      <c r="BT202" s="51"/>
      <c r="BU202" s="51"/>
      <c r="BV202" s="51"/>
      <c r="BW202" s="51"/>
      <c r="BX202" s="51"/>
      <c r="BY202" s="51"/>
      <c r="BZ202" s="51"/>
      <c r="CA202" s="51"/>
      <c r="CB202" s="51"/>
      <c r="CC202" s="51"/>
      <c r="CD202" s="51"/>
      <c r="CE202" s="51"/>
      <c r="CF202" s="51"/>
      <c r="CG202" s="51"/>
      <c r="CH202" s="51"/>
      <c r="CI202" s="51"/>
      <c r="CJ202" s="51"/>
      <c r="CK202" s="51"/>
      <c r="CL202" s="51"/>
      <c r="CM202" s="51"/>
      <c r="CN202" s="51"/>
      <c r="CO202" s="51"/>
      <c r="CP202" s="51"/>
      <c r="CQ202" s="51"/>
      <c r="CR202" s="51"/>
      <c r="CS202" s="51"/>
      <c r="CT202" s="51"/>
      <c r="CU202" s="51"/>
      <c r="CV202" s="51"/>
      <c r="CW202" s="51"/>
      <c r="CX202" s="51"/>
      <c r="CY202" s="51"/>
      <c r="CZ202" s="51"/>
      <c r="DA202" s="51"/>
      <c r="DB202" s="51"/>
      <c r="DC202" s="51"/>
      <c r="DD202" s="51"/>
      <c r="DE202" s="51"/>
      <c r="DF202" s="51"/>
      <c r="DG202" s="51"/>
      <c r="DH202" s="51"/>
    </row>
    <row r="203" spans="1:113" s="1" customFormat="1" ht="18.95" customHeight="1" x14ac:dyDescent="0.25">
      <c r="A203" s="57"/>
      <c r="B203" s="57"/>
      <c r="C203" s="57"/>
      <c r="D203" s="57"/>
      <c r="E203" s="57"/>
      <c r="F203" s="57"/>
      <c r="G203" s="57"/>
      <c r="H203" s="57"/>
      <c r="I203" s="126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126"/>
      <c r="W203" s="57"/>
      <c r="X203" s="57"/>
      <c r="Y203" s="57"/>
      <c r="Z203" s="57"/>
      <c r="AA203" s="57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51"/>
      <c r="BP203" s="51"/>
      <c r="BQ203" s="51"/>
      <c r="BR203" s="51"/>
      <c r="BS203" s="51"/>
      <c r="BT203" s="51"/>
      <c r="BU203" s="51"/>
      <c r="BV203" s="51"/>
      <c r="BW203" s="51"/>
      <c r="BX203" s="51"/>
      <c r="BY203" s="51"/>
      <c r="BZ203" s="51"/>
      <c r="CA203" s="51"/>
      <c r="CB203" s="51"/>
      <c r="CC203" s="51"/>
      <c r="CD203" s="51"/>
      <c r="CE203" s="51"/>
      <c r="CF203" s="51"/>
      <c r="CG203" s="51"/>
      <c r="CH203" s="51"/>
      <c r="CI203" s="51"/>
      <c r="CJ203" s="51"/>
      <c r="CK203" s="51"/>
      <c r="CL203" s="51"/>
      <c r="CM203" s="51"/>
      <c r="CN203" s="51"/>
      <c r="CO203" s="51"/>
      <c r="CP203" s="51"/>
      <c r="CQ203" s="51"/>
      <c r="CR203" s="51"/>
      <c r="CS203" s="51"/>
      <c r="CT203" s="51"/>
      <c r="CU203" s="51"/>
      <c r="CV203" s="51"/>
      <c r="CW203" s="51"/>
      <c r="CX203" s="51"/>
      <c r="CY203" s="51"/>
      <c r="CZ203" s="51"/>
      <c r="DA203" s="51"/>
      <c r="DB203" s="51"/>
      <c r="DC203" s="51"/>
      <c r="DD203" s="51"/>
      <c r="DE203" s="51"/>
      <c r="DF203" s="51"/>
      <c r="DG203" s="51"/>
      <c r="DH203" s="51"/>
      <c r="DI203" s="51"/>
    </row>
    <row r="204" spans="1:113" s="1" customFormat="1" ht="18.95" customHeight="1" x14ac:dyDescent="0.25">
      <c r="A204" s="51"/>
      <c r="B204" s="51" t="s">
        <v>173</v>
      </c>
      <c r="C204" s="52"/>
      <c r="D204" s="52"/>
      <c r="E204" s="52"/>
      <c r="F204" s="53"/>
      <c r="G204" s="166"/>
      <c r="H204" s="164" t="s">
        <v>19</v>
      </c>
      <c r="I204" s="123"/>
      <c r="J204" s="51"/>
      <c r="K204" s="51" t="s">
        <v>173</v>
      </c>
      <c r="L204" s="52"/>
      <c r="M204" s="52"/>
      <c r="N204" s="52"/>
      <c r="O204" s="53"/>
      <c r="P204" s="53"/>
      <c r="Q204" s="53"/>
      <c r="R204" s="53"/>
      <c r="S204" s="53"/>
      <c r="T204" s="166"/>
      <c r="U204" s="164" t="s">
        <v>18</v>
      </c>
      <c r="V204" s="123"/>
      <c r="W204" s="57"/>
      <c r="X204" s="57"/>
      <c r="Y204" s="57"/>
      <c r="Z204" s="57"/>
      <c r="AA204" s="57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  <c r="BJ204" s="51"/>
      <c r="BK204" s="51"/>
      <c r="BL204" s="51"/>
      <c r="BM204" s="51"/>
      <c r="BN204" s="51"/>
      <c r="BO204" s="51"/>
      <c r="BP204" s="51"/>
      <c r="BQ204" s="51"/>
      <c r="BR204" s="51"/>
      <c r="BS204" s="51"/>
      <c r="BT204" s="51"/>
      <c r="BU204" s="51"/>
      <c r="BV204" s="51"/>
      <c r="BW204" s="51"/>
      <c r="BX204" s="51"/>
      <c r="BY204" s="51"/>
      <c r="BZ204" s="51"/>
      <c r="CA204" s="51"/>
      <c r="CB204" s="51"/>
      <c r="CC204" s="51"/>
      <c r="CD204" s="51"/>
      <c r="CE204" s="51"/>
      <c r="CF204" s="51"/>
      <c r="CG204" s="51"/>
      <c r="CH204" s="51"/>
      <c r="CI204" s="51"/>
      <c r="CJ204" s="51"/>
      <c r="CK204" s="51"/>
      <c r="CL204" s="51"/>
      <c r="CM204" s="51"/>
      <c r="CN204" s="51"/>
      <c r="CO204" s="51"/>
      <c r="CP204" s="51"/>
      <c r="CQ204" s="51"/>
      <c r="CR204" s="51"/>
      <c r="CS204" s="51"/>
      <c r="CT204" s="51"/>
      <c r="CU204" s="51"/>
      <c r="CV204" s="51"/>
      <c r="CW204" s="51"/>
      <c r="CX204" s="51"/>
      <c r="CY204" s="51"/>
      <c r="CZ204" s="51"/>
      <c r="DA204" s="51"/>
      <c r="DB204" s="51"/>
      <c r="DC204" s="51"/>
      <c r="DD204" s="51"/>
      <c r="DE204" s="51"/>
      <c r="DF204" s="51"/>
      <c r="DG204" s="51"/>
      <c r="DH204" s="51"/>
      <c r="DI204" s="51"/>
    </row>
    <row r="205" spans="1:113" s="1" customFormat="1" ht="18.95" customHeight="1" x14ac:dyDescent="0.25">
      <c r="A205" s="51"/>
      <c r="B205" s="51" t="s">
        <v>174</v>
      </c>
      <c r="C205" s="52"/>
      <c r="D205" s="52"/>
      <c r="E205" s="52"/>
      <c r="F205" s="53"/>
      <c r="G205" s="166"/>
      <c r="H205" s="165" t="s">
        <v>181</v>
      </c>
      <c r="I205" s="123"/>
      <c r="J205" s="51"/>
      <c r="K205" s="51" t="s">
        <v>174</v>
      </c>
      <c r="L205" s="52"/>
      <c r="M205" s="52"/>
      <c r="N205" s="52"/>
      <c r="O205" s="53"/>
      <c r="P205" s="54"/>
      <c r="Q205" s="53"/>
      <c r="R205" s="54"/>
      <c r="S205" s="53"/>
      <c r="T205" s="166"/>
      <c r="U205" s="165" t="str">
        <f>H205</f>
        <v>_5eC</v>
      </c>
      <c r="V205" s="123"/>
      <c r="W205" s="57"/>
      <c r="X205" s="57"/>
      <c r="Y205" s="57"/>
      <c r="Z205" s="57"/>
      <c r="AA205" s="57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  <c r="BP205" s="51"/>
      <c r="BQ205" s="51"/>
      <c r="BR205" s="51"/>
      <c r="BS205" s="51"/>
      <c r="BT205" s="51"/>
      <c r="BU205" s="51"/>
      <c r="BV205" s="51"/>
      <c r="BW205" s="51"/>
      <c r="BX205" s="51"/>
      <c r="BY205" s="51"/>
      <c r="BZ205" s="51"/>
      <c r="CA205" s="51"/>
      <c r="CB205" s="51"/>
      <c r="CC205" s="51"/>
      <c r="CD205" s="51"/>
      <c r="CE205" s="51"/>
      <c r="CF205" s="51"/>
      <c r="CG205" s="51"/>
      <c r="CH205" s="51"/>
      <c r="CI205" s="51"/>
      <c r="CJ205" s="51"/>
      <c r="CK205" s="51"/>
      <c r="CL205" s="51"/>
      <c r="CM205" s="51"/>
      <c r="CN205" s="51"/>
      <c r="CO205" s="51"/>
      <c r="CP205" s="51"/>
      <c r="CQ205" s="51"/>
      <c r="CR205" s="51"/>
      <c r="CS205" s="51"/>
      <c r="CT205" s="51"/>
      <c r="CU205" s="51"/>
      <c r="CV205" s="51"/>
      <c r="CW205" s="51"/>
      <c r="CX205" s="51"/>
      <c r="CY205" s="51"/>
      <c r="CZ205" s="51"/>
      <c r="DA205" s="51"/>
      <c r="DB205" s="51"/>
      <c r="DC205" s="51"/>
      <c r="DD205" s="51"/>
      <c r="DE205" s="51"/>
      <c r="DF205" s="51"/>
      <c r="DG205" s="51"/>
      <c r="DH205" s="51"/>
      <c r="DI205" s="51"/>
    </row>
    <row r="206" spans="1:113" s="1" customFormat="1" ht="18.95" customHeight="1" x14ac:dyDescent="0.3">
      <c r="A206" s="66" t="str">
        <f>$A$3</f>
        <v>N°</v>
      </c>
      <c r="B206" s="67" t="str">
        <f>$B$3</f>
        <v>ID</v>
      </c>
      <c r="C206" s="67" t="str">
        <f>$C$3</f>
        <v>1st NAME</v>
      </c>
      <c r="D206" s="67" t="str">
        <f>$D$3</f>
        <v>LAST NAME</v>
      </c>
      <c r="E206" s="68" t="str">
        <f>$E$3</f>
        <v>Sexe</v>
      </c>
      <c r="F206" s="68" t="str">
        <f>$F$3</f>
        <v>Av1</v>
      </c>
      <c r="G206" s="68" t="str">
        <f>$G$3</f>
        <v>Rank1</v>
      </c>
      <c r="H206" s="56" t="str">
        <f>$H$3</f>
        <v>CLASS</v>
      </c>
      <c r="I206" s="123"/>
      <c r="J206" s="66" t="str">
        <f>$A$3</f>
        <v>N°</v>
      </c>
      <c r="K206" s="67" t="str">
        <f>$B$3</f>
        <v>ID</v>
      </c>
      <c r="L206" s="67" t="str">
        <f>$C$3</f>
        <v>1st NAME</v>
      </c>
      <c r="M206" s="67" t="str">
        <f>$D$3</f>
        <v>LAST NAME</v>
      </c>
      <c r="N206" s="68" t="str">
        <f>$E$3</f>
        <v>Sexe</v>
      </c>
      <c r="O206" s="167" t="str">
        <f>$F$3</f>
        <v>Av1</v>
      </c>
      <c r="P206" s="68" t="str">
        <f>$G$3</f>
        <v>Rank1</v>
      </c>
      <c r="Q206" s="167" t="str">
        <f>$Q$3</f>
        <v>Av2</v>
      </c>
      <c r="R206" s="68" t="str">
        <f>$R$3</f>
        <v>Rank2</v>
      </c>
      <c r="S206" s="167" t="str">
        <f>$S$3</f>
        <v>AvGen</v>
      </c>
      <c r="T206" s="167" t="str">
        <f>$T$3</f>
        <v>RankGen</v>
      </c>
      <c r="U206" s="56" t="str">
        <f>$H$3</f>
        <v>CLASS</v>
      </c>
      <c r="V206" s="123"/>
      <c r="W206" s="57"/>
      <c r="X206" s="57"/>
      <c r="Y206" s="57"/>
      <c r="Z206" s="57"/>
      <c r="AA206" s="57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</row>
    <row r="207" spans="1:113" s="1" customFormat="1" ht="18.95" customHeight="1" x14ac:dyDescent="0.3">
      <c r="A207" s="69" cm="1">
        <f t="array" ref="A207:A214">_xlfn.SEQUENCE(COUNTA(B207:B226))</f>
        <v>1</v>
      </c>
      <c r="B207" s="70" t="s">
        <v>341</v>
      </c>
      <c r="C207" s="70" t="s">
        <v>333</v>
      </c>
      <c r="D207" s="71" t="s">
        <v>325</v>
      </c>
      <c r="E207" s="72" t="s">
        <v>10</v>
      </c>
      <c r="F207" s="231">
        <v>16.489999999999998</v>
      </c>
      <c r="G207" s="232">
        <f>IFERROR(RANK(F207,$F$62:$F$86,),"")</f>
        <v>2</v>
      </c>
      <c r="H207" s="58" t="str">
        <f>IF(B207="","",$H$205)</f>
        <v>_5eC</v>
      </c>
      <c r="I207" s="123"/>
      <c r="J207" s="69" cm="1">
        <f t="array" ref="J207:J214">_xlfn.SEQUENCE(COUNTA(K207:K226))</f>
        <v>1</v>
      </c>
      <c r="K207" s="70" t="s">
        <v>341</v>
      </c>
      <c r="L207" s="70" t="s">
        <v>333</v>
      </c>
      <c r="M207" s="71" t="s">
        <v>325</v>
      </c>
      <c r="N207" s="72" t="s">
        <v>10</v>
      </c>
      <c r="O207" s="231">
        <f>IF(B207="","",F207)</f>
        <v>16.489999999999998</v>
      </c>
      <c r="P207" s="152">
        <f>IFERROR(RANK(O207,$O$62:$O$86,),"")</f>
        <v>2</v>
      </c>
      <c r="Q207" s="236">
        <v>10.59</v>
      </c>
      <c r="R207" s="152">
        <f>IFERROR(RANK(Q207,$Q$62:$Q$86,),"")</f>
        <v>10</v>
      </c>
      <c r="S207" s="236">
        <f>IF(K207="","",(O207+Q207)/2)</f>
        <v>13.54</v>
      </c>
      <c r="T207" s="239">
        <f>IFERROR(RANK(S207,$S$62:$S$86,),"")</f>
        <v>5</v>
      </c>
      <c r="U207" s="58" t="str">
        <f>IF(K207="","",$U$205)</f>
        <v>_5eC</v>
      </c>
      <c r="V207" s="123"/>
      <c r="W207" s="57"/>
      <c r="X207" s="57"/>
      <c r="Y207" s="57"/>
      <c r="Z207" s="57"/>
      <c r="AA207" s="57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</row>
    <row r="208" spans="1:113" s="1" customFormat="1" ht="18.95" customHeight="1" x14ac:dyDescent="0.3">
      <c r="A208" s="69">
        <v>2</v>
      </c>
      <c r="B208" s="70" t="s">
        <v>342</v>
      </c>
      <c r="C208" s="70" t="s">
        <v>334</v>
      </c>
      <c r="D208" s="71" t="s">
        <v>326</v>
      </c>
      <c r="E208" s="72" t="s">
        <v>62</v>
      </c>
      <c r="F208" s="233">
        <v>12.44</v>
      </c>
      <c r="G208" s="232">
        <f t="shared" ref="G208:G231" si="57">IFERROR(RANK(F208,$F$62:$F$86,),"")</f>
        <v>3</v>
      </c>
      <c r="H208" s="58" t="str">
        <f t="shared" ref="H208:H214" si="58">IF(B208="","",$H$205)</f>
        <v>_5eC</v>
      </c>
      <c r="I208" s="123"/>
      <c r="J208" s="69">
        <v>2</v>
      </c>
      <c r="K208" s="70" t="s">
        <v>342</v>
      </c>
      <c r="L208" s="70" t="s">
        <v>334</v>
      </c>
      <c r="M208" s="71" t="s">
        <v>326</v>
      </c>
      <c r="N208" s="72" t="s">
        <v>62</v>
      </c>
      <c r="O208" s="231">
        <f t="shared" ref="O208:O231" si="59">IF(B208="","",F208)</f>
        <v>12.44</v>
      </c>
      <c r="P208" s="152">
        <f t="shared" ref="P208:P231" si="60">IFERROR(RANK(O208,$O$62:$O$86,),"")</f>
        <v>3</v>
      </c>
      <c r="Q208" s="237">
        <v>15.11</v>
      </c>
      <c r="R208" s="152">
        <f t="shared" ref="R208:R231" si="61">IFERROR(RANK(Q208,$Q$62:$Q$86,),"")</f>
        <v>4</v>
      </c>
      <c r="S208" s="236">
        <f t="shared" ref="S208:S231" si="62">IF(K208="","",(O208+Q208)/2)</f>
        <v>13.774999999999999</v>
      </c>
      <c r="T208" s="239">
        <f t="shared" ref="T208:T231" si="63">IFERROR(RANK(S208,$S$62:$S$86,),"")</f>
        <v>3</v>
      </c>
      <c r="U208" s="58" t="str">
        <f t="shared" ref="U208:U214" si="64">IF(K208="","",$U$205)</f>
        <v>_5eC</v>
      </c>
      <c r="V208" s="123"/>
      <c r="W208" s="57"/>
      <c r="X208" s="57"/>
      <c r="Y208" s="57"/>
      <c r="Z208" s="57"/>
      <c r="AA208" s="57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  <c r="BM208" s="51"/>
      <c r="BN208" s="51"/>
      <c r="BO208" s="51"/>
      <c r="BP208" s="51"/>
      <c r="BQ208" s="51"/>
      <c r="BR208" s="51"/>
      <c r="BS208" s="51"/>
      <c r="BT208" s="51"/>
      <c r="BU208" s="51"/>
      <c r="BV208" s="51"/>
      <c r="BW208" s="51"/>
      <c r="BX208" s="51"/>
      <c r="BY208" s="51"/>
      <c r="BZ208" s="51"/>
      <c r="CA208" s="51"/>
      <c r="CB208" s="51"/>
      <c r="CC208" s="51"/>
      <c r="CD208" s="51"/>
      <c r="CE208" s="51"/>
      <c r="CF208" s="51"/>
      <c r="CG208" s="51"/>
      <c r="CH208" s="51"/>
      <c r="CI208" s="51"/>
      <c r="CJ208" s="51"/>
      <c r="CK208" s="51"/>
      <c r="CL208" s="51"/>
      <c r="CM208" s="51"/>
      <c r="CN208" s="51"/>
      <c r="CO208" s="51"/>
      <c r="CP208" s="51"/>
      <c r="CQ208" s="51"/>
      <c r="CR208" s="51"/>
      <c r="CS208" s="51"/>
      <c r="CT208" s="51"/>
      <c r="CU208" s="51"/>
      <c r="CV208" s="51"/>
      <c r="CW208" s="51"/>
      <c r="CX208" s="51"/>
      <c r="CY208" s="51"/>
      <c r="CZ208" s="51"/>
      <c r="DA208" s="51"/>
      <c r="DB208" s="51"/>
      <c r="DC208" s="51"/>
      <c r="DD208" s="51"/>
      <c r="DE208" s="51"/>
      <c r="DF208" s="51"/>
      <c r="DG208" s="51"/>
      <c r="DH208" s="51"/>
      <c r="DI208" s="51"/>
    </row>
    <row r="209" spans="1:113" s="1" customFormat="1" ht="18.95" customHeight="1" x14ac:dyDescent="0.3">
      <c r="A209" s="69">
        <v>3</v>
      </c>
      <c r="B209" s="70" t="s">
        <v>343</v>
      </c>
      <c r="C209" s="70" t="s">
        <v>335</v>
      </c>
      <c r="D209" s="71" t="s">
        <v>327</v>
      </c>
      <c r="E209" s="72" t="s">
        <v>62</v>
      </c>
      <c r="F209" s="231">
        <v>16.73</v>
      </c>
      <c r="G209" s="232">
        <f t="shared" si="57"/>
        <v>1</v>
      </c>
      <c r="H209" s="58" t="str">
        <f t="shared" si="58"/>
        <v>_5eC</v>
      </c>
      <c r="I209" s="123"/>
      <c r="J209" s="69">
        <v>3</v>
      </c>
      <c r="K209" s="70" t="s">
        <v>343</v>
      </c>
      <c r="L209" s="70" t="s">
        <v>335</v>
      </c>
      <c r="M209" s="71" t="s">
        <v>327</v>
      </c>
      <c r="N209" s="72" t="s">
        <v>62</v>
      </c>
      <c r="O209" s="231">
        <f t="shared" si="59"/>
        <v>16.73</v>
      </c>
      <c r="P209" s="152">
        <f t="shared" si="60"/>
        <v>1</v>
      </c>
      <c r="Q209" s="236">
        <v>11.63</v>
      </c>
      <c r="R209" s="152">
        <f t="shared" si="61"/>
        <v>8</v>
      </c>
      <c r="S209" s="236">
        <f t="shared" si="62"/>
        <v>14.18</v>
      </c>
      <c r="T209" s="239">
        <f t="shared" si="63"/>
        <v>1</v>
      </c>
      <c r="U209" s="58" t="str">
        <f t="shared" si="64"/>
        <v>_5eC</v>
      </c>
      <c r="V209" s="123"/>
      <c r="W209" s="57"/>
      <c r="X209" s="57"/>
      <c r="Y209" s="57"/>
      <c r="Z209" s="57"/>
      <c r="AA209" s="57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  <c r="BF209" s="51"/>
      <c r="BG209" s="51"/>
      <c r="BH209" s="51"/>
      <c r="BI209" s="51"/>
      <c r="BJ209" s="51"/>
      <c r="BK209" s="51"/>
      <c r="BL209" s="51"/>
      <c r="BM209" s="51"/>
      <c r="BN209" s="51"/>
      <c r="BO209" s="51"/>
      <c r="BP209" s="51"/>
      <c r="BQ209" s="51"/>
      <c r="BR209" s="51"/>
      <c r="BS209" s="51"/>
      <c r="BT209" s="51"/>
      <c r="BU209" s="51"/>
      <c r="BV209" s="51"/>
      <c r="BW209" s="51"/>
      <c r="BX209" s="51"/>
      <c r="BY209" s="51"/>
      <c r="BZ209" s="51"/>
      <c r="CA209" s="51"/>
      <c r="CB209" s="51"/>
      <c r="CC209" s="51"/>
      <c r="CD209" s="51"/>
      <c r="CE209" s="51"/>
      <c r="CF209" s="51"/>
      <c r="CG209" s="51"/>
      <c r="CH209" s="51"/>
      <c r="CI209" s="51"/>
      <c r="CJ209" s="51"/>
      <c r="CK209" s="51"/>
      <c r="CL209" s="51"/>
      <c r="CM209" s="51"/>
      <c r="CN209" s="51"/>
      <c r="CO209" s="51"/>
      <c r="CP209" s="51"/>
      <c r="CQ209" s="51"/>
      <c r="CR209" s="51"/>
      <c r="CS209" s="51"/>
      <c r="CT209" s="51"/>
      <c r="CU209" s="51"/>
      <c r="CV209" s="51"/>
      <c r="CW209" s="51"/>
      <c r="CX209" s="51"/>
      <c r="CY209" s="51"/>
      <c r="CZ209" s="51"/>
      <c r="DA209" s="51"/>
      <c r="DB209" s="51"/>
      <c r="DC209" s="51"/>
      <c r="DD209" s="51"/>
      <c r="DE209" s="51"/>
      <c r="DF209" s="51"/>
      <c r="DG209" s="51"/>
      <c r="DH209" s="51"/>
      <c r="DI209" s="51"/>
    </row>
    <row r="210" spans="1:113" s="1" customFormat="1" ht="18.95" customHeight="1" x14ac:dyDescent="0.3">
      <c r="A210" s="69">
        <v>4</v>
      </c>
      <c r="B210" s="70" t="s">
        <v>344</v>
      </c>
      <c r="C210" s="70" t="s">
        <v>336</v>
      </c>
      <c r="D210" s="71" t="s">
        <v>328</v>
      </c>
      <c r="E210" s="72" t="s">
        <v>10</v>
      </c>
      <c r="F210" s="231">
        <v>11.04</v>
      </c>
      <c r="G210" s="232">
        <f t="shared" si="57"/>
        <v>4</v>
      </c>
      <c r="H210" s="58" t="str">
        <f t="shared" si="58"/>
        <v>_5eC</v>
      </c>
      <c r="I210" s="123"/>
      <c r="J210" s="69">
        <v>4</v>
      </c>
      <c r="K210" s="70" t="s">
        <v>344</v>
      </c>
      <c r="L210" s="70" t="s">
        <v>336</v>
      </c>
      <c r="M210" s="71" t="s">
        <v>328</v>
      </c>
      <c r="N210" s="72" t="s">
        <v>10</v>
      </c>
      <c r="O210" s="231">
        <f t="shared" si="59"/>
        <v>11.04</v>
      </c>
      <c r="P210" s="152">
        <f t="shared" si="60"/>
        <v>4</v>
      </c>
      <c r="Q210" s="237">
        <v>17.149999999999999</v>
      </c>
      <c r="R210" s="152">
        <f t="shared" si="61"/>
        <v>2</v>
      </c>
      <c r="S210" s="236">
        <f t="shared" si="62"/>
        <v>14.094999999999999</v>
      </c>
      <c r="T210" s="239">
        <f t="shared" si="63"/>
        <v>2</v>
      </c>
      <c r="U210" s="58" t="str">
        <f t="shared" si="64"/>
        <v>_5eC</v>
      </c>
      <c r="V210" s="123"/>
      <c r="W210" s="57"/>
      <c r="X210" s="57"/>
      <c r="Y210" s="57"/>
      <c r="Z210" s="57"/>
      <c r="AA210" s="57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AU210" s="51"/>
      <c r="AV210" s="51"/>
      <c r="AW210" s="51"/>
      <c r="AX210" s="51"/>
      <c r="AY210" s="51"/>
      <c r="AZ210" s="51"/>
      <c r="BA210" s="51"/>
      <c r="BB210" s="51"/>
      <c r="BC210" s="51"/>
      <c r="BD210" s="51"/>
      <c r="BE210" s="51"/>
      <c r="BF210" s="51"/>
      <c r="BG210" s="51"/>
      <c r="BH210" s="51"/>
      <c r="BI210" s="51"/>
      <c r="BJ210" s="51"/>
      <c r="BK210" s="51"/>
      <c r="BL210" s="51"/>
      <c r="BM210" s="51"/>
      <c r="BN210" s="51"/>
      <c r="BO210" s="51"/>
      <c r="BP210" s="51"/>
      <c r="BQ210" s="51"/>
      <c r="BR210" s="51"/>
      <c r="BS210" s="51"/>
      <c r="BT210" s="51"/>
      <c r="BU210" s="51"/>
      <c r="BV210" s="51"/>
      <c r="BW210" s="51"/>
      <c r="BX210" s="51"/>
      <c r="BY210" s="51"/>
      <c r="BZ210" s="51"/>
      <c r="CA210" s="51"/>
      <c r="CB210" s="51"/>
      <c r="CC210" s="51"/>
      <c r="CD210" s="51"/>
      <c r="CE210" s="51"/>
      <c r="CF210" s="51"/>
      <c r="CG210" s="51"/>
      <c r="CH210" s="51"/>
      <c r="CI210" s="51"/>
      <c r="CJ210" s="51"/>
      <c r="CK210" s="51"/>
      <c r="CL210" s="51"/>
      <c r="CM210" s="51"/>
      <c r="CN210" s="51"/>
      <c r="CO210" s="51"/>
      <c r="CP210" s="51"/>
      <c r="CQ210" s="51"/>
      <c r="CR210" s="51"/>
      <c r="CS210" s="51"/>
      <c r="CT210" s="51"/>
      <c r="CU210" s="51"/>
      <c r="CV210" s="51"/>
      <c r="CW210" s="51"/>
      <c r="CX210" s="51"/>
      <c r="CY210" s="51"/>
      <c r="CZ210" s="51"/>
      <c r="DA210" s="51"/>
      <c r="DB210" s="51"/>
      <c r="DC210" s="51"/>
      <c r="DD210" s="51"/>
      <c r="DE210" s="51"/>
      <c r="DF210" s="51"/>
      <c r="DG210" s="51"/>
      <c r="DH210" s="51"/>
      <c r="DI210" s="51"/>
    </row>
    <row r="211" spans="1:113" s="1" customFormat="1" ht="18.95" customHeight="1" x14ac:dyDescent="0.3">
      <c r="A211" s="69">
        <v>5</v>
      </c>
      <c r="B211" s="70" t="s">
        <v>345</v>
      </c>
      <c r="C211" s="70" t="s">
        <v>337</v>
      </c>
      <c r="D211" s="71" t="s">
        <v>329</v>
      </c>
      <c r="E211" s="72" t="s">
        <v>10</v>
      </c>
      <c r="F211" s="231">
        <v>9.83</v>
      </c>
      <c r="G211" s="232">
        <f t="shared" si="57"/>
        <v>6</v>
      </c>
      <c r="H211" s="58" t="str">
        <f t="shared" si="58"/>
        <v>_5eC</v>
      </c>
      <c r="I211" s="123"/>
      <c r="J211" s="69">
        <v>5</v>
      </c>
      <c r="K211" s="70" t="s">
        <v>345</v>
      </c>
      <c r="L211" s="70" t="s">
        <v>337</v>
      </c>
      <c r="M211" s="71" t="s">
        <v>329</v>
      </c>
      <c r="N211" s="72" t="s">
        <v>10</v>
      </c>
      <c r="O211" s="231">
        <f t="shared" si="59"/>
        <v>9.83</v>
      </c>
      <c r="P211" s="152">
        <f t="shared" si="60"/>
        <v>6</v>
      </c>
      <c r="Q211" s="236">
        <v>17.670000000000002</v>
      </c>
      <c r="R211" s="152">
        <f t="shared" si="61"/>
        <v>1</v>
      </c>
      <c r="S211" s="236">
        <f t="shared" si="62"/>
        <v>13.75</v>
      </c>
      <c r="T211" s="239">
        <f t="shared" si="63"/>
        <v>4</v>
      </c>
      <c r="U211" s="58" t="str">
        <f t="shared" si="64"/>
        <v>_5eC</v>
      </c>
      <c r="V211" s="123"/>
      <c r="W211" s="57"/>
      <c r="X211" s="57"/>
      <c r="Y211" s="57"/>
      <c r="Z211" s="57"/>
      <c r="AA211" s="57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  <c r="AV211" s="51"/>
      <c r="AW211" s="51"/>
      <c r="AX211" s="51"/>
      <c r="AY211" s="51"/>
      <c r="AZ211" s="51"/>
      <c r="BA211" s="51"/>
      <c r="BB211" s="51"/>
      <c r="BC211" s="51"/>
      <c r="BD211" s="51"/>
      <c r="BE211" s="51"/>
      <c r="BF211" s="51"/>
      <c r="BG211" s="51"/>
      <c r="BH211" s="51"/>
      <c r="BI211" s="51"/>
      <c r="BJ211" s="51"/>
      <c r="BK211" s="51"/>
      <c r="BL211" s="51"/>
      <c r="BM211" s="51"/>
      <c r="BN211" s="51"/>
      <c r="BO211" s="51"/>
      <c r="BP211" s="51"/>
      <c r="BQ211" s="51"/>
      <c r="BR211" s="51"/>
      <c r="BS211" s="51"/>
      <c r="BT211" s="51"/>
      <c r="BU211" s="51"/>
      <c r="BV211" s="51"/>
      <c r="BW211" s="51"/>
      <c r="BX211" s="51"/>
      <c r="BY211" s="51"/>
      <c r="BZ211" s="51"/>
      <c r="CA211" s="51"/>
      <c r="CB211" s="51"/>
      <c r="CC211" s="51"/>
      <c r="CD211" s="51"/>
      <c r="CE211" s="51"/>
      <c r="CF211" s="51"/>
      <c r="CG211" s="51"/>
      <c r="CH211" s="51"/>
      <c r="CI211" s="51"/>
      <c r="CJ211" s="51"/>
      <c r="CK211" s="51"/>
      <c r="CL211" s="51"/>
      <c r="CM211" s="51"/>
      <c r="CN211" s="51"/>
      <c r="CO211" s="51"/>
      <c r="CP211" s="51"/>
      <c r="CQ211" s="51"/>
      <c r="CR211" s="51"/>
      <c r="CS211" s="51"/>
      <c r="CT211" s="51"/>
      <c r="CU211" s="51"/>
      <c r="CV211" s="51"/>
      <c r="CW211" s="51"/>
      <c r="CX211" s="51"/>
      <c r="CY211" s="51"/>
      <c r="CZ211" s="51"/>
      <c r="DA211" s="51"/>
      <c r="DB211" s="51"/>
      <c r="DC211" s="51"/>
      <c r="DD211" s="51"/>
      <c r="DE211" s="51"/>
      <c r="DF211" s="51"/>
      <c r="DG211" s="51"/>
      <c r="DH211" s="51"/>
      <c r="DI211" s="51"/>
    </row>
    <row r="212" spans="1:113" s="1" customFormat="1" ht="18.95" customHeight="1" x14ac:dyDescent="0.3">
      <c r="A212" s="69">
        <v>6</v>
      </c>
      <c r="B212" s="70" t="s">
        <v>346</v>
      </c>
      <c r="C212" s="70" t="s">
        <v>338</v>
      </c>
      <c r="D212" s="71" t="s">
        <v>330</v>
      </c>
      <c r="E212" s="72" t="s">
        <v>62</v>
      </c>
      <c r="F212" s="231">
        <v>9.6300000000000008</v>
      </c>
      <c r="G212" s="232">
        <f t="shared" si="57"/>
        <v>7</v>
      </c>
      <c r="H212" s="58" t="str">
        <f t="shared" si="58"/>
        <v>_5eC</v>
      </c>
      <c r="I212" s="123"/>
      <c r="J212" s="69">
        <v>6</v>
      </c>
      <c r="K212" s="70" t="s">
        <v>346</v>
      </c>
      <c r="L212" s="70" t="s">
        <v>338</v>
      </c>
      <c r="M212" s="71" t="s">
        <v>330</v>
      </c>
      <c r="N212" s="72" t="s">
        <v>62</v>
      </c>
      <c r="O212" s="231">
        <f t="shared" si="59"/>
        <v>9.6300000000000008</v>
      </c>
      <c r="P212" s="152">
        <f t="shared" si="60"/>
        <v>7</v>
      </c>
      <c r="Q212" s="237">
        <v>6.19</v>
      </c>
      <c r="R212" s="152">
        <f t="shared" si="61"/>
        <v>11</v>
      </c>
      <c r="S212" s="236">
        <f t="shared" si="62"/>
        <v>7.91</v>
      </c>
      <c r="T212" s="239">
        <f t="shared" si="63"/>
        <v>11</v>
      </c>
      <c r="U212" s="58" t="str">
        <f t="shared" si="64"/>
        <v>_5eC</v>
      </c>
      <c r="V212" s="123"/>
      <c r="W212" s="57"/>
      <c r="X212" s="57"/>
      <c r="Y212" s="57"/>
      <c r="Z212" s="57"/>
      <c r="AA212" s="57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51"/>
      <c r="AU212" s="51"/>
      <c r="AV212" s="51"/>
      <c r="AW212" s="51"/>
      <c r="AX212" s="51"/>
      <c r="AY212" s="51"/>
      <c r="AZ212" s="51"/>
      <c r="BA212" s="51"/>
      <c r="BB212" s="51"/>
      <c r="BC212" s="51"/>
      <c r="BD212" s="51"/>
      <c r="BE212" s="51"/>
      <c r="BF212" s="51"/>
      <c r="BG212" s="51"/>
      <c r="BH212" s="51"/>
      <c r="BI212" s="51"/>
      <c r="BJ212" s="51"/>
      <c r="BK212" s="51"/>
      <c r="BL212" s="51"/>
      <c r="BM212" s="51"/>
      <c r="BN212" s="51"/>
      <c r="BO212" s="51"/>
      <c r="BP212" s="51"/>
      <c r="BQ212" s="51"/>
      <c r="BR212" s="51"/>
      <c r="BS212" s="51"/>
      <c r="BT212" s="51"/>
      <c r="BU212" s="51"/>
      <c r="BV212" s="51"/>
      <c r="BW212" s="51"/>
      <c r="BX212" s="51"/>
      <c r="BY212" s="51"/>
      <c r="BZ212" s="51"/>
      <c r="CA212" s="51"/>
      <c r="CB212" s="51"/>
      <c r="CC212" s="51"/>
      <c r="CD212" s="51"/>
      <c r="CE212" s="51"/>
      <c r="CF212" s="51"/>
      <c r="CG212" s="51"/>
      <c r="CH212" s="51"/>
      <c r="CI212" s="51"/>
      <c r="CJ212" s="51"/>
      <c r="CK212" s="51"/>
      <c r="CL212" s="51"/>
      <c r="CM212" s="51"/>
      <c r="CN212" s="51"/>
      <c r="CO212" s="51"/>
      <c r="CP212" s="51"/>
      <c r="CQ212" s="51"/>
      <c r="CR212" s="51"/>
      <c r="CS212" s="51"/>
      <c r="CT212" s="51"/>
      <c r="CU212" s="51"/>
      <c r="CV212" s="51"/>
      <c r="CW212" s="51"/>
      <c r="CX212" s="51"/>
      <c r="CY212" s="51"/>
      <c r="CZ212" s="51"/>
      <c r="DA212" s="51"/>
      <c r="DB212" s="51"/>
      <c r="DC212" s="51"/>
      <c r="DD212" s="51"/>
      <c r="DE212" s="51"/>
      <c r="DF212" s="51"/>
      <c r="DG212" s="51"/>
      <c r="DH212" s="51"/>
      <c r="DI212" s="51"/>
    </row>
    <row r="213" spans="1:113" s="1" customFormat="1" ht="18.95" customHeight="1" x14ac:dyDescent="0.3">
      <c r="A213" s="69">
        <v>7</v>
      </c>
      <c r="B213" s="70" t="s">
        <v>347</v>
      </c>
      <c r="C213" s="70" t="s">
        <v>339</v>
      </c>
      <c r="D213" s="71" t="s">
        <v>331</v>
      </c>
      <c r="E213" s="72" t="s">
        <v>62</v>
      </c>
      <c r="F213" s="231">
        <v>10.55</v>
      </c>
      <c r="G213" s="232">
        <f t="shared" si="57"/>
        <v>5</v>
      </c>
      <c r="H213" s="58" t="str">
        <f t="shared" si="58"/>
        <v>_5eC</v>
      </c>
      <c r="I213" s="123"/>
      <c r="J213" s="69">
        <v>7</v>
      </c>
      <c r="K213" s="70" t="s">
        <v>347</v>
      </c>
      <c r="L213" s="70" t="s">
        <v>339</v>
      </c>
      <c r="M213" s="71" t="s">
        <v>331</v>
      </c>
      <c r="N213" s="72" t="s">
        <v>62</v>
      </c>
      <c r="O213" s="231">
        <f t="shared" si="59"/>
        <v>10.55</v>
      </c>
      <c r="P213" s="152">
        <f t="shared" si="60"/>
        <v>5</v>
      </c>
      <c r="Q213" s="236">
        <v>13.71</v>
      </c>
      <c r="R213" s="152">
        <f t="shared" si="61"/>
        <v>6</v>
      </c>
      <c r="S213" s="236">
        <f t="shared" si="62"/>
        <v>12.13</v>
      </c>
      <c r="T213" s="239">
        <f t="shared" si="63"/>
        <v>6</v>
      </c>
      <c r="U213" s="58" t="str">
        <f t="shared" si="64"/>
        <v>_5eC</v>
      </c>
      <c r="V213" s="123"/>
      <c r="W213" s="57"/>
      <c r="X213" s="57"/>
      <c r="Y213" s="57"/>
      <c r="Z213" s="57"/>
      <c r="AA213" s="57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51"/>
      <c r="AU213" s="51"/>
      <c r="AV213" s="51"/>
      <c r="AW213" s="51"/>
      <c r="AX213" s="51"/>
      <c r="AY213" s="51"/>
      <c r="AZ213" s="51"/>
      <c r="BA213" s="51"/>
      <c r="BB213" s="51"/>
      <c r="BC213" s="51"/>
      <c r="BD213" s="51"/>
      <c r="BE213" s="51"/>
      <c r="BF213" s="51"/>
      <c r="BG213" s="51"/>
      <c r="BH213" s="51"/>
      <c r="BI213" s="51"/>
      <c r="BJ213" s="51"/>
      <c r="BK213" s="51"/>
      <c r="BL213" s="51"/>
      <c r="BM213" s="51"/>
      <c r="BN213" s="51"/>
      <c r="BO213" s="51"/>
      <c r="BP213" s="51"/>
      <c r="BQ213" s="51"/>
      <c r="BR213" s="51"/>
      <c r="BS213" s="51"/>
      <c r="BT213" s="51"/>
      <c r="BU213" s="51"/>
      <c r="BV213" s="51"/>
      <c r="BW213" s="51"/>
      <c r="BX213" s="51"/>
      <c r="BY213" s="51"/>
      <c r="BZ213" s="51"/>
      <c r="CA213" s="51"/>
      <c r="CB213" s="51"/>
      <c r="CC213" s="51"/>
      <c r="CD213" s="51"/>
      <c r="CE213" s="51"/>
      <c r="CF213" s="51"/>
      <c r="CG213" s="51"/>
      <c r="CH213" s="51"/>
      <c r="CI213" s="51"/>
      <c r="CJ213" s="51"/>
      <c r="CK213" s="51"/>
      <c r="CL213" s="51"/>
      <c r="CM213" s="51"/>
      <c r="CN213" s="51"/>
      <c r="CO213" s="51"/>
      <c r="CP213" s="51"/>
      <c r="CQ213" s="51"/>
      <c r="CR213" s="51"/>
      <c r="CS213" s="51"/>
      <c r="CT213" s="51"/>
      <c r="CU213" s="51"/>
      <c r="CV213" s="51"/>
      <c r="CW213" s="51"/>
      <c r="CX213" s="51"/>
      <c r="CY213" s="51"/>
      <c r="CZ213" s="51"/>
      <c r="DA213" s="51"/>
      <c r="DB213" s="51"/>
      <c r="DC213" s="51"/>
      <c r="DD213" s="51"/>
      <c r="DE213" s="51"/>
      <c r="DF213" s="51"/>
      <c r="DG213" s="51"/>
      <c r="DH213" s="51"/>
      <c r="DI213" s="51"/>
    </row>
    <row r="214" spans="1:113" s="1" customFormat="1" ht="18.95" customHeight="1" x14ac:dyDescent="0.3">
      <c r="A214" s="69">
        <v>8</v>
      </c>
      <c r="B214" s="70" t="s">
        <v>348</v>
      </c>
      <c r="C214" s="70" t="s">
        <v>340</v>
      </c>
      <c r="D214" s="71" t="s">
        <v>332</v>
      </c>
      <c r="E214" s="72" t="s">
        <v>10</v>
      </c>
      <c r="F214" s="231">
        <v>7.71</v>
      </c>
      <c r="G214" s="232">
        <f t="shared" si="57"/>
        <v>11</v>
      </c>
      <c r="H214" s="58" t="str">
        <f t="shared" si="58"/>
        <v>_5eC</v>
      </c>
      <c r="I214" s="123"/>
      <c r="J214" s="69">
        <v>8</v>
      </c>
      <c r="K214" s="70" t="s">
        <v>348</v>
      </c>
      <c r="L214" s="70" t="s">
        <v>340</v>
      </c>
      <c r="M214" s="71" t="s">
        <v>332</v>
      </c>
      <c r="N214" s="72" t="s">
        <v>10</v>
      </c>
      <c r="O214" s="231">
        <f t="shared" si="59"/>
        <v>7.71</v>
      </c>
      <c r="P214" s="152">
        <f t="shared" si="60"/>
        <v>11</v>
      </c>
      <c r="Q214" s="237">
        <v>14.23</v>
      </c>
      <c r="R214" s="152">
        <f t="shared" si="61"/>
        <v>5</v>
      </c>
      <c r="S214" s="236">
        <f t="shared" si="62"/>
        <v>10.97</v>
      </c>
      <c r="T214" s="239">
        <f t="shared" si="63"/>
        <v>8</v>
      </c>
      <c r="U214" s="58" t="str">
        <f t="shared" si="64"/>
        <v>_5eC</v>
      </c>
      <c r="V214" s="123"/>
      <c r="W214" s="57"/>
      <c r="X214" s="57"/>
      <c r="Y214" s="57"/>
      <c r="Z214" s="57"/>
      <c r="AA214" s="57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51"/>
      <c r="AU214" s="51"/>
      <c r="AV214" s="51"/>
      <c r="AW214" s="51"/>
      <c r="AX214" s="51"/>
      <c r="AY214" s="51"/>
      <c r="AZ214" s="51"/>
      <c r="BA214" s="51"/>
      <c r="BB214" s="51"/>
      <c r="BC214" s="51"/>
      <c r="BD214" s="51"/>
      <c r="BE214" s="51"/>
      <c r="BF214" s="51"/>
      <c r="BG214" s="51"/>
      <c r="BH214" s="51"/>
      <c r="BI214" s="51"/>
      <c r="BJ214" s="51"/>
      <c r="BK214" s="51"/>
      <c r="BL214" s="51"/>
      <c r="BM214" s="51"/>
      <c r="BN214" s="51"/>
      <c r="BO214" s="51"/>
      <c r="BP214" s="51"/>
      <c r="BQ214" s="51"/>
      <c r="BR214" s="51"/>
      <c r="BS214" s="51"/>
      <c r="BT214" s="51"/>
      <c r="BU214" s="51"/>
      <c r="BV214" s="51"/>
      <c r="BW214" s="51"/>
      <c r="BX214" s="51"/>
      <c r="BY214" s="51"/>
      <c r="BZ214" s="51"/>
      <c r="CA214" s="51"/>
      <c r="CB214" s="51"/>
      <c r="CC214" s="51"/>
      <c r="CD214" s="51"/>
      <c r="CE214" s="51"/>
      <c r="CF214" s="51"/>
      <c r="CG214" s="51"/>
      <c r="CH214" s="51"/>
      <c r="CI214" s="51"/>
      <c r="CJ214" s="51"/>
      <c r="CK214" s="51"/>
      <c r="CL214" s="51"/>
      <c r="CM214" s="51"/>
      <c r="CN214" s="51"/>
      <c r="CO214" s="51"/>
      <c r="CP214" s="51"/>
      <c r="CQ214" s="51"/>
      <c r="CR214" s="51"/>
      <c r="CS214" s="51"/>
      <c r="CT214" s="51"/>
      <c r="CU214" s="51"/>
      <c r="CV214" s="51"/>
      <c r="CW214" s="51"/>
      <c r="CX214" s="51"/>
      <c r="CY214" s="51"/>
      <c r="CZ214" s="51"/>
      <c r="DA214" s="51"/>
      <c r="DB214" s="51"/>
      <c r="DC214" s="51"/>
      <c r="DD214" s="51"/>
      <c r="DE214" s="51"/>
      <c r="DF214" s="51"/>
      <c r="DG214" s="51"/>
      <c r="DH214" s="51"/>
      <c r="DI214" s="51"/>
    </row>
    <row r="215" spans="1:113" s="1" customFormat="1" ht="18.95" customHeight="1" x14ac:dyDescent="0.3">
      <c r="A215" s="69"/>
      <c r="B215" s="70"/>
      <c r="C215" s="70"/>
      <c r="D215" s="71"/>
      <c r="E215" s="72"/>
      <c r="F215" s="231"/>
      <c r="G215" s="232"/>
      <c r="H215" s="58"/>
      <c r="I215" s="123"/>
      <c r="J215" s="69"/>
      <c r="K215" s="70"/>
      <c r="L215" s="70"/>
      <c r="M215" s="71"/>
      <c r="N215" s="72"/>
      <c r="O215" s="231"/>
      <c r="P215" s="152"/>
      <c r="Q215" s="236"/>
      <c r="R215" s="152"/>
      <c r="S215" s="236"/>
      <c r="T215" s="239"/>
      <c r="U215" s="58"/>
      <c r="V215" s="123"/>
      <c r="W215" s="57"/>
      <c r="X215" s="57"/>
      <c r="Y215" s="57"/>
      <c r="Z215" s="57"/>
      <c r="AA215" s="57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  <c r="AU215" s="51"/>
      <c r="AV215" s="51"/>
      <c r="AW215" s="51"/>
      <c r="AX215" s="51"/>
      <c r="AY215" s="51"/>
      <c r="AZ215" s="51"/>
      <c r="BA215" s="51"/>
      <c r="BB215" s="51"/>
      <c r="BC215" s="51"/>
      <c r="BD215" s="51"/>
      <c r="BE215" s="51"/>
      <c r="BF215" s="51"/>
      <c r="BG215" s="51"/>
      <c r="BH215" s="51"/>
      <c r="BI215" s="51"/>
      <c r="BJ215" s="51"/>
      <c r="BK215" s="51"/>
      <c r="BL215" s="51"/>
      <c r="BM215" s="51"/>
      <c r="BN215" s="51"/>
      <c r="BO215" s="51"/>
      <c r="BP215" s="51"/>
      <c r="BQ215" s="51"/>
      <c r="BR215" s="51"/>
      <c r="BS215" s="51"/>
      <c r="BT215" s="51"/>
      <c r="BU215" s="51"/>
      <c r="BV215" s="51"/>
      <c r="BW215" s="51"/>
      <c r="BX215" s="51"/>
      <c r="BY215" s="51"/>
      <c r="BZ215" s="51"/>
      <c r="CA215" s="51"/>
      <c r="CB215" s="51"/>
      <c r="CC215" s="51"/>
      <c r="CD215" s="51"/>
      <c r="CE215" s="51"/>
      <c r="CF215" s="51"/>
      <c r="CG215" s="51"/>
      <c r="CH215" s="51"/>
      <c r="CI215" s="51"/>
      <c r="CJ215" s="51"/>
      <c r="CK215" s="51"/>
      <c r="CL215" s="51"/>
      <c r="CM215" s="51"/>
      <c r="CN215" s="51"/>
      <c r="CO215" s="51"/>
      <c r="CP215" s="51"/>
      <c r="CQ215" s="51"/>
      <c r="CR215" s="51"/>
      <c r="CS215" s="51"/>
      <c r="CT215" s="51"/>
      <c r="CU215" s="51"/>
      <c r="CV215" s="51"/>
      <c r="CW215" s="51"/>
      <c r="CX215" s="51"/>
      <c r="CY215" s="51"/>
      <c r="CZ215" s="51"/>
      <c r="DA215" s="51"/>
      <c r="DB215" s="51"/>
      <c r="DC215" s="51"/>
      <c r="DD215" s="51"/>
      <c r="DE215" s="51"/>
      <c r="DF215" s="51"/>
      <c r="DG215" s="51"/>
      <c r="DH215" s="51"/>
      <c r="DI215" s="51"/>
    </row>
    <row r="216" spans="1:113" s="1" customFormat="1" ht="18.95" customHeight="1" x14ac:dyDescent="0.3">
      <c r="A216" s="69"/>
      <c r="B216" s="70"/>
      <c r="C216" s="70"/>
      <c r="D216" s="71"/>
      <c r="E216" s="72"/>
      <c r="F216" s="231"/>
      <c r="G216" s="232"/>
      <c r="H216" s="58"/>
      <c r="I216" s="123"/>
      <c r="J216" s="69"/>
      <c r="K216" s="70"/>
      <c r="L216" s="70"/>
      <c r="M216" s="71"/>
      <c r="N216" s="72"/>
      <c r="O216" s="231"/>
      <c r="P216" s="152"/>
      <c r="Q216" s="237"/>
      <c r="R216" s="152"/>
      <c r="S216" s="236"/>
      <c r="T216" s="239"/>
      <c r="U216" s="58"/>
      <c r="V216" s="123"/>
      <c r="W216" s="57"/>
      <c r="X216" s="57"/>
      <c r="Y216" s="57"/>
      <c r="Z216" s="57"/>
      <c r="AA216" s="57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  <c r="AX216" s="51"/>
      <c r="AY216" s="51"/>
      <c r="AZ216" s="51"/>
      <c r="BA216" s="51"/>
      <c r="BB216" s="51"/>
      <c r="BC216" s="51"/>
      <c r="BD216" s="51"/>
      <c r="BE216" s="51"/>
      <c r="BF216" s="51"/>
      <c r="BG216" s="51"/>
      <c r="BH216" s="51"/>
      <c r="BI216" s="51"/>
      <c r="BJ216" s="51"/>
      <c r="BK216" s="51"/>
      <c r="BL216" s="51"/>
      <c r="BM216" s="51"/>
      <c r="BN216" s="51"/>
      <c r="BO216" s="51"/>
      <c r="BP216" s="51"/>
      <c r="BQ216" s="51"/>
      <c r="BR216" s="51"/>
      <c r="BS216" s="51"/>
      <c r="BT216" s="51"/>
      <c r="BU216" s="51"/>
      <c r="BV216" s="51"/>
      <c r="BW216" s="51"/>
      <c r="BX216" s="51"/>
      <c r="BY216" s="51"/>
      <c r="BZ216" s="51"/>
      <c r="CA216" s="51"/>
      <c r="CB216" s="51"/>
      <c r="CC216" s="51"/>
      <c r="CD216" s="51"/>
      <c r="CE216" s="51"/>
      <c r="CF216" s="51"/>
      <c r="CG216" s="51"/>
      <c r="CH216" s="51"/>
      <c r="CI216" s="51"/>
      <c r="CJ216" s="51"/>
      <c r="CK216" s="51"/>
      <c r="CL216" s="51"/>
      <c r="CM216" s="51"/>
      <c r="CN216" s="51"/>
      <c r="CO216" s="51"/>
      <c r="CP216" s="51"/>
      <c r="CQ216" s="51"/>
      <c r="CR216" s="51"/>
      <c r="CS216" s="51"/>
      <c r="CT216" s="51"/>
      <c r="CU216" s="51"/>
      <c r="CV216" s="51"/>
      <c r="CW216" s="51"/>
      <c r="CX216" s="51"/>
      <c r="CY216" s="51"/>
      <c r="CZ216" s="51"/>
      <c r="DA216" s="51"/>
      <c r="DB216" s="51"/>
      <c r="DC216" s="51"/>
      <c r="DD216" s="51"/>
      <c r="DE216" s="51"/>
      <c r="DF216" s="51"/>
      <c r="DG216" s="51"/>
      <c r="DH216" s="51"/>
      <c r="DI216" s="51"/>
    </row>
    <row r="217" spans="1:113" s="1" customFormat="1" ht="18.95" customHeight="1" x14ac:dyDescent="0.3">
      <c r="A217" s="69"/>
      <c r="B217" s="70"/>
      <c r="C217" s="70"/>
      <c r="D217" s="71"/>
      <c r="E217" s="72"/>
      <c r="F217" s="231"/>
      <c r="G217" s="232"/>
      <c r="H217" s="58"/>
      <c r="I217" s="123"/>
      <c r="J217" s="69"/>
      <c r="K217" s="70"/>
      <c r="L217" s="70"/>
      <c r="M217" s="71"/>
      <c r="N217" s="72"/>
      <c r="O217" s="231"/>
      <c r="P217" s="152"/>
      <c r="Q217" s="236"/>
      <c r="R217" s="152"/>
      <c r="S217" s="236"/>
      <c r="T217" s="239"/>
      <c r="U217" s="58"/>
      <c r="V217" s="123"/>
      <c r="W217" s="57"/>
      <c r="X217" s="57"/>
      <c r="Y217" s="57"/>
      <c r="Z217" s="57"/>
      <c r="AA217" s="57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51"/>
      <c r="AU217" s="51"/>
      <c r="AV217" s="51"/>
      <c r="AW217" s="51"/>
      <c r="AX217" s="51"/>
      <c r="AY217" s="51"/>
      <c r="AZ217" s="51"/>
      <c r="BA217" s="51"/>
      <c r="BB217" s="51"/>
      <c r="BC217" s="51"/>
      <c r="BD217" s="51"/>
      <c r="BE217" s="51"/>
      <c r="BF217" s="51"/>
      <c r="BG217" s="51"/>
      <c r="BH217" s="51"/>
      <c r="BI217" s="51"/>
      <c r="BJ217" s="51"/>
      <c r="BK217" s="51"/>
      <c r="BL217" s="51"/>
      <c r="BM217" s="51"/>
      <c r="BN217" s="51"/>
      <c r="BO217" s="51"/>
      <c r="BP217" s="51"/>
      <c r="BQ217" s="51"/>
      <c r="BR217" s="51"/>
      <c r="BS217" s="51"/>
      <c r="BT217" s="51"/>
      <c r="BU217" s="51"/>
      <c r="BV217" s="51"/>
      <c r="BW217" s="51"/>
      <c r="BX217" s="51"/>
      <c r="BY217" s="51"/>
      <c r="BZ217" s="51"/>
      <c r="CA217" s="51"/>
      <c r="CB217" s="51"/>
      <c r="CC217" s="51"/>
      <c r="CD217" s="51"/>
      <c r="CE217" s="51"/>
      <c r="CF217" s="51"/>
      <c r="CG217" s="51"/>
      <c r="CH217" s="51"/>
      <c r="CI217" s="51"/>
      <c r="CJ217" s="51"/>
      <c r="CK217" s="51"/>
      <c r="CL217" s="51"/>
      <c r="CM217" s="51"/>
      <c r="CN217" s="51"/>
      <c r="CO217" s="51"/>
      <c r="CP217" s="51"/>
      <c r="CQ217" s="51"/>
      <c r="CR217" s="51"/>
      <c r="CS217" s="51"/>
      <c r="CT217" s="51"/>
      <c r="CU217" s="51"/>
      <c r="CV217" s="51"/>
      <c r="CW217" s="51"/>
      <c r="CX217" s="51"/>
      <c r="CY217" s="51"/>
      <c r="CZ217" s="51"/>
      <c r="DA217" s="51"/>
      <c r="DB217" s="51"/>
      <c r="DC217" s="51"/>
      <c r="DD217" s="51"/>
      <c r="DE217" s="51"/>
      <c r="DF217" s="51"/>
      <c r="DG217" s="51"/>
      <c r="DH217" s="51"/>
      <c r="DI217" s="51"/>
    </row>
    <row r="218" spans="1:113" s="1" customFormat="1" ht="18.95" customHeight="1" x14ac:dyDescent="0.3">
      <c r="A218" s="69"/>
      <c r="B218" s="70"/>
      <c r="C218" s="70"/>
      <c r="D218" s="71"/>
      <c r="E218" s="72"/>
      <c r="F218" s="231"/>
      <c r="G218" s="232"/>
      <c r="H218" s="58"/>
      <c r="I218" s="123"/>
      <c r="J218" s="69"/>
      <c r="K218" s="70"/>
      <c r="L218" s="70"/>
      <c r="M218" s="71"/>
      <c r="N218" s="72"/>
      <c r="O218" s="231"/>
      <c r="P218" s="152"/>
      <c r="Q218" s="237"/>
      <c r="R218" s="152"/>
      <c r="S218" s="236"/>
      <c r="T218" s="239"/>
      <c r="U218" s="58"/>
      <c r="V218" s="123"/>
      <c r="W218" s="57"/>
      <c r="X218" s="57"/>
      <c r="Y218" s="57"/>
      <c r="Z218" s="57"/>
      <c r="AA218" s="57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1"/>
      <c r="BB218" s="51"/>
      <c r="BC218" s="51"/>
      <c r="BD218" s="51"/>
      <c r="BE218" s="51"/>
      <c r="BF218" s="51"/>
      <c r="BG218" s="51"/>
      <c r="BH218" s="51"/>
      <c r="BI218" s="51"/>
      <c r="BJ218" s="51"/>
      <c r="BK218" s="51"/>
      <c r="BL218" s="51"/>
      <c r="BM218" s="51"/>
      <c r="BN218" s="51"/>
      <c r="BO218" s="51"/>
      <c r="BP218" s="51"/>
      <c r="BQ218" s="51"/>
      <c r="BR218" s="51"/>
      <c r="BS218" s="51"/>
      <c r="BT218" s="51"/>
      <c r="BU218" s="51"/>
      <c r="BV218" s="51"/>
      <c r="BW218" s="51"/>
      <c r="BX218" s="51"/>
      <c r="BY218" s="51"/>
      <c r="BZ218" s="51"/>
      <c r="CA218" s="51"/>
      <c r="CB218" s="51"/>
      <c r="CC218" s="51"/>
      <c r="CD218" s="51"/>
      <c r="CE218" s="51"/>
      <c r="CF218" s="51"/>
      <c r="CG218" s="51"/>
      <c r="CH218" s="51"/>
      <c r="CI218" s="51"/>
      <c r="CJ218" s="51"/>
      <c r="CK218" s="51"/>
      <c r="CL218" s="51"/>
      <c r="CM218" s="51"/>
      <c r="CN218" s="51"/>
      <c r="CO218" s="51"/>
      <c r="CP218" s="51"/>
      <c r="CQ218" s="51"/>
      <c r="CR218" s="51"/>
      <c r="CS218" s="51"/>
      <c r="CT218" s="51"/>
      <c r="CU218" s="51"/>
      <c r="CV218" s="51"/>
      <c r="CW218" s="51"/>
      <c r="CX218" s="51"/>
      <c r="CY218" s="51"/>
      <c r="CZ218" s="51"/>
      <c r="DA218" s="51"/>
      <c r="DB218" s="51"/>
      <c r="DC218" s="51"/>
      <c r="DD218" s="51"/>
      <c r="DE218" s="51"/>
      <c r="DF218" s="51"/>
      <c r="DG218" s="51"/>
      <c r="DH218" s="51"/>
      <c r="DI218" s="51"/>
    </row>
    <row r="219" spans="1:113" s="1" customFormat="1" ht="18.95" customHeight="1" x14ac:dyDescent="0.3">
      <c r="A219" s="69"/>
      <c r="B219" s="70"/>
      <c r="C219" s="70"/>
      <c r="D219" s="71"/>
      <c r="E219" s="72"/>
      <c r="F219" s="231"/>
      <c r="G219" s="232"/>
      <c r="H219" s="58"/>
      <c r="I219" s="123"/>
      <c r="J219" s="69"/>
      <c r="K219" s="70"/>
      <c r="L219" s="70"/>
      <c r="M219" s="71"/>
      <c r="N219" s="72"/>
      <c r="O219" s="231"/>
      <c r="P219" s="152"/>
      <c r="Q219" s="236"/>
      <c r="R219" s="152"/>
      <c r="S219" s="236"/>
      <c r="T219" s="239"/>
      <c r="U219" s="58"/>
      <c r="V219" s="123"/>
      <c r="W219" s="57"/>
      <c r="X219" s="57"/>
      <c r="Y219" s="57"/>
      <c r="Z219" s="57"/>
      <c r="AA219" s="57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  <c r="BJ219" s="51"/>
      <c r="BK219" s="51"/>
      <c r="BL219" s="51"/>
      <c r="BM219" s="51"/>
      <c r="BN219" s="51"/>
      <c r="BO219" s="51"/>
      <c r="BP219" s="51"/>
      <c r="BQ219" s="51"/>
      <c r="BR219" s="51"/>
      <c r="BS219" s="51"/>
      <c r="BT219" s="51"/>
      <c r="BU219" s="51"/>
      <c r="BV219" s="51"/>
      <c r="BW219" s="51"/>
      <c r="BX219" s="51"/>
      <c r="BY219" s="51"/>
      <c r="BZ219" s="51"/>
      <c r="CA219" s="51"/>
      <c r="CB219" s="51"/>
      <c r="CC219" s="51"/>
      <c r="CD219" s="51"/>
      <c r="CE219" s="51"/>
      <c r="CF219" s="51"/>
      <c r="CG219" s="51"/>
      <c r="CH219" s="51"/>
      <c r="CI219" s="51"/>
      <c r="CJ219" s="51"/>
      <c r="CK219" s="51"/>
      <c r="CL219" s="51"/>
      <c r="CM219" s="51"/>
      <c r="CN219" s="51"/>
      <c r="CO219" s="51"/>
      <c r="CP219" s="51"/>
      <c r="CQ219" s="51"/>
      <c r="CR219" s="51"/>
      <c r="CS219" s="51"/>
      <c r="CT219" s="51"/>
      <c r="CU219" s="51"/>
      <c r="CV219" s="51"/>
      <c r="CW219" s="51"/>
      <c r="CX219" s="51"/>
      <c r="CY219" s="51"/>
      <c r="CZ219" s="51"/>
      <c r="DA219" s="51"/>
      <c r="DB219" s="51"/>
      <c r="DC219" s="51"/>
      <c r="DD219" s="51"/>
      <c r="DE219" s="51"/>
      <c r="DF219" s="51"/>
      <c r="DG219" s="51"/>
      <c r="DH219" s="51"/>
      <c r="DI219" s="51"/>
    </row>
    <row r="220" spans="1:113" s="1" customFormat="1" ht="18.95" customHeight="1" x14ac:dyDescent="0.3">
      <c r="A220" s="69"/>
      <c r="B220" s="70"/>
      <c r="C220" s="70"/>
      <c r="D220" s="71"/>
      <c r="E220" s="72"/>
      <c r="F220" s="231"/>
      <c r="G220" s="232"/>
      <c r="H220" s="58"/>
      <c r="I220" s="123"/>
      <c r="J220" s="69"/>
      <c r="K220" s="70"/>
      <c r="L220" s="70"/>
      <c r="M220" s="71"/>
      <c r="N220" s="72"/>
      <c r="O220" s="231"/>
      <c r="P220" s="152"/>
      <c r="Q220" s="237"/>
      <c r="R220" s="152"/>
      <c r="S220" s="236"/>
      <c r="T220" s="239"/>
      <c r="U220" s="58"/>
      <c r="V220" s="123"/>
      <c r="W220" s="57"/>
      <c r="X220" s="57"/>
      <c r="Y220" s="57"/>
      <c r="Z220" s="57"/>
      <c r="AA220" s="57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  <c r="AX220" s="51"/>
      <c r="AY220" s="51"/>
      <c r="AZ220" s="51"/>
      <c r="BA220" s="51"/>
      <c r="BB220" s="51"/>
      <c r="BC220" s="51"/>
      <c r="BD220" s="51"/>
      <c r="BE220" s="51"/>
      <c r="BF220" s="51"/>
      <c r="BG220" s="51"/>
      <c r="BH220" s="51"/>
      <c r="BI220" s="51"/>
      <c r="BJ220" s="51"/>
      <c r="BK220" s="51"/>
      <c r="BL220" s="51"/>
      <c r="BM220" s="51"/>
      <c r="BN220" s="51"/>
      <c r="BO220" s="51"/>
      <c r="BP220" s="51"/>
      <c r="BQ220" s="51"/>
      <c r="BR220" s="51"/>
      <c r="BS220" s="51"/>
      <c r="BT220" s="51"/>
      <c r="BU220" s="51"/>
      <c r="BV220" s="51"/>
      <c r="BW220" s="51"/>
      <c r="BX220" s="51"/>
      <c r="BY220" s="51"/>
      <c r="BZ220" s="51"/>
      <c r="CA220" s="51"/>
      <c r="CB220" s="51"/>
      <c r="CC220" s="51"/>
      <c r="CD220" s="51"/>
      <c r="CE220" s="51"/>
      <c r="CF220" s="51"/>
      <c r="CG220" s="51"/>
      <c r="CH220" s="51"/>
      <c r="CI220" s="51"/>
      <c r="CJ220" s="51"/>
      <c r="CK220" s="51"/>
      <c r="CL220" s="51"/>
      <c r="CM220" s="51"/>
      <c r="CN220" s="51"/>
      <c r="CO220" s="51"/>
      <c r="CP220" s="51"/>
      <c r="CQ220" s="51"/>
      <c r="CR220" s="51"/>
      <c r="CS220" s="51"/>
      <c r="CT220" s="51"/>
      <c r="CU220" s="51"/>
      <c r="CV220" s="51"/>
      <c r="CW220" s="51"/>
      <c r="CX220" s="51"/>
      <c r="CY220" s="51"/>
      <c r="CZ220" s="51"/>
      <c r="DA220" s="51"/>
      <c r="DB220" s="51"/>
      <c r="DC220" s="51"/>
      <c r="DD220" s="51"/>
      <c r="DE220" s="51"/>
      <c r="DF220" s="51"/>
      <c r="DG220" s="51"/>
      <c r="DH220" s="51"/>
    </row>
    <row r="221" spans="1:113" s="1" customFormat="1" ht="18.95" customHeight="1" x14ac:dyDescent="0.3">
      <c r="A221" s="69"/>
      <c r="B221" s="70"/>
      <c r="C221" s="70"/>
      <c r="D221" s="71"/>
      <c r="E221" s="72"/>
      <c r="F221" s="231"/>
      <c r="G221" s="232"/>
      <c r="H221" s="58"/>
      <c r="I221" s="123"/>
      <c r="J221" s="69"/>
      <c r="K221" s="70"/>
      <c r="L221" s="70"/>
      <c r="M221" s="71"/>
      <c r="N221" s="72"/>
      <c r="O221" s="231"/>
      <c r="P221" s="152"/>
      <c r="Q221" s="236"/>
      <c r="R221" s="152"/>
      <c r="S221" s="236"/>
      <c r="T221" s="239"/>
      <c r="U221" s="58"/>
      <c r="V221" s="123"/>
      <c r="W221" s="57"/>
      <c r="X221" s="57"/>
      <c r="Y221" s="57"/>
      <c r="Z221" s="57"/>
      <c r="AA221" s="57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  <c r="AV221" s="51"/>
      <c r="AW221" s="51"/>
      <c r="AX221" s="51"/>
      <c r="AY221" s="51"/>
      <c r="AZ221" s="51"/>
      <c r="BA221" s="51"/>
      <c r="BB221" s="51"/>
      <c r="BC221" s="51"/>
      <c r="BD221" s="51"/>
      <c r="BE221" s="51"/>
      <c r="BF221" s="51"/>
      <c r="BG221" s="51"/>
      <c r="BH221" s="51"/>
      <c r="BI221" s="51"/>
      <c r="BJ221" s="51"/>
      <c r="BK221" s="51"/>
      <c r="BL221" s="51"/>
      <c r="BM221" s="51"/>
      <c r="BN221" s="51"/>
      <c r="BO221" s="51"/>
      <c r="BP221" s="51"/>
      <c r="BQ221" s="51"/>
      <c r="BR221" s="51"/>
      <c r="BS221" s="51"/>
      <c r="BT221" s="51"/>
      <c r="BU221" s="51"/>
      <c r="BV221" s="51"/>
      <c r="BW221" s="51"/>
      <c r="BX221" s="51"/>
      <c r="BY221" s="51"/>
      <c r="BZ221" s="51"/>
      <c r="CA221" s="51"/>
      <c r="CB221" s="51"/>
      <c r="CC221" s="51"/>
      <c r="CD221" s="51"/>
      <c r="CE221" s="51"/>
      <c r="CF221" s="51"/>
      <c r="CG221" s="51"/>
      <c r="CH221" s="51"/>
      <c r="CI221" s="51"/>
      <c r="CJ221" s="51"/>
      <c r="CK221" s="51"/>
      <c r="CL221" s="51"/>
      <c r="CM221" s="51"/>
      <c r="CN221" s="51"/>
      <c r="CO221" s="51"/>
      <c r="CP221" s="51"/>
      <c r="CQ221" s="51"/>
      <c r="CR221" s="51"/>
      <c r="CS221" s="51"/>
      <c r="CT221" s="51"/>
      <c r="CU221" s="51"/>
      <c r="CV221" s="51"/>
      <c r="CW221" s="51"/>
      <c r="CX221" s="51"/>
      <c r="CY221" s="51"/>
      <c r="CZ221" s="51"/>
      <c r="DA221" s="51"/>
      <c r="DB221" s="51"/>
      <c r="DC221" s="51"/>
      <c r="DD221" s="51"/>
      <c r="DE221" s="51"/>
      <c r="DF221" s="51"/>
      <c r="DG221" s="51"/>
      <c r="DH221" s="51"/>
    </row>
    <row r="222" spans="1:113" s="1" customFormat="1" ht="18.95" customHeight="1" x14ac:dyDescent="0.3">
      <c r="A222" s="69"/>
      <c r="B222" s="70"/>
      <c r="C222" s="70"/>
      <c r="D222" s="71"/>
      <c r="E222" s="72"/>
      <c r="F222" s="231"/>
      <c r="G222" s="232"/>
      <c r="H222" s="58"/>
      <c r="I222" s="123"/>
      <c r="J222" s="69"/>
      <c r="K222" s="70"/>
      <c r="L222" s="70"/>
      <c r="M222" s="71"/>
      <c r="N222" s="72"/>
      <c r="O222" s="231"/>
      <c r="P222" s="152"/>
      <c r="Q222" s="237"/>
      <c r="R222" s="152"/>
      <c r="S222" s="236"/>
      <c r="T222" s="239"/>
      <c r="U222" s="58"/>
      <c r="V222" s="123"/>
      <c r="W222" s="57"/>
      <c r="X222" s="57"/>
      <c r="Y222" s="57"/>
      <c r="Z222" s="57"/>
      <c r="AA222" s="57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51"/>
      <c r="AU222" s="51"/>
      <c r="AV222" s="51"/>
      <c r="AW222" s="51"/>
      <c r="AX222" s="51"/>
      <c r="AY222" s="51"/>
      <c r="AZ222" s="51"/>
      <c r="BA222" s="51"/>
      <c r="BB222" s="51"/>
      <c r="BC222" s="51"/>
      <c r="BD222" s="51"/>
      <c r="BE222" s="51"/>
      <c r="BF222" s="51"/>
      <c r="BG222" s="51"/>
      <c r="BH222" s="51"/>
      <c r="BI222" s="51"/>
      <c r="BJ222" s="51"/>
      <c r="BK222" s="51"/>
      <c r="BL222" s="51"/>
      <c r="BM222" s="51"/>
      <c r="BN222" s="51"/>
      <c r="BO222" s="51"/>
      <c r="BP222" s="51"/>
      <c r="BQ222" s="51"/>
      <c r="BR222" s="51"/>
      <c r="BS222" s="51"/>
      <c r="BT222" s="51"/>
      <c r="BU222" s="51"/>
      <c r="BV222" s="51"/>
      <c r="BW222" s="51"/>
      <c r="BX222" s="51"/>
      <c r="BY222" s="51"/>
      <c r="BZ222" s="51"/>
      <c r="CA222" s="51"/>
      <c r="CB222" s="51"/>
      <c r="CC222" s="51"/>
      <c r="CD222" s="51"/>
      <c r="CE222" s="51"/>
      <c r="CF222" s="51"/>
      <c r="CG222" s="51"/>
      <c r="CH222" s="51"/>
      <c r="CI222" s="51"/>
      <c r="CJ222" s="51"/>
      <c r="CK222" s="51"/>
      <c r="CL222" s="51"/>
      <c r="CM222" s="51"/>
      <c r="CN222" s="51"/>
      <c r="CO222" s="51"/>
      <c r="CP222" s="51"/>
      <c r="CQ222" s="51"/>
      <c r="CR222" s="51"/>
      <c r="CS222" s="51"/>
      <c r="CT222" s="51"/>
      <c r="CU222" s="51"/>
      <c r="CV222" s="51"/>
      <c r="CW222" s="51"/>
      <c r="CX222" s="51"/>
      <c r="CY222" s="51"/>
      <c r="CZ222" s="51"/>
      <c r="DA222" s="51"/>
      <c r="DB222" s="51"/>
      <c r="DC222" s="51"/>
      <c r="DD222" s="51"/>
      <c r="DE222" s="51"/>
      <c r="DF222" s="51"/>
      <c r="DG222" s="51"/>
      <c r="DH222" s="51"/>
    </row>
    <row r="223" spans="1:113" s="1" customFormat="1" ht="18.95" customHeight="1" x14ac:dyDescent="0.3">
      <c r="A223" s="69"/>
      <c r="B223" s="70"/>
      <c r="C223" s="70"/>
      <c r="D223" s="71"/>
      <c r="E223" s="72"/>
      <c r="F223" s="231"/>
      <c r="G223" s="232"/>
      <c r="H223" s="58"/>
      <c r="I223" s="123"/>
      <c r="J223" s="69"/>
      <c r="K223" s="70"/>
      <c r="L223" s="70"/>
      <c r="M223" s="71"/>
      <c r="N223" s="72"/>
      <c r="O223" s="231"/>
      <c r="P223" s="152"/>
      <c r="Q223" s="236"/>
      <c r="R223" s="152"/>
      <c r="S223" s="236"/>
      <c r="T223" s="239"/>
      <c r="U223" s="58"/>
      <c r="V223" s="123"/>
      <c r="W223" s="57"/>
      <c r="X223" s="57"/>
      <c r="Y223" s="57"/>
      <c r="Z223" s="57"/>
      <c r="AA223" s="57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51"/>
      <c r="AU223" s="51"/>
      <c r="AV223" s="51"/>
      <c r="AW223" s="51"/>
      <c r="AX223" s="51"/>
      <c r="AY223" s="51"/>
      <c r="AZ223" s="51"/>
      <c r="BA223" s="51"/>
      <c r="BB223" s="51"/>
      <c r="BC223" s="51"/>
      <c r="BD223" s="51"/>
      <c r="BE223" s="51"/>
      <c r="BF223" s="51"/>
      <c r="BG223" s="51"/>
      <c r="BH223" s="51"/>
      <c r="BI223" s="51"/>
      <c r="BJ223" s="51"/>
      <c r="BK223" s="51"/>
      <c r="BL223" s="51"/>
      <c r="BM223" s="51"/>
      <c r="BN223" s="51"/>
      <c r="BO223" s="51"/>
      <c r="BP223" s="51"/>
      <c r="BQ223" s="51"/>
      <c r="BR223" s="51"/>
      <c r="BS223" s="51"/>
      <c r="BT223" s="51"/>
      <c r="BU223" s="51"/>
      <c r="BV223" s="51"/>
      <c r="BW223" s="51"/>
      <c r="BX223" s="51"/>
      <c r="BY223" s="51"/>
      <c r="BZ223" s="51"/>
      <c r="CA223" s="51"/>
      <c r="CB223" s="51"/>
      <c r="CC223" s="51"/>
      <c r="CD223" s="51"/>
      <c r="CE223" s="51"/>
      <c r="CF223" s="51"/>
      <c r="CG223" s="51"/>
      <c r="CH223" s="51"/>
      <c r="CI223" s="51"/>
      <c r="CJ223" s="51"/>
      <c r="CK223" s="51"/>
      <c r="CL223" s="51"/>
      <c r="CM223" s="51"/>
      <c r="CN223" s="51"/>
      <c r="CO223" s="51"/>
      <c r="CP223" s="51"/>
      <c r="CQ223" s="51"/>
      <c r="CR223" s="51"/>
      <c r="CS223" s="51"/>
      <c r="CT223" s="51"/>
      <c r="CU223" s="51"/>
      <c r="CV223" s="51"/>
      <c r="CW223" s="51"/>
      <c r="CX223" s="51"/>
      <c r="CY223" s="51"/>
      <c r="CZ223" s="51"/>
      <c r="DA223" s="51"/>
      <c r="DB223" s="51"/>
      <c r="DC223" s="51"/>
      <c r="DD223" s="51"/>
      <c r="DE223" s="51"/>
      <c r="DF223" s="51"/>
      <c r="DG223" s="51"/>
      <c r="DH223" s="51"/>
    </row>
    <row r="224" spans="1:113" s="1" customFormat="1" ht="18.95" customHeight="1" x14ac:dyDescent="0.3">
      <c r="A224" s="69"/>
      <c r="B224" s="70"/>
      <c r="C224" s="70"/>
      <c r="D224" s="71"/>
      <c r="E224" s="72"/>
      <c r="F224" s="231"/>
      <c r="G224" s="232"/>
      <c r="H224" s="58"/>
      <c r="I224" s="123"/>
      <c r="J224" s="69"/>
      <c r="K224" s="70"/>
      <c r="L224" s="70"/>
      <c r="M224" s="71"/>
      <c r="N224" s="72"/>
      <c r="O224" s="231"/>
      <c r="P224" s="152"/>
      <c r="Q224" s="237"/>
      <c r="R224" s="152"/>
      <c r="S224" s="236"/>
      <c r="T224" s="239"/>
      <c r="U224" s="58"/>
      <c r="V224" s="123"/>
      <c r="W224" s="57"/>
      <c r="X224" s="57"/>
      <c r="Y224" s="57"/>
      <c r="Z224" s="57"/>
      <c r="AA224" s="57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51"/>
      <c r="AU224" s="51"/>
      <c r="AV224" s="51"/>
      <c r="AW224" s="51"/>
      <c r="AX224" s="51"/>
      <c r="AY224" s="51"/>
      <c r="AZ224" s="51"/>
      <c r="BA224" s="51"/>
      <c r="BB224" s="51"/>
      <c r="BC224" s="51"/>
      <c r="BD224" s="51"/>
      <c r="BE224" s="51"/>
      <c r="BF224" s="51"/>
      <c r="BG224" s="51"/>
      <c r="BH224" s="51"/>
      <c r="BI224" s="51"/>
      <c r="BJ224" s="51"/>
      <c r="BK224" s="51"/>
      <c r="BL224" s="51"/>
      <c r="BM224" s="51"/>
      <c r="BN224" s="51"/>
      <c r="BO224" s="51"/>
      <c r="BP224" s="51"/>
      <c r="BQ224" s="51"/>
      <c r="BR224" s="51"/>
      <c r="BS224" s="51"/>
      <c r="BT224" s="51"/>
      <c r="BU224" s="51"/>
      <c r="BV224" s="51"/>
      <c r="BW224" s="51"/>
      <c r="BX224" s="51"/>
      <c r="BY224" s="51"/>
      <c r="BZ224" s="51"/>
      <c r="CA224" s="51"/>
      <c r="CB224" s="51"/>
      <c r="CC224" s="51"/>
      <c r="CD224" s="51"/>
      <c r="CE224" s="51"/>
      <c r="CF224" s="51"/>
      <c r="CG224" s="51"/>
      <c r="CH224" s="51"/>
      <c r="CI224" s="51"/>
      <c r="CJ224" s="51"/>
      <c r="CK224" s="51"/>
      <c r="CL224" s="51"/>
      <c r="CM224" s="51"/>
      <c r="CN224" s="51"/>
      <c r="CO224" s="51"/>
      <c r="CP224" s="51"/>
      <c r="CQ224" s="51"/>
      <c r="CR224" s="51"/>
      <c r="CS224" s="51"/>
      <c r="CT224" s="51"/>
      <c r="CU224" s="51"/>
      <c r="CV224" s="51"/>
      <c r="CW224" s="51"/>
      <c r="CX224" s="51"/>
      <c r="CY224" s="51"/>
      <c r="CZ224" s="51"/>
      <c r="DA224" s="51"/>
      <c r="DB224" s="51"/>
      <c r="DC224" s="51"/>
      <c r="DD224" s="51"/>
      <c r="DE224" s="51"/>
      <c r="DF224" s="51"/>
      <c r="DG224" s="51"/>
      <c r="DH224" s="51"/>
    </row>
    <row r="225" spans="1:113" s="1" customFormat="1" ht="18.95" customHeight="1" x14ac:dyDescent="0.3">
      <c r="A225" s="69"/>
      <c r="B225" s="70"/>
      <c r="C225" s="70"/>
      <c r="D225" s="71"/>
      <c r="E225" s="72"/>
      <c r="F225" s="231"/>
      <c r="G225" s="232" t="str">
        <f t="shared" si="57"/>
        <v/>
      </c>
      <c r="H225" s="58"/>
      <c r="I225" s="123"/>
      <c r="J225" s="69"/>
      <c r="K225" s="70"/>
      <c r="L225" s="70"/>
      <c r="M225" s="71"/>
      <c r="N225" s="72"/>
      <c r="O225" s="231" t="str">
        <f t="shared" si="59"/>
        <v/>
      </c>
      <c r="P225" s="152" t="str">
        <f t="shared" si="60"/>
        <v/>
      </c>
      <c r="Q225" s="236"/>
      <c r="R225" s="152" t="str">
        <f t="shared" si="61"/>
        <v/>
      </c>
      <c r="S225" s="236" t="str">
        <f t="shared" si="62"/>
        <v/>
      </c>
      <c r="T225" s="239" t="str">
        <f t="shared" si="63"/>
        <v/>
      </c>
      <c r="U225" s="58"/>
      <c r="V225" s="123"/>
      <c r="W225" s="57"/>
      <c r="X225" s="57"/>
      <c r="Y225" s="57"/>
      <c r="Z225" s="57"/>
      <c r="AA225" s="57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51"/>
      <c r="AU225" s="51"/>
      <c r="AV225" s="51"/>
      <c r="AW225" s="51"/>
      <c r="AX225" s="51"/>
      <c r="AY225" s="51"/>
      <c r="AZ225" s="51"/>
      <c r="BA225" s="51"/>
      <c r="BB225" s="51"/>
      <c r="BC225" s="51"/>
      <c r="BD225" s="51"/>
      <c r="BE225" s="51"/>
      <c r="BF225" s="51"/>
      <c r="BG225" s="51"/>
      <c r="BH225" s="51"/>
      <c r="BI225" s="51"/>
      <c r="BJ225" s="51"/>
      <c r="BK225" s="51"/>
      <c r="BL225" s="51"/>
      <c r="BM225" s="51"/>
      <c r="BN225" s="51"/>
      <c r="BO225" s="51"/>
      <c r="BP225" s="51"/>
      <c r="BQ225" s="51"/>
      <c r="BR225" s="51"/>
      <c r="BS225" s="51"/>
      <c r="BT225" s="51"/>
      <c r="BU225" s="51"/>
      <c r="BV225" s="51"/>
      <c r="BW225" s="51"/>
      <c r="BX225" s="51"/>
      <c r="BY225" s="51"/>
      <c r="BZ225" s="51"/>
      <c r="CA225" s="51"/>
      <c r="CB225" s="51"/>
      <c r="CC225" s="51"/>
      <c r="CD225" s="51"/>
      <c r="CE225" s="51"/>
      <c r="CF225" s="51"/>
      <c r="CG225" s="51"/>
      <c r="CH225" s="51"/>
      <c r="CI225" s="51"/>
      <c r="CJ225" s="51"/>
      <c r="CK225" s="51"/>
      <c r="CL225" s="51"/>
      <c r="CM225" s="51"/>
      <c r="CN225" s="51"/>
      <c r="CO225" s="51"/>
      <c r="CP225" s="51"/>
      <c r="CQ225" s="51"/>
      <c r="CR225" s="51"/>
      <c r="CS225" s="51"/>
      <c r="CT225" s="51"/>
      <c r="CU225" s="51"/>
      <c r="CV225" s="51"/>
      <c r="CW225" s="51"/>
      <c r="CX225" s="51"/>
      <c r="CY225" s="51"/>
      <c r="CZ225" s="51"/>
      <c r="DA225" s="51"/>
      <c r="DB225" s="51"/>
      <c r="DC225" s="51"/>
      <c r="DD225" s="51"/>
      <c r="DE225" s="51"/>
      <c r="DF225" s="51"/>
      <c r="DG225" s="51"/>
      <c r="DH225" s="51"/>
    </row>
    <row r="226" spans="1:113" s="1" customFormat="1" ht="18.95" customHeight="1" x14ac:dyDescent="0.3">
      <c r="A226" s="69"/>
      <c r="B226" s="70"/>
      <c r="C226" s="70"/>
      <c r="D226" s="71"/>
      <c r="E226" s="72"/>
      <c r="F226" s="234"/>
      <c r="G226" s="232" t="str">
        <f t="shared" si="57"/>
        <v/>
      </c>
      <c r="H226" s="58"/>
      <c r="I226" s="123"/>
      <c r="J226" s="69"/>
      <c r="K226" s="70"/>
      <c r="L226" s="70"/>
      <c r="M226" s="71"/>
      <c r="N226" s="72"/>
      <c r="O226" s="231" t="str">
        <f t="shared" si="59"/>
        <v/>
      </c>
      <c r="P226" s="152" t="str">
        <f t="shared" si="60"/>
        <v/>
      </c>
      <c r="Q226" s="237"/>
      <c r="R226" s="152" t="str">
        <f t="shared" si="61"/>
        <v/>
      </c>
      <c r="S226" s="236" t="str">
        <f t="shared" si="62"/>
        <v/>
      </c>
      <c r="T226" s="239" t="str">
        <f t="shared" si="63"/>
        <v/>
      </c>
      <c r="U226" s="58"/>
      <c r="V226" s="123"/>
      <c r="W226" s="57"/>
      <c r="X226" s="57"/>
      <c r="Y226" s="57"/>
      <c r="Z226" s="57"/>
      <c r="AA226" s="57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1"/>
      <c r="AY226" s="51"/>
      <c r="AZ226" s="51"/>
      <c r="BA226" s="51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1"/>
      <c r="BM226" s="51"/>
      <c r="BN226" s="51"/>
      <c r="BO226" s="51"/>
      <c r="BP226" s="51"/>
      <c r="BQ226" s="51"/>
      <c r="BR226" s="51"/>
      <c r="BS226" s="51"/>
      <c r="BT226" s="51"/>
      <c r="BU226" s="51"/>
      <c r="BV226" s="51"/>
      <c r="BW226" s="51"/>
      <c r="BX226" s="51"/>
      <c r="BY226" s="51"/>
      <c r="BZ226" s="51"/>
      <c r="CA226" s="51"/>
      <c r="CB226" s="51"/>
      <c r="CC226" s="51"/>
      <c r="CD226" s="51"/>
      <c r="CE226" s="51"/>
      <c r="CF226" s="51"/>
      <c r="CG226" s="51"/>
      <c r="CH226" s="51"/>
      <c r="CI226" s="51"/>
      <c r="CJ226" s="51"/>
      <c r="CK226" s="51"/>
      <c r="CL226" s="51"/>
      <c r="CM226" s="51"/>
      <c r="CN226" s="51"/>
      <c r="CO226" s="51"/>
      <c r="CP226" s="51"/>
      <c r="CQ226" s="51"/>
      <c r="CR226" s="51"/>
      <c r="CS226" s="51"/>
      <c r="CT226" s="51"/>
      <c r="CU226" s="51"/>
      <c r="CV226" s="51"/>
      <c r="CW226" s="51"/>
      <c r="CX226" s="51"/>
      <c r="CY226" s="51"/>
      <c r="CZ226" s="51"/>
      <c r="DA226" s="51"/>
      <c r="DB226" s="51"/>
      <c r="DC226" s="51"/>
      <c r="DD226" s="51"/>
      <c r="DE226" s="51"/>
      <c r="DF226" s="51"/>
      <c r="DG226" s="51"/>
      <c r="DH226" s="51"/>
    </row>
    <row r="227" spans="1:113" s="1" customFormat="1" ht="18.95" customHeight="1" x14ac:dyDescent="0.3">
      <c r="A227" s="69"/>
      <c r="B227" s="69"/>
      <c r="C227" s="69"/>
      <c r="D227" s="69"/>
      <c r="E227" s="69"/>
      <c r="F227" s="231"/>
      <c r="G227" s="232" t="str">
        <f t="shared" si="57"/>
        <v/>
      </c>
      <c r="H227" s="69"/>
      <c r="I227" s="123"/>
      <c r="J227" s="69"/>
      <c r="K227" s="69"/>
      <c r="L227" s="69"/>
      <c r="M227" s="69"/>
      <c r="N227" s="69"/>
      <c r="O227" s="231" t="str">
        <f t="shared" si="59"/>
        <v/>
      </c>
      <c r="P227" s="152" t="str">
        <f t="shared" si="60"/>
        <v/>
      </c>
      <c r="Q227" s="236"/>
      <c r="R227" s="152" t="str">
        <f t="shared" si="61"/>
        <v/>
      </c>
      <c r="S227" s="236" t="str">
        <f t="shared" si="62"/>
        <v/>
      </c>
      <c r="T227" s="239" t="str">
        <f t="shared" si="63"/>
        <v/>
      </c>
      <c r="U227" s="69"/>
      <c r="V227" s="123"/>
      <c r="W227" s="57"/>
      <c r="X227" s="57"/>
      <c r="Y227" s="57"/>
      <c r="Z227" s="57"/>
      <c r="AA227" s="57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51"/>
      <c r="AU227" s="51"/>
      <c r="AV227" s="51"/>
      <c r="AW227" s="51"/>
      <c r="AX227" s="51"/>
      <c r="AY227" s="51"/>
      <c r="AZ227" s="51"/>
      <c r="BA227" s="51"/>
      <c r="BB227" s="51"/>
      <c r="BC227" s="51"/>
      <c r="BD227" s="51"/>
      <c r="BE227" s="51"/>
      <c r="BF227" s="51"/>
      <c r="BG227" s="51"/>
      <c r="BH227" s="51"/>
      <c r="BI227" s="51"/>
      <c r="BJ227" s="51"/>
      <c r="BK227" s="51"/>
      <c r="BL227" s="51"/>
      <c r="BM227" s="51"/>
      <c r="BN227" s="51"/>
      <c r="BO227" s="51"/>
      <c r="BP227" s="51"/>
      <c r="BQ227" s="51"/>
      <c r="BR227" s="51"/>
      <c r="BS227" s="51"/>
      <c r="BT227" s="51"/>
      <c r="BU227" s="51"/>
      <c r="BV227" s="51"/>
      <c r="BW227" s="51"/>
      <c r="BX227" s="51"/>
      <c r="BY227" s="51"/>
      <c r="BZ227" s="51"/>
      <c r="CA227" s="51"/>
      <c r="CB227" s="51"/>
      <c r="CC227" s="51"/>
      <c r="CD227" s="51"/>
      <c r="CE227" s="51"/>
      <c r="CF227" s="51"/>
      <c r="CG227" s="51"/>
      <c r="CH227" s="51"/>
      <c r="CI227" s="51"/>
      <c r="CJ227" s="51"/>
      <c r="CK227" s="51"/>
      <c r="CL227" s="51"/>
      <c r="CM227" s="51"/>
      <c r="CN227" s="51"/>
      <c r="CO227" s="51"/>
      <c r="CP227" s="51"/>
      <c r="CQ227" s="51"/>
      <c r="CR227" s="51"/>
      <c r="CS227" s="51"/>
      <c r="CT227" s="51"/>
      <c r="CU227" s="51"/>
      <c r="CV227" s="51"/>
      <c r="CW227" s="51"/>
      <c r="CX227" s="51"/>
      <c r="CY227" s="51"/>
      <c r="CZ227" s="51"/>
      <c r="DA227" s="51"/>
      <c r="DB227" s="51"/>
      <c r="DC227" s="51"/>
      <c r="DD227" s="51"/>
      <c r="DE227" s="51"/>
      <c r="DF227" s="51"/>
      <c r="DG227" s="51"/>
      <c r="DH227" s="51"/>
    </row>
    <row r="228" spans="1:113" s="1" customFormat="1" ht="18.95" customHeight="1" x14ac:dyDescent="0.3">
      <c r="A228" s="69"/>
      <c r="B228" s="69"/>
      <c r="C228" s="69"/>
      <c r="D228" s="69"/>
      <c r="E228" s="69"/>
      <c r="F228" s="231"/>
      <c r="G228" s="232" t="str">
        <f t="shared" si="57"/>
        <v/>
      </c>
      <c r="H228" s="69"/>
      <c r="I228" s="123"/>
      <c r="J228" s="69"/>
      <c r="K228" s="69"/>
      <c r="L228" s="69"/>
      <c r="M228" s="69"/>
      <c r="N228" s="69"/>
      <c r="O228" s="231" t="str">
        <f t="shared" si="59"/>
        <v/>
      </c>
      <c r="P228" s="152" t="str">
        <f t="shared" si="60"/>
        <v/>
      </c>
      <c r="Q228" s="236"/>
      <c r="R228" s="152" t="str">
        <f t="shared" si="61"/>
        <v/>
      </c>
      <c r="S228" s="236" t="str">
        <f t="shared" si="62"/>
        <v/>
      </c>
      <c r="T228" s="239" t="str">
        <f t="shared" si="63"/>
        <v/>
      </c>
      <c r="U228" s="69"/>
      <c r="V228" s="123"/>
      <c r="W228" s="57"/>
      <c r="X228" s="57"/>
      <c r="Y228" s="57"/>
      <c r="Z228" s="57"/>
      <c r="AA228" s="57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51"/>
      <c r="AU228" s="51"/>
      <c r="AV228" s="51"/>
      <c r="AW228" s="51"/>
      <c r="AX228" s="51"/>
      <c r="AY228" s="51"/>
      <c r="AZ228" s="51"/>
      <c r="BA228" s="51"/>
      <c r="BB228" s="51"/>
      <c r="BC228" s="51"/>
      <c r="BD228" s="51"/>
      <c r="BE228" s="51"/>
      <c r="BF228" s="51"/>
      <c r="BG228" s="51"/>
      <c r="BH228" s="51"/>
      <c r="BI228" s="51"/>
      <c r="BJ228" s="51"/>
      <c r="BK228" s="51"/>
      <c r="BL228" s="51"/>
      <c r="BM228" s="51"/>
      <c r="BN228" s="51"/>
      <c r="BO228" s="51"/>
      <c r="BP228" s="51"/>
      <c r="BQ228" s="51"/>
      <c r="BR228" s="51"/>
      <c r="BS228" s="51"/>
      <c r="BT228" s="51"/>
      <c r="BU228" s="51"/>
      <c r="BV228" s="51"/>
      <c r="BW228" s="51"/>
      <c r="BX228" s="51"/>
      <c r="BY228" s="51"/>
      <c r="BZ228" s="51"/>
      <c r="CA228" s="51"/>
      <c r="CB228" s="51"/>
      <c r="CC228" s="51"/>
      <c r="CD228" s="51"/>
      <c r="CE228" s="51"/>
      <c r="CF228" s="51"/>
      <c r="CG228" s="51"/>
      <c r="CH228" s="51"/>
      <c r="CI228" s="51"/>
      <c r="CJ228" s="51"/>
      <c r="CK228" s="51"/>
      <c r="CL228" s="51"/>
      <c r="CM228" s="51"/>
      <c r="CN228" s="51"/>
      <c r="CO228" s="51"/>
      <c r="CP228" s="51"/>
      <c r="CQ228" s="51"/>
      <c r="CR228" s="51"/>
      <c r="CS228" s="51"/>
      <c r="CT228" s="51"/>
      <c r="CU228" s="51"/>
      <c r="CV228" s="51"/>
      <c r="CW228" s="51"/>
      <c r="CX228" s="51"/>
      <c r="CY228" s="51"/>
      <c r="CZ228" s="51"/>
      <c r="DA228" s="51"/>
      <c r="DB228" s="51"/>
      <c r="DC228" s="51"/>
      <c r="DD228" s="51"/>
      <c r="DE228" s="51"/>
      <c r="DF228" s="51"/>
      <c r="DG228" s="51"/>
      <c r="DH228" s="51"/>
    </row>
    <row r="229" spans="1:113" s="1" customFormat="1" ht="18.95" customHeight="1" x14ac:dyDescent="0.3">
      <c r="A229" s="69"/>
      <c r="B229" s="69"/>
      <c r="C229" s="69"/>
      <c r="D229" s="69"/>
      <c r="E229" s="69"/>
      <c r="F229" s="231"/>
      <c r="G229" s="232" t="str">
        <f t="shared" si="57"/>
        <v/>
      </c>
      <c r="H229" s="69"/>
      <c r="I229" s="123"/>
      <c r="J229" s="69"/>
      <c r="K229" s="69"/>
      <c r="L229" s="69"/>
      <c r="M229" s="69"/>
      <c r="N229" s="69"/>
      <c r="O229" s="231" t="str">
        <f t="shared" si="59"/>
        <v/>
      </c>
      <c r="P229" s="152" t="str">
        <f t="shared" si="60"/>
        <v/>
      </c>
      <c r="Q229" s="236"/>
      <c r="R229" s="152" t="str">
        <f t="shared" si="61"/>
        <v/>
      </c>
      <c r="S229" s="236" t="str">
        <f t="shared" si="62"/>
        <v/>
      </c>
      <c r="T229" s="239" t="str">
        <f t="shared" si="63"/>
        <v/>
      </c>
      <c r="U229" s="69"/>
      <c r="V229" s="123"/>
      <c r="W229" s="57"/>
      <c r="X229" s="57"/>
      <c r="Y229" s="57"/>
      <c r="Z229" s="57"/>
      <c r="AA229" s="57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51"/>
      <c r="AU229" s="51"/>
      <c r="AV229" s="51"/>
      <c r="AW229" s="51"/>
      <c r="AX229" s="51"/>
      <c r="AY229" s="51"/>
      <c r="AZ229" s="51"/>
      <c r="BA229" s="51"/>
      <c r="BB229" s="51"/>
      <c r="BC229" s="51"/>
      <c r="BD229" s="51"/>
      <c r="BE229" s="51"/>
      <c r="BF229" s="51"/>
      <c r="BG229" s="51"/>
      <c r="BH229" s="51"/>
      <c r="BI229" s="51"/>
      <c r="BJ229" s="51"/>
      <c r="BK229" s="51"/>
      <c r="BL229" s="51"/>
      <c r="BM229" s="51"/>
      <c r="BN229" s="51"/>
      <c r="BO229" s="51"/>
      <c r="BP229" s="51"/>
      <c r="BQ229" s="51"/>
      <c r="BR229" s="51"/>
      <c r="BS229" s="51"/>
      <c r="BT229" s="51"/>
      <c r="BU229" s="51"/>
      <c r="BV229" s="51"/>
      <c r="BW229" s="51"/>
      <c r="BX229" s="51"/>
      <c r="BY229" s="51"/>
      <c r="BZ229" s="51"/>
      <c r="CA229" s="51"/>
      <c r="CB229" s="51"/>
      <c r="CC229" s="51"/>
      <c r="CD229" s="51"/>
      <c r="CE229" s="51"/>
      <c r="CF229" s="51"/>
      <c r="CG229" s="51"/>
      <c r="CH229" s="51"/>
      <c r="CI229" s="51"/>
      <c r="CJ229" s="51"/>
      <c r="CK229" s="51"/>
      <c r="CL229" s="51"/>
      <c r="CM229" s="51"/>
      <c r="CN229" s="51"/>
      <c r="CO229" s="51"/>
      <c r="CP229" s="51"/>
      <c r="CQ229" s="51"/>
      <c r="CR229" s="51"/>
      <c r="CS229" s="51"/>
      <c r="CT229" s="51"/>
      <c r="CU229" s="51"/>
      <c r="CV229" s="51"/>
      <c r="CW229" s="51"/>
      <c r="CX229" s="51"/>
      <c r="CY229" s="51"/>
      <c r="CZ229" s="51"/>
      <c r="DA229" s="51"/>
      <c r="DB229" s="51"/>
      <c r="DC229" s="51"/>
      <c r="DD229" s="51"/>
      <c r="DE229" s="51"/>
      <c r="DF229" s="51"/>
      <c r="DG229" s="51"/>
      <c r="DH229" s="51"/>
    </row>
    <row r="230" spans="1:113" s="1" customFormat="1" ht="18.95" customHeight="1" x14ac:dyDescent="0.3">
      <c r="A230" s="69"/>
      <c r="B230" s="69"/>
      <c r="C230" s="69"/>
      <c r="D230" s="69"/>
      <c r="E230" s="69"/>
      <c r="F230" s="235"/>
      <c r="G230" s="232" t="str">
        <f t="shared" si="57"/>
        <v/>
      </c>
      <c r="H230" s="69"/>
      <c r="I230" s="123"/>
      <c r="J230" s="69"/>
      <c r="K230" s="69"/>
      <c r="L230" s="69"/>
      <c r="M230" s="69"/>
      <c r="N230" s="69"/>
      <c r="O230" s="231" t="str">
        <f t="shared" si="59"/>
        <v/>
      </c>
      <c r="P230" s="152" t="str">
        <f t="shared" si="60"/>
        <v/>
      </c>
      <c r="Q230" s="238"/>
      <c r="R230" s="152" t="str">
        <f t="shared" si="61"/>
        <v/>
      </c>
      <c r="S230" s="236" t="str">
        <f t="shared" si="62"/>
        <v/>
      </c>
      <c r="T230" s="239" t="str">
        <f t="shared" si="63"/>
        <v/>
      </c>
      <c r="U230" s="69"/>
      <c r="V230" s="123"/>
      <c r="W230" s="57"/>
      <c r="X230" s="57"/>
      <c r="Y230" s="57"/>
      <c r="Z230" s="57"/>
      <c r="AA230" s="57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1"/>
      <c r="AY230" s="51"/>
      <c r="AZ230" s="51"/>
      <c r="BA230" s="51"/>
      <c r="BB230" s="51"/>
      <c r="BC230" s="51"/>
      <c r="BD230" s="51"/>
      <c r="BE230" s="51"/>
      <c r="BF230" s="51"/>
      <c r="BG230" s="51"/>
      <c r="BH230" s="51"/>
      <c r="BI230" s="51"/>
      <c r="BJ230" s="51"/>
      <c r="BK230" s="51"/>
      <c r="BL230" s="51"/>
      <c r="BM230" s="51"/>
      <c r="BN230" s="51"/>
      <c r="BO230" s="51"/>
      <c r="BP230" s="51"/>
      <c r="BQ230" s="51"/>
      <c r="BR230" s="51"/>
      <c r="BS230" s="51"/>
      <c r="BT230" s="51"/>
      <c r="BU230" s="51"/>
      <c r="BV230" s="51"/>
      <c r="BW230" s="51"/>
      <c r="BX230" s="51"/>
      <c r="BY230" s="51"/>
      <c r="BZ230" s="51"/>
      <c r="CA230" s="51"/>
      <c r="CB230" s="51"/>
      <c r="CC230" s="51"/>
      <c r="CD230" s="51"/>
      <c r="CE230" s="51"/>
      <c r="CF230" s="51"/>
      <c r="CG230" s="51"/>
      <c r="CH230" s="51"/>
      <c r="CI230" s="51"/>
      <c r="CJ230" s="51"/>
      <c r="CK230" s="51"/>
      <c r="CL230" s="51"/>
      <c r="CM230" s="51"/>
      <c r="CN230" s="51"/>
      <c r="CO230" s="51"/>
      <c r="CP230" s="51"/>
      <c r="CQ230" s="51"/>
      <c r="CR230" s="51"/>
      <c r="CS230" s="51"/>
      <c r="CT230" s="51"/>
      <c r="CU230" s="51"/>
      <c r="CV230" s="51"/>
      <c r="CW230" s="51"/>
      <c r="CX230" s="51"/>
      <c r="CY230" s="51"/>
      <c r="CZ230" s="51"/>
      <c r="DA230" s="51"/>
      <c r="DB230" s="51"/>
      <c r="DC230" s="51"/>
      <c r="DD230" s="51"/>
      <c r="DE230" s="51"/>
      <c r="DF230" s="51"/>
      <c r="DG230" s="51"/>
      <c r="DH230" s="51"/>
    </row>
    <row r="231" spans="1:113" s="1" customFormat="1" ht="18.95" customHeight="1" x14ac:dyDescent="0.3">
      <c r="A231" s="69"/>
      <c r="B231" s="69"/>
      <c r="C231" s="69"/>
      <c r="D231" s="69"/>
      <c r="E231" s="69"/>
      <c r="F231" s="235"/>
      <c r="G231" s="232" t="str">
        <f t="shared" si="57"/>
        <v/>
      </c>
      <c r="H231" s="69"/>
      <c r="I231" s="123"/>
      <c r="J231" s="69"/>
      <c r="K231" s="69"/>
      <c r="L231" s="69"/>
      <c r="M231" s="69"/>
      <c r="N231" s="69"/>
      <c r="O231" s="231" t="str">
        <f t="shared" si="59"/>
        <v/>
      </c>
      <c r="P231" s="152" t="str">
        <f t="shared" si="60"/>
        <v/>
      </c>
      <c r="Q231" s="238"/>
      <c r="R231" s="152" t="str">
        <f t="shared" si="61"/>
        <v/>
      </c>
      <c r="S231" s="236" t="str">
        <f t="shared" si="62"/>
        <v/>
      </c>
      <c r="T231" s="239" t="str">
        <f t="shared" si="63"/>
        <v/>
      </c>
      <c r="U231" s="69"/>
      <c r="V231" s="123"/>
      <c r="W231" s="57"/>
      <c r="X231" s="57"/>
      <c r="Y231" s="57"/>
      <c r="Z231" s="57"/>
      <c r="AA231" s="57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51"/>
      <c r="AU231" s="51"/>
      <c r="AV231" s="51"/>
      <c r="AW231" s="51"/>
      <c r="AX231" s="51"/>
      <c r="AY231" s="51"/>
      <c r="AZ231" s="51"/>
      <c r="BA231" s="51"/>
      <c r="BB231" s="51"/>
      <c r="BC231" s="51"/>
      <c r="BD231" s="51"/>
      <c r="BE231" s="51"/>
      <c r="BF231" s="51"/>
      <c r="BG231" s="51"/>
      <c r="BH231" s="51"/>
      <c r="BI231" s="51"/>
      <c r="BJ231" s="51"/>
      <c r="BK231" s="51"/>
      <c r="BL231" s="51"/>
      <c r="BM231" s="51"/>
      <c r="BN231" s="51"/>
      <c r="BO231" s="51"/>
      <c r="BP231" s="51"/>
      <c r="BQ231" s="51"/>
      <c r="BR231" s="51"/>
      <c r="BS231" s="51"/>
      <c r="BT231" s="51"/>
      <c r="BU231" s="51"/>
      <c r="BV231" s="51"/>
      <c r="BW231" s="51"/>
      <c r="BX231" s="51"/>
      <c r="BY231" s="51"/>
      <c r="BZ231" s="51"/>
      <c r="CA231" s="51"/>
      <c r="CB231" s="51"/>
      <c r="CC231" s="51"/>
      <c r="CD231" s="51"/>
      <c r="CE231" s="51"/>
      <c r="CF231" s="51"/>
      <c r="CG231" s="51"/>
      <c r="CH231" s="51"/>
      <c r="CI231" s="51"/>
      <c r="CJ231" s="51"/>
      <c r="CK231" s="51"/>
      <c r="CL231" s="51"/>
      <c r="CM231" s="51"/>
      <c r="CN231" s="51"/>
      <c r="CO231" s="51"/>
      <c r="CP231" s="51"/>
      <c r="CQ231" s="51"/>
      <c r="CR231" s="51"/>
      <c r="CS231" s="51"/>
      <c r="CT231" s="51"/>
      <c r="CU231" s="51"/>
      <c r="CV231" s="51"/>
      <c r="CW231" s="51"/>
      <c r="CX231" s="51"/>
      <c r="CY231" s="51"/>
      <c r="CZ231" s="51"/>
      <c r="DA231" s="51"/>
      <c r="DB231" s="51"/>
      <c r="DC231" s="51"/>
      <c r="DD231" s="51"/>
      <c r="DE231" s="51"/>
      <c r="DF231" s="51"/>
      <c r="DG231" s="51"/>
      <c r="DH231" s="51"/>
    </row>
    <row r="232" spans="1:113" s="1" customFormat="1" ht="18.95" customHeight="1" x14ac:dyDescent="0.25">
      <c r="A232" s="57"/>
      <c r="B232" s="57"/>
      <c r="C232" s="57"/>
      <c r="D232" s="57"/>
      <c r="E232" s="57"/>
      <c r="F232" s="57"/>
      <c r="G232" s="57"/>
      <c r="H232" s="57"/>
      <c r="I232" s="126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126"/>
      <c r="W232" s="57"/>
      <c r="X232" s="57"/>
      <c r="Y232" s="57"/>
      <c r="Z232" s="57"/>
      <c r="AA232" s="57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51"/>
      <c r="AU232" s="51"/>
      <c r="AV232" s="51"/>
      <c r="AW232" s="51"/>
      <c r="AX232" s="51"/>
      <c r="AY232" s="51"/>
      <c r="AZ232" s="51"/>
      <c r="BA232" s="51"/>
      <c r="BB232" s="51"/>
      <c r="BC232" s="51"/>
      <c r="BD232" s="51"/>
      <c r="BE232" s="51"/>
      <c r="BF232" s="51"/>
      <c r="BG232" s="51"/>
      <c r="BH232" s="51"/>
      <c r="BI232" s="51"/>
      <c r="BJ232" s="51"/>
      <c r="BK232" s="51"/>
      <c r="BL232" s="51"/>
      <c r="BM232" s="51"/>
      <c r="BN232" s="51"/>
      <c r="BO232" s="51"/>
      <c r="BP232" s="51"/>
      <c r="BQ232" s="51"/>
      <c r="BR232" s="51"/>
      <c r="BS232" s="51"/>
      <c r="BT232" s="51"/>
      <c r="BU232" s="51"/>
      <c r="BV232" s="51"/>
      <c r="BW232" s="51"/>
      <c r="BX232" s="51"/>
      <c r="BY232" s="51"/>
      <c r="BZ232" s="51"/>
      <c r="CA232" s="51"/>
      <c r="CB232" s="51"/>
      <c r="CC232" s="51"/>
      <c r="CD232" s="51"/>
      <c r="CE232" s="51"/>
      <c r="CF232" s="51"/>
      <c r="CG232" s="51"/>
      <c r="CH232" s="51"/>
      <c r="CI232" s="51"/>
      <c r="CJ232" s="51"/>
      <c r="CK232" s="51"/>
      <c r="CL232" s="51"/>
      <c r="CM232" s="51"/>
      <c r="CN232" s="51"/>
      <c r="CO232" s="51"/>
      <c r="CP232" s="51"/>
      <c r="CQ232" s="51"/>
      <c r="CR232" s="51"/>
      <c r="CS232" s="51"/>
      <c r="CT232" s="51"/>
      <c r="CU232" s="51"/>
      <c r="CV232" s="51"/>
      <c r="CW232" s="51"/>
      <c r="CX232" s="51"/>
      <c r="CY232" s="51"/>
      <c r="CZ232" s="51"/>
      <c r="DA232" s="51"/>
      <c r="DB232" s="51"/>
      <c r="DC232" s="51"/>
      <c r="DD232" s="51"/>
      <c r="DE232" s="51"/>
      <c r="DF232" s="51"/>
      <c r="DG232" s="51"/>
      <c r="DH232" s="51"/>
    </row>
    <row r="233" spans="1:113" s="1" customFormat="1" ht="18.95" customHeight="1" x14ac:dyDescent="0.25">
      <c r="A233" s="57"/>
      <c r="B233" s="57"/>
      <c r="C233" s="57"/>
      <c r="D233" s="57"/>
      <c r="E233" s="57"/>
      <c r="F233" s="57"/>
      <c r="G233" s="57"/>
      <c r="H233" s="57"/>
      <c r="I233" s="126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126"/>
      <c r="W233" s="57"/>
      <c r="X233" s="57"/>
      <c r="Y233" s="57"/>
      <c r="Z233" s="57"/>
      <c r="AA233" s="57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51"/>
      <c r="AU233" s="51"/>
      <c r="AV233" s="51"/>
      <c r="AW233" s="51"/>
      <c r="AX233" s="51"/>
      <c r="AY233" s="51"/>
      <c r="AZ233" s="51"/>
      <c r="BA233" s="51"/>
      <c r="BB233" s="51"/>
      <c r="BC233" s="51"/>
      <c r="BD233" s="51"/>
      <c r="BE233" s="51"/>
      <c r="BF233" s="51"/>
      <c r="BG233" s="51"/>
      <c r="BH233" s="51"/>
      <c r="BI233" s="51"/>
      <c r="BJ233" s="51"/>
      <c r="BK233" s="51"/>
      <c r="BL233" s="51"/>
      <c r="BM233" s="51"/>
      <c r="BN233" s="51"/>
      <c r="BO233" s="51"/>
      <c r="BP233" s="51"/>
      <c r="BQ233" s="51"/>
      <c r="BR233" s="51"/>
      <c r="BS233" s="51"/>
      <c r="BT233" s="51"/>
      <c r="BU233" s="51"/>
      <c r="BV233" s="51"/>
      <c r="BW233" s="51"/>
      <c r="BX233" s="51"/>
      <c r="BY233" s="51"/>
      <c r="BZ233" s="51"/>
      <c r="CA233" s="51"/>
      <c r="CB233" s="51"/>
      <c r="CC233" s="51"/>
      <c r="CD233" s="51"/>
      <c r="CE233" s="51"/>
      <c r="CF233" s="51"/>
      <c r="CG233" s="51"/>
      <c r="CH233" s="51"/>
      <c r="CI233" s="51"/>
      <c r="CJ233" s="51"/>
      <c r="CK233" s="51"/>
      <c r="CL233" s="51"/>
      <c r="CM233" s="51"/>
      <c r="CN233" s="51"/>
      <c r="CO233" s="51"/>
      <c r="CP233" s="51"/>
      <c r="CQ233" s="51"/>
      <c r="CR233" s="51"/>
      <c r="CS233" s="51"/>
      <c r="CT233" s="51"/>
      <c r="CU233" s="51"/>
      <c r="CV233" s="51"/>
      <c r="CW233" s="51"/>
      <c r="CX233" s="51"/>
      <c r="CY233" s="51"/>
      <c r="CZ233" s="51"/>
      <c r="DA233" s="51"/>
      <c r="DB233" s="51"/>
      <c r="DC233" s="51"/>
      <c r="DD233" s="51"/>
      <c r="DE233" s="51"/>
      <c r="DF233" s="51"/>
      <c r="DG233" s="51"/>
      <c r="DH233" s="51"/>
    </row>
    <row r="234" spans="1:113" s="1" customFormat="1" ht="5.0999999999999996" customHeight="1" x14ac:dyDescent="0.25">
      <c r="A234" s="57"/>
      <c r="B234" s="57"/>
      <c r="C234" s="57"/>
      <c r="D234" s="57"/>
      <c r="E234" s="57"/>
      <c r="F234" s="57"/>
      <c r="G234" s="57"/>
      <c r="H234" s="57"/>
      <c r="I234" s="126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126"/>
      <c r="W234" s="57"/>
      <c r="X234" s="57"/>
      <c r="Y234" s="57"/>
      <c r="Z234" s="57"/>
      <c r="AA234" s="57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51"/>
      <c r="AU234" s="51"/>
      <c r="AV234" s="51"/>
      <c r="AW234" s="51"/>
      <c r="AX234" s="51"/>
      <c r="AY234" s="51"/>
      <c r="AZ234" s="51"/>
      <c r="BA234" s="51"/>
      <c r="BB234" s="51"/>
      <c r="BC234" s="51"/>
      <c r="BD234" s="51"/>
      <c r="BE234" s="51"/>
      <c r="BF234" s="51"/>
      <c r="BG234" s="51"/>
      <c r="BH234" s="51"/>
      <c r="BI234" s="51"/>
      <c r="BJ234" s="51"/>
      <c r="BK234" s="51"/>
      <c r="BL234" s="51"/>
      <c r="BM234" s="51"/>
      <c r="BN234" s="51"/>
      <c r="BO234" s="51"/>
      <c r="BP234" s="51"/>
      <c r="BQ234" s="51"/>
      <c r="BR234" s="51"/>
      <c r="BS234" s="51"/>
      <c r="BT234" s="51"/>
      <c r="BU234" s="51"/>
      <c r="BV234" s="51"/>
      <c r="BW234" s="51"/>
      <c r="BX234" s="51"/>
      <c r="BY234" s="51"/>
      <c r="BZ234" s="51"/>
      <c r="CA234" s="51"/>
      <c r="CB234" s="51"/>
      <c r="CC234" s="51"/>
      <c r="CD234" s="51"/>
      <c r="CE234" s="51"/>
      <c r="CF234" s="51"/>
      <c r="CG234" s="51"/>
      <c r="CH234" s="51"/>
      <c r="CI234" s="51"/>
      <c r="CJ234" s="51"/>
      <c r="CK234" s="51"/>
      <c r="CL234" s="51"/>
      <c r="CM234" s="51"/>
      <c r="CN234" s="51"/>
      <c r="CO234" s="51"/>
      <c r="CP234" s="51"/>
      <c r="CQ234" s="51"/>
      <c r="CR234" s="51"/>
      <c r="CS234" s="51"/>
      <c r="CT234" s="51"/>
      <c r="CU234" s="51"/>
      <c r="CV234" s="51"/>
      <c r="CW234" s="51"/>
      <c r="CX234" s="51"/>
      <c r="CY234" s="51"/>
      <c r="CZ234" s="51"/>
      <c r="DA234" s="51"/>
      <c r="DB234" s="51"/>
      <c r="DC234" s="51"/>
      <c r="DD234" s="51"/>
      <c r="DE234" s="51"/>
      <c r="DF234" s="51"/>
      <c r="DG234" s="51"/>
      <c r="DH234" s="51"/>
    </row>
    <row r="235" spans="1:113" s="62" customFormat="1" ht="18.95" customHeight="1" x14ac:dyDescent="0.25">
      <c r="A235" s="57"/>
      <c r="B235" s="57"/>
      <c r="C235" s="57"/>
      <c r="D235" s="57"/>
      <c r="E235" s="57"/>
      <c r="F235" s="57"/>
      <c r="G235" s="57"/>
      <c r="H235" s="57"/>
      <c r="I235" s="126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126"/>
      <c r="W235" s="57"/>
      <c r="X235" s="57"/>
      <c r="Y235" s="57"/>
      <c r="Z235" s="57"/>
      <c r="AA235" s="57"/>
      <c r="DI235" s="63"/>
    </row>
    <row r="236" spans="1:113" s="62" customFormat="1" ht="18.95" customHeight="1" x14ac:dyDescent="0.25">
      <c r="A236" s="57"/>
      <c r="B236" s="57"/>
      <c r="C236" s="57"/>
      <c r="D236" s="57"/>
      <c r="E236" s="57"/>
      <c r="F236" s="57"/>
      <c r="G236" s="57"/>
      <c r="H236" s="57"/>
      <c r="I236" s="126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126"/>
      <c r="W236" s="57"/>
      <c r="X236" s="57"/>
      <c r="Y236" s="57"/>
      <c r="Z236" s="57"/>
      <c r="AA236" s="57"/>
      <c r="DI236" s="63"/>
    </row>
    <row r="237" spans="1:113" s="62" customFormat="1" ht="18.95" customHeight="1" x14ac:dyDescent="0.25">
      <c r="A237" s="57"/>
      <c r="B237" s="57"/>
      <c r="C237" s="57"/>
      <c r="D237" s="57"/>
      <c r="E237" s="57"/>
      <c r="F237" s="57"/>
      <c r="G237" s="57"/>
      <c r="H237" s="57"/>
      <c r="I237" s="126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126"/>
      <c r="W237" s="57"/>
      <c r="X237" s="57"/>
      <c r="Y237" s="57"/>
      <c r="Z237" s="57"/>
      <c r="AA237" s="57"/>
      <c r="DI237" s="63"/>
    </row>
    <row r="238" spans="1:113" s="62" customFormat="1" ht="18.95" customHeight="1" x14ac:dyDescent="0.25">
      <c r="A238" s="57"/>
      <c r="B238" s="57"/>
      <c r="C238" s="57"/>
      <c r="D238" s="57"/>
      <c r="E238" s="57"/>
      <c r="F238" s="57"/>
      <c r="G238" s="57"/>
      <c r="H238" s="57"/>
      <c r="I238" s="126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126"/>
      <c r="W238" s="57"/>
      <c r="X238" s="57"/>
      <c r="Y238" s="57"/>
      <c r="Z238" s="57"/>
      <c r="AA238" s="57"/>
      <c r="DI238" s="63"/>
    </row>
    <row r="239" spans="1:113" s="62" customFormat="1" ht="18.95" customHeight="1" x14ac:dyDescent="0.25">
      <c r="A239" s="57"/>
      <c r="B239" s="57"/>
      <c r="C239" s="57"/>
      <c r="D239" s="57"/>
      <c r="E239" s="57"/>
      <c r="F239" s="57"/>
      <c r="G239" s="57"/>
      <c r="H239" s="57"/>
      <c r="I239" s="126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126"/>
      <c r="W239" s="57"/>
      <c r="X239" s="57"/>
      <c r="Y239" s="57"/>
      <c r="Z239" s="57"/>
      <c r="AA239" s="57"/>
      <c r="DI239" s="63"/>
    </row>
    <row r="240" spans="1:113" s="62" customFormat="1" ht="18.95" customHeight="1" x14ac:dyDescent="0.25">
      <c r="A240" s="57"/>
      <c r="B240" s="57"/>
      <c r="C240" s="57"/>
      <c r="D240" s="57"/>
      <c r="E240" s="57"/>
      <c r="F240" s="57"/>
      <c r="G240" s="57"/>
      <c r="H240" s="57"/>
      <c r="I240" s="126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126"/>
      <c r="W240" s="57"/>
      <c r="X240" s="57"/>
      <c r="Y240" s="57"/>
      <c r="Z240" s="57"/>
      <c r="AA240" s="57"/>
      <c r="DI240" s="63"/>
    </row>
    <row r="241" spans="1:113" s="62" customFormat="1" ht="18.95" customHeight="1" x14ac:dyDescent="0.25">
      <c r="A241" s="57"/>
      <c r="B241" s="57"/>
      <c r="C241" s="57"/>
      <c r="D241" s="57"/>
      <c r="E241" s="57"/>
      <c r="F241" s="57"/>
      <c r="G241" s="57"/>
      <c r="H241" s="57"/>
      <c r="I241" s="126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126"/>
      <c r="W241" s="57"/>
      <c r="X241" s="57"/>
      <c r="Y241" s="57"/>
      <c r="Z241" s="57"/>
      <c r="AA241" s="57"/>
      <c r="DI241" s="63"/>
    </row>
    <row r="242" spans="1:113" s="62" customFormat="1" ht="18.95" customHeight="1" x14ac:dyDescent="0.25">
      <c r="A242" s="57"/>
      <c r="B242" s="57"/>
      <c r="C242" s="57"/>
      <c r="D242" s="57"/>
      <c r="E242" s="57"/>
      <c r="F242" s="57"/>
      <c r="G242" s="57"/>
      <c r="H242" s="57"/>
      <c r="I242" s="126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126"/>
      <c r="W242" s="57"/>
      <c r="X242" s="57"/>
      <c r="Y242" s="57"/>
      <c r="Z242" s="57"/>
      <c r="AA242" s="57"/>
      <c r="DI242" s="63"/>
    </row>
    <row r="243" spans="1:113" s="62" customFormat="1" ht="18.95" customHeight="1" x14ac:dyDescent="0.25">
      <c r="A243" s="57"/>
      <c r="B243" s="57"/>
      <c r="C243" s="57"/>
      <c r="D243" s="57"/>
      <c r="E243" s="57"/>
      <c r="F243" s="57"/>
      <c r="G243" s="57"/>
      <c r="H243" s="57"/>
      <c r="I243" s="126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126"/>
      <c r="W243" s="57"/>
      <c r="X243" s="57"/>
      <c r="Y243" s="57"/>
      <c r="Z243" s="57"/>
      <c r="AA243" s="57"/>
      <c r="DI243" s="63"/>
    </row>
    <row r="244" spans="1:113" s="62" customFormat="1" ht="18.95" customHeight="1" x14ac:dyDescent="0.25">
      <c r="A244" s="57"/>
      <c r="B244" s="57"/>
      <c r="C244" s="57"/>
      <c r="D244" s="57"/>
      <c r="E244" s="57"/>
      <c r="F244" s="57"/>
      <c r="G244" s="57"/>
      <c r="H244" s="57"/>
      <c r="I244" s="126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126"/>
      <c r="W244" s="57"/>
      <c r="X244" s="57"/>
      <c r="Y244" s="57"/>
      <c r="Z244" s="57"/>
      <c r="AA244" s="57"/>
      <c r="DI244" s="63"/>
    </row>
    <row r="245" spans="1:113" s="62" customFormat="1" ht="18.95" customHeight="1" x14ac:dyDescent="0.25">
      <c r="A245" s="57"/>
      <c r="B245" s="57"/>
      <c r="C245" s="57"/>
      <c r="D245" s="57"/>
      <c r="E245" s="57"/>
      <c r="F245" s="57"/>
      <c r="G245" s="57"/>
      <c r="H245" s="57"/>
      <c r="I245" s="126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126"/>
      <c r="W245" s="57"/>
      <c r="X245" s="57"/>
      <c r="Y245" s="57"/>
      <c r="Z245" s="57"/>
      <c r="AA245" s="57"/>
      <c r="DI245" s="63"/>
    </row>
    <row r="246" spans="1:113" s="62" customFormat="1" ht="18.95" customHeight="1" x14ac:dyDescent="0.25">
      <c r="A246" s="57"/>
      <c r="B246" s="57"/>
      <c r="C246" s="57"/>
      <c r="D246" s="57"/>
      <c r="E246" s="57"/>
      <c r="F246" s="57"/>
      <c r="G246" s="57"/>
      <c r="H246" s="57"/>
      <c r="I246" s="126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126"/>
      <c r="W246" s="57"/>
      <c r="X246" s="57"/>
      <c r="Y246" s="57"/>
      <c r="Z246" s="57"/>
      <c r="AA246" s="57"/>
      <c r="DI246" s="63"/>
    </row>
    <row r="247" spans="1:113" s="62" customFormat="1" ht="18.95" customHeight="1" x14ac:dyDescent="0.25">
      <c r="A247" s="57"/>
      <c r="B247" s="57"/>
      <c r="C247" s="57"/>
      <c r="D247" s="57"/>
      <c r="E247" s="57"/>
      <c r="F247" s="57"/>
      <c r="G247" s="57"/>
      <c r="H247" s="57"/>
      <c r="I247" s="126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126"/>
      <c r="W247" s="57"/>
      <c r="X247" s="57"/>
      <c r="Y247" s="57"/>
      <c r="Z247" s="57"/>
      <c r="AA247" s="57"/>
      <c r="DI247" s="63"/>
    </row>
    <row r="248" spans="1:113" s="62" customFormat="1" ht="18.95" customHeight="1" x14ac:dyDescent="0.25">
      <c r="A248" s="57"/>
      <c r="B248" s="57"/>
      <c r="C248" s="57"/>
      <c r="D248" s="57"/>
      <c r="E248" s="57"/>
      <c r="F248" s="57"/>
      <c r="G248" s="57"/>
      <c r="H248" s="57"/>
      <c r="I248" s="126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126"/>
      <c r="W248" s="57"/>
      <c r="X248" s="57"/>
      <c r="Y248" s="57"/>
      <c r="Z248" s="57"/>
      <c r="AA248" s="57"/>
      <c r="DI248" s="63"/>
    </row>
    <row r="249" spans="1:113" s="62" customFormat="1" ht="18.95" customHeight="1" x14ac:dyDescent="0.25">
      <c r="A249" s="57"/>
      <c r="B249" s="57"/>
      <c r="C249" s="57"/>
      <c r="D249" s="57"/>
      <c r="E249" s="57"/>
      <c r="F249" s="57"/>
      <c r="G249" s="57"/>
      <c r="H249" s="57"/>
      <c r="I249" s="126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126"/>
      <c r="W249" s="57"/>
      <c r="X249" s="57"/>
      <c r="Y249" s="57"/>
      <c r="Z249" s="57"/>
      <c r="AA249" s="57"/>
      <c r="DI249" s="63"/>
    </row>
    <row r="250" spans="1:113" s="62" customFormat="1" ht="18.95" customHeight="1" x14ac:dyDescent="0.25">
      <c r="A250" s="57"/>
      <c r="B250" s="57"/>
      <c r="C250" s="57"/>
      <c r="D250" s="57"/>
      <c r="E250" s="57"/>
      <c r="F250" s="57"/>
      <c r="G250" s="57"/>
      <c r="H250" s="57"/>
      <c r="I250" s="126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126"/>
      <c r="W250" s="57"/>
      <c r="X250" s="57"/>
      <c r="Y250" s="57"/>
      <c r="Z250" s="57"/>
      <c r="AA250" s="57"/>
      <c r="DI250" s="63"/>
    </row>
    <row r="251" spans="1:113" s="62" customFormat="1" ht="18.95" customHeight="1" x14ac:dyDescent="0.25">
      <c r="A251" s="57"/>
      <c r="B251" s="57"/>
      <c r="C251" s="57"/>
      <c r="D251" s="57"/>
      <c r="E251" s="57"/>
      <c r="F251" s="57"/>
      <c r="G251" s="57"/>
      <c r="H251" s="57"/>
      <c r="I251" s="126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126"/>
      <c r="W251" s="57"/>
      <c r="X251" s="57"/>
      <c r="Y251" s="57"/>
      <c r="Z251" s="57"/>
      <c r="AA251" s="57"/>
      <c r="DI251" s="63"/>
    </row>
    <row r="252" spans="1:113" s="62" customFormat="1" ht="18.95" customHeight="1" x14ac:dyDescent="0.25">
      <c r="A252" s="57"/>
      <c r="B252" s="57"/>
      <c r="C252" s="57"/>
      <c r="D252" s="57"/>
      <c r="E252" s="57"/>
      <c r="F252" s="57"/>
      <c r="G252" s="57"/>
      <c r="H252" s="57"/>
      <c r="I252" s="126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126"/>
      <c r="W252" s="57"/>
      <c r="X252" s="57"/>
      <c r="Y252" s="57"/>
      <c r="Z252" s="57"/>
      <c r="AA252" s="57"/>
      <c r="DI252" s="63"/>
    </row>
    <row r="253" spans="1:113" s="62" customFormat="1" ht="18.95" customHeight="1" x14ac:dyDescent="0.25">
      <c r="A253" s="57"/>
      <c r="B253" s="57"/>
      <c r="C253" s="57"/>
      <c r="D253" s="57"/>
      <c r="E253" s="57"/>
      <c r="F253" s="57"/>
      <c r="G253" s="57"/>
      <c r="H253" s="57"/>
      <c r="I253" s="126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126"/>
      <c r="W253" s="57"/>
      <c r="X253" s="57"/>
      <c r="Y253" s="57"/>
      <c r="Z253" s="57"/>
      <c r="AA253" s="57"/>
      <c r="DI253" s="63"/>
    </row>
    <row r="254" spans="1:113" s="62" customFormat="1" ht="18.95" customHeight="1" x14ac:dyDescent="0.25">
      <c r="A254" s="57"/>
      <c r="B254" s="57"/>
      <c r="C254" s="57"/>
      <c r="D254" s="57"/>
      <c r="E254" s="57"/>
      <c r="F254" s="57"/>
      <c r="G254" s="57"/>
      <c r="H254" s="57"/>
      <c r="I254" s="126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126"/>
      <c r="W254" s="57"/>
      <c r="X254" s="57"/>
      <c r="Y254" s="57"/>
      <c r="Z254" s="57"/>
      <c r="AA254" s="57"/>
      <c r="DI254" s="63"/>
    </row>
    <row r="255" spans="1:113" s="62" customFormat="1" ht="18.95" customHeight="1" x14ac:dyDescent="0.25">
      <c r="A255" s="57"/>
      <c r="B255" s="57"/>
      <c r="C255" s="57"/>
      <c r="D255" s="57"/>
      <c r="E255" s="57"/>
      <c r="F255" s="57"/>
      <c r="G255" s="57"/>
      <c r="H255" s="57"/>
      <c r="I255" s="126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126"/>
      <c r="W255" s="57"/>
      <c r="X255" s="57"/>
      <c r="Y255" s="57"/>
      <c r="Z255" s="57"/>
      <c r="AA255" s="57"/>
      <c r="DI255" s="63"/>
    </row>
    <row r="256" spans="1:113" s="62" customFormat="1" ht="18.95" customHeight="1" x14ac:dyDescent="0.25">
      <c r="A256" s="57"/>
      <c r="B256" s="57"/>
      <c r="C256" s="57"/>
      <c r="D256" s="57"/>
      <c r="E256" s="57"/>
      <c r="F256" s="57"/>
      <c r="G256" s="57"/>
      <c r="H256" s="57"/>
      <c r="I256" s="126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126"/>
      <c r="W256" s="57"/>
      <c r="X256" s="57"/>
      <c r="Y256" s="57"/>
      <c r="Z256" s="57"/>
      <c r="AA256" s="57"/>
      <c r="DI256" s="63"/>
    </row>
    <row r="257" spans="1:113" s="62" customFormat="1" ht="18.95" customHeight="1" x14ac:dyDescent="0.25">
      <c r="A257" s="57"/>
      <c r="B257" s="57"/>
      <c r="C257" s="57"/>
      <c r="D257" s="57"/>
      <c r="E257" s="57"/>
      <c r="F257" s="57"/>
      <c r="G257" s="57"/>
      <c r="H257" s="57"/>
      <c r="I257" s="126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126"/>
      <c r="W257" s="57"/>
      <c r="X257" s="57"/>
      <c r="Y257" s="57"/>
      <c r="Z257" s="57"/>
      <c r="AA257" s="57"/>
      <c r="DI257" s="63"/>
    </row>
    <row r="258" spans="1:113" s="62" customFormat="1" ht="18.95" customHeight="1" x14ac:dyDescent="0.25">
      <c r="A258" s="57"/>
      <c r="B258" s="57"/>
      <c r="C258" s="57"/>
      <c r="D258" s="57"/>
      <c r="E258" s="57"/>
      <c r="F258" s="57"/>
      <c r="G258" s="57"/>
      <c r="H258" s="57"/>
      <c r="I258" s="126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126"/>
      <c r="W258" s="57"/>
      <c r="X258" s="57"/>
      <c r="Y258" s="57"/>
      <c r="Z258" s="57"/>
      <c r="AA258" s="57"/>
      <c r="DI258" s="63"/>
    </row>
    <row r="259" spans="1:113" s="62" customFormat="1" ht="18.95" customHeight="1" x14ac:dyDescent="0.25">
      <c r="A259" s="57"/>
      <c r="B259" s="57"/>
      <c r="C259" s="57"/>
      <c r="D259" s="57"/>
      <c r="E259" s="57"/>
      <c r="F259" s="57"/>
      <c r="G259" s="57"/>
      <c r="H259" s="57"/>
      <c r="I259" s="126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126"/>
      <c r="W259" s="57"/>
      <c r="X259" s="57"/>
      <c r="Y259" s="57"/>
      <c r="Z259" s="57"/>
      <c r="AA259" s="57"/>
      <c r="DI259" s="63"/>
    </row>
    <row r="260" spans="1:113" s="62" customFormat="1" ht="18.95" customHeight="1" x14ac:dyDescent="0.25">
      <c r="A260" s="57"/>
      <c r="B260" s="57"/>
      <c r="C260" s="57"/>
      <c r="D260" s="57"/>
      <c r="E260" s="57"/>
      <c r="F260" s="57"/>
      <c r="G260" s="57"/>
      <c r="H260" s="57"/>
      <c r="I260" s="126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126"/>
      <c r="W260" s="57"/>
      <c r="X260" s="57"/>
      <c r="Y260" s="57"/>
      <c r="Z260" s="57"/>
      <c r="AA260" s="57"/>
      <c r="DI260" s="63"/>
    </row>
    <row r="261" spans="1:113" s="62" customFormat="1" ht="18.95" customHeight="1" x14ac:dyDescent="0.25">
      <c r="A261" s="57"/>
      <c r="B261" s="57"/>
      <c r="C261" s="57"/>
      <c r="D261" s="57"/>
      <c r="E261" s="57"/>
      <c r="F261" s="57"/>
      <c r="G261" s="57"/>
      <c r="H261" s="57"/>
      <c r="I261" s="126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126"/>
      <c r="W261" s="57"/>
      <c r="X261" s="57"/>
      <c r="Y261" s="57"/>
      <c r="Z261" s="57"/>
      <c r="AA261" s="57"/>
      <c r="DI261" s="63"/>
    </row>
    <row r="262" spans="1:113" s="62" customFormat="1" ht="18.95" customHeight="1" x14ac:dyDescent="0.25">
      <c r="A262" s="57"/>
      <c r="B262" s="57"/>
      <c r="C262" s="57"/>
      <c r="D262" s="57"/>
      <c r="E262" s="57"/>
      <c r="F262" s="57"/>
      <c r="G262" s="57"/>
      <c r="H262" s="57"/>
      <c r="I262" s="126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126"/>
      <c r="W262" s="57"/>
      <c r="X262" s="57"/>
      <c r="Y262" s="57"/>
      <c r="Z262" s="57"/>
      <c r="AA262" s="57"/>
      <c r="DI262" s="63"/>
    </row>
    <row r="263" spans="1:113" s="62" customFormat="1" ht="18.95" customHeight="1" x14ac:dyDescent="0.25">
      <c r="A263" s="57"/>
      <c r="B263" s="57"/>
      <c r="C263" s="57"/>
      <c r="D263" s="57"/>
      <c r="E263" s="57"/>
      <c r="F263" s="57"/>
      <c r="G263" s="57"/>
      <c r="H263" s="57"/>
      <c r="I263" s="126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126"/>
      <c r="W263" s="57"/>
      <c r="X263" s="57"/>
      <c r="Y263" s="57"/>
      <c r="Z263" s="57"/>
      <c r="AA263" s="57"/>
      <c r="DI263" s="63"/>
    </row>
    <row r="264" spans="1:113" s="62" customFormat="1" ht="18.95" customHeight="1" x14ac:dyDescent="0.25">
      <c r="A264" s="57"/>
      <c r="B264" s="57"/>
      <c r="C264" s="57"/>
      <c r="D264" s="57"/>
      <c r="E264" s="57"/>
      <c r="F264" s="57"/>
      <c r="G264" s="57"/>
      <c r="H264" s="57"/>
      <c r="I264" s="126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126"/>
      <c r="W264" s="57"/>
      <c r="X264" s="57"/>
      <c r="Y264" s="57"/>
      <c r="Z264" s="57"/>
      <c r="AA264" s="57"/>
      <c r="DI264" s="63"/>
    </row>
    <row r="265" spans="1:113" s="62" customFormat="1" ht="18.95" customHeight="1" x14ac:dyDescent="0.25">
      <c r="A265" s="57"/>
      <c r="B265" s="57"/>
      <c r="C265" s="57"/>
      <c r="D265" s="57"/>
      <c r="E265" s="57"/>
      <c r="F265" s="57"/>
      <c r="G265" s="57"/>
      <c r="H265" s="57"/>
      <c r="I265" s="126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126"/>
      <c r="W265" s="57"/>
      <c r="X265" s="57"/>
      <c r="Y265" s="57"/>
      <c r="Z265" s="57"/>
      <c r="AA265" s="57"/>
      <c r="DI265" s="63"/>
    </row>
    <row r="266" spans="1:113" s="62" customFormat="1" ht="18.95" customHeight="1" x14ac:dyDescent="0.25">
      <c r="A266" s="57"/>
      <c r="B266" s="57"/>
      <c r="C266" s="57"/>
      <c r="D266" s="57"/>
      <c r="E266" s="57"/>
      <c r="F266" s="57"/>
      <c r="G266" s="57"/>
      <c r="H266" s="57"/>
      <c r="I266" s="126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126"/>
      <c r="W266" s="57"/>
      <c r="X266" s="57"/>
      <c r="Y266" s="57"/>
      <c r="Z266" s="57"/>
      <c r="AA266" s="57"/>
      <c r="DI266" s="63"/>
    </row>
    <row r="267" spans="1:113" s="62" customFormat="1" ht="18.95" customHeight="1" x14ac:dyDescent="0.25">
      <c r="A267" s="57"/>
      <c r="B267" s="57"/>
      <c r="C267" s="57"/>
      <c r="D267" s="57"/>
      <c r="E267" s="57"/>
      <c r="F267" s="57"/>
      <c r="G267" s="57"/>
      <c r="H267" s="57"/>
      <c r="I267" s="126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126"/>
      <c r="W267" s="57"/>
      <c r="X267" s="57"/>
      <c r="Y267" s="57"/>
      <c r="Z267" s="57"/>
      <c r="AA267" s="57"/>
      <c r="DI267" s="63"/>
    </row>
    <row r="268" spans="1:113" s="62" customFormat="1" ht="18.95" customHeight="1" x14ac:dyDescent="0.25">
      <c r="A268" s="57"/>
      <c r="B268" s="57"/>
      <c r="C268" s="57"/>
      <c r="D268" s="57"/>
      <c r="E268" s="57"/>
      <c r="F268" s="57"/>
      <c r="G268" s="57"/>
      <c r="H268" s="57"/>
      <c r="I268" s="126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126"/>
      <c r="W268" s="57"/>
      <c r="X268" s="57"/>
      <c r="Y268" s="57"/>
      <c r="Z268" s="57"/>
      <c r="AA268" s="57"/>
      <c r="DI268" s="63"/>
    </row>
    <row r="269" spans="1:113" s="62" customFormat="1" ht="18.95" customHeight="1" x14ac:dyDescent="0.25">
      <c r="A269" s="57"/>
      <c r="B269" s="57"/>
      <c r="C269" s="57"/>
      <c r="D269" s="57"/>
      <c r="E269" s="57"/>
      <c r="F269" s="57"/>
      <c r="G269" s="57"/>
      <c r="H269" s="57"/>
      <c r="I269" s="126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126"/>
      <c r="W269" s="57"/>
      <c r="X269" s="57"/>
      <c r="Y269" s="57"/>
      <c r="Z269" s="57"/>
      <c r="AA269" s="57"/>
      <c r="DI269" s="63"/>
    </row>
    <row r="270" spans="1:113" s="62" customFormat="1" ht="18.95" customHeight="1" x14ac:dyDescent="0.25">
      <c r="A270" s="57"/>
      <c r="B270" s="57"/>
      <c r="C270" s="57"/>
      <c r="D270" s="57"/>
      <c r="E270" s="57"/>
      <c r="F270" s="57"/>
      <c r="G270" s="57"/>
      <c r="H270" s="57"/>
      <c r="I270" s="126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126"/>
      <c r="W270" s="57"/>
      <c r="X270" s="57"/>
      <c r="Y270" s="57"/>
      <c r="Z270" s="57"/>
      <c r="AA270" s="57"/>
      <c r="DI270" s="63"/>
    </row>
    <row r="271" spans="1:113" s="62" customFormat="1" ht="18.95" customHeight="1" x14ac:dyDescent="0.25">
      <c r="A271" s="57"/>
      <c r="B271" s="57"/>
      <c r="C271" s="57"/>
      <c r="D271" s="57"/>
      <c r="E271" s="57"/>
      <c r="F271" s="57"/>
      <c r="G271" s="57"/>
      <c r="H271" s="57"/>
      <c r="I271" s="126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126"/>
      <c r="W271" s="57"/>
      <c r="X271" s="57"/>
      <c r="Y271" s="57"/>
      <c r="Z271" s="57"/>
      <c r="AA271" s="57"/>
      <c r="DI271" s="63"/>
    </row>
    <row r="272" spans="1:113" s="62" customFormat="1" ht="18.95" customHeight="1" x14ac:dyDescent="0.25">
      <c r="A272" s="57"/>
      <c r="B272" s="57"/>
      <c r="C272" s="57"/>
      <c r="D272" s="57"/>
      <c r="E272" s="57"/>
      <c r="F272" s="57"/>
      <c r="G272" s="57"/>
      <c r="H272" s="57"/>
      <c r="I272" s="126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126"/>
      <c r="W272" s="57"/>
      <c r="X272" s="57"/>
      <c r="Y272" s="57"/>
      <c r="Z272" s="57"/>
      <c r="AA272" s="57"/>
      <c r="DI272" s="63"/>
    </row>
    <row r="273" spans="1:113" s="62" customFormat="1" ht="18.95" customHeight="1" x14ac:dyDescent="0.25">
      <c r="A273" s="57"/>
      <c r="B273" s="57"/>
      <c r="C273" s="57"/>
      <c r="D273" s="57"/>
      <c r="E273" s="57"/>
      <c r="F273" s="57"/>
      <c r="G273" s="57"/>
      <c r="H273" s="57"/>
      <c r="I273" s="126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126"/>
      <c r="W273" s="57"/>
      <c r="X273" s="57"/>
      <c r="Y273" s="57"/>
      <c r="Z273" s="57"/>
      <c r="AA273" s="57"/>
      <c r="DI273" s="63"/>
    </row>
    <row r="274" spans="1:113" s="62" customFormat="1" ht="18.95" customHeight="1" x14ac:dyDescent="0.25">
      <c r="A274" s="57"/>
      <c r="B274" s="57"/>
      <c r="C274" s="57"/>
      <c r="D274" s="57"/>
      <c r="E274" s="57"/>
      <c r="F274" s="57"/>
      <c r="G274" s="57"/>
      <c r="H274" s="57"/>
      <c r="I274" s="126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126"/>
      <c r="W274" s="57"/>
      <c r="X274" s="57"/>
      <c r="Y274" s="57"/>
      <c r="Z274" s="57"/>
      <c r="AA274" s="57"/>
      <c r="DI274" s="63"/>
    </row>
    <row r="275" spans="1:113" s="62" customFormat="1" ht="18.95" customHeight="1" x14ac:dyDescent="0.25">
      <c r="A275" s="57"/>
      <c r="B275" s="57"/>
      <c r="C275" s="57"/>
      <c r="D275" s="57"/>
      <c r="E275" s="57"/>
      <c r="F275" s="57"/>
      <c r="G275" s="57"/>
      <c r="H275" s="57"/>
      <c r="I275" s="126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126"/>
      <c r="W275" s="57"/>
      <c r="X275" s="57"/>
      <c r="Y275" s="57"/>
      <c r="Z275" s="57"/>
      <c r="AA275" s="57"/>
      <c r="DI275" s="63"/>
    </row>
    <row r="276" spans="1:113" s="62" customFormat="1" ht="18.95" customHeight="1" x14ac:dyDescent="0.25">
      <c r="A276" s="57"/>
      <c r="B276" s="57"/>
      <c r="C276" s="57"/>
      <c r="D276" s="57"/>
      <c r="E276" s="57"/>
      <c r="F276" s="57"/>
      <c r="G276" s="57"/>
      <c r="H276" s="57"/>
      <c r="I276" s="126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126"/>
      <c r="W276" s="57"/>
      <c r="X276" s="57"/>
      <c r="Y276" s="57"/>
      <c r="Z276" s="57"/>
      <c r="AA276" s="57"/>
      <c r="DI276" s="63"/>
    </row>
    <row r="277" spans="1:113" s="62" customFormat="1" ht="18.95" customHeight="1" x14ac:dyDescent="0.25">
      <c r="A277" s="57"/>
      <c r="B277" s="57"/>
      <c r="C277" s="57"/>
      <c r="D277" s="57"/>
      <c r="E277" s="57"/>
      <c r="F277" s="57"/>
      <c r="G277" s="57"/>
      <c r="H277" s="57"/>
      <c r="I277" s="126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126"/>
      <c r="W277" s="57"/>
      <c r="X277" s="57"/>
      <c r="Y277" s="57"/>
      <c r="Z277" s="57"/>
      <c r="AA277" s="57"/>
      <c r="DI277" s="63"/>
    </row>
    <row r="278" spans="1:113" s="62" customFormat="1" ht="18.95" customHeight="1" x14ac:dyDescent="0.25">
      <c r="A278" s="57"/>
      <c r="B278" s="57"/>
      <c r="C278" s="57"/>
      <c r="D278" s="57"/>
      <c r="E278" s="57"/>
      <c r="F278" s="57"/>
      <c r="G278" s="57"/>
      <c r="H278" s="57"/>
      <c r="I278" s="126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126"/>
      <c r="W278" s="57"/>
      <c r="X278" s="57"/>
      <c r="Y278" s="57"/>
      <c r="Z278" s="57"/>
      <c r="AA278" s="57"/>
      <c r="DI278" s="63"/>
    </row>
    <row r="279" spans="1:113" s="62" customFormat="1" ht="18.95" customHeight="1" x14ac:dyDescent="0.25">
      <c r="A279" s="57"/>
      <c r="B279" s="57"/>
      <c r="C279" s="57"/>
      <c r="D279" s="57"/>
      <c r="E279" s="57"/>
      <c r="F279" s="57"/>
      <c r="G279" s="57"/>
      <c r="H279" s="57"/>
      <c r="I279" s="126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126"/>
      <c r="W279" s="57"/>
      <c r="X279" s="57"/>
      <c r="Y279" s="57"/>
      <c r="Z279" s="57"/>
      <c r="AA279" s="57"/>
      <c r="DI279" s="63"/>
    </row>
    <row r="280" spans="1:113" s="62" customFormat="1" ht="18.95" customHeight="1" x14ac:dyDescent="0.25">
      <c r="A280" s="57"/>
      <c r="B280" s="57"/>
      <c r="C280" s="57"/>
      <c r="D280" s="57"/>
      <c r="E280" s="57"/>
      <c r="F280" s="57"/>
      <c r="G280" s="57"/>
      <c r="H280" s="57"/>
      <c r="I280" s="126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126"/>
      <c r="W280" s="57"/>
      <c r="X280" s="57"/>
      <c r="Y280" s="57"/>
      <c r="Z280" s="57"/>
      <c r="AA280" s="57"/>
      <c r="DI280" s="63"/>
    </row>
    <row r="281" spans="1:113" s="62" customFormat="1" ht="18.95" customHeight="1" x14ac:dyDescent="0.25">
      <c r="A281" s="57"/>
      <c r="B281" s="57"/>
      <c r="C281" s="57"/>
      <c r="D281" s="57"/>
      <c r="E281" s="57"/>
      <c r="F281" s="57"/>
      <c r="G281" s="57"/>
      <c r="H281" s="57"/>
      <c r="I281" s="126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126"/>
      <c r="W281" s="57"/>
      <c r="X281" s="57"/>
      <c r="Y281" s="57"/>
      <c r="Z281" s="57"/>
      <c r="AA281" s="57"/>
      <c r="DI281" s="63"/>
    </row>
    <row r="282" spans="1:113" s="62" customFormat="1" ht="18.95" customHeight="1" x14ac:dyDescent="0.25">
      <c r="A282" s="57"/>
      <c r="B282" s="57"/>
      <c r="C282" s="57"/>
      <c r="D282" s="57"/>
      <c r="E282" s="57"/>
      <c r="F282" s="57"/>
      <c r="G282" s="57"/>
      <c r="H282" s="57"/>
      <c r="I282" s="126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126"/>
      <c r="W282" s="57"/>
      <c r="X282" s="57"/>
      <c r="Y282" s="57"/>
      <c r="Z282" s="57"/>
      <c r="AA282" s="57"/>
      <c r="DI282" s="63"/>
    </row>
    <row r="283" spans="1:113" s="62" customFormat="1" ht="18.95" customHeight="1" x14ac:dyDescent="0.25">
      <c r="A283" s="57"/>
      <c r="B283" s="57"/>
      <c r="C283" s="57"/>
      <c r="D283" s="57"/>
      <c r="E283" s="57"/>
      <c r="F283" s="57"/>
      <c r="G283" s="57"/>
      <c r="H283" s="57"/>
      <c r="I283" s="126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126"/>
      <c r="W283" s="57"/>
      <c r="X283" s="57"/>
      <c r="Y283" s="57"/>
      <c r="Z283" s="57"/>
      <c r="AA283" s="57"/>
      <c r="DI283" s="63"/>
    </row>
    <row r="284" spans="1:113" s="62" customFormat="1" ht="18.95" customHeight="1" x14ac:dyDescent="0.25">
      <c r="A284" s="57"/>
      <c r="B284" s="57"/>
      <c r="C284" s="57"/>
      <c r="D284" s="57"/>
      <c r="E284" s="57"/>
      <c r="F284" s="57"/>
      <c r="G284" s="57"/>
      <c r="H284" s="57"/>
      <c r="I284" s="126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126"/>
      <c r="W284" s="57"/>
      <c r="X284" s="57"/>
      <c r="Y284" s="57"/>
      <c r="Z284" s="57"/>
      <c r="AA284" s="57"/>
      <c r="DI284" s="63"/>
    </row>
    <row r="285" spans="1:113" s="62" customFormat="1" ht="18.95" customHeight="1" x14ac:dyDescent="0.25">
      <c r="A285" s="57"/>
      <c r="B285" s="57"/>
      <c r="C285" s="57"/>
      <c r="D285" s="57"/>
      <c r="E285" s="57"/>
      <c r="F285" s="57"/>
      <c r="G285" s="57"/>
      <c r="H285" s="57"/>
      <c r="I285" s="126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126"/>
      <c r="W285" s="57"/>
      <c r="X285" s="57"/>
      <c r="Y285" s="57"/>
      <c r="Z285" s="57"/>
      <c r="AA285" s="57"/>
      <c r="DI285" s="63"/>
    </row>
    <row r="286" spans="1:113" s="62" customFormat="1" ht="18.95" customHeight="1" x14ac:dyDescent="0.25">
      <c r="A286" s="57"/>
      <c r="B286" s="57"/>
      <c r="C286" s="57"/>
      <c r="D286" s="57"/>
      <c r="E286" s="57"/>
      <c r="F286" s="57"/>
      <c r="G286" s="57"/>
      <c r="H286" s="57"/>
      <c r="I286" s="126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126"/>
      <c r="W286" s="57"/>
      <c r="X286" s="57"/>
      <c r="Y286" s="57"/>
      <c r="Z286" s="57"/>
      <c r="AA286" s="57"/>
      <c r="DI286" s="63"/>
    </row>
    <row r="287" spans="1:113" s="62" customFormat="1" ht="18.95" customHeight="1" x14ac:dyDescent="0.25">
      <c r="A287" s="57"/>
      <c r="B287" s="57"/>
      <c r="C287" s="57"/>
      <c r="D287" s="57"/>
      <c r="E287" s="57"/>
      <c r="F287" s="57"/>
      <c r="G287" s="57"/>
      <c r="H287" s="57"/>
      <c r="I287" s="126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126"/>
      <c r="W287" s="57"/>
      <c r="X287" s="57"/>
      <c r="Y287" s="57"/>
      <c r="Z287" s="57"/>
      <c r="AA287" s="57"/>
      <c r="DI287" s="63"/>
    </row>
    <row r="288" spans="1:113" s="62" customFormat="1" ht="18.95" customHeight="1" x14ac:dyDescent="0.25">
      <c r="A288" s="57"/>
      <c r="B288" s="57"/>
      <c r="C288" s="57"/>
      <c r="D288" s="57"/>
      <c r="E288" s="57"/>
      <c r="F288" s="57"/>
      <c r="G288" s="57"/>
      <c r="H288" s="57"/>
      <c r="I288" s="126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126"/>
      <c r="W288" s="57"/>
      <c r="X288" s="57"/>
      <c r="Y288" s="57"/>
      <c r="Z288" s="57"/>
      <c r="AA288" s="57"/>
      <c r="DI288" s="63"/>
    </row>
    <row r="289" spans="1:113" s="62" customFormat="1" ht="18.95" customHeight="1" x14ac:dyDescent="0.25">
      <c r="A289" s="57"/>
      <c r="B289" s="57"/>
      <c r="C289" s="57"/>
      <c r="D289" s="57"/>
      <c r="E289" s="57"/>
      <c r="F289" s="57"/>
      <c r="G289" s="57"/>
      <c r="H289" s="57"/>
      <c r="I289" s="126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126"/>
      <c r="W289" s="57"/>
      <c r="X289" s="57"/>
      <c r="Y289" s="57"/>
      <c r="Z289" s="57"/>
      <c r="AA289" s="57"/>
      <c r="DI289" s="63"/>
    </row>
    <row r="290" spans="1:113" s="62" customFormat="1" ht="18.95" customHeight="1" x14ac:dyDescent="0.25">
      <c r="A290" s="57"/>
      <c r="B290" s="57"/>
      <c r="C290" s="57"/>
      <c r="D290" s="57"/>
      <c r="E290" s="57"/>
      <c r="F290" s="57"/>
      <c r="G290" s="57"/>
      <c r="H290" s="57"/>
      <c r="I290" s="126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126"/>
      <c r="W290" s="57"/>
      <c r="X290" s="57"/>
      <c r="Y290" s="57"/>
      <c r="Z290" s="57"/>
      <c r="AA290" s="57"/>
      <c r="DI290" s="63"/>
    </row>
    <row r="291" spans="1:113" s="62" customFormat="1" ht="18.95" customHeight="1" x14ac:dyDescent="0.25">
      <c r="A291" s="57"/>
      <c r="B291" s="57"/>
      <c r="C291" s="57"/>
      <c r="D291" s="57"/>
      <c r="E291" s="57"/>
      <c r="F291" s="57"/>
      <c r="G291" s="57"/>
      <c r="H291" s="57"/>
      <c r="I291" s="126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126"/>
      <c r="W291" s="57"/>
      <c r="X291" s="57"/>
      <c r="Y291" s="57"/>
      <c r="Z291" s="57"/>
      <c r="AA291" s="57"/>
      <c r="DI291" s="63"/>
    </row>
    <row r="292" spans="1:113" s="62" customFormat="1" ht="18.95" customHeight="1" x14ac:dyDescent="0.25">
      <c r="A292" s="57"/>
      <c r="B292" s="57"/>
      <c r="C292" s="57"/>
      <c r="D292" s="57"/>
      <c r="E292" s="57"/>
      <c r="F292" s="57"/>
      <c r="G292" s="57"/>
      <c r="H292" s="57"/>
      <c r="I292" s="126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126"/>
      <c r="W292" s="57"/>
      <c r="X292" s="57"/>
      <c r="Y292" s="57"/>
      <c r="Z292" s="57"/>
      <c r="AA292" s="57"/>
      <c r="DI292" s="63"/>
    </row>
    <row r="293" spans="1:113" s="62" customFormat="1" ht="18.95" customHeight="1" x14ac:dyDescent="0.25">
      <c r="A293" s="57"/>
      <c r="B293" s="57"/>
      <c r="C293" s="57"/>
      <c r="D293" s="57"/>
      <c r="E293" s="57"/>
      <c r="F293" s="57"/>
      <c r="G293" s="57"/>
      <c r="H293" s="57"/>
      <c r="I293" s="126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126"/>
      <c r="W293" s="57"/>
      <c r="X293" s="57"/>
      <c r="Y293" s="57"/>
      <c r="Z293" s="57"/>
      <c r="AA293" s="57"/>
      <c r="DI293" s="63"/>
    </row>
    <row r="294" spans="1:113" s="62" customFormat="1" ht="18.95" customHeight="1" x14ac:dyDescent="0.25">
      <c r="A294" s="57"/>
      <c r="B294" s="57"/>
      <c r="C294" s="57"/>
      <c r="D294" s="57"/>
      <c r="E294" s="57"/>
      <c r="F294" s="57"/>
      <c r="G294" s="57"/>
      <c r="H294" s="57"/>
      <c r="I294" s="126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126"/>
      <c r="W294" s="57"/>
      <c r="X294" s="57"/>
      <c r="Y294" s="57"/>
      <c r="Z294" s="57"/>
      <c r="AA294" s="57"/>
      <c r="DI294" s="63"/>
    </row>
    <row r="295" spans="1:113" s="62" customFormat="1" ht="18.95" customHeight="1" x14ac:dyDescent="0.25">
      <c r="A295" s="57"/>
      <c r="B295" s="57"/>
      <c r="C295" s="57"/>
      <c r="D295" s="57"/>
      <c r="E295" s="57"/>
      <c r="F295" s="57"/>
      <c r="G295" s="57"/>
      <c r="H295" s="57"/>
      <c r="I295" s="126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126"/>
      <c r="W295" s="57"/>
      <c r="X295" s="57"/>
      <c r="Y295" s="57"/>
      <c r="Z295" s="57"/>
      <c r="AA295" s="57"/>
      <c r="DI295" s="63"/>
    </row>
    <row r="296" spans="1:113" s="62" customFormat="1" ht="18.95" customHeight="1" x14ac:dyDescent="0.25">
      <c r="A296" s="57"/>
      <c r="B296" s="57"/>
      <c r="C296" s="57"/>
      <c r="D296" s="57"/>
      <c r="E296" s="57"/>
      <c r="F296" s="57"/>
      <c r="G296" s="57"/>
      <c r="H296" s="57"/>
      <c r="I296" s="126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126"/>
      <c r="W296" s="57"/>
      <c r="X296" s="57"/>
      <c r="Y296" s="57"/>
      <c r="Z296" s="57"/>
      <c r="AA296" s="57"/>
      <c r="DI296" s="63"/>
    </row>
    <row r="297" spans="1:113" s="62" customFormat="1" ht="18.95" customHeight="1" x14ac:dyDescent="0.25">
      <c r="A297" s="57"/>
      <c r="B297" s="57"/>
      <c r="C297" s="57"/>
      <c r="D297" s="57"/>
      <c r="E297" s="57"/>
      <c r="F297" s="57"/>
      <c r="G297" s="57"/>
      <c r="H297" s="57"/>
      <c r="I297" s="126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126"/>
      <c r="W297" s="57"/>
      <c r="X297" s="57"/>
      <c r="Y297" s="57"/>
      <c r="Z297" s="57"/>
      <c r="AA297" s="57"/>
      <c r="DI297" s="63"/>
    </row>
    <row r="298" spans="1:113" s="62" customFormat="1" ht="18.95" customHeight="1" x14ac:dyDescent="0.25">
      <c r="A298" s="57"/>
      <c r="B298" s="57"/>
      <c r="C298" s="57"/>
      <c r="D298" s="57"/>
      <c r="E298" s="57"/>
      <c r="F298" s="57"/>
      <c r="G298" s="57"/>
      <c r="H298" s="57"/>
      <c r="I298" s="126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126"/>
      <c r="W298" s="57"/>
      <c r="X298" s="57"/>
      <c r="Y298" s="57"/>
      <c r="Z298" s="57"/>
      <c r="AA298" s="57"/>
      <c r="DI298" s="63"/>
    </row>
    <row r="299" spans="1:113" s="62" customFormat="1" ht="18.95" customHeight="1" x14ac:dyDescent="0.25">
      <c r="A299" s="57"/>
      <c r="B299" s="57"/>
      <c r="C299" s="57"/>
      <c r="D299" s="57"/>
      <c r="E299" s="57"/>
      <c r="F299" s="57"/>
      <c r="G299" s="57"/>
      <c r="H299" s="57"/>
      <c r="I299" s="126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126"/>
      <c r="W299" s="57"/>
      <c r="X299" s="57"/>
      <c r="Y299" s="57"/>
      <c r="Z299" s="57"/>
      <c r="AA299" s="57"/>
      <c r="DI299" s="63"/>
    </row>
    <row r="300" spans="1:113" s="62" customFormat="1" ht="18.95" customHeight="1" x14ac:dyDescent="0.25">
      <c r="A300" s="57"/>
      <c r="B300" s="57"/>
      <c r="C300" s="57"/>
      <c r="D300" s="57"/>
      <c r="E300" s="57"/>
      <c r="F300" s="57"/>
      <c r="G300" s="57"/>
      <c r="H300" s="57"/>
      <c r="I300" s="126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126"/>
      <c r="W300" s="57"/>
      <c r="X300" s="57"/>
      <c r="Y300" s="57"/>
      <c r="Z300" s="57"/>
      <c r="AA300" s="57"/>
      <c r="DI300" s="63"/>
    </row>
    <row r="301" spans="1:113" s="62" customFormat="1" ht="18.95" customHeight="1" x14ac:dyDescent="0.25">
      <c r="A301" s="57"/>
      <c r="B301" s="57"/>
      <c r="C301" s="57"/>
      <c r="D301" s="57"/>
      <c r="E301" s="57"/>
      <c r="F301" s="57"/>
      <c r="G301" s="57"/>
      <c r="H301" s="57"/>
      <c r="I301" s="126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126"/>
      <c r="W301" s="57"/>
      <c r="X301" s="57"/>
      <c r="Y301" s="57"/>
      <c r="Z301" s="57"/>
      <c r="AA301" s="57"/>
      <c r="DI301" s="63"/>
    </row>
    <row r="302" spans="1:113" s="62" customFormat="1" ht="18.95" customHeight="1" x14ac:dyDescent="0.25">
      <c r="A302" s="57"/>
      <c r="B302" s="57"/>
      <c r="C302" s="57"/>
      <c r="D302" s="57"/>
      <c r="E302" s="57"/>
      <c r="F302" s="57"/>
      <c r="G302" s="57"/>
      <c r="H302" s="57"/>
      <c r="I302" s="126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126"/>
      <c r="W302" s="57"/>
      <c r="X302" s="57"/>
      <c r="Y302" s="57"/>
      <c r="Z302" s="57"/>
      <c r="AA302" s="57"/>
      <c r="DI302" s="63"/>
    </row>
    <row r="303" spans="1:113" s="62" customFormat="1" ht="18.95" customHeight="1" x14ac:dyDescent="0.25">
      <c r="A303" s="57"/>
      <c r="B303" s="57"/>
      <c r="C303" s="57"/>
      <c r="D303" s="57"/>
      <c r="E303" s="57"/>
      <c r="F303" s="57"/>
      <c r="G303" s="57"/>
      <c r="H303" s="57"/>
      <c r="I303" s="126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126"/>
      <c r="W303" s="57"/>
      <c r="X303" s="57"/>
      <c r="Y303" s="57"/>
      <c r="Z303" s="57"/>
      <c r="AA303" s="57"/>
      <c r="DI303" s="63"/>
    </row>
    <row r="304" spans="1:113" s="62" customFormat="1" ht="18.95" customHeight="1" x14ac:dyDescent="0.25">
      <c r="A304" s="57"/>
      <c r="B304" s="57"/>
      <c r="C304" s="57"/>
      <c r="D304" s="57"/>
      <c r="E304" s="57"/>
      <c r="F304" s="57"/>
      <c r="G304" s="57"/>
      <c r="H304" s="57"/>
      <c r="I304" s="126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126"/>
      <c r="W304" s="57"/>
      <c r="X304" s="57"/>
      <c r="Y304" s="57"/>
      <c r="Z304" s="57"/>
      <c r="AA304" s="57"/>
      <c r="DI304" s="63"/>
    </row>
    <row r="305" spans="1:113" s="62" customFormat="1" ht="18.95" customHeight="1" x14ac:dyDescent="0.25">
      <c r="A305" s="57"/>
      <c r="B305" s="57"/>
      <c r="C305" s="57"/>
      <c r="D305" s="57"/>
      <c r="E305" s="57"/>
      <c r="F305" s="57"/>
      <c r="G305" s="57"/>
      <c r="H305" s="57"/>
      <c r="I305" s="126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126"/>
      <c r="W305" s="57"/>
      <c r="X305" s="57"/>
      <c r="Y305" s="57"/>
      <c r="Z305" s="57"/>
      <c r="AA305" s="57"/>
      <c r="DI305" s="63"/>
    </row>
    <row r="306" spans="1:113" s="62" customFormat="1" ht="18.95" customHeight="1" x14ac:dyDescent="0.25">
      <c r="A306" s="57"/>
      <c r="B306" s="57"/>
      <c r="C306" s="57"/>
      <c r="D306" s="57"/>
      <c r="E306" s="57"/>
      <c r="F306" s="57"/>
      <c r="G306" s="57"/>
      <c r="H306" s="57"/>
      <c r="I306" s="126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126"/>
      <c r="W306" s="57"/>
      <c r="X306" s="57"/>
      <c r="Y306" s="57"/>
      <c r="Z306" s="57"/>
      <c r="AA306" s="57"/>
      <c r="DI306" s="63"/>
    </row>
    <row r="307" spans="1:113" s="62" customFormat="1" ht="18.95" customHeight="1" x14ac:dyDescent="0.25">
      <c r="A307" s="57"/>
      <c r="B307" s="57"/>
      <c r="C307" s="57"/>
      <c r="D307" s="57"/>
      <c r="E307" s="57"/>
      <c r="F307" s="57"/>
      <c r="G307" s="57"/>
      <c r="H307" s="57"/>
      <c r="I307" s="126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126"/>
      <c r="W307" s="57"/>
      <c r="X307" s="57"/>
      <c r="Y307" s="57"/>
      <c r="Z307" s="57"/>
      <c r="AA307" s="57"/>
      <c r="DI307" s="63"/>
    </row>
    <row r="308" spans="1:113" s="62" customFormat="1" ht="18.95" customHeight="1" x14ac:dyDescent="0.25">
      <c r="A308" s="57"/>
      <c r="B308" s="57"/>
      <c r="C308" s="57"/>
      <c r="D308" s="57"/>
      <c r="E308" s="57"/>
      <c r="F308" s="57"/>
      <c r="G308" s="57"/>
      <c r="H308" s="57"/>
      <c r="I308" s="126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126"/>
      <c r="W308" s="57"/>
      <c r="X308" s="57"/>
      <c r="Y308" s="57"/>
      <c r="Z308" s="57"/>
      <c r="AA308" s="57"/>
      <c r="DI308" s="63"/>
    </row>
    <row r="309" spans="1:113" s="62" customFormat="1" ht="18.95" customHeight="1" x14ac:dyDescent="0.25">
      <c r="A309" s="57"/>
      <c r="B309" s="57"/>
      <c r="C309" s="57"/>
      <c r="D309" s="57"/>
      <c r="E309" s="57"/>
      <c r="F309" s="57"/>
      <c r="G309" s="57"/>
      <c r="H309" s="57"/>
      <c r="I309" s="126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126"/>
      <c r="W309" s="57"/>
      <c r="X309" s="57"/>
      <c r="Y309" s="57"/>
      <c r="Z309" s="57"/>
      <c r="AA309" s="57"/>
      <c r="DI309" s="63"/>
    </row>
    <row r="310" spans="1:113" s="62" customFormat="1" ht="18.95" customHeight="1" x14ac:dyDescent="0.25">
      <c r="A310" s="57"/>
      <c r="B310" s="57"/>
      <c r="C310" s="57"/>
      <c r="D310" s="57"/>
      <c r="E310" s="57"/>
      <c r="F310" s="57"/>
      <c r="G310" s="57"/>
      <c r="H310" s="57"/>
      <c r="I310" s="126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126"/>
      <c r="W310" s="57"/>
      <c r="X310" s="57"/>
      <c r="Y310" s="57"/>
      <c r="Z310" s="57"/>
      <c r="AA310" s="57"/>
      <c r="DI310" s="63"/>
    </row>
    <row r="311" spans="1:113" s="62" customFormat="1" ht="18.95" customHeight="1" x14ac:dyDescent="0.25">
      <c r="A311" s="57"/>
      <c r="B311" s="57"/>
      <c r="C311" s="57"/>
      <c r="D311" s="57"/>
      <c r="E311" s="57"/>
      <c r="F311" s="57"/>
      <c r="G311" s="57"/>
      <c r="H311" s="57"/>
      <c r="I311" s="126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126"/>
      <c r="W311" s="57"/>
      <c r="X311" s="57"/>
      <c r="Y311" s="57"/>
      <c r="Z311" s="57"/>
      <c r="AA311" s="57"/>
      <c r="DI311" s="63"/>
    </row>
    <row r="312" spans="1:113" s="62" customFormat="1" ht="18.95" customHeight="1" x14ac:dyDescent="0.25">
      <c r="A312" s="57"/>
      <c r="B312" s="57"/>
      <c r="C312" s="57"/>
      <c r="D312" s="57"/>
      <c r="E312" s="57"/>
      <c r="F312" s="57"/>
      <c r="G312" s="57"/>
      <c r="H312" s="57"/>
      <c r="I312" s="126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126"/>
      <c r="W312" s="57"/>
      <c r="X312" s="57"/>
      <c r="Y312" s="57"/>
      <c r="Z312" s="57"/>
      <c r="AA312" s="57"/>
      <c r="DI312" s="63"/>
    </row>
    <row r="313" spans="1:113" s="62" customFormat="1" ht="18.95" customHeight="1" x14ac:dyDescent="0.25">
      <c r="A313" s="57"/>
      <c r="B313" s="57"/>
      <c r="C313" s="57"/>
      <c r="D313" s="57"/>
      <c r="E313" s="57"/>
      <c r="F313" s="57"/>
      <c r="G313" s="57"/>
      <c r="H313" s="57"/>
      <c r="I313" s="126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126"/>
      <c r="W313" s="57"/>
      <c r="X313" s="57"/>
      <c r="Y313" s="57"/>
      <c r="Z313" s="57"/>
      <c r="AA313" s="57"/>
      <c r="DI313" s="63"/>
    </row>
    <row r="314" spans="1:113" s="62" customFormat="1" ht="18.95" customHeight="1" x14ac:dyDescent="0.25">
      <c r="A314" s="57"/>
      <c r="B314" s="57"/>
      <c r="C314" s="57"/>
      <c r="D314" s="57"/>
      <c r="E314" s="57"/>
      <c r="F314" s="57"/>
      <c r="G314" s="57"/>
      <c r="H314" s="57"/>
      <c r="I314" s="126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126"/>
      <c r="W314" s="57"/>
      <c r="X314" s="57"/>
      <c r="Y314" s="57"/>
      <c r="Z314" s="57"/>
      <c r="AA314" s="57"/>
      <c r="DI314" s="63"/>
    </row>
    <row r="315" spans="1:113" s="62" customFormat="1" ht="18.95" customHeight="1" x14ac:dyDescent="0.25">
      <c r="A315" s="57"/>
      <c r="B315" s="57"/>
      <c r="C315" s="57"/>
      <c r="D315" s="57"/>
      <c r="E315" s="57"/>
      <c r="F315" s="57"/>
      <c r="G315" s="57"/>
      <c r="H315" s="57"/>
      <c r="I315" s="126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126"/>
      <c r="W315" s="57"/>
      <c r="X315" s="57"/>
      <c r="Y315" s="57"/>
      <c r="Z315" s="57"/>
      <c r="AA315" s="57"/>
      <c r="DI315" s="63"/>
    </row>
    <row r="316" spans="1:113" s="62" customFormat="1" ht="18.95" customHeight="1" x14ac:dyDescent="0.25">
      <c r="A316" s="57"/>
      <c r="B316" s="57"/>
      <c r="C316" s="57"/>
      <c r="D316" s="57"/>
      <c r="E316" s="57"/>
      <c r="F316" s="57"/>
      <c r="G316" s="57"/>
      <c r="H316" s="57"/>
      <c r="I316" s="126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126"/>
      <c r="W316" s="57"/>
      <c r="X316" s="57"/>
      <c r="Y316" s="57"/>
      <c r="Z316" s="57"/>
      <c r="AA316" s="57"/>
      <c r="DI316" s="63"/>
    </row>
    <row r="317" spans="1:113" s="62" customFormat="1" ht="18.95" customHeight="1" x14ac:dyDescent="0.25">
      <c r="A317" s="57"/>
      <c r="B317" s="57"/>
      <c r="C317" s="57"/>
      <c r="D317" s="57"/>
      <c r="E317" s="57"/>
      <c r="F317" s="57"/>
      <c r="G317" s="57"/>
      <c r="H317" s="57"/>
      <c r="I317" s="126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126"/>
      <c r="W317" s="57"/>
      <c r="X317" s="57"/>
      <c r="Y317" s="57"/>
      <c r="Z317" s="57"/>
      <c r="AA317" s="57"/>
      <c r="DI317" s="63"/>
    </row>
    <row r="318" spans="1:113" s="62" customFormat="1" ht="18.95" customHeight="1" x14ac:dyDescent="0.25">
      <c r="A318" s="57"/>
      <c r="B318" s="57"/>
      <c r="C318" s="57"/>
      <c r="D318" s="57"/>
      <c r="E318" s="57"/>
      <c r="F318" s="57"/>
      <c r="G318" s="57"/>
      <c r="H318" s="57"/>
      <c r="I318" s="126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126"/>
      <c r="W318" s="57"/>
      <c r="X318" s="57"/>
      <c r="Y318" s="57"/>
      <c r="Z318" s="57"/>
      <c r="AA318" s="57"/>
      <c r="DI318" s="63"/>
    </row>
    <row r="319" spans="1:113" s="62" customFormat="1" ht="18.95" customHeight="1" x14ac:dyDescent="0.25">
      <c r="A319" s="57"/>
      <c r="B319" s="57"/>
      <c r="C319" s="57"/>
      <c r="D319" s="57"/>
      <c r="E319" s="57"/>
      <c r="F319" s="57"/>
      <c r="G319" s="57"/>
      <c r="H319" s="57"/>
      <c r="I319" s="126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126"/>
      <c r="W319" s="57"/>
      <c r="X319" s="57"/>
      <c r="Y319" s="57"/>
      <c r="Z319" s="57"/>
      <c r="AA319" s="57"/>
      <c r="DI319" s="63"/>
    </row>
    <row r="320" spans="1:113" s="62" customFormat="1" ht="18.95" customHeight="1" x14ac:dyDescent="0.25">
      <c r="A320" s="57"/>
      <c r="B320" s="57"/>
      <c r="C320" s="57"/>
      <c r="D320" s="57"/>
      <c r="E320" s="57"/>
      <c r="F320" s="57"/>
      <c r="G320" s="57"/>
      <c r="H320" s="57"/>
      <c r="I320" s="126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126"/>
      <c r="W320" s="57"/>
      <c r="X320" s="57"/>
      <c r="Y320" s="57"/>
      <c r="Z320" s="57"/>
      <c r="AA320" s="57"/>
      <c r="DI320" s="63"/>
    </row>
    <row r="321" spans="1:113" s="62" customFormat="1" ht="18.95" customHeight="1" x14ac:dyDescent="0.25">
      <c r="A321" s="57"/>
      <c r="B321" s="57"/>
      <c r="C321" s="57"/>
      <c r="D321" s="57"/>
      <c r="E321" s="57"/>
      <c r="F321" s="57"/>
      <c r="G321" s="57"/>
      <c r="H321" s="57"/>
      <c r="I321" s="126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126"/>
      <c r="W321" s="57"/>
      <c r="X321" s="57"/>
      <c r="Y321" s="57"/>
      <c r="Z321" s="57"/>
      <c r="AA321" s="57"/>
      <c r="DI321" s="63"/>
    </row>
    <row r="322" spans="1:113" s="62" customFormat="1" ht="18.95" customHeight="1" x14ac:dyDescent="0.25">
      <c r="A322" s="57"/>
      <c r="B322" s="57"/>
      <c r="C322" s="57"/>
      <c r="D322" s="57"/>
      <c r="E322" s="57"/>
      <c r="F322" s="57"/>
      <c r="G322" s="57"/>
      <c r="H322" s="57"/>
      <c r="I322" s="126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126"/>
      <c r="W322" s="57"/>
      <c r="X322" s="57"/>
      <c r="Y322" s="57"/>
      <c r="Z322" s="57"/>
      <c r="AA322" s="57"/>
      <c r="DI322" s="63"/>
    </row>
    <row r="323" spans="1:113" s="62" customFormat="1" ht="18.95" customHeight="1" x14ac:dyDescent="0.25">
      <c r="A323" s="57"/>
      <c r="B323" s="57"/>
      <c r="C323" s="57"/>
      <c r="D323" s="57"/>
      <c r="E323" s="57"/>
      <c r="F323" s="57"/>
      <c r="G323" s="57"/>
      <c r="H323" s="57"/>
      <c r="I323" s="126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126"/>
      <c r="W323" s="57"/>
      <c r="X323" s="57"/>
      <c r="Y323" s="57"/>
      <c r="Z323" s="57"/>
      <c r="AA323" s="57"/>
      <c r="DI323" s="63"/>
    </row>
    <row r="324" spans="1:113" s="62" customFormat="1" ht="18.95" customHeight="1" x14ac:dyDescent="0.25">
      <c r="A324" s="57"/>
      <c r="B324" s="57"/>
      <c r="C324" s="57"/>
      <c r="D324" s="57"/>
      <c r="E324" s="57"/>
      <c r="F324" s="57"/>
      <c r="G324" s="57"/>
      <c r="H324" s="57"/>
      <c r="I324" s="126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126"/>
      <c r="W324" s="57"/>
      <c r="X324" s="57"/>
      <c r="Y324" s="57"/>
      <c r="Z324" s="57"/>
      <c r="AA324" s="57"/>
      <c r="DI324" s="63"/>
    </row>
    <row r="325" spans="1:113" s="62" customFormat="1" ht="18.95" customHeight="1" x14ac:dyDescent="0.25">
      <c r="A325" s="57"/>
      <c r="B325" s="57"/>
      <c r="C325" s="57"/>
      <c r="D325" s="57"/>
      <c r="E325" s="57"/>
      <c r="F325" s="57"/>
      <c r="G325" s="57"/>
      <c r="H325" s="57"/>
      <c r="I325" s="126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126"/>
      <c r="W325" s="57"/>
      <c r="X325" s="57"/>
      <c r="Y325" s="57"/>
      <c r="Z325" s="57"/>
      <c r="AA325" s="57"/>
      <c r="DI325" s="63"/>
    </row>
    <row r="326" spans="1:113" s="62" customFormat="1" ht="18.95" customHeight="1" x14ac:dyDescent="0.25">
      <c r="A326" s="57"/>
      <c r="B326" s="57"/>
      <c r="C326" s="57"/>
      <c r="D326" s="57"/>
      <c r="E326" s="57"/>
      <c r="F326" s="57"/>
      <c r="G326" s="57"/>
      <c r="H326" s="57"/>
      <c r="I326" s="126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126"/>
      <c r="W326" s="57"/>
      <c r="X326" s="57"/>
      <c r="Y326" s="57"/>
      <c r="Z326" s="57"/>
      <c r="AA326" s="57"/>
      <c r="DI326" s="63"/>
    </row>
    <row r="327" spans="1:113" s="62" customFormat="1" ht="18.95" customHeight="1" x14ac:dyDescent="0.25">
      <c r="A327" s="57"/>
      <c r="B327" s="57"/>
      <c r="C327" s="57"/>
      <c r="D327" s="57"/>
      <c r="E327" s="57"/>
      <c r="F327" s="57"/>
      <c r="G327" s="57"/>
      <c r="H327" s="57"/>
      <c r="I327" s="126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126"/>
      <c r="W327" s="57"/>
      <c r="X327" s="57"/>
      <c r="Y327" s="57"/>
      <c r="Z327" s="57"/>
      <c r="AA327" s="57"/>
      <c r="DI327" s="63"/>
    </row>
    <row r="328" spans="1:113" s="62" customFormat="1" ht="18.95" customHeight="1" x14ac:dyDescent="0.25">
      <c r="A328" s="57"/>
      <c r="B328" s="57"/>
      <c r="C328" s="57"/>
      <c r="D328" s="57"/>
      <c r="E328" s="57"/>
      <c r="F328" s="57"/>
      <c r="G328" s="57"/>
      <c r="H328" s="57"/>
      <c r="I328" s="126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126"/>
      <c r="W328" s="57"/>
      <c r="X328" s="57"/>
      <c r="Y328" s="57"/>
      <c r="Z328" s="57"/>
      <c r="AA328" s="57"/>
      <c r="DI328" s="63"/>
    </row>
    <row r="329" spans="1:113" s="62" customFormat="1" ht="18.95" customHeight="1" x14ac:dyDescent="0.25">
      <c r="A329" s="57"/>
      <c r="B329" s="57"/>
      <c r="C329" s="57"/>
      <c r="D329" s="57"/>
      <c r="E329" s="57"/>
      <c r="F329" s="57"/>
      <c r="G329" s="57"/>
      <c r="H329" s="57"/>
      <c r="I329" s="126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126"/>
      <c r="W329" s="57"/>
      <c r="X329" s="57"/>
      <c r="Y329" s="57"/>
      <c r="Z329" s="57"/>
      <c r="AA329" s="57"/>
      <c r="DI329" s="63"/>
    </row>
    <row r="330" spans="1:113" s="62" customFormat="1" ht="18.95" customHeight="1" x14ac:dyDescent="0.25">
      <c r="A330" s="57"/>
      <c r="B330" s="57"/>
      <c r="C330" s="57"/>
      <c r="D330" s="57"/>
      <c r="E330" s="57"/>
      <c r="F330" s="57"/>
      <c r="G330" s="57"/>
      <c r="H330" s="57"/>
      <c r="I330" s="126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126"/>
      <c r="W330" s="57"/>
      <c r="X330" s="57"/>
      <c r="Y330" s="57"/>
      <c r="Z330" s="57"/>
      <c r="AA330" s="57"/>
      <c r="DI330" s="63"/>
    </row>
    <row r="331" spans="1:113" s="62" customFormat="1" ht="18.95" customHeight="1" x14ac:dyDescent="0.25">
      <c r="A331" s="57"/>
      <c r="B331" s="57"/>
      <c r="C331" s="57"/>
      <c r="D331" s="57"/>
      <c r="E331" s="57"/>
      <c r="F331" s="57"/>
      <c r="G331" s="57"/>
      <c r="H331" s="57"/>
      <c r="I331" s="126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126"/>
      <c r="W331" s="57"/>
      <c r="X331" s="57"/>
      <c r="Y331" s="57"/>
      <c r="Z331" s="57"/>
      <c r="AA331" s="57"/>
      <c r="DI331" s="63"/>
    </row>
    <row r="332" spans="1:113" s="62" customFormat="1" ht="18.95" customHeight="1" x14ac:dyDescent="0.25">
      <c r="A332" s="57"/>
      <c r="B332" s="57"/>
      <c r="C332" s="57"/>
      <c r="D332" s="57"/>
      <c r="E332" s="57"/>
      <c r="F332" s="57"/>
      <c r="G332" s="57"/>
      <c r="H332" s="57"/>
      <c r="I332" s="126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126"/>
      <c r="W332" s="57"/>
      <c r="X332" s="57"/>
      <c r="Y332" s="57"/>
      <c r="Z332" s="57"/>
      <c r="AA332" s="57"/>
      <c r="DI332" s="63"/>
    </row>
    <row r="333" spans="1:113" s="62" customFormat="1" ht="18.95" customHeight="1" x14ac:dyDescent="0.25">
      <c r="A333" s="57"/>
      <c r="B333" s="57"/>
      <c r="C333" s="57"/>
      <c r="D333" s="57"/>
      <c r="E333" s="57"/>
      <c r="F333" s="57"/>
      <c r="G333" s="57"/>
      <c r="H333" s="57"/>
      <c r="I333" s="126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126"/>
      <c r="W333" s="57"/>
      <c r="X333" s="57"/>
      <c r="Y333" s="57"/>
      <c r="Z333" s="57"/>
      <c r="AA333" s="57"/>
      <c r="DI333" s="63"/>
    </row>
    <row r="334" spans="1:113" s="62" customFormat="1" ht="18.95" customHeight="1" x14ac:dyDescent="0.3">
      <c r="A334" s="59"/>
      <c r="B334" s="59"/>
      <c r="C334" s="60"/>
      <c r="D334" s="61"/>
      <c r="E334" s="61"/>
      <c r="F334" s="61"/>
      <c r="G334" s="60"/>
      <c r="I334" s="127"/>
      <c r="J334" s="59"/>
      <c r="K334" s="59"/>
      <c r="L334" s="60"/>
      <c r="M334" s="61"/>
      <c r="N334" s="61"/>
      <c r="O334" s="61"/>
      <c r="P334" s="60"/>
      <c r="Q334" s="61"/>
      <c r="R334" s="60"/>
      <c r="S334" s="61"/>
      <c r="T334" s="60"/>
      <c r="V334" s="127"/>
      <c r="DI334" s="63"/>
    </row>
    <row r="335" spans="1:113" s="62" customFormat="1" ht="18.95" customHeight="1" x14ac:dyDescent="0.3">
      <c r="A335" s="59"/>
      <c r="B335" s="59"/>
      <c r="C335" s="60"/>
      <c r="D335" s="61"/>
      <c r="E335" s="61"/>
      <c r="F335" s="61"/>
      <c r="G335" s="60"/>
      <c r="I335" s="127"/>
      <c r="J335" s="59"/>
      <c r="K335" s="59"/>
      <c r="L335" s="60"/>
      <c r="M335" s="61"/>
      <c r="N335" s="61"/>
      <c r="O335" s="61"/>
      <c r="P335" s="60"/>
      <c r="Q335" s="61"/>
      <c r="R335" s="60"/>
      <c r="S335" s="61"/>
      <c r="T335" s="60"/>
      <c r="V335" s="127"/>
      <c r="DI335" s="63"/>
    </row>
    <row r="336" spans="1:113" s="62" customFormat="1" ht="18.95" customHeight="1" x14ac:dyDescent="0.3">
      <c r="A336" s="59"/>
      <c r="B336" s="59"/>
      <c r="C336" s="60"/>
      <c r="D336" s="61"/>
      <c r="E336" s="61"/>
      <c r="F336" s="61"/>
      <c r="G336" s="60"/>
      <c r="I336" s="127"/>
      <c r="J336" s="59"/>
      <c r="K336" s="59"/>
      <c r="L336" s="60"/>
      <c r="M336" s="61"/>
      <c r="N336" s="61"/>
      <c r="O336" s="61"/>
      <c r="P336" s="60"/>
      <c r="Q336" s="61"/>
      <c r="R336" s="60"/>
      <c r="S336" s="61"/>
      <c r="T336" s="60"/>
      <c r="V336" s="127"/>
      <c r="DI336" s="63"/>
    </row>
    <row r="337" spans="1:113" s="62" customFormat="1" ht="18.95" customHeight="1" x14ac:dyDescent="0.3">
      <c r="A337" s="59"/>
      <c r="B337" s="59"/>
      <c r="C337" s="60"/>
      <c r="D337" s="61"/>
      <c r="E337" s="61"/>
      <c r="F337" s="61"/>
      <c r="G337" s="60"/>
      <c r="I337" s="127"/>
      <c r="J337" s="59"/>
      <c r="K337" s="59"/>
      <c r="L337" s="60"/>
      <c r="M337" s="61"/>
      <c r="N337" s="61"/>
      <c r="O337" s="61"/>
      <c r="P337" s="60"/>
      <c r="Q337" s="61"/>
      <c r="R337" s="60"/>
      <c r="S337" s="61"/>
      <c r="T337" s="60"/>
      <c r="V337" s="127"/>
      <c r="DI337" s="63"/>
    </row>
    <row r="338" spans="1:113" s="62" customFormat="1" ht="18.95" customHeight="1" x14ac:dyDescent="0.3">
      <c r="A338" s="59"/>
      <c r="B338" s="59"/>
      <c r="C338" s="60"/>
      <c r="D338" s="61"/>
      <c r="E338" s="61"/>
      <c r="F338" s="61"/>
      <c r="G338" s="60"/>
      <c r="I338" s="127"/>
      <c r="J338" s="59"/>
      <c r="K338" s="59"/>
      <c r="L338" s="60"/>
      <c r="M338" s="61"/>
      <c r="N338" s="61"/>
      <c r="O338" s="61"/>
      <c r="P338" s="60"/>
      <c r="Q338" s="61"/>
      <c r="R338" s="60"/>
      <c r="S338" s="61"/>
      <c r="T338" s="60"/>
      <c r="V338" s="127"/>
      <c r="DI338" s="63"/>
    </row>
    <row r="339" spans="1:113" s="62" customFormat="1" ht="18.95" customHeight="1" x14ac:dyDescent="0.3">
      <c r="A339" s="59"/>
      <c r="B339" s="59"/>
      <c r="C339" s="60"/>
      <c r="D339" s="61"/>
      <c r="E339" s="61"/>
      <c r="F339" s="61"/>
      <c r="G339" s="60"/>
      <c r="I339" s="127"/>
      <c r="J339" s="59"/>
      <c r="K339" s="59"/>
      <c r="L339" s="60"/>
      <c r="M339" s="61"/>
      <c r="N339" s="61"/>
      <c r="O339" s="61"/>
      <c r="P339" s="60"/>
      <c r="Q339" s="61"/>
      <c r="R339" s="60"/>
      <c r="S339" s="61"/>
      <c r="T339" s="60"/>
      <c r="V339" s="127"/>
      <c r="DI339" s="63"/>
    </row>
    <row r="340" spans="1:113" s="62" customFormat="1" ht="18.95" customHeight="1" x14ac:dyDescent="0.3">
      <c r="A340" s="59"/>
      <c r="B340" s="59"/>
      <c r="C340" s="60"/>
      <c r="D340" s="61"/>
      <c r="E340" s="61"/>
      <c r="F340" s="61"/>
      <c r="G340" s="60"/>
      <c r="I340" s="127"/>
      <c r="J340" s="59"/>
      <c r="K340" s="59"/>
      <c r="L340" s="60"/>
      <c r="M340" s="61"/>
      <c r="N340" s="61"/>
      <c r="O340" s="61"/>
      <c r="P340" s="60"/>
      <c r="Q340" s="61"/>
      <c r="R340" s="60"/>
      <c r="S340" s="61"/>
      <c r="T340" s="60"/>
      <c r="V340" s="127"/>
      <c r="DI340" s="63"/>
    </row>
    <row r="341" spans="1:113" s="62" customFormat="1" ht="18.95" customHeight="1" x14ac:dyDescent="0.3">
      <c r="A341" s="59"/>
      <c r="B341" s="59"/>
      <c r="C341" s="60"/>
      <c r="D341" s="61"/>
      <c r="E341" s="61"/>
      <c r="F341" s="61"/>
      <c r="G341" s="60"/>
      <c r="I341" s="127"/>
      <c r="J341" s="59"/>
      <c r="K341" s="59"/>
      <c r="L341" s="60"/>
      <c r="M341" s="61"/>
      <c r="N341" s="61"/>
      <c r="O341" s="61"/>
      <c r="P341" s="60"/>
      <c r="Q341" s="61"/>
      <c r="R341" s="60"/>
      <c r="S341" s="61"/>
      <c r="T341" s="60"/>
      <c r="V341" s="127"/>
      <c r="DI341" s="63"/>
    </row>
    <row r="342" spans="1:113" s="62" customFormat="1" ht="18.95" customHeight="1" x14ac:dyDescent="0.3">
      <c r="A342" s="59"/>
      <c r="B342" s="59"/>
      <c r="C342" s="60"/>
      <c r="D342" s="61"/>
      <c r="E342" s="61"/>
      <c r="F342" s="61"/>
      <c r="G342" s="60"/>
      <c r="I342" s="127"/>
      <c r="J342" s="59"/>
      <c r="K342" s="59"/>
      <c r="L342" s="60"/>
      <c r="M342" s="61"/>
      <c r="N342" s="61"/>
      <c r="O342" s="61"/>
      <c r="P342" s="60"/>
      <c r="Q342" s="61"/>
      <c r="R342" s="60"/>
      <c r="S342" s="61"/>
      <c r="T342" s="60"/>
      <c r="V342" s="127"/>
      <c r="DI342" s="63"/>
    </row>
    <row r="343" spans="1:113" s="62" customFormat="1" ht="18.95" customHeight="1" x14ac:dyDescent="0.3">
      <c r="A343" s="59"/>
      <c r="B343" s="59"/>
      <c r="C343" s="60"/>
      <c r="D343" s="61"/>
      <c r="E343" s="61"/>
      <c r="F343" s="61"/>
      <c r="G343" s="60"/>
      <c r="I343" s="127"/>
      <c r="J343" s="59"/>
      <c r="K343" s="59"/>
      <c r="L343" s="60"/>
      <c r="M343" s="61"/>
      <c r="N343" s="61"/>
      <c r="O343" s="61"/>
      <c r="P343" s="60"/>
      <c r="Q343" s="61"/>
      <c r="R343" s="60"/>
      <c r="S343" s="61"/>
      <c r="T343" s="60"/>
      <c r="V343" s="127"/>
      <c r="DI343" s="63"/>
    </row>
    <row r="344" spans="1:113" s="62" customFormat="1" ht="18.95" customHeight="1" x14ac:dyDescent="0.3">
      <c r="A344" s="59"/>
      <c r="B344" s="59"/>
      <c r="C344" s="60"/>
      <c r="D344" s="61"/>
      <c r="E344" s="61"/>
      <c r="F344" s="61"/>
      <c r="G344" s="60"/>
      <c r="I344" s="127"/>
      <c r="J344" s="59"/>
      <c r="K344" s="59"/>
      <c r="L344" s="60"/>
      <c r="M344" s="61"/>
      <c r="N344" s="61"/>
      <c r="O344" s="61"/>
      <c r="P344" s="60"/>
      <c r="Q344" s="61"/>
      <c r="R344" s="60"/>
      <c r="S344" s="61"/>
      <c r="T344" s="60"/>
      <c r="V344" s="127"/>
      <c r="DI344" s="63"/>
    </row>
    <row r="345" spans="1:113" s="62" customFormat="1" ht="18.95" customHeight="1" x14ac:dyDescent="0.3">
      <c r="A345" s="59"/>
      <c r="B345" s="59"/>
      <c r="C345" s="60"/>
      <c r="D345" s="61"/>
      <c r="E345" s="61"/>
      <c r="F345" s="61"/>
      <c r="G345" s="60"/>
      <c r="I345" s="127"/>
      <c r="J345" s="59"/>
      <c r="K345" s="59"/>
      <c r="L345" s="60"/>
      <c r="M345" s="61"/>
      <c r="N345" s="61"/>
      <c r="O345" s="61"/>
      <c r="P345" s="60"/>
      <c r="Q345" s="61"/>
      <c r="R345" s="60"/>
      <c r="S345" s="61"/>
      <c r="T345" s="60"/>
      <c r="V345" s="127"/>
      <c r="DI345" s="63"/>
    </row>
    <row r="346" spans="1:113" s="62" customFormat="1" ht="18.95" customHeight="1" x14ac:dyDescent="0.3">
      <c r="A346" s="59"/>
      <c r="B346" s="59"/>
      <c r="C346" s="60"/>
      <c r="D346" s="61"/>
      <c r="E346" s="61"/>
      <c r="F346" s="61"/>
      <c r="G346" s="60"/>
      <c r="I346" s="127"/>
      <c r="J346" s="59"/>
      <c r="K346" s="59"/>
      <c r="L346" s="60"/>
      <c r="M346" s="61"/>
      <c r="N346" s="61"/>
      <c r="O346" s="61"/>
      <c r="P346" s="60"/>
      <c r="Q346" s="61"/>
      <c r="R346" s="60"/>
      <c r="S346" s="61"/>
      <c r="T346" s="60"/>
      <c r="V346" s="127"/>
      <c r="DI346" s="63"/>
    </row>
    <row r="347" spans="1:113" s="62" customFormat="1" ht="18.95" customHeight="1" x14ac:dyDescent="0.3">
      <c r="A347" s="59"/>
      <c r="B347" s="59"/>
      <c r="C347" s="60"/>
      <c r="D347" s="61"/>
      <c r="E347" s="61"/>
      <c r="F347" s="61"/>
      <c r="G347" s="60"/>
      <c r="I347" s="127"/>
      <c r="J347" s="59"/>
      <c r="K347" s="59"/>
      <c r="L347" s="60"/>
      <c r="M347" s="61"/>
      <c r="N347" s="61"/>
      <c r="O347" s="61"/>
      <c r="P347" s="60"/>
      <c r="Q347" s="61"/>
      <c r="R347" s="60"/>
      <c r="S347" s="61"/>
      <c r="T347" s="60"/>
      <c r="V347" s="127"/>
      <c r="DI347" s="63"/>
    </row>
    <row r="348" spans="1:113" s="62" customFormat="1" ht="18.95" customHeight="1" x14ac:dyDescent="0.3">
      <c r="A348" s="59"/>
      <c r="B348" s="59"/>
      <c r="C348" s="60"/>
      <c r="D348" s="61"/>
      <c r="E348" s="61"/>
      <c r="F348" s="61"/>
      <c r="G348" s="60"/>
      <c r="I348" s="127"/>
      <c r="J348" s="59"/>
      <c r="K348" s="59"/>
      <c r="L348" s="60"/>
      <c r="M348" s="61"/>
      <c r="N348" s="61"/>
      <c r="O348" s="61"/>
      <c r="P348" s="60"/>
      <c r="Q348" s="61"/>
      <c r="R348" s="60"/>
      <c r="S348" s="61"/>
      <c r="T348" s="60"/>
      <c r="V348" s="127"/>
      <c r="DI348" s="63"/>
    </row>
    <row r="349" spans="1:113" s="62" customFormat="1" ht="18.95" customHeight="1" x14ac:dyDescent="0.3">
      <c r="A349" s="59"/>
      <c r="B349" s="59"/>
      <c r="C349" s="60"/>
      <c r="D349" s="61"/>
      <c r="E349" s="61"/>
      <c r="F349" s="61"/>
      <c r="G349" s="60"/>
      <c r="I349" s="127"/>
      <c r="J349" s="59"/>
      <c r="K349" s="59"/>
      <c r="L349" s="60"/>
      <c r="M349" s="61"/>
      <c r="N349" s="61"/>
      <c r="O349" s="61"/>
      <c r="P349" s="60"/>
      <c r="Q349" s="61"/>
      <c r="R349" s="60"/>
      <c r="S349" s="61"/>
      <c r="T349" s="60"/>
      <c r="V349" s="127"/>
      <c r="DI349" s="63"/>
    </row>
    <row r="350" spans="1:113" s="62" customFormat="1" ht="18.95" customHeight="1" x14ac:dyDescent="0.3">
      <c r="A350" s="59"/>
      <c r="B350" s="59"/>
      <c r="C350" s="60"/>
      <c r="D350" s="61"/>
      <c r="E350" s="61"/>
      <c r="F350" s="61"/>
      <c r="G350" s="60"/>
      <c r="I350" s="127"/>
      <c r="J350" s="59"/>
      <c r="K350" s="59"/>
      <c r="L350" s="60"/>
      <c r="M350" s="61"/>
      <c r="N350" s="61"/>
      <c r="O350" s="61"/>
      <c r="P350" s="60"/>
      <c r="Q350" s="61"/>
      <c r="R350" s="60"/>
      <c r="S350" s="61"/>
      <c r="T350" s="60"/>
      <c r="V350" s="127"/>
      <c r="DI350" s="63"/>
    </row>
    <row r="351" spans="1:113" s="62" customFormat="1" ht="18.95" customHeight="1" x14ac:dyDescent="0.3">
      <c r="A351" s="59"/>
      <c r="B351" s="59"/>
      <c r="C351" s="60"/>
      <c r="D351" s="61"/>
      <c r="E351" s="61"/>
      <c r="F351" s="61"/>
      <c r="G351" s="60"/>
      <c r="I351" s="127"/>
      <c r="J351" s="59"/>
      <c r="K351" s="59"/>
      <c r="L351" s="60"/>
      <c r="M351" s="61"/>
      <c r="N351" s="61"/>
      <c r="O351" s="61"/>
      <c r="P351" s="60"/>
      <c r="Q351" s="61"/>
      <c r="R351" s="60"/>
      <c r="S351" s="61"/>
      <c r="T351" s="60"/>
      <c r="V351" s="127"/>
      <c r="DI351" s="63"/>
    </row>
  </sheetData>
  <sheetProtection formatCells="0" formatColumns="0" formatRows="0" insertColumns="0" insertRows="0" insertHyperlinks="0" deleteColumns="0" deleteRows="0" sort="0" autoFilter="0" pivotTables="0"/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6674-069E-4C03-A5B4-01F6E9098DC6}">
  <dimension ref="A1:CL257"/>
  <sheetViews>
    <sheetView topLeftCell="M220" zoomScale="120" zoomScaleNormal="120" workbookViewId="0">
      <selection activeCell="S231" sqref="S231"/>
    </sheetView>
  </sheetViews>
  <sheetFormatPr defaultColWidth="9.140625" defaultRowHeight="15.75" x14ac:dyDescent="0.25"/>
  <cols>
    <col min="1" max="1" width="3.85546875" style="34" bestFit="1" customWidth="1"/>
    <col min="2" max="2" width="11.42578125" style="34" customWidth="1"/>
    <col min="3" max="3" width="14.85546875" style="34" bestFit="1" customWidth="1"/>
    <col min="4" max="4" width="12.42578125" style="50" customWidth="1"/>
    <col min="5" max="5" width="8.7109375" style="33" customWidth="1"/>
    <col min="6" max="6" width="7.7109375" style="33" bestFit="1" customWidth="1"/>
    <col min="7" max="9" width="9.140625" style="33"/>
    <col min="10" max="10" width="7.7109375" style="33" bestFit="1" customWidth="1"/>
    <col min="11" max="13" width="9.140625" style="33"/>
    <col min="14" max="14" width="7.7109375" style="33" bestFit="1" customWidth="1"/>
    <col min="15" max="17" width="9.140625" style="33"/>
    <col min="18" max="18" width="7.7109375" style="33" bestFit="1" customWidth="1"/>
    <col min="19" max="21" width="9.140625" style="33"/>
    <col min="22" max="22" width="5.7109375" style="122" customWidth="1"/>
    <col min="23" max="23" width="3.85546875" style="33" bestFit="1" customWidth="1"/>
    <col min="24" max="24" width="11.42578125" style="33" bestFit="1" customWidth="1"/>
    <col min="25" max="25" width="14.85546875" style="33" bestFit="1" customWidth="1"/>
    <col min="26" max="26" width="13" style="33" customWidth="1"/>
    <col min="27" max="27" width="9.28515625" style="33" customWidth="1"/>
    <col min="28" max="28" width="7.7109375" style="33" bestFit="1" customWidth="1"/>
    <col min="29" max="31" width="9.140625" style="33"/>
    <col min="32" max="32" width="7.7109375" style="33" bestFit="1" customWidth="1"/>
    <col min="33" max="35" width="9.140625" style="33"/>
    <col min="36" max="36" width="7.7109375" style="33" bestFit="1" customWidth="1"/>
    <col min="37" max="39" width="9.140625" style="33"/>
    <col min="40" max="40" width="7.7109375" style="33" bestFit="1" customWidth="1"/>
    <col min="41" max="16384" width="9.140625" style="33"/>
  </cols>
  <sheetData>
    <row r="1" spans="1:90" s="1" customFormat="1" ht="18.95" customHeight="1" x14ac:dyDescent="0.25">
      <c r="A1" s="51"/>
      <c r="B1" s="52"/>
      <c r="C1" s="52"/>
      <c r="D1" s="52"/>
      <c r="E1" s="52"/>
      <c r="F1" s="53"/>
      <c r="G1" s="54"/>
      <c r="I1" s="51"/>
      <c r="J1" s="51"/>
      <c r="K1" s="52"/>
      <c r="L1" s="52"/>
      <c r="M1" s="52"/>
      <c r="N1" s="52"/>
      <c r="O1" s="53"/>
      <c r="P1" s="54"/>
      <c r="R1" s="51"/>
      <c r="S1" s="51"/>
      <c r="T1" s="115"/>
      <c r="U1" s="114" t="s">
        <v>19</v>
      </c>
      <c r="V1" s="117"/>
      <c r="W1" s="52"/>
      <c r="X1" s="54"/>
      <c r="Y1" s="54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115"/>
      <c r="AQ1" s="114" t="s">
        <v>18</v>
      </c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</row>
    <row r="2" spans="1:90" s="1" customFormat="1" ht="18.95" customHeight="1" x14ac:dyDescent="0.25">
      <c r="A2" s="51"/>
      <c r="B2" s="52"/>
      <c r="C2" s="52"/>
      <c r="D2" s="52"/>
      <c r="E2" s="52"/>
      <c r="F2" s="53"/>
      <c r="G2" s="54"/>
      <c r="I2" s="51"/>
      <c r="J2" s="51"/>
      <c r="K2" s="52"/>
      <c r="L2" s="52"/>
      <c r="M2" s="52"/>
      <c r="N2" s="52"/>
      <c r="O2" s="53"/>
      <c r="P2" s="54"/>
      <c r="R2" s="51"/>
      <c r="S2" s="51"/>
      <c r="T2" s="54"/>
      <c r="U2" s="116" t="s">
        <v>0</v>
      </c>
      <c r="V2" s="117"/>
      <c r="W2" s="52"/>
      <c r="X2" s="54"/>
      <c r="Y2" s="54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5"/>
      <c r="AQ2" s="116" t="str">
        <f>$U$2</f>
        <v>_3eA</v>
      </c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</row>
    <row r="3" spans="1:90" s="36" customFormat="1" ht="5.0999999999999996" customHeight="1" x14ac:dyDescent="0.25">
      <c r="V3" s="118"/>
    </row>
    <row r="4" spans="1:90" s="36" customFormat="1" ht="15" x14ac:dyDescent="0.25">
      <c r="A4" s="35"/>
      <c r="B4" s="35"/>
      <c r="C4" s="35"/>
      <c r="G4" s="37">
        <f>AVERAGE(G7:G31)</f>
        <v>8.3000000000000007</v>
      </c>
      <c r="K4" s="37">
        <f>AVERAGE(K7:K31)</f>
        <v>9.5875000000000004</v>
      </c>
      <c r="O4" s="37">
        <f>AVERAGE(O7:O31)</f>
        <v>7.4874999999999998</v>
      </c>
      <c r="S4" s="37">
        <f>AVERAGE(S7:S31)</f>
        <v>7.911999999999999</v>
      </c>
      <c r="V4" s="118"/>
      <c r="W4" s="35"/>
      <c r="X4" s="35"/>
      <c r="Y4" s="35"/>
      <c r="AC4" s="37">
        <f>AVERAGE(AC7:AC31)</f>
        <v>8.7965</v>
      </c>
      <c r="AG4" s="37">
        <f>AVERAGE(AG7:AG31)</f>
        <v>10.294</v>
      </c>
      <c r="AK4" s="37">
        <f>AVERAGE(AK7:AK31)</f>
        <v>8.5969999999999995</v>
      </c>
      <c r="AO4" s="37">
        <f>AVERAGE(AO7:AO31)</f>
        <v>9.1074999999999982</v>
      </c>
    </row>
    <row r="5" spans="1:90" s="38" customFormat="1" ht="18.95" customHeight="1" x14ac:dyDescent="0.25">
      <c r="A5" s="285" t="s">
        <v>8</v>
      </c>
      <c r="B5" s="284" t="s">
        <v>5</v>
      </c>
      <c r="C5" s="284" t="s">
        <v>11</v>
      </c>
      <c r="D5" s="284" t="s">
        <v>157</v>
      </c>
      <c r="E5" s="285" t="s">
        <v>12</v>
      </c>
      <c r="F5" s="285"/>
      <c r="G5" s="285"/>
      <c r="H5" s="285"/>
      <c r="I5" s="285" t="s">
        <v>13</v>
      </c>
      <c r="J5" s="285"/>
      <c r="K5" s="285"/>
      <c r="L5" s="285"/>
      <c r="M5" s="285" t="s">
        <v>14</v>
      </c>
      <c r="N5" s="285"/>
      <c r="O5" s="285"/>
      <c r="P5" s="285"/>
      <c r="Q5" s="285" t="s">
        <v>15</v>
      </c>
      <c r="R5" s="285"/>
      <c r="S5" s="285"/>
      <c r="T5" s="285"/>
      <c r="U5" s="149"/>
      <c r="V5" s="119"/>
      <c r="W5" s="285" t="s">
        <v>8</v>
      </c>
      <c r="X5" s="284" t="s">
        <v>5</v>
      </c>
      <c r="Y5" s="284" t="s">
        <v>11</v>
      </c>
      <c r="Z5" s="284" t="s">
        <v>157</v>
      </c>
      <c r="AA5" s="285" t="s">
        <v>12</v>
      </c>
      <c r="AB5" s="285"/>
      <c r="AC5" s="285"/>
      <c r="AD5" s="285"/>
      <c r="AE5" s="285" t="s">
        <v>13</v>
      </c>
      <c r="AF5" s="285"/>
      <c r="AG5" s="285"/>
      <c r="AH5" s="285"/>
      <c r="AI5" s="285" t="s">
        <v>14</v>
      </c>
      <c r="AJ5" s="285"/>
      <c r="AK5" s="285"/>
      <c r="AL5" s="285"/>
      <c r="AM5" s="285" t="s">
        <v>15</v>
      </c>
      <c r="AN5" s="285"/>
      <c r="AO5" s="285"/>
      <c r="AP5" s="285"/>
      <c r="AQ5" s="149"/>
    </row>
    <row r="6" spans="1:90" s="24" customFormat="1" ht="18.95" customHeight="1" x14ac:dyDescent="0.25">
      <c r="A6" s="285"/>
      <c r="B6" s="284"/>
      <c r="C6" s="284"/>
      <c r="D6" s="284"/>
      <c r="E6" s="143" t="s">
        <v>113</v>
      </c>
      <c r="F6" s="144" t="s">
        <v>114</v>
      </c>
      <c r="G6" s="96" t="s">
        <v>16</v>
      </c>
      <c r="H6" s="144" t="s">
        <v>17</v>
      </c>
      <c r="I6" s="143" t="str">
        <f>$E$6</f>
        <v>Av Homew</v>
      </c>
      <c r="J6" s="144" t="str">
        <f>$F$6</f>
        <v>Comp</v>
      </c>
      <c r="K6" s="96" t="str">
        <f>$G$6</f>
        <v>Av D</v>
      </c>
      <c r="L6" s="144" t="str">
        <f>$H$6</f>
        <v>Rank D</v>
      </c>
      <c r="M6" s="143" t="str">
        <f>$E$6</f>
        <v>Av Homew</v>
      </c>
      <c r="N6" s="144" t="str">
        <f>$F$6</f>
        <v>Comp</v>
      </c>
      <c r="O6" s="96" t="str">
        <f>$G$6</f>
        <v>Av D</v>
      </c>
      <c r="P6" s="144" t="str">
        <f>$H$6</f>
        <v>Rank D</v>
      </c>
      <c r="Q6" s="143" t="str">
        <f>$E$6</f>
        <v>Av Homew</v>
      </c>
      <c r="R6" s="144" t="str">
        <f>$F$6</f>
        <v>Comp</v>
      </c>
      <c r="S6" s="96" t="str">
        <f>$G$6</f>
        <v>Av D</v>
      </c>
      <c r="T6" s="144" t="str">
        <f>$H$6</f>
        <v>Rank D</v>
      </c>
      <c r="U6" s="144" t="s">
        <v>20</v>
      </c>
      <c r="V6" s="120"/>
      <c r="W6" s="285"/>
      <c r="X6" s="284"/>
      <c r="Y6" s="284"/>
      <c r="Z6" s="284"/>
      <c r="AA6" s="128" t="s">
        <v>113</v>
      </c>
      <c r="AB6" s="79" t="s">
        <v>114</v>
      </c>
      <c r="AC6" s="96" t="s">
        <v>16</v>
      </c>
      <c r="AD6" s="144" t="s">
        <v>17</v>
      </c>
      <c r="AE6" s="143" t="str">
        <f>$E$6</f>
        <v>Av Homew</v>
      </c>
      <c r="AF6" s="144" t="str">
        <f>$F$6</f>
        <v>Comp</v>
      </c>
      <c r="AG6" s="96" t="str">
        <f>$G$6</f>
        <v>Av D</v>
      </c>
      <c r="AH6" s="144" t="str">
        <f>$H$6</f>
        <v>Rank D</v>
      </c>
      <c r="AI6" s="143" t="str">
        <f>$E$6</f>
        <v>Av Homew</v>
      </c>
      <c r="AJ6" s="144" t="str">
        <f>$F$6</f>
        <v>Comp</v>
      </c>
      <c r="AK6" s="96" t="str">
        <f>$G$6</f>
        <v>Av D</v>
      </c>
      <c r="AL6" s="144" t="str">
        <f>$H$6</f>
        <v>Rank D</v>
      </c>
      <c r="AM6" s="143" t="str">
        <f>$E$6</f>
        <v>Av Homew</v>
      </c>
      <c r="AN6" s="144" t="str">
        <f>$F$6</f>
        <v>Comp</v>
      </c>
      <c r="AO6" s="96" t="str">
        <f>$G$6</f>
        <v>Av D</v>
      </c>
      <c r="AP6" s="144" t="str">
        <f>$H$6</f>
        <v>Rank D</v>
      </c>
      <c r="AQ6" s="23" t="s">
        <v>20</v>
      </c>
    </row>
    <row r="7" spans="1:90" customFormat="1" x14ac:dyDescent="0.25">
      <c r="A7" s="80" cm="1">
        <f t="array" ref="A7:A26">_xlfn.SEQUENCE(COUNTA($B$7:$B$31))</f>
        <v>1</v>
      </c>
      <c r="B7" s="81" t="s">
        <v>63</v>
      </c>
      <c r="C7" s="81" t="s">
        <v>25</v>
      </c>
      <c r="D7" s="81" t="s">
        <v>26</v>
      </c>
      <c r="E7" s="145">
        <v>10</v>
      </c>
      <c r="F7" s="146">
        <v>7</v>
      </c>
      <c r="G7" s="97">
        <v>8.5</v>
      </c>
      <c r="H7" s="146">
        <v>1</v>
      </c>
      <c r="I7" s="146">
        <v>11</v>
      </c>
      <c r="J7" s="146">
        <v>11</v>
      </c>
      <c r="K7" s="97">
        <v>11</v>
      </c>
      <c r="L7" s="146">
        <v>20</v>
      </c>
      <c r="M7" s="146">
        <v>10.5</v>
      </c>
      <c r="N7" s="146">
        <v>11</v>
      </c>
      <c r="O7" s="97">
        <v>10.75</v>
      </c>
      <c r="P7" s="146">
        <v>1</v>
      </c>
      <c r="Q7" s="146">
        <v>11.5</v>
      </c>
      <c r="R7" s="146">
        <v>2</v>
      </c>
      <c r="S7" s="97">
        <v>6.75</v>
      </c>
      <c r="T7" s="146">
        <v>20</v>
      </c>
      <c r="U7" s="147" t="str">
        <f>IF(B7="","",$U$2)</f>
        <v>_3eA</v>
      </c>
      <c r="V7" s="121"/>
      <c r="W7" s="80" cm="1">
        <f t="array" ref="W7:W26">_xlfn.SEQUENCE(COUNTA($X$7:$X$31))</f>
        <v>1</v>
      </c>
      <c r="X7" s="81" t="s">
        <v>63</v>
      </c>
      <c r="Y7" s="81" t="s">
        <v>25</v>
      </c>
      <c r="Z7" s="81" t="s">
        <v>26</v>
      </c>
      <c r="AA7" s="145">
        <v>10</v>
      </c>
      <c r="AB7" s="146">
        <v>7</v>
      </c>
      <c r="AC7" s="97">
        <v>13.5</v>
      </c>
      <c r="AD7" s="146">
        <v>21</v>
      </c>
      <c r="AE7" s="146">
        <v>11</v>
      </c>
      <c r="AF7" s="146">
        <v>11</v>
      </c>
      <c r="AG7" s="97">
        <v>12.24</v>
      </c>
      <c r="AH7" s="146">
        <v>40</v>
      </c>
      <c r="AI7" s="146">
        <v>10.5</v>
      </c>
      <c r="AJ7" s="146">
        <v>11</v>
      </c>
      <c r="AK7" s="97">
        <v>14.01</v>
      </c>
      <c r="AL7" s="146">
        <v>21</v>
      </c>
      <c r="AM7" s="146">
        <v>11.5</v>
      </c>
      <c r="AN7" s="146">
        <v>2</v>
      </c>
      <c r="AO7" s="97">
        <v>12.75</v>
      </c>
      <c r="AP7" s="146">
        <v>40</v>
      </c>
      <c r="AQ7" s="26" t="str">
        <f>IF(X7="","",$AQ$2)</f>
        <v>_3eA</v>
      </c>
    </row>
    <row r="8" spans="1:90" customFormat="1" x14ac:dyDescent="0.25">
      <c r="A8" s="80">
        <v>2</v>
      </c>
      <c r="B8" s="81" t="s">
        <v>64</v>
      </c>
      <c r="C8" s="81" t="s">
        <v>28</v>
      </c>
      <c r="D8" s="81" t="s">
        <v>29</v>
      </c>
      <c r="E8" s="145">
        <v>9</v>
      </c>
      <c r="F8" s="146">
        <v>7</v>
      </c>
      <c r="G8" s="97">
        <v>8</v>
      </c>
      <c r="H8" s="146">
        <v>2</v>
      </c>
      <c r="I8" s="146">
        <v>7</v>
      </c>
      <c r="J8" s="146">
        <v>5</v>
      </c>
      <c r="K8" s="97">
        <v>6</v>
      </c>
      <c r="L8" s="146">
        <v>19</v>
      </c>
      <c r="M8" s="146">
        <v>6</v>
      </c>
      <c r="N8" s="146">
        <v>9</v>
      </c>
      <c r="O8" s="97">
        <v>7.5</v>
      </c>
      <c r="P8" s="146">
        <v>2</v>
      </c>
      <c r="Q8" s="146">
        <v>6.75</v>
      </c>
      <c r="R8" s="146">
        <v>6.5</v>
      </c>
      <c r="S8" s="97">
        <v>6.63</v>
      </c>
      <c r="T8" s="146">
        <v>19</v>
      </c>
      <c r="U8" s="147" t="str">
        <f t="shared" ref="U8:U31" si="0">IF(B8="","",$U$2)</f>
        <v>_3eA</v>
      </c>
      <c r="V8" s="121"/>
      <c r="W8" s="80">
        <v>2</v>
      </c>
      <c r="X8" s="81" t="s">
        <v>64</v>
      </c>
      <c r="Y8" s="81" t="s">
        <v>28</v>
      </c>
      <c r="Z8" s="81" t="s">
        <v>29</v>
      </c>
      <c r="AA8" s="145">
        <v>9</v>
      </c>
      <c r="AB8" s="146">
        <v>7</v>
      </c>
      <c r="AC8" s="97">
        <v>9.1300000000000008</v>
      </c>
      <c r="AD8" s="146">
        <v>22</v>
      </c>
      <c r="AE8" s="146">
        <v>7</v>
      </c>
      <c r="AF8" s="146">
        <v>5</v>
      </c>
      <c r="AG8" s="97">
        <v>10</v>
      </c>
      <c r="AH8" s="146">
        <v>39</v>
      </c>
      <c r="AI8" s="146">
        <v>6</v>
      </c>
      <c r="AJ8" s="146">
        <v>9</v>
      </c>
      <c r="AK8" s="97">
        <v>10.5</v>
      </c>
      <c r="AL8" s="146">
        <v>22</v>
      </c>
      <c r="AM8" s="146">
        <v>6.75</v>
      </c>
      <c r="AN8" s="146">
        <v>6.5</v>
      </c>
      <c r="AO8" s="97">
        <v>13.54</v>
      </c>
      <c r="AP8" s="146">
        <v>39</v>
      </c>
      <c r="AQ8" s="26" t="str">
        <f t="shared" ref="AQ8:AQ31" si="1">IF(X8="","",$AQ$2)</f>
        <v>_3eA</v>
      </c>
    </row>
    <row r="9" spans="1:90" customFormat="1" x14ac:dyDescent="0.25">
      <c r="A9" s="80">
        <v>3</v>
      </c>
      <c r="B9" s="81" t="s">
        <v>65</v>
      </c>
      <c r="C9" s="81" t="s">
        <v>30</v>
      </c>
      <c r="D9" s="81" t="s">
        <v>26</v>
      </c>
      <c r="E9" s="145">
        <v>8.5</v>
      </c>
      <c r="F9" s="146">
        <v>7</v>
      </c>
      <c r="G9" s="97">
        <v>7.75</v>
      </c>
      <c r="H9" s="146">
        <v>3</v>
      </c>
      <c r="I9" s="146">
        <v>13.5</v>
      </c>
      <c r="J9" s="146">
        <v>12</v>
      </c>
      <c r="K9" s="97">
        <v>12.75</v>
      </c>
      <c r="L9" s="146">
        <v>18</v>
      </c>
      <c r="M9" s="146">
        <v>11</v>
      </c>
      <c r="N9" s="146">
        <v>8</v>
      </c>
      <c r="O9" s="97">
        <v>9.5</v>
      </c>
      <c r="P9" s="146">
        <v>3</v>
      </c>
      <c r="Q9" s="146">
        <v>7.5</v>
      </c>
      <c r="R9" s="146">
        <v>3.5</v>
      </c>
      <c r="S9" s="97">
        <v>5.5</v>
      </c>
      <c r="T9" s="146">
        <v>18</v>
      </c>
      <c r="U9" s="147" t="str">
        <f t="shared" si="0"/>
        <v>_3eA</v>
      </c>
      <c r="V9" s="121"/>
      <c r="W9" s="80">
        <v>3</v>
      </c>
      <c r="X9" s="81" t="s">
        <v>65</v>
      </c>
      <c r="Y9" s="81" t="s">
        <v>30</v>
      </c>
      <c r="Z9" s="81" t="s">
        <v>26</v>
      </c>
      <c r="AA9" s="145">
        <v>8.5</v>
      </c>
      <c r="AB9" s="146">
        <v>7</v>
      </c>
      <c r="AC9" s="97">
        <v>11.55</v>
      </c>
      <c r="AD9" s="146">
        <v>23</v>
      </c>
      <c r="AE9" s="146">
        <v>13.5</v>
      </c>
      <c r="AF9" s="146">
        <v>12</v>
      </c>
      <c r="AG9" s="97">
        <v>11.64</v>
      </c>
      <c r="AH9" s="146">
        <v>38</v>
      </c>
      <c r="AI9" s="146">
        <v>11</v>
      </c>
      <c r="AJ9" s="146">
        <v>8</v>
      </c>
      <c r="AK9" s="97">
        <v>16.149999999999999</v>
      </c>
      <c r="AL9" s="146">
        <v>23</v>
      </c>
      <c r="AM9" s="146">
        <v>7.5</v>
      </c>
      <c r="AN9" s="146">
        <v>3.5</v>
      </c>
      <c r="AO9" s="97">
        <v>14.5</v>
      </c>
      <c r="AP9" s="146">
        <v>38</v>
      </c>
      <c r="AQ9" s="26" t="str">
        <f t="shared" si="1"/>
        <v>_3eA</v>
      </c>
    </row>
    <row r="10" spans="1:90" customFormat="1" x14ac:dyDescent="0.25">
      <c r="A10" s="80">
        <v>4</v>
      </c>
      <c r="B10" s="81" t="s">
        <v>66</v>
      </c>
      <c r="C10" s="81" t="s">
        <v>117</v>
      </c>
      <c r="D10" s="81" t="s">
        <v>118</v>
      </c>
      <c r="E10" s="145">
        <v>8</v>
      </c>
      <c r="F10" s="146">
        <v>7</v>
      </c>
      <c r="G10" s="97">
        <v>7.5</v>
      </c>
      <c r="H10" s="146">
        <v>4</v>
      </c>
      <c r="I10" s="146">
        <v>10.5</v>
      </c>
      <c r="J10" s="146">
        <v>7</v>
      </c>
      <c r="K10" s="97">
        <v>8.75</v>
      </c>
      <c r="L10" s="146">
        <v>17</v>
      </c>
      <c r="M10" s="146">
        <v>6.5</v>
      </c>
      <c r="N10" s="146">
        <v>5</v>
      </c>
      <c r="O10" s="97">
        <v>5.75</v>
      </c>
      <c r="P10" s="146">
        <v>4</v>
      </c>
      <c r="Q10" s="146">
        <v>9.5</v>
      </c>
      <c r="R10" s="146">
        <v>5.75</v>
      </c>
      <c r="S10" s="97">
        <v>7.63</v>
      </c>
      <c r="T10" s="146">
        <v>17</v>
      </c>
      <c r="U10" s="147" t="str">
        <f t="shared" si="0"/>
        <v>_3eA</v>
      </c>
      <c r="V10" s="121"/>
      <c r="W10" s="80">
        <v>4</v>
      </c>
      <c r="X10" s="81" t="s">
        <v>66</v>
      </c>
      <c r="Y10" s="81" t="s">
        <v>117</v>
      </c>
      <c r="Z10" s="81" t="s">
        <v>118</v>
      </c>
      <c r="AA10" s="145">
        <v>8</v>
      </c>
      <c r="AB10" s="146">
        <v>7</v>
      </c>
      <c r="AC10" s="97">
        <v>7.5</v>
      </c>
      <c r="AD10" s="146">
        <v>24</v>
      </c>
      <c r="AE10" s="146">
        <v>10.5</v>
      </c>
      <c r="AF10" s="146">
        <v>7</v>
      </c>
      <c r="AG10" s="97">
        <v>18.75</v>
      </c>
      <c r="AH10" s="146">
        <v>37</v>
      </c>
      <c r="AI10" s="146">
        <v>6.5</v>
      </c>
      <c r="AJ10" s="146">
        <v>5</v>
      </c>
      <c r="AK10" s="97">
        <v>15.03</v>
      </c>
      <c r="AL10" s="146">
        <v>24</v>
      </c>
      <c r="AM10" s="146">
        <v>9.5</v>
      </c>
      <c r="AN10" s="146">
        <v>5.75</v>
      </c>
      <c r="AO10" s="97">
        <v>9.6300000000000008</v>
      </c>
      <c r="AP10" s="146">
        <v>37</v>
      </c>
      <c r="AQ10" s="26" t="str">
        <f t="shared" si="1"/>
        <v>_3eA</v>
      </c>
    </row>
    <row r="11" spans="1:90" customFormat="1" x14ac:dyDescent="0.25">
      <c r="A11" s="80">
        <v>5</v>
      </c>
      <c r="B11" s="81" t="s">
        <v>68</v>
      </c>
      <c r="C11" s="81" t="s">
        <v>39</v>
      </c>
      <c r="D11" s="81" t="s">
        <v>40</v>
      </c>
      <c r="E11" s="145">
        <v>8</v>
      </c>
      <c r="F11" s="146">
        <v>7</v>
      </c>
      <c r="G11" s="97">
        <v>7.5</v>
      </c>
      <c r="H11" s="146">
        <v>5</v>
      </c>
      <c r="I11" s="146">
        <v>7.5</v>
      </c>
      <c r="J11" s="146">
        <v>6</v>
      </c>
      <c r="K11" s="97">
        <v>6.75</v>
      </c>
      <c r="L11" s="146">
        <v>16</v>
      </c>
      <c r="M11" s="146">
        <v>4.5</v>
      </c>
      <c r="N11" s="146">
        <v>4</v>
      </c>
      <c r="O11" s="97">
        <v>4.25</v>
      </c>
      <c r="P11" s="146">
        <v>5</v>
      </c>
      <c r="Q11" s="146">
        <v>5.5</v>
      </c>
      <c r="R11" s="146">
        <v>5.5</v>
      </c>
      <c r="S11" s="97">
        <v>5.5</v>
      </c>
      <c r="T11" s="146">
        <v>16</v>
      </c>
      <c r="U11" s="147" t="str">
        <f t="shared" si="0"/>
        <v>_3eA</v>
      </c>
      <c r="V11" s="121"/>
      <c r="W11" s="80">
        <v>5</v>
      </c>
      <c r="X11" s="81" t="s">
        <v>68</v>
      </c>
      <c r="Y11" s="81" t="s">
        <v>39</v>
      </c>
      <c r="Z11" s="81" t="s">
        <v>40</v>
      </c>
      <c r="AA11" s="145">
        <v>8</v>
      </c>
      <c r="AB11" s="146">
        <v>7</v>
      </c>
      <c r="AC11" s="97">
        <v>7.5</v>
      </c>
      <c r="AD11" s="146">
        <v>25</v>
      </c>
      <c r="AE11" s="146">
        <v>7.5</v>
      </c>
      <c r="AF11" s="146">
        <v>6</v>
      </c>
      <c r="AG11" s="97">
        <v>6.75</v>
      </c>
      <c r="AH11" s="146">
        <v>36</v>
      </c>
      <c r="AI11" s="146">
        <v>4.5</v>
      </c>
      <c r="AJ11" s="146">
        <v>4</v>
      </c>
      <c r="AK11" s="97">
        <v>4.25</v>
      </c>
      <c r="AL11" s="146">
        <v>25</v>
      </c>
      <c r="AM11" s="146">
        <v>5.5</v>
      </c>
      <c r="AN11" s="146">
        <v>5.5</v>
      </c>
      <c r="AO11" s="97">
        <v>5.5</v>
      </c>
      <c r="AP11" s="146">
        <v>36</v>
      </c>
      <c r="AQ11" s="26" t="str">
        <f t="shared" si="1"/>
        <v>_3eA</v>
      </c>
    </row>
    <row r="12" spans="1:90" customFormat="1" x14ac:dyDescent="0.25">
      <c r="A12" s="80">
        <v>6</v>
      </c>
      <c r="B12" s="81" t="s">
        <v>69</v>
      </c>
      <c r="C12" s="81" t="s">
        <v>41</v>
      </c>
      <c r="D12" s="81" t="s">
        <v>42</v>
      </c>
      <c r="E12" s="145">
        <v>8.5</v>
      </c>
      <c r="F12" s="146">
        <v>7</v>
      </c>
      <c r="G12" s="97">
        <v>7.75</v>
      </c>
      <c r="H12" s="146">
        <v>6</v>
      </c>
      <c r="I12" s="146">
        <v>8.5</v>
      </c>
      <c r="J12" s="146">
        <v>3</v>
      </c>
      <c r="K12" s="97">
        <v>5.75</v>
      </c>
      <c r="L12" s="146">
        <v>15</v>
      </c>
      <c r="M12" s="146">
        <v>5</v>
      </c>
      <c r="N12" s="146">
        <v>7</v>
      </c>
      <c r="O12" s="97">
        <v>6</v>
      </c>
      <c r="P12" s="146">
        <v>6</v>
      </c>
      <c r="Q12" s="146">
        <v>6</v>
      </c>
      <c r="R12" s="146">
        <v>8</v>
      </c>
      <c r="S12" s="97">
        <v>7</v>
      </c>
      <c r="T12" s="146">
        <v>15</v>
      </c>
      <c r="U12" s="147" t="str">
        <f t="shared" si="0"/>
        <v>_3eA</v>
      </c>
      <c r="V12" s="121"/>
      <c r="W12" s="80">
        <v>6</v>
      </c>
      <c r="X12" s="81" t="s">
        <v>69</v>
      </c>
      <c r="Y12" s="81" t="s">
        <v>41</v>
      </c>
      <c r="Z12" s="81" t="s">
        <v>42</v>
      </c>
      <c r="AA12" s="145">
        <v>8.5</v>
      </c>
      <c r="AB12" s="146">
        <v>7</v>
      </c>
      <c r="AC12" s="97">
        <v>7.75</v>
      </c>
      <c r="AD12" s="146">
        <v>26</v>
      </c>
      <c r="AE12" s="146">
        <v>8.5</v>
      </c>
      <c r="AF12" s="146">
        <v>3</v>
      </c>
      <c r="AG12" s="97">
        <v>5.75</v>
      </c>
      <c r="AH12" s="146">
        <v>35</v>
      </c>
      <c r="AI12" s="146">
        <v>5</v>
      </c>
      <c r="AJ12" s="146">
        <v>7</v>
      </c>
      <c r="AK12" s="97">
        <v>6</v>
      </c>
      <c r="AL12" s="146">
        <v>26</v>
      </c>
      <c r="AM12" s="146">
        <v>6</v>
      </c>
      <c r="AN12" s="146">
        <v>8</v>
      </c>
      <c r="AO12" s="97">
        <v>7</v>
      </c>
      <c r="AP12" s="146">
        <v>35</v>
      </c>
      <c r="AQ12" s="26" t="str">
        <f t="shared" si="1"/>
        <v>_3eA</v>
      </c>
    </row>
    <row r="13" spans="1:90" customFormat="1" x14ac:dyDescent="0.25">
      <c r="A13" s="80">
        <v>7</v>
      </c>
      <c r="B13" s="81" t="s">
        <v>70</v>
      </c>
      <c r="C13" s="81" t="s">
        <v>43</v>
      </c>
      <c r="D13" s="81" t="s">
        <v>37</v>
      </c>
      <c r="E13" s="145">
        <v>8.5</v>
      </c>
      <c r="F13" s="146">
        <v>7</v>
      </c>
      <c r="G13" s="97">
        <v>7.75</v>
      </c>
      <c r="H13" s="146">
        <v>7</v>
      </c>
      <c r="I13" s="146">
        <v>11</v>
      </c>
      <c r="J13" s="146">
        <v>13</v>
      </c>
      <c r="K13" s="97">
        <v>12</v>
      </c>
      <c r="L13" s="146">
        <v>14</v>
      </c>
      <c r="M13" s="146">
        <v>5.5</v>
      </c>
      <c r="N13" s="146">
        <v>9</v>
      </c>
      <c r="O13" s="97">
        <v>7.25</v>
      </c>
      <c r="P13" s="146">
        <v>7</v>
      </c>
      <c r="Q13" s="146">
        <v>11.75</v>
      </c>
      <c r="R13" s="146">
        <v>12.5</v>
      </c>
      <c r="S13" s="97">
        <v>12.13</v>
      </c>
      <c r="T13" s="146">
        <v>14</v>
      </c>
      <c r="U13" s="147" t="str">
        <f t="shared" si="0"/>
        <v>_3eA</v>
      </c>
      <c r="V13" s="121"/>
      <c r="W13" s="80">
        <v>7</v>
      </c>
      <c r="X13" s="81" t="s">
        <v>70</v>
      </c>
      <c r="Y13" s="81" t="s">
        <v>43</v>
      </c>
      <c r="Z13" s="81" t="s">
        <v>37</v>
      </c>
      <c r="AA13" s="145">
        <v>8.5</v>
      </c>
      <c r="AB13" s="146">
        <v>7</v>
      </c>
      <c r="AC13" s="97">
        <v>7.75</v>
      </c>
      <c r="AD13" s="146">
        <v>27</v>
      </c>
      <c r="AE13" s="146">
        <v>11</v>
      </c>
      <c r="AF13" s="146">
        <v>13</v>
      </c>
      <c r="AG13" s="97">
        <v>12</v>
      </c>
      <c r="AH13" s="146">
        <v>34</v>
      </c>
      <c r="AI13" s="146">
        <v>5.5</v>
      </c>
      <c r="AJ13" s="146">
        <v>9</v>
      </c>
      <c r="AK13" s="97">
        <v>7.25</v>
      </c>
      <c r="AL13" s="146">
        <v>27</v>
      </c>
      <c r="AM13" s="146">
        <v>11.75</v>
      </c>
      <c r="AN13" s="146">
        <v>12.5</v>
      </c>
      <c r="AO13" s="97">
        <v>12.13</v>
      </c>
      <c r="AP13" s="146">
        <v>34</v>
      </c>
      <c r="AQ13" s="26" t="str">
        <f t="shared" si="1"/>
        <v>_3eA</v>
      </c>
    </row>
    <row r="14" spans="1:90" customFormat="1" x14ac:dyDescent="0.25">
      <c r="A14" s="80">
        <v>8</v>
      </c>
      <c r="B14" s="81" t="s">
        <v>72</v>
      </c>
      <c r="C14" s="81" t="s">
        <v>47</v>
      </c>
      <c r="D14" s="81" t="s">
        <v>48</v>
      </c>
      <c r="E14" s="145">
        <v>9.5</v>
      </c>
      <c r="F14" s="146">
        <v>7</v>
      </c>
      <c r="G14" s="97">
        <v>8.25</v>
      </c>
      <c r="H14" s="146">
        <v>8</v>
      </c>
      <c r="I14" s="146">
        <v>10</v>
      </c>
      <c r="J14" s="146">
        <v>3</v>
      </c>
      <c r="K14" s="97">
        <v>6.5</v>
      </c>
      <c r="L14" s="146">
        <v>13</v>
      </c>
      <c r="M14" s="146">
        <v>4.5</v>
      </c>
      <c r="N14" s="146">
        <v>7</v>
      </c>
      <c r="O14" s="97">
        <v>5.75</v>
      </c>
      <c r="P14" s="146">
        <v>8</v>
      </c>
      <c r="Q14" s="146">
        <v>7.25</v>
      </c>
      <c r="R14" s="146">
        <v>2</v>
      </c>
      <c r="S14" s="97">
        <v>4.63</v>
      </c>
      <c r="T14" s="146">
        <v>13</v>
      </c>
      <c r="U14" s="147" t="str">
        <f t="shared" si="0"/>
        <v>_3eA</v>
      </c>
      <c r="V14" s="121"/>
      <c r="W14" s="80">
        <v>8</v>
      </c>
      <c r="X14" s="81" t="s">
        <v>72</v>
      </c>
      <c r="Y14" s="81" t="s">
        <v>47</v>
      </c>
      <c r="Z14" s="81" t="s">
        <v>48</v>
      </c>
      <c r="AA14" s="145">
        <v>9.5</v>
      </c>
      <c r="AB14" s="146">
        <v>7</v>
      </c>
      <c r="AC14" s="97">
        <v>8.25</v>
      </c>
      <c r="AD14" s="146">
        <v>28</v>
      </c>
      <c r="AE14" s="146">
        <v>10</v>
      </c>
      <c r="AF14" s="146">
        <v>3</v>
      </c>
      <c r="AG14" s="97">
        <v>6.5</v>
      </c>
      <c r="AH14" s="146">
        <v>33</v>
      </c>
      <c r="AI14" s="146">
        <v>4.5</v>
      </c>
      <c r="AJ14" s="146">
        <v>7</v>
      </c>
      <c r="AK14" s="97">
        <v>5.75</v>
      </c>
      <c r="AL14" s="146">
        <v>28</v>
      </c>
      <c r="AM14" s="146">
        <v>7.25</v>
      </c>
      <c r="AN14" s="146">
        <v>2</v>
      </c>
      <c r="AO14" s="97">
        <v>4.63</v>
      </c>
      <c r="AP14" s="146">
        <v>33</v>
      </c>
      <c r="AQ14" s="26" t="str">
        <f t="shared" si="1"/>
        <v>_3eA</v>
      </c>
    </row>
    <row r="15" spans="1:90" customFormat="1" x14ac:dyDescent="0.25">
      <c r="A15" s="80">
        <v>9</v>
      </c>
      <c r="B15" s="81" t="s">
        <v>73</v>
      </c>
      <c r="C15" s="81" t="s">
        <v>49</v>
      </c>
      <c r="D15" s="81" t="s">
        <v>50</v>
      </c>
      <c r="E15" s="145">
        <v>9</v>
      </c>
      <c r="F15" s="146">
        <v>7</v>
      </c>
      <c r="G15" s="97">
        <v>8</v>
      </c>
      <c r="H15" s="146">
        <v>9</v>
      </c>
      <c r="I15" s="146">
        <v>11.5</v>
      </c>
      <c r="J15" s="146">
        <v>9</v>
      </c>
      <c r="K15" s="97">
        <v>10.25</v>
      </c>
      <c r="L15" s="146">
        <v>12</v>
      </c>
      <c r="M15" s="146">
        <v>7</v>
      </c>
      <c r="N15" s="146">
        <v>6</v>
      </c>
      <c r="O15" s="97">
        <v>6.5</v>
      </c>
      <c r="P15" s="146">
        <v>9</v>
      </c>
      <c r="Q15" s="146">
        <v>6</v>
      </c>
      <c r="R15" s="146">
        <v>5</v>
      </c>
      <c r="S15" s="97">
        <v>5.5</v>
      </c>
      <c r="T15" s="146">
        <v>12</v>
      </c>
      <c r="U15" s="147" t="str">
        <f t="shared" si="0"/>
        <v>_3eA</v>
      </c>
      <c r="V15" s="121"/>
      <c r="W15" s="80">
        <v>9</v>
      </c>
      <c r="X15" s="81" t="s">
        <v>73</v>
      </c>
      <c r="Y15" s="81" t="s">
        <v>49</v>
      </c>
      <c r="Z15" s="81" t="s">
        <v>50</v>
      </c>
      <c r="AA15" s="145">
        <v>9</v>
      </c>
      <c r="AB15" s="146">
        <v>7</v>
      </c>
      <c r="AC15" s="97">
        <v>8</v>
      </c>
      <c r="AD15" s="146">
        <v>29</v>
      </c>
      <c r="AE15" s="146">
        <v>11.5</v>
      </c>
      <c r="AF15" s="146">
        <v>9</v>
      </c>
      <c r="AG15" s="97">
        <v>10.25</v>
      </c>
      <c r="AH15" s="146">
        <v>32</v>
      </c>
      <c r="AI15" s="146">
        <v>7</v>
      </c>
      <c r="AJ15" s="146">
        <v>6</v>
      </c>
      <c r="AK15" s="97">
        <v>6.5</v>
      </c>
      <c r="AL15" s="146">
        <v>29</v>
      </c>
      <c r="AM15" s="146">
        <v>6</v>
      </c>
      <c r="AN15" s="146">
        <v>5</v>
      </c>
      <c r="AO15" s="97">
        <v>5.5</v>
      </c>
      <c r="AP15" s="146">
        <v>32</v>
      </c>
      <c r="AQ15" s="26" t="str">
        <f t="shared" si="1"/>
        <v>_3eA</v>
      </c>
    </row>
    <row r="16" spans="1:90" customFormat="1" x14ac:dyDescent="0.25">
      <c r="A16" s="80">
        <v>10</v>
      </c>
      <c r="B16" s="81" t="s">
        <v>74</v>
      </c>
      <c r="C16" s="81" t="s">
        <v>51</v>
      </c>
      <c r="D16" s="81" t="s">
        <v>52</v>
      </c>
      <c r="E16" s="145">
        <v>6.5</v>
      </c>
      <c r="F16" s="146">
        <v>7</v>
      </c>
      <c r="G16" s="97">
        <v>6.75</v>
      </c>
      <c r="H16" s="146">
        <v>10</v>
      </c>
      <c r="I16" s="146">
        <v>9.5</v>
      </c>
      <c r="J16" s="146">
        <v>9</v>
      </c>
      <c r="K16" s="97">
        <v>9.25</v>
      </c>
      <c r="L16" s="146">
        <v>11</v>
      </c>
      <c r="M16" s="146">
        <v>3.5</v>
      </c>
      <c r="N16" s="146">
        <v>1</v>
      </c>
      <c r="O16" s="97">
        <v>2.25</v>
      </c>
      <c r="P16" s="146">
        <v>10</v>
      </c>
      <c r="Q16" s="146">
        <v>8</v>
      </c>
      <c r="R16" s="146">
        <v>2.5</v>
      </c>
      <c r="S16" s="97">
        <v>5.25</v>
      </c>
      <c r="T16" s="146">
        <v>11</v>
      </c>
      <c r="U16" s="147" t="str">
        <f t="shared" si="0"/>
        <v>_3eA</v>
      </c>
      <c r="V16" s="121"/>
      <c r="W16" s="80">
        <v>10</v>
      </c>
      <c r="X16" s="81" t="s">
        <v>74</v>
      </c>
      <c r="Y16" s="81" t="s">
        <v>51</v>
      </c>
      <c r="Z16" s="81" t="s">
        <v>52</v>
      </c>
      <c r="AA16" s="145">
        <v>6.5</v>
      </c>
      <c r="AB16" s="146">
        <v>7</v>
      </c>
      <c r="AC16" s="97">
        <v>6.75</v>
      </c>
      <c r="AD16" s="146">
        <v>30</v>
      </c>
      <c r="AE16" s="146">
        <v>9.5</v>
      </c>
      <c r="AF16" s="146">
        <v>9</v>
      </c>
      <c r="AG16" s="97">
        <v>9.25</v>
      </c>
      <c r="AH16" s="146">
        <v>31</v>
      </c>
      <c r="AI16" s="146">
        <v>3.5</v>
      </c>
      <c r="AJ16" s="146">
        <v>1</v>
      </c>
      <c r="AK16" s="97">
        <v>2.25</v>
      </c>
      <c r="AL16" s="146">
        <v>30</v>
      </c>
      <c r="AM16" s="146">
        <v>8</v>
      </c>
      <c r="AN16" s="146">
        <v>2.5</v>
      </c>
      <c r="AO16" s="97">
        <v>5.25</v>
      </c>
      <c r="AP16" s="146">
        <v>31</v>
      </c>
      <c r="AQ16" s="26" t="str">
        <f t="shared" si="1"/>
        <v>_3eA</v>
      </c>
    </row>
    <row r="17" spans="1:43" customFormat="1" x14ac:dyDescent="0.25">
      <c r="A17" s="80">
        <v>11</v>
      </c>
      <c r="B17" s="81" t="s">
        <v>75</v>
      </c>
      <c r="C17" s="81" t="s">
        <v>119</v>
      </c>
      <c r="D17" s="81" t="s">
        <v>53</v>
      </c>
      <c r="E17" s="145">
        <v>8.5</v>
      </c>
      <c r="F17" s="146">
        <v>7</v>
      </c>
      <c r="G17" s="97">
        <v>7.75</v>
      </c>
      <c r="H17" s="146">
        <v>11</v>
      </c>
      <c r="I17" s="146">
        <v>7.5</v>
      </c>
      <c r="J17" s="146">
        <v>7</v>
      </c>
      <c r="K17" s="97">
        <v>7.25</v>
      </c>
      <c r="L17" s="146">
        <v>10</v>
      </c>
      <c r="M17" s="146">
        <v>4</v>
      </c>
      <c r="N17" s="146">
        <v>7</v>
      </c>
      <c r="O17" s="97">
        <v>5.5</v>
      </c>
      <c r="P17" s="146">
        <v>11</v>
      </c>
      <c r="Q17" s="146">
        <v>6.5</v>
      </c>
      <c r="R17" s="146">
        <v>9.5</v>
      </c>
      <c r="S17" s="97">
        <v>8</v>
      </c>
      <c r="T17" s="146">
        <v>10</v>
      </c>
      <c r="U17" s="147" t="str">
        <f t="shared" si="0"/>
        <v>_3eA</v>
      </c>
      <c r="V17" s="121"/>
      <c r="W17" s="80">
        <v>11</v>
      </c>
      <c r="X17" s="81" t="s">
        <v>75</v>
      </c>
      <c r="Y17" s="81" t="s">
        <v>119</v>
      </c>
      <c r="Z17" s="81" t="s">
        <v>53</v>
      </c>
      <c r="AA17" s="145">
        <v>8.5</v>
      </c>
      <c r="AB17" s="146">
        <v>7</v>
      </c>
      <c r="AC17" s="97">
        <v>7.75</v>
      </c>
      <c r="AD17" s="146">
        <v>31</v>
      </c>
      <c r="AE17" s="146">
        <v>7.5</v>
      </c>
      <c r="AF17" s="146">
        <v>7</v>
      </c>
      <c r="AG17" s="97">
        <v>7.25</v>
      </c>
      <c r="AH17" s="146">
        <v>30</v>
      </c>
      <c r="AI17" s="146">
        <v>4</v>
      </c>
      <c r="AJ17" s="146">
        <v>7</v>
      </c>
      <c r="AK17" s="97">
        <v>5.5</v>
      </c>
      <c r="AL17" s="146">
        <v>31</v>
      </c>
      <c r="AM17" s="146">
        <v>6.5</v>
      </c>
      <c r="AN17" s="146">
        <v>9.5</v>
      </c>
      <c r="AO17" s="97">
        <v>8</v>
      </c>
      <c r="AP17" s="146">
        <v>30</v>
      </c>
      <c r="AQ17" s="26" t="str">
        <f t="shared" si="1"/>
        <v>_3eA</v>
      </c>
    </row>
    <row r="18" spans="1:43" customFormat="1" x14ac:dyDescent="0.25">
      <c r="A18" s="80">
        <v>12</v>
      </c>
      <c r="B18" s="81" t="s">
        <v>76</v>
      </c>
      <c r="C18" s="81" t="s">
        <v>56</v>
      </c>
      <c r="D18" s="81" t="s">
        <v>56</v>
      </c>
      <c r="E18" s="145">
        <v>9.5</v>
      </c>
      <c r="F18" s="146">
        <v>10</v>
      </c>
      <c r="G18" s="97">
        <v>9.75</v>
      </c>
      <c r="H18" s="146">
        <v>12</v>
      </c>
      <c r="I18" s="146">
        <v>11.5</v>
      </c>
      <c r="J18" s="146">
        <v>14</v>
      </c>
      <c r="K18" s="97">
        <v>12.75</v>
      </c>
      <c r="L18" s="146">
        <v>9</v>
      </c>
      <c r="M18" s="146">
        <v>15.5</v>
      </c>
      <c r="N18" s="146">
        <v>15</v>
      </c>
      <c r="O18" s="97">
        <v>15.25</v>
      </c>
      <c r="P18" s="146">
        <v>12</v>
      </c>
      <c r="Q18" s="146">
        <v>11.25</v>
      </c>
      <c r="R18" s="146">
        <v>11.25</v>
      </c>
      <c r="S18" s="97">
        <v>11.25</v>
      </c>
      <c r="T18" s="146">
        <v>9</v>
      </c>
      <c r="U18" s="147" t="str">
        <f t="shared" si="0"/>
        <v>_3eA</v>
      </c>
      <c r="V18" s="121"/>
      <c r="W18" s="80">
        <v>12</v>
      </c>
      <c r="X18" s="81" t="s">
        <v>76</v>
      </c>
      <c r="Y18" s="81" t="s">
        <v>56</v>
      </c>
      <c r="Z18" s="81" t="s">
        <v>56</v>
      </c>
      <c r="AA18" s="145">
        <v>9.5</v>
      </c>
      <c r="AB18" s="146">
        <v>10</v>
      </c>
      <c r="AC18" s="97">
        <v>9.75</v>
      </c>
      <c r="AD18" s="146">
        <v>32</v>
      </c>
      <c r="AE18" s="146">
        <v>11.5</v>
      </c>
      <c r="AF18" s="146">
        <v>14</v>
      </c>
      <c r="AG18" s="97">
        <v>12.75</v>
      </c>
      <c r="AH18" s="146">
        <v>29</v>
      </c>
      <c r="AI18" s="146">
        <v>15.5</v>
      </c>
      <c r="AJ18" s="146">
        <v>15</v>
      </c>
      <c r="AK18" s="97">
        <v>15.25</v>
      </c>
      <c r="AL18" s="146">
        <v>32</v>
      </c>
      <c r="AM18" s="146">
        <v>11.25</v>
      </c>
      <c r="AN18" s="146">
        <v>11.25</v>
      </c>
      <c r="AO18" s="97">
        <v>11.25</v>
      </c>
      <c r="AP18" s="146">
        <v>29</v>
      </c>
      <c r="AQ18" s="26" t="str">
        <f t="shared" si="1"/>
        <v>_3eA</v>
      </c>
    </row>
    <row r="19" spans="1:43" customFormat="1" x14ac:dyDescent="0.25">
      <c r="A19" s="80">
        <v>13</v>
      </c>
      <c r="B19" s="81" t="s">
        <v>77</v>
      </c>
      <c r="C19" s="81" t="s">
        <v>57</v>
      </c>
      <c r="D19" s="81" t="s">
        <v>58</v>
      </c>
      <c r="E19" s="145">
        <v>10</v>
      </c>
      <c r="F19" s="146">
        <v>8</v>
      </c>
      <c r="G19" s="97">
        <v>9</v>
      </c>
      <c r="H19" s="146">
        <v>13</v>
      </c>
      <c r="I19" s="146">
        <v>11.5</v>
      </c>
      <c r="J19" s="146">
        <v>11</v>
      </c>
      <c r="K19" s="97">
        <v>11.25</v>
      </c>
      <c r="L19" s="146">
        <v>8</v>
      </c>
      <c r="M19" s="146">
        <v>9.5</v>
      </c>
      <c r="N19" s="146">
        <v>11</v>
      </c>
      <c r="O19" s="97">
        <v>10.25</v>
      </c>
      <c r="P19" s="146">
        <v>13</v>
      </c>
      <c r="Q19" s="146">
        <v>7.75</v>
      </c>
      <c r="R19" s="146">
        <v>5</v>
      </c>
      <c r="S19" s="97">
        <v>6.38</v>
      </c>
      <c r="T19" s="146">
        <v>8</v>
      </c>
      <c r="U19" s="147" t="str">
        <f t="shared" si="0"/>
        <v>_3eA</v>
      </c>
      <c r="V19" s="121"/>
      <c r="W19" s="80">
        <v>13</v>
      </c>
      <c r="X19" s="81" t="s">
        <v>77</v>
      </c>
      <c r="Y19" s="81" t="s">
        <v>57</v>
      </c>
      <c r="Z19" s="81" t="s">
        <v>58</v>
      </c>
      <c r="AA19" s="145">
        <v>10</v>
      </c>
      <c r="AB19" s="146">
        <v>8</v>
      </c>
      <c r="AC19" s="97">
        <v>9</v>
      </c>
      <c r="AD19" s="146">
        <v>33</v>
      </c>
      <c r="AE19" s="146">
        <v>11.5</v>
      </c>
      <c r="AF19" s="146">
        <v>11</v>
      </c>
      <c r="AG19" s="97">
        <v>11.25</v>
      </c>
      <c r="AH19" s="146">
        <v>28</v>
      </c>
      <c r="AI19" s="146">
        <v>9.5</v>
      </c>
      <c r="AJ19" s="146">
        <v>11</v>
      </c>
      <c r="AK19" s="97">
        <v>10.25</v>
      </c>
      <c r="AL19" s="146">
        <v>33</v>
      </c>
      <c r="AM19" s="146">
        <v>7.75</v>
      </c>
      <c r="AN19" s="146">
        <v>5</v>
      </c>
      <c r="AO19" s="97">
        <v>6.38</v>
      </c>
      <c r="AP19" s="146">
        <v>28</v>
      </c>
      <c r="AQ19" s="26" t="str">
        <f t="shared" si="1"/>
        <v>_3eA</v>
      </c>
    </row>
    <row r="20" spans="1:43" customFormat="1" x14ac:dyDescent="0.25">
      <c r="A20" s="80">
        <v>14</v>
      </c>
      <c r="B20" s="81" t="s">
        <v>78</v>
      </c>
      <c r="C20" s="81" t="s">
        <v>59</v>
      </c>
      <c r="D20" s="81" t="s">
        <v>120</v>
      </c>
      <c r="E20" s="145">
        <v>7</v>
      </c>
      <c r="F20" s="146">
        <v>7</v>
      </c>
      <c r="G20" s="97">
        <v>7</v>
      </c>
      <c r="H20" s="146">
        <v>14</v>
      </c>
      <c r="I20" s="146">
        <v>9</v>
      </c>
      <c r="J20" s="146">
        <v>11</v>
      </c>
      <c r="K20" s="97">
        <v>10</v>
      </c>
      <c r="L20" s="146">
        <v>7</v>
      </c>
      <c r="M20" s="146">
        <v>4</v>
      </c>
      <c r="N20" s="146">
        <v>6</v>
      </c>
      <c r="O20" s="97">
        <v>5</v>
      </c>
      <c r="P20" s="146">
        <v>14</v>
      </c>
      <c r="Q20" s="146">
        <v>9.25</v>
      </c>
      <c r="R20" s="146">
        <v>11</v>
      </c>
      <c r="S20" s="97">
        <v>10.130000000000001</v>
      </c>
      <c r="T20" s="146">
        <v>7</v>
      </c>
      <c r="U20" s="147" t="str">
        <f t="shared" si="0"/>
        <v>_3eA</v>
      </c>
      <c r="V20" s="121"/>
      <c r="W20" s="80">
        <v>14</v>
      </c>
      <c r="X20" s="81" t="s">
        <v>78</v>
      </c>
      <c r="Y20" s="81" t="s">
        <v>59</v>
      </c>
      <c r="Z20" s="81" t="s">
        <v>120</v>
      </c>
      <c r="AA20" s="145">
        <v>7</v>
      </c>
      <c r="AB20" s="146">
        <v>7</v>
      </c>
      <c r="AC20" s="97">
        <v>7</v>
      </c>
      <c r="AD20" s="146">
        <v>34</v>
      </c>
      <c r="AE20" s="146">
        <v>9</v>
      </c>
      <c r="AF20" s="146">
        <v>11</v>
      </c>
      <c r="AG20" s="97">
        <v>10</v>
      </c>
      <c r="AH20" s="146">
        <v>27</v>
      </c>
      <c r="AI20" s="146">
        <v>4</v>
      </c>
      <c r="AJ20" s="146">
        <v>6</v>
      </c>
      <c r="AK20" s="97">
        <v>5</v>
      </c>
      <c r="AL20" s="146">
        <v>34</v>
      </c>
      <c r="AM20" s="146">
        <v>9.25</v>
      </c>
      <c r="AN20" s="146">
        <v>11</v>
      </c>
      <c r="AO20" s="97">
        <v>10.130000000000001</v>
      </c>
      <c r="AP20" s="146">
        <v>27</v>
      </c>
      <c r="AQ20" s="26" t="str">
        <f t="shared" si="1"/>
        <v>_3eA</v>
      </c>
    </row>
    <row r="21" spans="1:43" customFormat="1" x14ac:dyDescent="0.25">
      <c r="A21" s="80">
        <v>15</v>
      </c>
      <c r="B21" s="81" t="s">
        <v>79</v>
      </c>
      <c r="C21" s="81" t="s">
        <v>60</v>
      </c>
      <c r="D21" s="81" t="s">
        <v>61</v>
      </c>
      <c r="E21" s="145">
        <v>15.5</v>
      </c>
      <c r="F21" s="146">
        <v>16</v>
      </c>
      <c r="G21" s="97">
        <v>15.75</v>
      </c>
      <c r="H21" s="146">
        <v>15</v>
      </c>
      <c r="I21" s="146">
        <v>18.5</v>
      </c>
      <c r="J21" s="146">
        <v>16</v>
      </c>
      <c r="K21" s="97">
        <v>17.25</v>
      </c>
      <c r="L21" s="146">
        <v>6</v>
      </c>
      <c r="M21" s="146">
        <v>17</v>
      </c>
      <c r="N21" s="146">
        <v>13</v>
      </c>
      <c r="O21" s="97">
        <v>15</v>
      </c>
      <c r="P21" s="146">
        <v>15</v>
      </c>
      <c r="Q21" s="146">
        <v>18</v>
      </c>
      <c r="R21" s="146">
        <v>19.75</v>
      </c>
      <c r="S21" s="97">
        <v>18.88</v>
      </c>
      <c r="T21" s="146">
        <v>6</v>
      </c>
      <c r="U21" s="147" t="str">
        <f t="shared" si="0"/>
        <v>_3eA</v>
      </c>
      <c r="V21" s="121"/>
      <c r="W21" s="80">
        <v>15</v>
      </c>
      <c r="X21" s="81" t="s">
        <v>79</v>
      </c>
      <c r="Y21" s="81" t="s">
        <v>60</v>
      </c>
      <c r="Z21" s="81" t="s">
        <v>61</v>
      </c>
      <c r="AA21" s="145">
        <v>15.5</v>
      </c>
      <c r="AB21" s="146">
        <v>16</v>
      </c>
      <c r="AC21" s="97">
        <v>15.75</v>
      </c>
      <c r="AD21" s="146">
        <v>35</v>
      </c>
      <c r="AE21" s="146">
        <v>18.5</v>
      </c>
      <c r="AF21" s="146">
        <v>16</v>
      </c>
      <c r="AG21" s="97">
        <v>17.25</v>
      </c>
      <c r="AH21" s="146">
        <v>26</v>
      </c>
      <c r="AI21" s="146">
        <v>17</v>
      </c>
      <c r="AJ21" s="146">
        <v>13</v>
      </c>
      <c r="AK21" s="97">
        <v>15</v>
      </c>
      <c r="AL21" s="146">
        <v>35</v>
      </c>
      <c r="AM21" s="146">
        <v>18</v>
      </c>
      <c r="AN21" s="146">
        <v>19.75</v>
      </c>
      <c r="AO21" s="97">
        <v>18.88</v>
      </c>
      <c r="AP21" s="146">
        <v>26</v>
      </c>
      <c r="AQ21" s="26" t="str">
        <f t="shared" si="1"/>
        <v>_3eA</v>
      </c>
    </row>
    <row r="22" spans="1:43" customFormat="1" x14ac:dyDescent="0.25">
      <c r="A22" s="80">
        <v>16</v>
      </c>
      <c r="B22" s="81" t="s">
        <v>80</v>
      </c>
      <c r="C22" s="81" t="s">
        <v>121</v>
      </c>
      <c r="D22" s="81" t="s">
        <v>58</v>
      </c>
      <c r="E22" s="145">
        <v>8</v>
      </c>
      <c r="F22" s="146">
        <v>8</v>
      </c>
      <c r="G22" s="97">
        <v>8</v>
      </c>
      <c r="H22" s="146">
        <v>16</v>
      </c>
      <c r="I22" s="146">
        <v>8</v>
      </c>
      <c r="J22" s="146">
        <v>9</v>
      </c>
      <c r="K22" s="97">
        <v>8.5</v>
      </c>
      <c r="L22" s="146">
        <v>5</v>
      </c>
      <c r="M22" s="146">
        <v>8</v>
      </c>
      <c r="N22" s="146">
        <v>3</v>
      </c>
      <c r="O22" s="97">
        <v>5.5</v>
      </c>
      <c r="P22" s="146">
        <v>16</v>
      </c>
      <c r="Q22" s="146">
        <v>7.25</v>
      </c>
      <c r="R22" s="146">
        <v>4.5</v>
      </c>
      <c r="S22" s="97">
        <v>5.88</v>
      </c>
      <c r="T22" s="146">
        <v>5</v>
      </c>
      <c r="U22" s="147" t="str">
        <f t="shared" si="0"/>
        <v>_3eA</v>
      </c>
      <c r="V22" s="121"/>
      <c r="W22" s="80">
        <v>16</v>
      </c>
      <c r="X22" s="81" t="s">
        <v>80</v>
      </c>
      <c r="Y22" s="81" t="s">
        <v>121</v>
      </c>
      <c r="Z22" s="81" t="s">
        <v>58</v>
      </c>
      <c r="AA22" s="145">
        <v>8</v>
      </c>
      <c r="AB22" s="146">
        <v>8</v>
      </c>
      <c r="AC22" s="97">
        <v>8</v>
      </c>
      <c r="AD22" s="146">
        <v>36</v>
      </c>
      <c r="AE22" s="146">
        <v>8</v>
      </c>
      <c r="AF22" s="146">
        <v>9</v>
      </c>
      <c r="AG22" s="97">
        <v>8.5</v>
      </c>
      <c r="AH22" s="146">
        <v>25</v>
      </c>
      <c r="AI22" s="146">
        <v>8</v>
      </c>
      <c r="AJ22" s="146">
        <v>3</v>
      </c>
      <c r="AK22" s="97">
        <v>5.5</v>
      </c>
      <c r="AL22" s="146">
        <v>36</v>
      </c>
      <c r="AM22" s="146">
        <v>7.25</v>
      </c>
      <c r="AN22" s="146">
        <v>4.5</v>
      </c>
      <c r="AO22" s="97">
        <v>5.88</v>
      </c>
      <c r="AP22" s="146">
        <v>25</v>
      </c>
      <c r="AQ22" s="26" t="str">
        <f t="shared" si="1"/>
        <v>_3eA</v>
      </c>
    </row>
    <row r="23" spans="1:43" customFormat="1" x14ac:dyDescent="0.25">
      <c r="A23" s="80">
        <v>17</v>
      </c>
      <c r="B23" s="81" t="s">
        <v>81</v>
      </c>
      <c r="C23" s="81" t="s">
        <v>122</v>
      </c>
      <c r="D23" s="81" t="s">
        <v>123</v>
      </c>
      <c r="E23" s="145">
        <v>8</v>
      </c>
      <c r="F23" s="146">
        <v>7</v>
      </c>
      <c r="G23" s="97">
        <v>7.5</v>
      </c>
      <c r="H23" s="146">
        <v>17</v>
      </c>
      <c r="I23" s="146">
        <v>6.5</v>
      </c>
      <c r="J23" s="146">
        <v>8</v>
      </c>
      <c r="K23" s="97">
        <v>7.25</v>
      </c>
      <c r="L23" s="146">
        <v>4</v>
      </c>
      <c r="M23" s="146">
        <v>4.5</v>
      </c>
      <c r="N23" s="146">
        <v>7</v>
      </c>
      <c r="O23" s="97">
        <v>5.75</v>
      </c>
      <c r="P23" s="146">
        <v>17</v>
      </c>
      <c r="Q23" s="146">
        <v>9.5</v>
      </c>
      <c r="R23" s="146">
        <v>7.75</v>
      </c>
      <c r="S23" s="97">
        <v>8.6300000000000008</v>
      </c>
      <c r="T23" s="146">
        <v>4</v>
      </c>
      <c r="U23" s="147" t="str">
        <f t="shared" si="0"/>
        <v>_3eA</v>
      </c>
      <c r="V23" s="121"/>
      <c r="W23" s="80">
        <v>17</v>
      </c>
      <c r="X23" s="81" t="s">
        <v>81</v>
      </c>
      <c r="Y23" s="81" t="s">
        <v>122</v>
      </c>
      <c r="Z23" s="81" t="s">
        <v>123</v>
      </c>
      <c r="AA23" s="145">
        <v>8</v>
      </c>
      <c r="AB23" s="146">
        <v>7</v>
      </c>
      <c r="AC23" s="97">
        <v>7.5</v>
      </c>
      <c r="AD23" s="146">
        <v>37</v>
      </c>
      <c r="AE23" s="146">
        <v>6.5</v>
      </c>
      <c r="AF23" s="146">
        <v>8</v>
      </c>
      <c r="AG23" s="97">
        <v>7.25</v>
      </c>
      <c r="AH23" s="146">
        <v>24</v>
      </c>
      <c r="AI23" s="146">
        <v>4.5</v>
      </c>
      <c r="AJ23" s="146">
        <v>7</v>
      </c>
      <c r="AK23" s="97">
        <v>5.75</v>
      </c>
      <c r="AL23" s="146">
        <v>37</v>
      </c>
      <c r="AM23" s="146">
        <v>9.5</v>
      </c>
      <c r="AN23" s="146">
        <v>7.75</v>
      </c>
      <c r="AO23" s="97">
        <v>8.6300000000000008</v>
      </c>
      <c r="AP23" s="146">
        <v>24</v>
      </c>
      <c r="AQ23" s="26" t="str">
        <f t="shared" si="1"/>
        <v>_3eA</v>
      </c>
    </row>
    <row r="24" spans="1:43" customFormat="1" x14ac:dyDescent="0.25">
      <c r="A24" s="80">
        <v>18</v>
      </c>
      <c r="B24" s="81" t="s">
        <v>82</v>
      </c>
      <c r="C24" s="81" t="s">
        <v>124</v>
      </c>
      <c r="D24" s="81" t="s">
        <v>125</v>
      </c>
      <c r="E24" s="145">
        <v>9</v>
      </c>
      <c r="F24" s="146">
        <v>7</v>
      </c>
      <c r="G24" s="97">
        <v>8</v>
      </c>
      <c r="H24" s="146">
        <v>18</v>
      </c>
      <c r="I24" s="146">
        <v>10</v>
      </c>
      <c r="J24" s="146">
        <v>11</v>
      </c>
      <c r="K24" s="97">
        <v>10.5</v>
      </c>
      <c r="L24" s="146">
        <v>3</v>
      </c>
      <c r="M24" s="146">
        <v>5</v>
      </c>
      <c r="N24" s="146">
        <v>10</v>
      </c>
      <c r="O24" s="97">
        <v>7.5</v>
      </c>
      <c r="P24" s="146">
        <v>18</v>
      </c>
      <c r="Q24" s="146">
        <v>10.130000000000001</v>
      </c>
      <c r="R24" s="146">
        <v>8.25</v>
      </c>
      <c r="S24" s="97">
        <v>9.19</v>
      </c>
      <c r="T24" s="146">
        <v>3</v>
      </c>
      <c r="U24" s="147" t="str">
        <f t="shared" si="0"/>
        <v>_3eA</v>
      </c>
      <c r="V24" s="121"/>
      <c r="W24" s="80">
        <v>18</v>
      </c>
      <c r="X24" s="81" t="s">
        <v>82</v>
      </c>
      <c r="Y24" s="81" t="s">
        <v>124</v>
      </c>
      <c r="Z24" s="81" t="s">
        <v>125</v>
      </c>
      <c r="AA24" s="145">
        <v>9</v>
      </c>
      <c r="AB24" s="146">
        <v>7</v>
      </c>
      <c r="AC24" s="97">
        <v>8</v>
      </c>
      <c r="AD24" s="146">
        <v>38</v>
      </c>
      <c r="AE24" s="146">
        <v>10</v>
      </c>
      <c r="AF24" s="146">
        <v>11</v>
      </c>
      <c r="AG24" s="97">
        <v>10.5</v>
      </c>
      <c r="AH24" s="146">
        <v>23</v>
      </c>
      <c r="AI24" s="146">
        <v>5</v>
      </c>
      <c r="AJ24" s="146">
        <v>10</v>
      </c>
      <c r="AK24" s="97">
        <v>7.5</v>
      </c>
      <c r="AL24" s="146">
        <v>38</v>
      </c>
      <c r="AM24" s="146">
        <v>10.130000000000001</v>
      </c>
      <c r="AN24" s="146">
        <v>8.25</v>
      </c>
      <c r="AO24" s="97">
        <v>9.19</v>
      </c>
      <c r="AP24" s="146">
        <v>23</v>
      </c>
      <c r="AQ24" s="26" t="str">
        <f t="shared" si="1"/>
        <v>_3eA</v>
      </c>
    </row>
    <row r="25" spans="1:43" customFormat="1" x14ac:dyDescent="0.25">
      <c r="A25" s="80">
        <v>19</v>
      </c>
      <c r="B25" s="81" t="s">
        <v>83</v>
      </c>
      <c r="C25" s="81" t="s">
        <v>126</v>
      </c>
      <c r="D25" s="81" t="s">
        <v>127</v>
      </c>
      <c r="E25" s="145">
        <v>7.5</v>
      </c>
      <c r="F25" s="146">
        <v>8</v>
      </c>
      <c r="G25" s="97">
        <v>7.75</v>
      </c>
      <c r="H25" s="146">
        <v>19</v>
      </c>
      <c r="I25" s="146">
        <v>9</v>
      </c>
      <c r="J25" s="146">
        <v>10</v>
      </c>
      <c r="K25" s="97">
        <v>9.5</v>
      </c>
      <c r="L25" s="146">
        <v>2</v>
      </c>
      <c r="M25" s="146">
        <v>7.5</v>
      </c>
      <c r="N25" s="146">
        <v>12</v>
      </c>
      <c r="O25" s="97">
        <v>9.75</v>
      </c>
      <c r="P25" s="146">
        <v>19</v>
      </c>
      <c r="Q25" s="146">
        <v>8.25</v>
      </c>
      <c r="R25" s="146">
        <v>8.25</v>
      </c>
      <c r="S25" s="97">
        <v>8.25</v>
      </c>
      <c r="T25" s="146">
        <v>2</v>
      </c>
      <c r="U25" s="147" t="str">
        <f t="shared" si="0"/>
        <v>_3eA</v>
      </c>
      <c r="V25" s="121"/>
      <c r="W25" s="80">
        <v>19</v>
      </c>
      <c r="X25" s="81" t="s">
        <v>83</v>
      </c>
      <c r="Y25" s="81" t="s">
        <v>126</v>
      </c>
      <c r="Z25" s="81" t="s">
        <v>127</v>
      </c>
      <c r="AA25" s="145">
        <v>7.5</v>
      </c>
      <c r="AB25" s="146">
        <v>8</v>
      </c>
      <c r="AC25" s="97">
        <v>7.75</v>
      </c>
      <c r="AD25" s="146">
        <v>39</v>
      </c>
      <c r="AE25" s="146">
        <v>9</v>
      </c>
      <c r="AF25" s="146">
        <v>10</v>
      </c>
      <c r="AG25" s="97">
        <v>9.5</v>
      </c>
      <c r="AH25" s="146">
        <v>22</v>
      </c>
      <c r="AI25" s="146">
        <v>7.5</v>
      </c>
      <c r="AJ25" s="146">
        <v>12</v>
      </c>
      <c r="AK25" s="97">
        <v>9.75</v>
      </c>
      <c r="AL25" s="146">
        <v>39</v>
      </c>
      <c r="AM25" s="146">
        <v>8.25</v>
      </c>
      <c r="AN25" s="146">
        <v>8.25</v>
      </c>
      <c r="AO25" s="97">
        <v>8.25</v>
      </c>
      <c r="AP25" s="146">
        <v>22</v>
      </c>
      <c r="AQ25" s="26" t="str">
        <f t="shared" si="1"/>
        <v>_3eA</v>
      </c>
    </row>
    <row r="26" spans="1:43" customFormat="1" x14ac:dyDescent="0.25">
      <c r="A26" s="80">
        <v>20</v>
      </c>
      <c r="B26" s="81" t="s">
        <v>84</v>
      </c>
      <c r="C26" s="81" t="s">
        <v>128</v>
      </c>
      <c r="D26" s="81" t="s">
        <v>129</v>
      </c>
      <c r="E26" s="145">
        <v>8.5</v>
      </c>
      <c r="F26" s="146">
        <v>7</v>
      </c>
      <c r="G26" s="97">
        <v>7.75</v>
      </c>
      <c r="H26" s="146">
        <v>20</v>
      </c>
      <c r="I26" s="146">
        <v>8</v>
      </c>
      <c r="J26" s="146">
        <v>9</v>
      </c>
      <c r="K26" s="97">
        <v>8.5</v>
      </c>
      <c r="L26" s="146">
        <v>1</v>
      </c>
      <c r="M26" s="146">
        <v>5.5</v>
      </c>
      <c r="N26" s="146">
        <v>4</v>
      </c>
      <c r="O26" s="97">
        <v>4.75</v>
      </c>
      <c r="P26" s="146">
        <v>20</v>
      </c>
      <c r="Q26" s="146">
        <v>7</v>
      </c>
      <c r="R26" s="146">
        <v>3.25</v>
      </c>
      <c r="S26" s="97">
        <v>5.13</v>
      </c>
      <c r="T26" s="146">
        <v>1</v>
      </c>
      <c r="U26" s="147" t="str">
        <f t="shared" si="0"/>
        <v>_3eA</v>
      </c>
      <c r="V26" s="121"/>
      <c r="W26" s="80">
        <v>20</v>
      </c>
      <c r="X26" s="81" t="s">
        <v>84</v>
      </c>
      <c r="Y26" s="81" t="s">
        <v>128</v>
      </c>
      <c r="Z26" s="81" t="s">
        <v>129</v>
      </c>
      <c r="AA26" s="145">
        <v>8.5</v>
      </c>
      <c r="AB26" s="146">
        <v>7</v>
      </c>
      <c r="AC26" s="97">
        <v>7.75</v>
      </c>
      <c r="AD26" s="146">
        <v>40</v>
      </c>
      <c r="AE26" s="146">
        <v>8</v>
      </c>
      <c r="AF26" s="146">
        <v>9</v>
      </c>
      <c r="AG26" s="97">
        <v>8.5</v>
      </c>
      <c r="AH26" s="146">
        <v>21</v>
      </c>
      <c r="AI26" s="146">
        <v>5.5</v>
      </c>
      <c r="AJ26" s="146">
        <v>4</v>
      </c>
      <c r="AK26" s="97">
        <v>4.75</v>
      </c>
      <c r="AL26" s="146">
        <v>40</v>
      </c>
      <c r="AM26" s="146">
        <v>7</v>
      </c>
      <c r="AN26" s="146">
        <v>3.25</v>
      </c>
      <c r="AO26" s="97">
        <v>5.13</v>
      </c>
      <c r="AP26" s="146">
        <v>21</v>
      </c>
      <c r="AQ26" s="26" t="str">
        <f t="shared" si="1"/>
        <v>_3eA</v>
      </c>
    </row>
    <row r="27" spans="1:43" customFormat="1" x14ac:dyDescent="0.25">
      <c r="A27" s="80"/>
      <c r="B27" s="81"/>
      <c r="C27" s="81"/>
      <c r="D27" s="81"/>
      <c r="E27" s="145"/>
      <c r="F27" s="146"/>
      <c r="G27" s="97"/>
      <c r="H27" s="146"/>
      <c r="I27" s="146"/>
      <c r="J27" s="146"/>
      <c r="K27" s="97"/>
      <c r="L27" s="146"/>
      <c r="M27" s="146"/>
      <c r="N27" s="146"/>
      <c r="O27" s="97"/>
      <c r="P27" s="146"/>
      <c r="Q27" s="146"/>
      <c r="R27" s="146"/>
      <c r="S27" s="97"/>
      <c r="T27" s="146"/>
      <c r="U27" s="147"/>
      <c r="V27" s="121"/>
      <c r="W27" s="80"/>
      <c r="X27" s="81"/>
      <c r="Y27" s="81"/>
      <c r="Z27" s="81"/>
      <c r="AA27" s="145"/>
      <c r="AB27" s="146"/>
      <c r="AC27" s="97"/>
      <c r="AD27" s="146"/>
      <c r="AE27" s="146"/>
      <c r="AF27" s="146"/>
      <c r="AG27" s="97"/>
      <c r="AH27" s="146"/>
      <c r="AI27" s="146"/>
      <c r="AJ27" s="146"/>
      <c r="AK27" s="97"/>
      <c r="AL27" s="146"/>
      <c r="AM27" s="146"/>
      <c r="AN27" s="146"/>
      <c r="AO27" s="97"/>
      <c r="AP27" s="146"/>
      <c r="AQ27" s="26"/>
    </row>
    <row r="28" spans="1:43" customFormat="1" x14ac:dyDescent="0.25">
      <c r="A28" s="80"/>
      <c r="B28" s="81"/>
      <c r="C28" s="81"/>
      <c r="D28" s="81"/>
      <c r="E28" s="145"/>
      <c r="F28" s="146"/>
      <c r="G28" s="97"/>
      <c r="H28" s="146"/>
      <c r="I28" s="146"/>
      <c r="J28" s="146"/>
      <c r="K28" s="97"/>
      <c r="L28" s="146"/>
      <c r="M28" s="146"/>
      <c r="N28" s="146"/>
      <c r="O28" s="97"/>
      <c r="P28" s="146"/>
      <c r="Q28" s="146"/>
      <c r="R28" s="146"/>
      <c r="S28" s="97"/>
      <c r="T28" s="146"/>
      <c r="U28" s="147"/>
      <c r="V28" s="121"/>
      <c r="W28" s="80"/>
      <c r="X28" s="81"/>
      <c r="Y28" s="81"/>
      <c r="Z28" s="81"/>
      <c r="AA28" s="145"/>
      <c r="AB28" s="146"/>
      <c r="AC28" s="97"/>
      <c r="AD28" s="146"/>
      <c r="AE28" s="146"/>
      <c r="AF28" s="146"/>
      <c r="AG28" s="97"/>
      <c r="AH28" s="146"/>
      <c r="AI28" s="146"/>
      <c r="AJ28" s="146"/>
      <c r="AK28" s="97"/>
      <c r="AL28" s="146"/>
      <c r="AM28" s="146"/>
      <c r="AN28" s="146"/>
      <c r="AO28" s="97"/>
      <c r="AP28" s="146"/>
      <c r="AQ28" s="26"/>
    </row>
    <row r="29" spans="1:43" customFormat="1" x14ac:dyDescent="0.25">
      <c r="A29" s="80"/>
      <c r="B29" s="81"/>
      <c r="C29" s="81"/>
      <c r="D29" s="81"/>
      <c r="E29" s="145"/>
      <c r="F29" s="146"/>
      <c r="G29" s="97"/>
      <c r="H29" s="146"/>
      <c r="I29" s="146"/>
      <c r="J29" s="146"/>
      <c r="K29" s="97"/>
      <c r="L29" s="146"/>
      <c r="M29" s="146"/>
      <c r="N29" s="146"/>
      <c r="O29" s="97"/>
      <c r="P29" s="146"/>
      <c r="Q29" s="146"/>
      <c r="R29" s="146"/>
      <c r="S29" s="97"/>
      <c r="T29" s="146"/>
      <c r="U29" s="147"/>
      <c r="V29" s="121"/>
      <c r="W29" s="80"/>
      <c r="X29" s="81"/>
      <c r="Y29" s="81"/>
      <c r="Z29" s="81"/>
      <c r="AA29" s="145"/>
      <c r="AB29" s="146"/>
      <c r="AC29" s="97"/>
      <c r="AD29" s="146"/>
      <c r="AE29" s="146"/>
      <c r="AF29" s="146"/>
      <c r="AG29" s="97"/>
      <c r="AH29" s="146"/>
      <c r="AI29" s="146"/>
      <c r="AJ29" s="146"/>
      <c r="AK29" s="97"/>
      <c r="AL29" s="146"/>
      <c r="AM29" s="146"/>
      <c r="AN29" s="146"/>
      <c r="AO29" s="97"/>
      <c r="AP29" s="146"/>
      <c r="AQ29" s="26"/>
    </row>
    <row r="30" spans="1:43" customFormat="1" x14ac:dyDescent="0.25">
      <c r="A30" s="80"/>
      <c r="B30" s="81"/>
      <c r="C30" s="81"/>
      <c r="D30" s="81"/>
      <c r="E30" s="145"/>
      <c r="F30" s="146"/>
      <c r="G30" s="97"/>
      <c r="H30" s="146"/>
      <c r="I30" s="146"/>
      <c r="J30" s="146"/>
      <c r="K30" s="97"/>
      <c r="L30" s="146"/>
      <c r="M30" s="146"/>
      <c r="N30" s="146"/>
      <c r="O30" s="97"/>
      <c r="P30" s="146"/>
      <c r="Q30" s="146"/>
      <c r="R30" s="146"/>
      <c r="S30" s="97"/>
      <c r="T30" s="146"/>
      <c r="U30" s="147"/>
      <c r="V30" s="121"/>
      <c r="W30" s="80"/>
      <c r="X30" s="81"/>
      <c r="Y30" s="81"/>
      <c r="Z30" s="81"/>
      <c r="AA30" s="145"/>
      <c r="AB30" s="146"/>
      <c r="AC30" s="97"/>
      <c r="AD30" s="146"/>
      <c r="AE30" s="146"/>
      <c r="AF30" s="146"/>
      <c r="AG30" s="97"/>
      <c r="AH30" s="146"/>
      <c r="AI30" s="146"/>
      <c r="AJ30" s="146"/>
      <c r="AK30" s="97"/>
      <c r="AL30" s="146"/>
      <c r="AM30" s="146"/>
      <c r="AN30" s="146"/>
      <c r="AO30" s="97"/>
      <c r="AP30" s="146"/>
      <c r="AQ30" s="26"/>
    </row>
    <row r="31" spans="1:43" customFormat="1" ht="15" x14ac:dyDescent="0.25">
      <c r="A31" s="91"/>
      <c r="B31" s="81"/>
      <c r="C31" s="81"/>
      <c r="D31" s="87"/>
      <c r="E31" s="147"/>
      <c r="F31" s="147"/>
      <c r="G31" s="98"/>
      <c r="H31" s="147"/>
      <c r="I31" s="147"/>
      <c r="J31" s="147"/>
      <c r="K31" s="98"/>
      <c r="L31" s="147"/>
      <c r="M31" s="147"/>
      <c r="N31" s="147"/>
      <c r="O31" s="98"/>
      <c r="P31" s="147"/>
      <c r="Q31" s="147"/>
      <c r="R31" s="147"/>
      <c r="S31" s="98"/>
      <c r="T31" s="147"/>
      <c r="U31" s="147" t="str">
        <f t="shared" si="0"/>
        <v/>
      </c>
      <c r="V31" s="121"/>
      <c r="W31" s="91"/>
      <c r="X31" s="81"/>
      <c r="Y31" s="81"/>
      <c r="Z31" s="87"/>
      <c r="AA31" s="147"/>
      <c r="AB31" s="147"/>
      <c r="AC31" s="98"/>
      <c r="AD31" s="147"/>
      <c r="AE31" s="147"/>
      <c r="AF31" s="147"/>
      <c r="AG31" s="98"/>
      <c r="AH31" s="147"/>
      <c r="AI31" s="147"/>
      <c r="AJ31" s="147"/>
      <c r="AK31" s="98"/>
      <c r="AL31" s="147"/>
      <c r="AM31" s="147"/>
      <c r="AN31" s="147"/>
      <c r="AO31" s="98"/>
      <c r="AP31" s="147"/>
      <c r="AQ31" s="26" t="str">
        <f t="shared" si="1"/>
        <v/>
      </c>
    </row>
    <row r="32" spans="1:43" s="29" customFormat="1" ht="5.0999999999999996" customHeight="1" x14ac:dyDescent="0.25">
      <c r="A32" s="28"/>
      <c r="B32" s="44"/>
      <c r="C32" s="44"/>
      <c r="D32" s="45"/>
      <c r="L32" s="148"/>
      <c r="M32" s="148"/>
      <c r="N32" s="148"/>
      <c r="V32" s="121"/>
      <c r="W32" s="28"/>
      <c r="X32" s="44"/>
      <c r="Y32" s="44"/>
      <c r="Z32" s="45"/>
    </row>
    <row r="33" spans="1:90" customFormat="1" x14ac:dyDescent="0.25">
      <c r="A33" s="25"/>
      <c r="B33" s="22"/>
      <c r="C33" s="22"/>
      <c r="D33" s="22"/>
      <c r="E33" s="39"/>
      <c r="F33" s="40"/>
      <c r="G33" s="41"/>
      <c r="H33" s="42"/>
      <c r="I33" s="43"/>
      <c r="J33" s="40"/>
      <c r="K33" s="41"/>
      <c r="L33" s="42"/>
      <c r="M33" s="43"/>
      <c r="N33" s="40"/>
      <c r="O33" s="41"/>
      <c r="P33" s="42"/>
      <c r="Q33" s="43"/>
      <c r="R33" s="40"/>
      <c r="S33" s="41"/>
      <c r="T33" s="42"/>
      <c r="V33" s="121"/>
      <c r="W33" s="25"/>
      <c r="X33" s="22"/>
      <c r="Y33" s="22"/>
      <c r="Z33" s="22"/>
      <c r="AA33" s="39"/>
      <c r="AB33" s="40"/>
      <c r="AC33" s="41"/>
      <c r="AD33" s="42"/>
      <c r="AE33" s="43"/>
      <c r="AF33" s="40"/>
      <c r="AG33" s="41"/>
      <c r="AH33" s="42"/>
      <c r="AI33" s="43"/>
      <c r="AJ33" s="40"/>
      <c r="AK33" s="41"/>
      <c r="AL33" s="42"/>
      <c r="AM33" s="43"/>
      <c r="AN33" s="40"/>
      <c r="AO33" s="41"/>
      <c r="AP33" s="42"/>
    </row>
    <row r="34" spans="1:90" s="1" customFormat="1" ht="18.95" customHeight="1" x14ac:dyDescent="0.25">
      <c r="A34" s="51"/>
      <c r="B34" s="52"/>
      <c r="C34" s="52"/>
      <c r="D34" s="52"/>
      <c r="E34" s="52"/>
      <c r="F34" s="53"/>
      <c r="G34" s="54"/>
      <c r="I34" s="51"/>
      <c r="J34" s="51"/>
      <c r="K34" s="52"/>
      <c r="L34" s="52"/>
      <c r="M34" s="52"/>
      <c r="N34" s="52"/>
      <c r="O34" s="53"/>
      <c r="P34" s="54"/>
      <c r="R34" s="51"/>
      <c r="S34" s="51"/>
      <c r="T34" s="115"/>
      <c r="U34" s="114" t="s">
        <v>19</v>
      </c>
      <c r="V34" s="117"/>
      <c r="W34" s="52"/>
      <c r="X34" s="53"/>
      <c r="Y34" s="54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115"/>
      <c r="AQ34" s="114" t="s">
        <v>18</v>
      </c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</row>
    <row r="35" spans="1:90" s="1" customFormat="1" ht="18.95" customHeight="1" x14ac:dyDescent="0.25">
      <c r="A35" s="51"/>
      <c r="B35" s="52"/>
      <c r="C35" s="52"/>
      <c r="D35" s="52"/>
      <c r="E35" s="52"/>
      <c r="F35" s="53"/>
      <c r="G35" s="54"/>
      <c r="I35" s="51"/>
      <c r="J35" s="51"/>
      <c r="K35" s="52"/>
      <c r="L35" s="52"/>
      <c r="M35" s="52"/>
      <c r="N35" s="52"/>
      <c r="O35" s="53"/>
      <c r="P35" s="54"/>
      <c r="R35" s="51"/>
      <c r="S35" s="51"/>
      <c r="T35" s="52"/>
      <c r="U35" s="116" t="s">
        <v>3</v>
      </c>
      <c r="V35" s="117"/>
      <c r="W35" s="52"/>
      <c r="X35" s="53"/>
      <c r="Y35" s="54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5"/>
      <c r="AQ35" s="116" t="str">
        <f>$U$35</f>
        <v>_3eB</v>
      </c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</row>
    <row r="36" spans="1:90" s="36" customFormat="1" ht="15" x14ac:dyDescent="0.25">
      <c r="A36" s="35"/>
      <c r="B36" s="35"/>
      <c r="C36" s="35"/>
      <c r="G36" s="37">
        <f>AVERAGE(G39:G63)</f>
        <v>10.661764705882353</v>
      </c>
      <c r="K36" s="37">
        <f>AVERAGE(K39:K63)</f>
        <v>11.970588235294118</v>
      </c>
      <c r="O36" s="37">
        <f>AVERAGE(O39:O63)</f>
        <v>10.147058823529411</v>
      </c>
      <c r="S36" s="37">
        <f>AVERAGE(S39:S63)</f>
        <v>9.5588235294117645</v>
      </c>
      <c r="V36" s="118"/>
      <c r="W36" s="35"/>
      <c r="X36" s="35"/>
      <c r="Y36" s="35"/>
      <c r="AC36" s="37">
        <f>AVERAGE(AC39:AC63)</f>
        <v>10.724117647058824</v>
      </c>
      <c r="AG36" s="37">
        <f>AVERAGE(AG39:AG63)</f>
        <v>11.897058823529411</v>
      </c>
      <c r="AK36" s="37">
        <f>AVERAGE(AK39:AK63)</f>
        <v>10.67</v>
      </c>
      <c r="AO36" s="37">
        <f>AVERAGE(AO39:AO63)</f>
        <v>10.459999999999999</v>
      </c>
    </row>
    <row r="37" spans="1:90" s="38" customFormat="1" ht="18.95" customHeight="1" x14ac:dyDescent="0.25">
      <c r="A37" s="285" t="s">
        <v>8</v>
      </c>
      <c r="B37" s="284" t="s">
        <v>5</v>
      </c>
      <c r="C37" s="284" t="s">
        <v>11</v>
      </c>
      <c r="D37" s="284" t="s">
        <v>157</v>
      </c>
      <c r="E37" s="285" t="s">
        <v>12</v>
      </c>
      <c r="F37" s="285"/>
      <c r="G37" s="285"/>
      <c r="H37" s="285"/>
      <c r="I37" s="285" t="s">
        <v>13</v>
      </c>
      <c r="J37" s="285"/>
      <c r="K37" s="285"/>
      <c r="L37" s="285"/>
      <c r="M37" s="285" t="s">
        <v>14</v>
      </c>
      <c r="N37" s="285"/>
      <c r="O37" s="285"/>
      <c r="P37" s="285"/>
      <c r="Q37" s="285" t="s">
        <v>15</v>
      </c>
      <c r="R37" s="285"/>
      <c r="S37" s="285"/>
      <c r="T37" s="285"/>
      <c r="U37" s="149"/>
      <c r="V37" s="119"/>
      <c r="W37" s="285" t="s">
        <v>8</v>
      </c>
      <c r="X37" s="284" t="s">
        <v>5</v>
      </c>
      <c r="Y37" s="284" t="s">
        <v>11</v>
      </c>
      <c r="Z37" s="284" t="s">
        <v>157</v>
      </c>
      <c r="AA37" s="285" t="s">
        <v>12</v>
      </c>
      <c r="AB37" s="285"/>
      <c r="AC37" s="285"/>
      <c r="AD37" s="285"/>
      <c r="AE37" s="285" t="s">
        <v>13</v>
      </c>
      <c r="AF37" s="285"/>
      <c r="AG37" s="285"/>
      <c r="AH37" s="285"/>
      <c r="AI37" s="285" t="s">
        <v>14</v>
      </c>
      <c r="AJ37" s="285"/>
      <c r="AK37" s="285"/>
      <c r="AL37" s="285"/>
      <c r="AM37" s="285" t="s">
        <v>15</v>
      </c>
      <c r="AN37" s="285"/>
      <c r="AO37" s="285"/>
      <c r="AP37" s="285"/>
      <c r="AQ37" s="149"/>
    </row>
    <row r="38" spans="1:90" s="24" customFormat="1" ht="18.95" customHeight="1" x14ac:dyDescent="0.25">
      <c r="A38" s="285"/>
      <c r="B38" s="284"/>
      <c r="C38" s="284"/>
      <c r="D38" s="284"/>
      <c r="E38" s="143" t="s">
        <v>113</v>
      </c>
      <c r="F38" s="144" t="s">
        <v>114</v>
      </c>
      <c r="G38" s="96" t="s">
        <v>16</v>
      </c>
      <c r="H38" s="144" t="s">
        <v>17</v>
      </c>
      <c r="I38" s="143" t="str">
        <f>$E$6</f>
        <v>Av Homew</v>
      </c>
      <c r="J38" s="144" t="str">
        <f>$F$6</f>
        <v>Comp</v>
      </c>
      <c r="K38" s="96" t="str">
        <f>$G$6</f>
        <v>Av D</v>
      </c>
      <c r="L38" s="144" t="str">
        <f>$H$6</f>
        <v>Rank D</v>
      </c>
      <c r="M38" s="143" t="str">
        <f>$E$6</f>
        <v>Av Homew</v>
      </c>
      <c r="N38" s="144" t="str">
        <f>$F$6</f>
        <v>Comp</v>
      </c>
      <c r="O38" s="96" t="str">
        <f>$G$6</f>
        <v>Av D</v>
      </c>
      <c r="P38" s="144" t="str">
        <f>$H$6</f>
        <v>Rank D</v>
      </c>
      <c r="Q38" s="143" t="str">
        <f>$E$6</f>
        <v>Av Homew</v>
      </c>
      <c r="R38" s="144" t="str">
        <f>$F$6</f>
        <v>Comp</v>
      </c>
      <c r="S38" s="96" t="str">
        <f>$G$6</f>
        <v>Av D</v>
      </c>
      <c r="T38" s="144" t="str">
        <f>$H$6</f>
        <v>Rank D</v>
      </c>
      <c r="U38" s="23" t="s">
        <v>20</v>
      </c>
      <c r="V38" s="120"/>
      <c r="W38" s="285"/>
      <c r="X38" s="284"/>
      <c r="Y38" s="284"/>
      <c r="Z38" s="284"/>
      <c r="AA38" s="143" t="s">
        <v>113</v>
      </c>
      <c r="AB38" s="144" t="s">
        <v>114</v>
      </c>
      <c r="AC38" s="96" t="s">
        <v>16</v>
      </c>
      <c r="AD38" s="144" t="s">
        <v>17</v>
      </c>
      <c r="AE38" s="143" t="str">
        <f>$E$6</f>
        <v>Av Homew</v>
      </c>
      <c r="AF38" s="144" t="str">
        <f>$F$6</f>
        <v>Comp</v>
      </c>
      <c r="AG38" s="96" t="str">
        <f>$G$6</f>
        <v>Av D</v>
      </c>
      <c r="AH38" s="144" t="str">
        <f>$H$6</f>
        <v>Rank D</v>
      </c>
      <c r="AI38" s="143" t="str">
        <f>$E$6</f>
        <v>Av Homew</v>
      </c>
      <c r="AJ38" s="144" t="str">
        <f>$F$6</f>
        <v>Comp</v>
      </c>
      <c r="AK38" s="96" t="str">
        <f>$G$6</f>
        <v>Av D</v>
      </c>
      <c r="AL38" s="144" t="str">
        <f>$H$6</f>
        <v>Rank D</v>
      </c>
      <c r="AM38" s="143" t="str">
        <f>$E$6</f>
        <v>Av Homew</v>
      </c>
      <c r="AN38" s="144" t="str">
        <f>$F$6</f>
        <v>Comp</v>
      </c>
      <c r="AO38" s="96" t="str">
        <f>$G$6</f>
        <v>Av D</v>
      </c>
      <c r="AP38" s="144" t="str">
        <f>$H$6</f>
        <v>Rank D</v>
      </c>
      <c r="AQ38" s="23" t="s">
        <v>20</v>
      </c>
    </row>
    <row r="39" spans="1:90" customFormat="1" x14ac:dyDescent="0.25">
      <c r="A39" s="80" cm="1">
        <f t="array" ref="A39:A55">_xlfn.SEQUENCE(COUNTA($B$39:$B$63))</f>
        <v>1</v>
      </c>
      <c r="B39" s="81" t="s">
        <v>85</v>
      </c>
      <c r="C39" s="81" t="s">
        <v>21</v>
      </c>
      <c r="D39" s="81" t="s">
        <v>22</v>
      </c>
      <c r="E39" s="145">
        <v>12.5</v>
      </c>
      <c r="F39" s="146">
        <v>8</v>
      </c>
      <c r="G39" s="97">
        <v>10.25</v>
      </c>
      <c r="H39" s="146">
        <v>17</v>
      </c>
      <c r="I39" s="146">
        <v>14.5</v>
      </c>
      <c r="J39" s="146">
        <v>8</v>
      </c>
      <c r="K39" s="97">
        <v>11.25</v>
      </c>
      <c r="L39" s="146">
        <v>1</v>
      </c>
      <c r="M39" s="146">
        <v>11.5</v>
      </c>
      <c r="N39" s="146">
        <v>12</v>
      </c>
      <c r="O39" s="97">
        <v>11.75</v>
      </c>
      <c r="P39" s="146">
        <v>17</v>
      </c>
      <c r="Q39" s="146">
        <v>8.5</v>
      </c>
      <c r="R39" s="146">
        <v>6</v>
      </c>
      <c r="S39" s="97">
        <v>7.25</v>
      </c>
      <c r="T39" s="146">
        <v>1</v>
      </c>
      <c r="U39" s="26" t="str">
        <f>IF(B39="","",$U$35)</f>
        <v>_3eB</v>
      </c>
      <c r="V39" s="121"/>
      <c r="W39" s="80" cm="1">
        <f t="array" ref="W39:W55">_xlfn.SEQUENCE(COUNTA($X$39:$X$63))</f>
        <v>1</v>
      </c>
      <c r="X39" s="81" t="s">
        <v>85</v>
      </c>
      <c r="Y39" s="81" t="s">
        <v>21</v>
      </c>
      <c r="Z39" s="81" t="s">
        <v>22</v>
      </c>
      <c r="AA39" s="145">
        <v>12.5</v>
      </c>
      <c r="AB39" s="146">
        <v>8</v>
      </c>
      <c r="AC39" s="97">
        <v>11.25</v>
      </c>
      <c r="AD39" s="146">
        <v>18</v>
      </c>
      <c r="AE39" s="146">
        <v>14.5</v>
      </c>
      <c r="AF39" s="146">
        <v>8</v>
      </c>
      <c r="AG39" s="97">
        <v>14.52</v>
      </c>
      <c r="AH39" s="146">
        <v>34</v>
      </c>
      <c r="AI39" s="146">
        <v>11.5</v>
      </c>
      <c r="AJ39" s="146">
        <v>12</v>
      </c>
      <c r="AK39" s="97">
        <v>13.75</v>
      </c>
      <c r="AL39" s="146">
        <v>18</v>
      </c>
      <c r="AM39" s="146">
        <v>8.5</v>
      </c>
      <c r="AN39" s="146">
        <v>6</v>
      </c>
      <c r="AO39" s="97">
        <v>11.25</v>
      </c>
      <c r="AP39" s="146">
        <v>34</v>
      </c>
      <c r="AQ39" s="26" t="str">
        <f>IF(X39="","",$AQ$35)</f>
        <v>_3eB</v>
      </c>
    </row>
    <row r="40" spans="1:90" customFormat="1" x14ac:dyDescent="0.25">
      <c r="A40" s="80">
        <v>2</v>
      </c>
      <c r="B40" s="81" t="s">
        <v>86</v>
      </c>
      <c r="C40" s="81" t="s">
        <v>23</v>
      </c>
      <c r="D40" s="81" t="s">
        <v>24</v>
      </c>
      <c r="E40" s="145">
        <v>14.5</v>
      </c>
      <c r="F40" s="146">
        <v>12</v>
      </c>
      <c r="G40" s="97">
        <v>13.25</v>
      </c>
      <c r="H40" s="146">
        <v>16</v>
      </c>
      <c r="I40" s="146">
        <v>12</v>
      </c>
      <c r="J40" s="146">
        <v>16</v>
      </c>
      <c r="K40" s="97">
        <v>14</v>
      </c>
      <c r="L40" s="146">
        <v>2</v>
      </c>
      <c r="M40" s="146">
        <v>11</v>
      </c>
      <c r="N40" s="146">
        <v>10</v>
      </c>
      <c r="O40" s="97">
        <v>10.5</v>
      </c>
      <c r="P40" s="146">
        <v>16</v>
      </c>
      <c r="Q40" s="146">
        <v>11</v>
      </c>
      <c r="R40" s="146">
        <v>13</v>
      </c>
      <c r="S40" s="97">
        <v>12</v>
      </c>
      <c r="T40" s="146">
        <v>2</v>
      </c>
      <c r="U40" s="26" t="str">
        <f t="shared" ref="U40:U63" si="2">IF(B40="","",$U$35)</f>
        <v>_3eB</v>
      </c>
      <c r="V40" s="121"/>
      <c r="W40" s="80">
        <v>2</v>
      </c>
      <c r="X40" s="81" t="s">
        <v>86</v>
      </c>
      <c r="Y40" s="81" t="s">
        <v>23</v>
      </c>
      <c r="Z40" s="81" t="s">
        <v>24</v>
      </c>
      <c r="AA40" s="145">
        <v>14.5</v>
      </c>
      <c r="AB40" s="146">
        <v>12</v>
      </c>
      <c r="AC40" s="97">
        <v>9.31</v>
      </c>
      <c r="AD40" s="146">
        <v>19</v>
      </c>
      <c r="AE40" s="146">
        <v>12</v>
      </c>
      <c r="AF40" s="146">
        <v>16</v>
      </c>
      <c r="AG40" s="97">
        <v>13</v>
      </c>
      <c r="AH40" s="146">
        <v>33</v>
      </c>
      <c r="AI40" s="146">
        <v>11</v>
      </c>
      <c r="AJ40" s="146">
        <v>10</v>
      </c>
      <c r="AK40" s="97">
        <v>12.5</v>
      </c>
      <c r="AL40" s="146">
        <v>19</v>
      </c>
      <c r="AM40" s="146">
        <v>11</v>
      </c>
      <c r="AN40" s="146">
        <v>13</v>
      </c>
      <c r="AO40" s="97">
        <v>13.27</v>
      </c>
      <c r="AP40" s="146">
        <v>33</v>
      </c>
      <c r="AQ40" s="26" t="str">
        <f t="shared" ref="AQ40:AQ57" si="3">IF(X40="","",$AQ$35)</f>
        <v>_3eB</v>
      </c>
    </row>
    <row r="41" spans="1:90" customFormat="1" x14ac:dyDescent="0.25">
      <c r="A41" s="80">
        <v>3</v>
      </c>
      <c r="B41" s="81" t="s">
        <v>87</v>
      </c>
      <c r="C41" s="81" t="s">
        <v>25</v>
      </c>
      <c r="D41" s="81" t="s">
        <v>26</v>
      </c>
      <c r="E41" s="145">
        <v>10</v>
      </c>
      <c r="F41" s="146">
        <v>13</v>
      </c>
      <c r="G41" s="97">
        <v>11.5</v>
      </c>
      <c r="H41" s="146">
        <v>15</v>
      </c>
      <c r="I41" s="146">
        <v>13</v>
      </c>
      <c r="J41" s="146">
        <v>16</v>
      </c>
      <c r="K41" s="97">
        <v>14.5</v>
      </c>
      <c r="L41" s="146">
        <v>3</v>
      </c>
      <c r="M41" s="146">
        <v>10.5</v>
      </c>
      <c r="N41" s="146">
        <v>9</v>
      </c>
      <c r="O41" s="97">
        <v>9.75</v>
      </c>
      <c r="P41" s="146">
        <v>15</v>
      </c>
      <c r="Q41" s="146">
        <v>7</v>
      </c>
      <c r="R41" s="146">
        <v>4</v>
      </c>
      <c r="S41" s="97">
        <v>5.5</v>
      </c>
      <c r="T41" s="146">
        <v>3</v>
      </c>
      <c r="U41" s="26" t="str">
        <f t="shared" si="2"/>
        <v>_3eB</v>
      </c>
      <c r="V41" s="121"/>
      <c r="W41" s="80">
        <v>3</v>
      </c>
      <c r="X41" s="81" t="s">
        <v>87</v>
      </c>
      <c r="Y41" s="81" t="s">
        <v>25</v>
      </c>
      <c r="Z41" s="81" t="s">
        <v>26</v>
      </c>
      <c r="AA41" s="145">
        <v>10</v>
      </c>
      <c r="AB41" s="146">
        <v>13</v>
      </c>
      <c r="AC41" s="97">
        <v>13.5</v>
      </c>
      <c r="AD41" s="146">
        <v>20</v>
      </c>
      <c r="AE41" s="146">
        <v>13</v>
      </c>
      <c r="AF41" s="146">
        <v>16</v>
      </c>
      <c r="AG41" s="97">
        <v>12.5</v>
      </c>
      <c r="AH41" s="146">
        <v>32</v>
      </c>
      <c r="AI41" s="146">
        <v>10.5</v>
      </c>
      <c r="AJ41" s="146">
        <v>9</v>
      </c>
      <c r="AK41" s="97">
        <v>10.63</v>
      </c>
      <c r="AL41" s="146">
        <v>20</v>
      </c>
      <c r="AM41" s="146">
        <v>7</v>
      </c>
      <c r="AN41" s="146">
        <v>4</v>
      </c>
      <c r="AO41" s="97">
        <v>15.02</v>
      </c>
      <c r="AP41" s="146">
        <v>32</v>
      </c>
      <c r="AQ41" s="26" t="str">
        <f t="shared" si="3"/>
        <v>_3eB</v>
      </c>
    </row>
    <row r="42" spans="1:90" customFormat="1" x14ac:dyDescent="0.25">
      <c r="A42" s="80">
        <v>4</v>
      </c>
      <c r="B42" s="81" t="s">
        <v>88</v>
      </c>
      <c r="C42" s="81" t="s">
        <v>27</v>
      </c>
      <c r="D42" s="81" t="s">
        <v>24</v>
      </c>
      <c r="E42" s="145">
        <v>12</v>
      </c>
      <c r="F42" s="146">
        <v>11</v>
      </c>
      <c r="G42" s="97">
        <v>11.5</v>
      </c>
      <c r="H42" s="146">
        <v>14</v>
      </c>
      <c r="I42" s="146">
        <v>17.5</v>
      </c>
      <c r="J42" s="146">
        <v>16</v>
      </c>
      <c r="K42" s="97">
        <v>16.75</v>
      </c>
      <c r="L42" s="146">
        <v>4</v>
      </c>
      <c r="M42" s="146">
        <v>17</v>
      </c>
      <c r="N42" s="146">
        <v>18</v>
      </c>
      <c r="O42" s="97">
        <v>17.5</v>
      </c>
      <c r="P42" s="146">
        <v>14</v>
      </c>
      <c r="Q42" s="146">
        <v>16.5</v>
      </c>
      <c r="R42" s="146">
        <v>19</v>
      </c>
      <c r="S42" s="97">
        <v>17.75</v>
      </c>
      <c r="T42" s="146">
        <v>4</v>
      </c>
      <c r="U42" s="26" t="str">
        <f t="shared" si="2"/>
        <v>_3eB</v>
      </c>
      <c r="V42" s="121"/>
      <c r="W42" s="80">
        <v>4</v>
      </c>
      <c r="X42" s="81" t="s">
        <v>88</v>
      </c>
      <c r="Y42" s="81" t="s">
        <v>27</v>
      </c>
      <c r="Z42" s="81" t="s">
        <v>24</v>
      </c>
      <c r="AA42" s="145">
        <v>12</v>
      </c>
      <c r="AB42" s="146">
        <v>11</v>
      </c>
      <c r="AC42" s="97">
        <v>17.5</v>
      </c>
      <c r="AD42" s="146">
        <v>21</v>
      </c>
      <c r="AE42" s="146">
        <v>17.5</v>
      </c>
      <c r="AF42" s="146">
        <v>16</v>
      </c>
      <c r="AG42" s="97">
        <v>15.23</v>
      </c>
      <c r="AH42" s="146">
        <v>31</v>
      </c>
      <c r="AI42" s="146">
        <v>17</v>
      </c>
      <c r="AJ42" s="146">
        <v>18</v>
      </c>
      <c r="AK42" s="97">
        <v>14.51</v>
      </c>
      <c r="AL42" s="146">
        <v>21</v>
      </c>
      <c r="AM42" s="146">
        <v>16.5</v>
      </c>
      <c r="AN42" s="146">
        <v>19</v>
      </c>
      <c r="AO42" s="97">
        <v>14.65</v>
      </c>
      <c r="AP42" s="146">
        <v>31</v>
      </c>
      <c r="AQ42" s="26" t="str">
        <f t="shared" si="3"/>
        <v>_3eB</v>
      </c>
    </row>
    <row r="43" spans="1:90" customFormat="1" x14ac:dyDescent="0.25">
      <c r="A43" s="80">
        <v>5</v>
      </c>
      <c r="B43" s="81" t="s">
        <v>89</v>
      </c>
      <c r="C43" s="81" t="s">
        <v>28</v>
      </c>
      <c r="D43" s="81" t="s">
        <v>29</v>
      </c>
      <c r="E43" s="145">
        <v>14</v>
      </c>
      <c r="F43" s="146">
        <v>10</v>
      </c>
      <c r="G43" s="97">
        <v>12</v>
      </c>
      <c r="H43" s="146">
        <v>13</v>
      </c>
      <c r="I43" s="146">
        <v>12.5</v>
      </c>
      <c r="J43" s="146">
        <v>16</v>
      </c>
      <c r="K43" s="97">
        <v>14.25</v>
      </c>
      <c r="L43" s="146">
        <v>5</v>
      </c>
      <c r="M43" s="146">
        <v>10.5</v>
      </c>
      <c r="N43" s="146">
        <v>7</v>
      </c>
      <c r="O43" s="97">
        <v>8.75</v>
      </c>
      <c r="P43" s="146">
        <v>13</v>
      </c>
      <c r="Q43" s="146">
        <v>6</v>
      </c>
      <c r="R43" s="146">
        <v>5</v>
      </c>
      <c r="S43" s="97">
        <v>5.5</v>
      </c>
      <c r="T43" s="146">
        <v>5</v>
      </c>
      <c r="U43" s="26" t="str">
        <f t="shared" si="2"/>
        <v>_3eB</v>
      </c>
      <c r="V43" s="121"/>
      <c r="W43" s="80">
        <v>5</v>
      </c>
      <c r="X43" s="81" t="s">
        <v>89</v>
      </c>
      <c r="Y43" s="81" t="s">
        <v>28</v>
      </c>
      <c r="Z43" s="81" t="s">
        <v>29</v>
      </c>
      <c r="AA43" s="145">
        <v>14</v>
      </c>
      <c r="AB43" s="146">
        <v>10</v>
      </c>
      <c r="AC43" s="97">
        <v>8</v>
      </c>
      <c r="AD43" s="146">
        <v>22</v>
      </c>
      <c r="AE43" s="146">
        <v>12.5</v>
      </c>
      <c r="AF43" s="146">
        <v>16</v>
      </c>
      <c r="AG43" s="97">
        <v>14.25</v>
      </c>
      <c r="AH43" s="146">
        <v>30</v>
      </c>
      <c r="AI43" s="146">
        <v>10.5</v>
      </c>
      <c r="AJ43" s="146">
        <v>7</v>
      </c>
      <c r="AK43" s="97">
        <v>15.75</v>
      </c>
      <c r="AL43" s="146">
        <v>22</v>
      </c>
      <c r="AM43" s="146">
        <v>6</v>
      </c>
      <c r="AN43" s="146">
        <v>5</v>
      </c>
      <c r="AO43" s="97">
        <v>9.1300000000000008</v>
      </c>
      <c r="AP43" s="146">
        <v>30</v>
      </c>
      <c r="AQ43" s="26" t="str">
        <f t="shared" si="3"/>
        <v>_3eB</v>
      </c>
    </row>
    <row r="44" spans="1:90" customFormat="1" x14ac:dyDescent="0.25">
      <c r="A44" s="80">
        <v>6</v>
      </c>
      <c r="B44" s="81" t="s">
        <v>90</v>
      </c>
      <c r="C44" s="81" t="s">
        <v>30</v>
      </c>
      <c r="D44" s="81" t="s">
        <v>26</v>
      </c>
      <c r="E44" s="145">
        <v>16.5</v>
      </c>
      <c r="F44" s="146">
        <v>9</v>
      </c>
      <c r="G44" s="97">
        <v>12.75</v>
      </c>
      <c r="H44" s="146">
        <v>12</v>
      </c>
      <c r="I44" s="146">
        <v>15.5</v>
      </c>
      <c r="J44" s="146">
        <v>16</v>
      </c>
      <c r="K44" s="97">
        <v>15.75</v>
      </c>
      <c r="L44" s="146">
        <v>6</v>
      </c>
      <c r="M44" s="146">
        <v>12</v>
      </c>
      <c r="N44" s="146">
        <v>12</v>
      </c>
      <c r="O44" s="97">
        <v>12</v>
      </c>
      <c r="P44" s="146">
        <v>12</v>
      </c>
      <c r="Q44" s="146">
        <v>16</v>
      </c>
      <c r="R44" s="146">
        <v>12</v>
      </c>
      <c r="S44" s="97">
        <v>14</v>
      </c>
      <c r="T44" s="146">
        <v>6</v>
      </c>
      <c r="U44" s="26" t="str">
        <f t="shared" si="2"/>
        <v>_3eB</v>
      </c>
      <c r="V44" s="121"/>
      <c r="W44" s="80">
        <v>6</v>
      </c>
      <c r="X44" s="81" t="s">
        <v>90</v>
      </c>
      <c r="Y44" s="81" t="s">
        <v>30</v>
      </c>
      <c r="Z44" s="81" t="s">
        <v>26</v>
      </c>
      <c r="AA44" s="145">
        <v>16.5</v>
      </c>
      <c r="AB44" s="146">
        <v>9</v>
      </c>
      <c r="AC44" s="97">
        <v>12.75</v>
      </c>
      <c r="AD44" s="146">
        <v>23</v>
      </c>
      <c r="AE44" s="146">
        <v>15.5</v>
      </c>
      <c r="AF44" s="146">
        <v>16</v>
      </c>
      <c r="AG44" s="97">
        <v>15.75</v>
      </c>
      <c r="AH44" s="146">
        <v>29</v>
      </c>
      <c r="AI44" s="146">
        <v>12</v>
      </c>
      <c r="AJ44" s="146">
        <v>12</v>
      </c>
      <c r="AK44" s="97">
        <v>12</v>
      </c>
      <c r="AL44" s="146">
        <v>23</v>
      </c>
      <c r="AM44" s="146">
        <v>16</v>
      </c>
      <c r="AN44" s="146">
        <v>12</v>
      </c>
      <c r="AO44" s="97">
        <v>14</v>
      </c>
      <c r="AP44" s="146">
        <v>29</v>
      </c>
      <c r="AQ44" s="26" t="str">
        <f t="shared" si="3"/>
        <v>_3eB</v>
      </c>
    </row>
    <row r="45" spans="1:90" customFormat="1" x14ac:dyDescent="0.25">
      <c r="A45" s="80">
        <v>7</v>
      </c>
      <c r="B45" s="81" t="s">
        <v>91</v>
      </c>
      <c r="C45" s="81" t="s">
        <v>31</v>
      </c>
      <c r="D45" s="81"/>
      <c r="E45" s="145">
        <v>16</v>
      </c>
      <c r="F45" s="146">
        <v>8</v>
      </c>
      <c r="G45" s="97">
        <v>12</v>
      </c>
      <c r="H45" s="146">
        <v>11</v>
      </c>
      <c r="I45" s="146">
        <v>12.5</v>
      </c>
      <c r="J45" s="146">
        <v>17</v>
      </c>
      <c r="K45" s="97">
        <v>14.75</v>
      </c>
      <c r="L45" s="146">
        <v>7</v>
      </c>
      <c r="M45" s="146">
        <v>17</v>
      </c>
      <c r="N45" s="146">
        <v>14</v>
      </c>
      <c r="O45" s="97">
        <v>15.5</v>
      </c>
      <c r="P45" s="146">
        <v>11</v>
      </c>
      <c r="Q45" s="146">
        <v>16</v>
      </c>
      <c r="R45" s="146">
        <v>19</v>
      </c>
      <c r="S45" s="97">
        <v>17.5</v>
      </c>
      <c r="T45" s="146">
        <v>7</v>
      </c>
      <c r="U45" s="26" t="str">
        <f t="shared" si="2"/>
        <v>_3eB</v>
      </c>
      <c r="V45" s="121"/>
      <c r="W45" s="80">
        <v>7</v>
      </c>
      <c r="X45" s="81" t="s">
        <v>91</v>
      </c>
      <c r="Y45" s="81" t="s">
        <v>31</v>
      </c>
      <c r="Z45" s="81"/>
      <c r="AA45" s="145">
        <v>16</v>
      </c>
      <c r="AB45" s="146">
        <v>8</v>
      </c>
      <c r="AC45" s="97">
        <v>12</v>
      </c>
      <c r="AD45" s="146">
        <v>24</v>
      </c>
      <c r="AE45" s="146">
        <v>12.5</v>
      </c>
      <c r="AF45" s="146">
        <v>17</v>
      </c>
      <c r="AG45" s="97">
        <v>14.75</v>
      </c>
      <c r="AH45" s="146">
        <v>28</v>
      </c>
      <c r="AI45" s="146">
        <v>17</v>
      </c>
      <c r="AJ45" s="146">
        <v>14</v>
      </c>
      <c r="AK45" s="97">
        <v>15.5</v>
      </c>
      <c r="AL45" s="146">
        <v>24</v>
      </c>
      <c r="AM45" s="146">
        <v>16</v>
      </c>
      <c r="AN45" s="146">
        <v>19</v>
      </c>
      <c r="AO45" s="97">
        <v>17.5</v>
      </c>
      <c r="AP45" s="146">
        <v>28</v>
      </c>
      <c r="AQ45" s="26" t="str">
        <f t="shared" si="3"/>
        <v>_3eB</v>
      </c>
    </row>
    <row r="46" spans="1:90" customFormat="1" x14ac:dyDescent="0.25">
      <c r="A46" s="80">
        <v>8</v>
      </c>
      <c r="B46" s="81" t="s">
        <v>92</v>
      </c>
      <c r="C46" s="81" t="s">
        <v>32</v>
      </c>
      <c r="D46" s="81" t="s">
        <v>33</v>
      </c>
      <c r="E46" s="145">
        <v>12</v>
      </c>
      <c r="F46" s="146">
        <v>8</v>
      </c>
      <c r="G46" s="97">
        <v>10</v>
      </c>
      <c r="H46" s="146">
        <v>10</v>
      </c>
      <c r="I46" s="146">
        <v>11.5</v>
      </c>
      <c r="J46" s="146">
        <v>9</v>
      </c>
      <c r="K46" s="97">
        <v>10.25</v>
      </c>
      <c r="L46" s="146">
        <v>8</v>
      </c>
      <c r="M46" s="146">
        <v>11</v>
      </c>
      <c r="N46" s="146">
        <v>9</v>
      </c>
      <c r="O46" s="97">
        <v>10</v>
      </c>
      <c r="P46" s="146">
        <v>10</v>
      </c>
      <c r="Q46" s="146">
        <v>5.5</v>
      </c>
      <c r="R46" s="146">
        <v>7</v>
      </c>
      <c r="S46" s="97">
        <v>6.25</v>
      </c>
      <c r="T46" s="146">
        <v>8</v>
      </c>
      <c r="U46" s="26" t="str">
        <f t="shared" si="2"/>
        <v>_3eB</v>
      </c>
      <c r="V46" s="121"/>
      <c r="W46" s="80">
        <v>8</v>
      </c>
      <c r="X46" s="81" t="s">
        <v>92</v>
      </c>
      <c r="Y46" s="81" t="s">
        <v>32</v>
      </c>
      <c r="Z46" s="81" t="s">
        <v>33</v>
      </c>
      <c r="AA46" s="145">
        <v>12</v>
      </c>
      <c r="AB46" s="146">
        <v>8</v>
      </c>
      <c r="AC46" s="97">
        <v>10</v>
      </c>
      <c r="AD46" s="146">
        <v>25</v>
      </c>
      <c r="AE46" s="146">
        <v>11.5</v>
      </c>
      <c r="AF46" s="146">
        <v>9</v>
      </c>
      <c r="AG46" s="97">
        <v>10.25</v>
      </c>
      <c r="AH46" s="146">
        <v>27</v>
      </c>
      <c r="AI46" s="146">
        <v>11</v>
      </c>
      <c r="AJ46" s="146">
        <v>9</v>
      </c>
      <c r="AK46" s="97">
        <v>10</v>
      </c>
      <c r="AL46" s="146">
        <v>25</v>
      </c>
      <c r="AM46" s="146">
        <v>5.5</v>
      </c>
      <c r="AN46" s="146">
        <v>7</v>
      </c>
      <c r="AO46" s="97">
        <v>6.25</v>
      </c>
      <c r="AP46" s="146">
        <v>27</v>
      </c>
      <c r="AQ46" s="26" t="str">
        <f t="shared" si="3"/>
        <v>_3eB</v>
      </c>
    </row>
    <row r="47" spans="1:90" customFormat="1" x14ac:dyDescent="0.25">
      <c r="A47" s="80">
        <v>9</v>
      </c>
      <c r="B47" s="81" t="s">
        <v>93</v>
      </c>
      <c r="C47" s="81" t="s">
        <v>34</v>
      </c>
      <c r="D47" s="81"/>
      <c r="E47" s="145">
        <v>16</v>
      </c>
      <c r="F47" s="146">
        <v>12</v>
      </c>
      <c r="G47" s="97">
        <v>14</v>
      </c>
      <c r="H47" s="146">
        <v>9</v>
      </c>
      <c r="I47" s="146">
        <v>15.5</v>
      </c>
      <c r="J47" s="146">
        <v>17</v>
      </c>
      <c r="K47" s="97">
        <v>16.25</v>
      </c>
      <c r="L47" s="146">
        <v>9</v>
      </c>
      <c r="M47" s="146">
        <v>12</v>
      </c>
      <c r="N47" s="146">
        <v>11</v>
      </c>
      <c r="O47" s="97">
        <v>11.5</v>
      </c>
      <c r="P47" s="146">
        <v>9</v>
      </c>
      <c r="Q47" s="146">
        <v>12.5</v>
      </c>
      <c r="R47" s="146">
        <v>19</v>
      </c>
      <c r="S47" s="97">
        <v>15.75</v>
      </c>
      <c r="T47" s="146">
        <v>9</v>
      </c>
      <c r="U47" s="26" t="str">
        <f t="shared" si="2"/>
        <v>_3eB</v>
      </c>
      <c r="V47" s="121"/>
      <c r="W47" s="80">
        <v>9</v>
      </c>
      <c r="X47" s="81" t="s">
        <v>93</v>
      </c>
      <c r="Y47" s="81" t="s">
        <v>34</v>
      </c>
      <c r="Z47" s="81"/>
      <c r="AA47" s="145">
        <v>16</v>
      </c>
      <c r="AB47" s="146">
        <v>12</v>
      </c>
      <c r="AC47" s="97">
        <v>14</v>
      </c>
      <c r="AD47" s="146">
        <v>26</v>
      </c>
      <c r="AE47" s="146">
        <v>15.5</v>
      </c>
      <c r="AF47" s="146">
        <v>17</v>
      </c>
      <c r="AG47" s="97">
        <v>16.25</v>
      </c>
      <c r="AH47" s="146">
        <v>26</v>
      </c>
      <c r="AI47" s="146">
        <v>12</v>
      </c>
      <c r="AJ47" s="146">
        <v>11</v>
      </c>
      <c r="AK47" s="97">
        <v>11.5</v>
      </c>
      <c r="AL47" s="146">
        <v>26</v>
      </c>
      <c r="AM47" s="146">
        <v>12.5</v>
      </c>
      <c r="AN47" s="146">
        <v>19</v>
      </c>
      <c r="AO47" s="97">
        <v>15.75</v>
      </c>
      <c r="AP47" s="146">
        <v>26</v>
      </c>
      <c r="AQ47" s="26" t="str">
        <f t="shared" si="3"/>
        <v>_3eB</v>
      </c>
    </row>
    <row r="48" spans="1:90" customFormat="1" x14ac:dyDescent="0.25">
      <c r="A48" s="80">
        <v>10</v>
      </c>
      <c r="B48" s="81" t="s">
        <v>94</v>
      </c>
      <c r="C48" s="81" t="s">
        <v>35</v>
      </c>
      <c r="D48" s="81"/>
      <c r="E48" s="145">
        <v>9.5</v>
      </c>
      <c r="F48" s="146">
        <v>12</v>
      </c>
      <c r="G48" s="97">
        <v>10.75</v>
      </c>
      <c r="H48" s="146">
        <v>8</v>
      </c>
      <c r="I48" s="146">
        <v>11</v>
      </c>
      <c r="J48" s="146">
        <v>12</v>
      </c>
      <c r="K48" s="97">
        <v>11.5</v>
      </c>
      <c r="L48" s="146">
        <v>10</v>
      </c>
      <c r="M48" s="146">
        <v>13.5</v>
      </c>
      <c r="N48" s="146">
        <v>8</v>
      </c>
      <c r="O48" s="97">
        <v>10.75</v>
      </c>
      <c r="P48" s="146">
        <v>8</v>
      </c>
      <c r="Q48" s="146">
        <v>5.5</v>
      </c>
      <c r="R48" s="146">
        <v>5</v>
      </c>
      <c r="S48" s="97">
        <v>5.25</v>
      </c>
      <c r="T48" s="146">
        <v>10</v>
      </c>
      <c r="U48" s="26" t="str">
        <f t="shared" si="2"/>
        <v>_3eB</v>
      </c>
      <c r="V48" s="121"/>
      <c r="W48" s="80">
        <v>10</v>
      </c>
      <c r="X48" s="81" t="s">
        <v>94</v>
      </c>
      <c r="Y48" s="81" t="s">
        <v>35</v>
      </c>
      <c r="Z48" s="81"/>
      <c r="AA48" s="145">
        <v>9.5</v>
      </c>
      <c r="AB48" s="146">
        <v>12</v>
      </c>
      <c r="AC48" s="97">
        <v>10.75</v>
      </c>
      <c r="AD48" s="146">
        <v>27</v>
      </c>
      <c r="AE48" s="146">
        <v>11</v>
      </c>
      <c r="AF48" s="146">
        <v>12</v>
      </c>
      <c r="AG48" s="97">
        <v>11.5</v>
      </c>
      <c r="AH48" s="146">
        <v>25</v>
      </c>
      <c r="AI48" s="146">
        <v>13.5</v>
      </c>
      <c r="AJ48" s="146">
        <v>8</v>
      </c>
      <c r="AK48" s="97">
        <v>10.75</v>
      </c>
      <c r="AL48" s="146">
        <v>27</v>
      </c>
      <c r="AM48" s="146">
        <v>5.5</v>
      </c>
      <c r="AN48" s="146">
        <v>5</v>
      </c>
      <c r="AO48" s="97">
        <v>5.25</v>
      </c>
      <c r="AP48" s="146">
        <v>25</v>
      </c>
      <c r="AQ48" s="26" t="str">
        <f t="shared" si="3"/>
        <v>_3eB</v>
      </c>
    </row>
    <row r="49" spans="1:43" customFormat="1" x14ac:dyDescent="0.25">
      <c r="A49" s="80">
        <v>11</v>
      </c>
      <c r="B49" s="81" t="s">
        <v>95</v>
      </c>
      <c r="C49" s="81" t="s">
        <v>36</v>
      </c>
      <c r="D49" s="81" t="s">
        <v>37</v>
      </c>
      <c r="E49" s="145">
        <v>9.5</v>
      </c>
      <c r="F49" s="146">
        <v>9</v>
      </c>
      <c r="G49" s="97">
        <v>9.25</v>
      </c>
      <c r="H49" s="146">
        <v>7</v>
      </c>
      <c r="I49" s="146">
        <v>8.5</v>
      </c>
      <c r="J49" s="146">
        <v>11</v>
      </c>
      <c r="K49" s="97">
        <v>9.75</v>
      </c>
      <c r="L49" s="146">
        <v>11</v>
      </c>
      <c r="M49" s="146">
        <v>9.5</v>
      </c>
      <c r="N49" s="146">
        <v>4</v>
      </c>
      <c r="O49" s="97">
        <v>6.75</v>
      </c>
      <c r="P49" s="146">
        <v>7</v>
      </c>
      <c r="Q49" s="146">
        <v>9.5</v>
      </c>
      <c r="R49" s="146">
        <v>8</v>
      </c>
      <c r="S49" s="97">
        <v>8.75</v>
      </c>
      <c r="T49" s="146">
        <v>11</v>
      </c>
      <c r="U49" s="26" t="str">
        <f t="shared" si="2"/>
        <v>_3eB</v>
      </c>
      <c r="V49" s="121"/>
      <c r="W49" s="80">
        <v>11</v>
      </c>
      <c r="X49" s="81" t="s">
        <v>95</v>
      </c>
      <c r="Y49" s="81" t="s">
        <v>36</v>
      </c>
      <c r="Z49" s="81" t="s">
        <v>37</v>
      </c>
      <c r="AA49" s="145">
        <v>9.5</v>
      </c>
      <c r="AB49" s="146">
        <v>9</v>
      </c>
      <c r="AC49" s="97">
        <v>9.25</v>
      </c>
      <c r="AD49" s="146">
        <v>28</v>
      </c>
      <c r="AE49" s="146">
        <v>8.5</v>
      </c>
      <c r="AF49" s="146">
        <v>11</v>
      </c>
      <c r="AG49" s="97">
        <v>9.75</v>
      </c>
      <c r="AH49" s="146">
        <v>24</v>
      </c>
      <c r="AI49" s="146">
        <v>9.5</v>
      </c>
      <c r="AJ49" s="146">
        <v>4</v>
      </c>
      <c r="AK49" s="97">
        <v>6.75</v>
      </c>
      <c r="AL49" s="146">
        <v>28</v>
      </c>
      <c r="AM49" s="146">
        <v>9.5</v>
      </c>
      <c r="AN49" s="146">
        <v>8</v>
      </c>
      <c r="AO49" s="97">
        <v>8.75</v>
      </c>
      <c r="AP49" s="146">
        <v>24</v>
      </c>
      <c r="AQ49" s="26" t="str">
        <f t="shared" si="3"/>
        <v>_3eB</v>
      </c>
    </row>
    <row r="50" spans="1:43" customFormat="1" x14ac:dyDescent="0.25">
      <c r="A50" s="80">
        <v>12</v>
      </c>
      <c r="B50" s="81" t="s">
        <v>96</v>
      </c>
      <c r="C50" s="81" t="s">
        <v>38</v>
      </c>
      <c r="D50" s="81"/>
      <c r="E50" s="145">
        <v>7</v>
      </c>
      <c r="F50" s="146">
        <v>7</v>
      </c>
      <c r="G50" s="97">
        <v>7</v>
      </c>
      <c r="H50" s="146">
        <v>6</v>
      </c>
      <c r="I50" s="146">
        <v>9.5</v>
      </c>
      <c r="J50" s="146">
        <v>11</v>
      </c>
      <c r="K50" s="97">
        <v>10.25</v>
      </c>
      <c r="L50" s="146">
        <v>12</v>
      </c>
      <c r="M50" s="146">
        <v>10.5</v>
      </c>
      <c r="N50" s="146">
        <v>4</v>
      </c>
      <c r="O50" s="97">
        <v>7.25</v>
      </c>
      <c r="P50" s="146">
        <v>6</v>
      </c>
      <c r="Q50" s="146">
        <v>7</v>
      </c>
      <c r="R50" s="146">
        <v>4</v>
      </c>
      <c r="S50" s="97">
        <v>5.5</v>
      </c>
      <c r="T50" s="146">
        <v>12</v>
      </c>
      <c r="U50" s="26" t="str">
        <f t="shared" si="2"/>
        <v>_3eB</v>
      </c>
      <c r="V50" s="121"/>
      <c r="W50" s="80">
        <v>12</v>
      </c>
      <c r="X50" s="81" t="s">
        <v>96</v>
      </c>
      <c r="Y50" s="81" t="s">
        <v>38</v>
      </c>
      <c r="Z50" s="81"/>
      <c r="AA50" s="145">
        <v>7</v>
      </c>
      <c r="AB50" s="146">
        <v>7</v>
      </c>
      <c r="AC50" s="97">
        <v>7</v>
      </c>
      <c r="AD50" s="146">
        <v>29</v>
      </c>
      <c r="AE50" s="146">
        <v>9.5</v>
      </c>
      <c r="AF50" s="146">
        <v>11</v>
      </c>
      <c r="AG50" s="97">
        <v>10.25</v>
      </c>
      <c r="AH50" s="146">
        <v>23</v>
      </c>
      <c r="AI50" s="146">
        <v>10.5</v>
      </c>
      <c r="AJ50" s="146">
        <v>4</v>
      </c>
      <c r="AK50" s="97">
        <v>7.25</v>
      </c>
      <c r="AL50" s="146">
        <v>29</v>
      </c>
      <c r="AM50" s="146">
        <v>7</v>
      </c>
      <c r="AN50" s="146">
        <v>4</v>
      </c>
      <c r="AO50" s="97">
        <v>5.5</v>
      </c>
      <c r="AP50" s="146">
        <v>23</v>
      </c>
      <c r="AQ50" s="26" t="str">
        <f t="shared" si="3"/>
        <v>_3eB</v>
      </c>
    </row>
    <row r="51" spans="1:43" customFormat="1" x14ac:dyDescent="0.25">
      <c r="A51" s="80">
        <v>13</v>
      </c>
      <c r="B51" s="81" t="s">
        <v>97</v>
      </c>
      <c r="C51" s="81" t="s">
        <v>39</v>
      </c>
      <c r="D51" s="81" t="s">
        <v>40</v>
      </c>
      <c r="E51" s="145">
        <v>16</v>
      </c>
      <c r="F51" s="146">
        <v>11</v>
      </c>
      <c r="G51" s="97">
        <v>13.5</v>
      </c>
      <c r="H51" s="146">
        <v>5</v>
      </c>
      <c r="I51" s="146">
        <v>10.5</v>
      </c>
      <c r="J51" s="146">
        <v>9</v>
      </c>
      <c r="K51" s="97">
        <v>9.75</v>
      </c>
      <c r="L51" s="146">
        <v>13</v>
      </c>
      <c r="M51" s="146">
        <v>10.5</v>
      </c>
      <c r="N51" s="146">
        <v>6</v>
      </c>
      <c r="O51" s="97">
        <v>8.25</v>
      </c>
      <c r="P51" s="146">
        <v>5</v>
      </c>
      <c r="Q51" s="146">
        <v>7</v>
      </c>
      <c r="R51" s="146">
        <v>6</v>
      </c>
      <c r="S51" s="97">
        <v>6.5</v>
      </c>
      <c r="T51" s="146">
        <v>13</v>
      </c>
      <c r="U51" s="26" t="str">
        <f t="shared" si="2"/>
        <v>_3eB</v>
      </c>
      <c r="V51" s="121"/>
      <c r="W51" s="80">
        <v>13</v>
      </c>
      <c r="X51" s="81" t="s">
        <v>97</v>
      </c>
      <c r="Y51" s="81" t="s">
        <v>39</v>
      </c>
      <c r="Z51" s="81" t="s">
        <v>40</v>
      </c>
      <c r="AA51" s="145">
        <v>16</v>
      </c>
      <c r="AB51" s="146">
        <v>11</v>
      </c>
      <c r="AC51" s="97">
        <v>13.5</v>
      </c>
      <c r="AD51" s="146">
        <v>30</v>
      </c>
      <c r="AE51" s="146">
        <v>10.5</v>
      </c>
      <c r="AF51" s="146">
        <v>9</v>
      </c>
      <c r="AG51" s="97">
        <v>9.75</v>
      </c>
      <c r="AH51" s="146">
        <v>22</v>
      </c>
      <c r="AI51" s="146">
        <v>10.5</v>
      </c>
      <c r="AJ51" s="146">
        <v>6</v>
      </c>
      <c r="AK51" s="97">
        <v>8.25</v>
      </c>
      <c r="AL51" s="146">
        <v>30</v>
      </c>
      <c r="AM51" s="146">
        <v>7</v>
      </c>
      <c r="AN51" s="146">
        <v>6</v>
      </c>
      <c r="AO51" s="97">
        <v>6.5</v>
      </c>
      <c r="AP51" s="146">
        <v>22</v>
      </c>
      <c r="AQ51" s="26" t="str">
        <f t="shared" si="3"/>
        <v>_3eB</v>
      </c>
    </row>
    <row r="52" spans="1:43" customFormat="1" x14ac:dyDescent="0.25">
      <c r="A52" s="80">
        <v>14</v>
      </c>
      <c r="B52" s="81" t="s">
        <v>98</v>
      </c>
      <c r="C52" s="81" t="s">
        <v>41</v>
      </c>
      <c r="D52" s="81" t="s">
        <v>42</v>
      </c>
      <c r="E52" s="145">
        <v>9</v>
      </c>
      <c r="F52" s="146">
        <v>9</v>
      </c>
      <c r="G52" s="97">
        <v>9</v>
      </c>
      <c r="H52" s="146">
        <v>4</v>
      </c>
      <c r="I52" s="146">
        <v>7.5</v>
      </c>
      <c r="J52" s="146">
        <v>12</v>
      </c>
      <c r="K52" s="97">
        <v>9.75</v>
      </c>
      <c r="L52" s="146">
        <v>14</v>
      </c>
      <c r="M52" s="146">
        <v>11.5</v>
      </c>
      <c r="N52" s="146">
        <v>2</v>
      </c>
      <c r="O52" s="97">
        <v>6.75</v>
      </c>
      <c r="P52" s="146">
        <v>4</v>
      </c>
      <c r="Q52" s="146">
        <v>13</v>
      </c>
      <c r="R52" s="146">
        <v>6</v>
      </c>
      <c r="S52" s="97">
        <v>9.5</v>
      </c>
      <c r="T52" s="146">
        <v>14</v>
      </c>
      <c r="U52" s="26" t="str">
        <f t="shared" si="2"/>
        <v>_3eB</v>
      </c>
      <c r="V52" s="121"/>
      <c r="W52" s="80">
        <v>14</v>
      </c>
      <c r="X52" s="81" t="s">
        <v>98</v>
      </c>
      <c r="Y52" s="81" t="s">
        <v>41</v>
      </c>
      <c r="Z52" s="81" t="s">
        <v>42</v>
      </c>
      <c r="AA52" s="145">
        <v>9</v>
      </c>
      <c r="AB52" s="146">
        <v>9</v>
      </c>
      <c r="AC52" s="97">
        <v>9</v>
      </c>
      <c r="AD52" s="146">
        <v>31</v>
      </c>
      <c r="AE52" s="146">
        <v>7.5</v>
      </c>
      <c r="AF52" s="146">
        <v>12</v>
      </c>
      <c r="AG52" s="97">
        <v>9.75</v>
      </c>
      <c r="AH52" s="146">
        <v>21</v>
      </c>
      <c r="AI52" s="146">
        <v>11.5</v>
      </c>
      <c r="AJ52" s="146">
        <v>2</v>
      </c>
      <c r="AK52" s="97">
        <v>6.75</v>
      </c>
      <c r="AL52" s="146">
        <v>31</v>
      </c>
      <c r="AM52" s="146">
        <v>13</v>
      </c>
      <c r="AN52" s="146">
        <v>6</v>
      </c>
      <c r="AO52" s="97">
        <v>9.5</v>
      </c>
      <c r="AP52" s="146">
        <v>21</v>
      </c>
      <c r="AQ52" s="26" t="str">
        <f t="shared" si="3"/>
        <v>_3eB</v>
      </c>
    </row>
    <row r="53" spans="1:43" customFormat="1" x14ac:dyDescent="0.25">
      <c r="A53" s="80">
        <v>15</v>
      </c>
      <c r="B53" s="81" t="s">
        <v>99</v>
      </c>
      <c r="C53" s="81" t="s">
        <v>43</v>
      </c>
      <c r="D53" s="81" t="s">
        <v>37</v>
      </c>
      <c r="E53" s="145">
        <v>7.5</v>
      </c>
      <c r="F53" s="146">
        <v>9</v>
      </c>
      <c r="G53" s="97">
        <v>8.25</v>
      </c>
      <c r="H53" s="146">
        <v>3</v>
      </c>
      <c r="I53" s="146">
        <v>11.5</v>
      </c>
      <c r="J53" s="146">
        <v>12</v>
      </c>
      <c r="K53" s="97">
        <v>11.75</v>
      </c>
      <c r="L53" s="146">
        <v>15</v>
      </c>
      <c r="M53" s="146">
        <v>14.5</v>
      </c>
      <c r="N53" s="146">
        <v>12</v>
      </c>
      <c r="O53" s="97">
        <v>13.25</v>
      </c>
      <c r="P53" s="146">
        <v>3</v>
      </c>
      <c r="Q53" s="146">
        <v>8</v>
      </c>
      <c r="R53" s="146">
        <v>9</v>
      </c>
      <c r="S53" s="97">
        <v>8.5</v>
      </c>
      <c r="T53" s="146">
        <v>15</v>
      </c>
      <c r="U53" s="26" t="str">
        <f t="shared" si="2"/>
        <v>_3eB</v>
      </c>
      <c r="V53" s="121"/>
      <c r="W53" s="80">
        <v>15</v>
      </c>
      <c r="X53" s="81" t="s">
        <v>99</v>
      </c>
      <c r="Y53" s="81" t="s">
        <v>43</v>
      </c>
      <c r="Z53" s="81" t="s">
        <v>37</v>
      </c>
      <c r="AA53" s="145">
        <v>7.5</v>
      </c>
      <c r="AB53" s="146">
        <v>9</v>
      </c>
      <c r="AC53" s="97">
        <v>8.25</v>
      </c>
      <c r="AD53" s="146">
        <v>32</v>
      </c>
      <c r="AE53" s="146">
        <v>11.5</v>
      </c>
      <c r="AF53" s="146">
        <v>12</v>
      </c>
      <c r="AG53" s="97">
        <v>11.75</v>
      </c>
      <c r="AH53" s="146">
        <v>20</v>
      </c>
      <c r="AI53" s="146">
        <v>14.5</v>
      </c>
      <c r="AJ53" s="146">
        <v>12</v>
      </c>
      <c r="AK53" s="97">
        <v>13.25</v>
      </c>
      <c r="AL53" s="146">
        <v>32</v>
      </c>
      <c r="AM53" s="146">
        <v>8</v>
      </c>
      <c r="AN53" s="146">
        <v>9</v>
      </c>
      <c r="AO53" s="97">
        <v>8.5</v>
      </c>
      <c r="AP53" s="146">
        <v>20</v>
      </c>
      <c r="AQ53" s="26" t="str">
        <f t="shared" si="3"/>
        <v>_3eB</v>
      </c>
    </row>
    <row r="54" spans="1:43" customFormat="1" x14ac:dyDescent="0.25">
      <c r="A54" s="80">
        <v>16</v>
      </c>
      <c r="B54" s="81" t="s">
        <v>100</v>
      </c>
      <c r="C54" s="81" t="s">
        <v>44</v>
      </c>
      <c r="D54" s="81" t="s">
        <v>45</v>
      </c>
      <c r="E54" s="145">
        <v>6</v>
      </c>
      <c r="F54" s="146">
        <v>8</v>
      </c>
      <c r="G54" s="97">
        <v>7</v>
      </c>
      <c r="H54" s="146">
        <v>2</v>
      </c>
      <c r="I54" s="146">
        <v>6</v>
      </c>
      <c r="J54" s="146">
        <v>8</v>
      </c>
      <c r="K54" s="97">
        <v>7</v>
      </c>
      <c r="L54" s="146">
        <v>16</v>
      </c>
      <c r="M54" s="146">
        <v>8.5</v>
      </c>
      <c r="N54" s="146">
        <v>6</v>
      </c>
      <c r="O54" s="97">
        <v>7.25</v>
      </c>
      <c r="P54" s="146">
        <v>2</v>
      </c>
      <c r="Q54" s="146">
        <v>9.5</v>
      </c>
      <c r="R54" s="146">
        <v>6</v>
      </c>
      <c r="S54" s="97">
        <v>7.75</v>
      </c>
      <c r="T54" s="146">
        <v>16</v>
      </c>
      <c r="U54" s="26" t="str">
        <f t="shared" si="2"/>
        <v>_3eB</v>
      </c>
      <c r="V54" s="121"/>
      <c r="W54" s="80">
        <v>16</v>
      </c>
      <c r="X54" s="81" t="s">
        <v>100</v>
      </c>
      <c r="Y54" s="81" t="s">
        <v>44</v>
      </c>
      <c r="Z54" s="81" t="s">
        <v>45</v>
      </c>
      <c r="AA54" s="145">
        <v>6</v>
      </c>
      <c r="AB54" s="146">
        <v>8</v>
      </c>
      <c r="AC54" s="97">
        <v>7</v>
      </c>
      <c r="AD54" s="146">
        <v>33</v>
      </c>
      <c r="AE54" s="146">
        <v>6</v>
      </c>
      <c r="AF54" s="146">
        <v>8</v>
      </c>
      <c r="AG54" s="97">
        <v>7</v>
      </c>
      <c r="AH54" s="146">
        <v>19</v>
      </c>
      <c r="AI54" s="146">
        <v>8.5</v>
      </c>
      <c r="AJ54" s="146">
        <v>6</v>
      </c>
      <c r="AK54" s="97">
        <v>7.25</v>
      </c>
      <c r="AL54" s="146">
        <v>33</v>
      </c>
      <c r="AM54" s="146">
        <v>9.5</v>
      </c>
      <c r="AN54" s="146">
        <v>6</v>
      </c>
      <c r="AO54" s="97">
        <v>7.75</v>
      </c>
      <c r="AP54" s="146">
        <v>19</v>
      </c>
      <c r="AQ54" s="26" t="str">
        <f t="shared" si="3"/>
        <v>_3eB</v>
      </c>
    </row>
    <row r="55" spans="1:43" customFormat="1" x14ac:dyDescent="0.25">
      <c r="A55" s="80">
        <v>17</v>
      </c>
      <c r="B55" s="81" t="s">
        <v>101</v>
      </c>
      <c r="C55" s="81" t="s">
        <v>46</v>
      </c>
      <c r="D55" s="81"/>
      <c r="E55" s="145">
        <v>6.5</v>
      </c>
      <c r="F55" s="146">
        <v>12</v>
      </c>
      <c r="G55" s="97">
        <v>9.25</v>
      </c>
      <c r="H55" s="146">
        <v>1</v>
      </c>
      <c r="I55" s="146">
        <v>8</v>
      </c>
      <c r="J55" s="146">
        <v>4</v>
      </c>
      <c r="K55" s="97">
        <v>6</v>
      </c>
      <c r="L55" s="146">
        <v>17</v>
      </c>
      <c r="M55" s="146">
        <v>8</v>
      </c>
      <c r="N55" s="146">
        <v>2</v>
      </c>
      <c r="O55" s="97">
        <v>5</v>
      </c>
      <c r="P55" s="146">
        <v>1</v>
      </c>
      <c r="Q55" s="146">
        <v>9.5</v>
      </c>
      <c r="R55" s="146">
        <v>9</v>
      </c>
      <c r="S55" s="97">
        <v>9.25</v>
      </c>
      <c r="T55" s="146">
        <v>17</v>
      </c>
      <c r="U55" s="26" t="str">
        <f t="shared" si="2"/>
        <v>_3eB</v>
      </c>
      <c r="V55" s="121"/>
      <c r="W55" s="80">
        <v>17</v>
      </c>
      <c r="X55" s="81" t="s">
        <v>101</v>
      </c>
      <c r="Y55" s="81" t="s">
        <v>46</v>
      </c>
      <c r="Z55" s="81"/>
      <c r="AA55" s="145">
        <v>6.5</v>
      </c>
      <c r="AB55" s="146">
        <v>12</v>
      </c>
      <c r="AC55" s="97">
        <v>9.25</v>
      </c>
      <c r="AD55" s="146">
        <v>34</v>
      </c>
      <c r="AE55" s="146">
        <v>8</v>
      </c>
      <c r="AF55" s="146">
        <v>4</v>
      </c>
      <c r="AG55" s="97">
        <v>6</v>
      </c>
      <c r="AH55" s="146">
        <v>18</v>
      </c>
      <c r="AI55" s="146">
        <v>8</v>
      </c>
      <c r="AJ55" s="146">
        <v>2</v>
      </c>
      <c r="AK55" s="97">
        <v>5</v>
      </c>
      <c r="AL55" s="146">
        <v>34</v>
      </c>
      <c r="AM55" s="146">
        <v>9.5</v>
      </c>
      <c r="AN55" s="146">
        <v>9</v>
      </c>
      <c r="AO55" s="97">
        <v>9.25</v>
      </c>
      <c r="AP55" s="146">
        <v>18</v>
      </c>
      <c r="AQ55" s="26" t="str">
        <f t="shared" si="3"/>
        <v>_3eB</v>
      </c>
    </row>
    <row r="56" spans="1:43" customFormat="1" x14ac:dyDescent="0.25">
      <c r="A56" s="80"/>
      <c r="B56" s="81"/>
      <c r="C56" s="81"/>
      <c r="D56" s="81"/>
      <c r="E56" s="145"/>
      <c r="F56" s="146"/>
      <c r="G56" s="97"/>
      <c r="H56" s="146"/>
      <c r="I56" s="146"/>
      <c r="J56" s="146"/>
      <c r="K56" s="97"/>
      <c r="L56" s="146"/>
      <c r="M56" s="146"/>
      <c r="N56" s="146"/>
      <c r="O56" s="97"/>
      <c r="P56" s="146"/>
      <c r="Q56" s="146"/>
      <c r="R56" s="146"/>
      <c r="S56" s="97"/>
      <c r="T56" s="146"/>
      <c r="U56" s="26" t="str">
        <f t="shared" si="2"/>
        <v/>
      </c>
      <c r="V56" s="121"/>
      <c r="W56" s="80"/>
      <c r="X56" s="81"/>
      <c r="Y56" s="81"/>
      <c r="Z56" s="81"/>
      <c r="AA56" s="145"/>
      <c r="AB56" s="146"/>
      <c r="AC56" s="97"/>
      <c r="AD56" s="146"/>
      <c r="AE56" s="146"/>
      <c r="AF56" s="146"/>
      <c r="AG56" s="97"/>
      <c r="AH56" s="146"/>
      <c r="AI56" s="146"/>
      <c r="AJ56" s="146"/>
      <c r="AK56" s="97"/>
      <c r="AL56" s="146"/>
      <c r="AM56" s="146"/>
      <c r="AN56" s="146"/>
      <c r="AO56" s="97"/>
      <c r="AP56" s="146"/>
      <c r="AQ56" s="26" t="str">
        <f t="shared" si="3"/>
        <v/>
      </c>
    </row>
    <row r="57" spans="1:43" customFormat="1" x14ac:dyDescent="0.25">
      <c r="A57" s="80"/>
      <c r="B57" s="81"/>
      <c r="C57" s="81"/>
      <c r="D57" s="81"/>
      <c r="E57" s="82"/>
      <c r="F57" s="83"/>
      <c r="G57" s="97"/>
      <c r="H57" s="146"/>
      <c r="I57" s="146"/>
      <c r="J57" s="146"/>
      <c r="K57" s="97"/>
      <c r="L57" s="146"/>
      <c r="M57" s="146"/>
      <c r="N57" s="146"/>
      <c r="O57" s="97"/>
      <c r="P57" s="146"/>
      <c r="Q57" s="146"/>
      <c r="R57" s="146"/>
      <c r="S57" s="97"/>
      <c r="T57" s="146"/>
      <c r="U57" s="26" t="str">
        <f t="shared" si="2"/>
        <v/>
      </c>
      <c r="V57" s="121"/>
      <c r="W57" s="80"/>
      <c r="X57" s="81"/>
      <c r="Y57" s="81"/>
      <c r="Z57" s="81"/>
      <c r="AA57" s="145"/>
      <c r="AB57" s="146"/>
      <c r="AC57" s="97"/>
      <c r="AD57" s="146"/>
      <c r="AE57" s="146"/>
      <c r="AF57" s="146"/>
      <c r="AG57" s="97"/>
      <c r="AH57" s="146"/>
      <c r="AI57" s="146"/>
      <c r="AJ57" s="146"/>
      <c r="AK57" s="97"/>
      <c r="AL57" s="146"/>
      <c r="AM57" s="146"/>
      <c r="AN57" s="146"/>
      <c r="AO57" s="97"/>
      <c r="AP57" s="146"/>
      <c r="AQ57" s="26" t="str">
        <f t="shared" si="3"/>
        <v/>
      </c>
    </row>
    <row r="58" spans="1:43" customFormat="1" x14ac:dyDescent="0.25">
      <c r="A58" s="80"/>
      <c r="B58" s="81"/>
      <c r="C58" s="81"/>
      <c r="D58" s="81"/>
      <c r="E58" s="82"/>
      <c r="F58" s="83"/>
      <c r="G58" s="97"/>
      <c r="H58" s="84"/>
      <c r="I58" s="85"/>
      <c r="J58" s="83"/>
      <c r="K58" s="97"/>
      <c r="L58" s="84"/>
      <c r="M58" s="85"/>
      <c r="N58" s="83"/>
      <c r="O58" s="97"/>
      <c r="P58" s="84"/>
      <c r="Q58" s="85"/>
      <c r="R58" s="83"/>
      <c r="S58" s="97"/>
      <c r="T58" s="84"/>
      <c r="U58" s="26"/>
      <c r="V58" s="121"/>
      <c r="W58" s="80"/>
      <c r="X58" s="81"/>
      <c r="Y58" s="81"/>
      <c r="Z58" s="81"/>
      <c r="AA58" s="145"/>
      <c r="AB58" s="146"/>
      <c r="AC58" s="97"/>
      <c r="AD58" s="146"/>
      <c r="AE58" s="146"/>
      <c r="AF58" s="146"/>
      <c r="AG58" s="97"/>
      <c r="AH58" s="146"/>
      <c r="AI58" s="146"/>
      <c r="AJ58" s="146"/>
      <c r="AK58" s="97"/>
      <c r="AL58" s="146"/>
      <c r="AM58" s="146"/>
      <c r="AN58" s="146"/>
      <c r="AO58" s="97"/>
      <c r="AP58" s="146"/>
      <c r="AQ58" s="26"/>
    </row>
    <row r="59" spans="1:43" customFormat="1" x14ac:dyDescent="0.25">
      <c r="A59" s="80"/>
      <c r="B59" s="81"/>
      <c r="C59" s="81"/>
      <c r="D59" s="81"/>
      <c r="E59" s="82"/>
      <c r="F59" s="83"/>
      <c r="G59" s="97"/>
      <c r="H59" s="84"/>
      <c r="I59" s="85"/>
      <c r="J59" s="83"/>
      <c r="K59" s="97"/>
      <c r="L59" s="84"/>
      <c r="M59" s="85"/>
      <c r="N59" s="83"/>
      <c r="O59" s="97"/>
      <c r="P59" s="84"/>
      <c r="Q59" s="85"/>
      <c r="R59" s="83"/>
      <c r="S59" s="97"/>
      <c r="T59" s="84"/>
      <c r="U59" s="26"/>
      <c r="V59" s="121"/>
      <c r="W59" s="80"/>
      <c r="X59" s="81"/>
      <c r="Y59" s="81"/>
      <c r="Z59" s="81"/>
      <c r="AA59" s="145"/>
      <c r="AB59" s="146"/>
      <c r="AC59" s="97"/>
      <c r="AD59" s="146"/>
      <c r="AE59" s="146"/>
      <c r="AF59" s="146"/>
      <c r="AG59" s="97"/>
      <c r="AH59" s="84"/>
      <c r="AI59" s="85"/>
      <c r="AJ59" s="83"/>
      <c r="AK59" s="97"/>
      <c r="AL59" s="84"/>
      <c r="AM59" s="85"/>
      <c r="AN59" s="83"/>
      <c r="AO59" s="97"/>
      <c r="AP59" s="84"/>
      <c r="AQ59" s="26"/>
    </row>
    <row r="60" spans="1:43" customFormat="1" x14ac:dyDescent="0.25">
      <c r="A60" s="80"/>
      <c r="B60" s="81"/>
      <c r="C60" s="81"/>
      <c r="D60" s="81"/>
      <c r="E60" s="82"/>
      <c r="F60" s="83"/>
      <c r="G60" s="97"/>
      <c r="H60" s="84"/>
      <c r="I60" s="85"/>
      <c r="J60" s="83"/>
      <c r="K60" s="97"/>
      <c r="L60" s="84"/>
      <c r="M60" s="85"/>
      <c r="N60" s="83"/>
      <c r="O60" s="97"/>
      <c r="P60" s="84"/>
      <c r="Q60" s="85"/>
      <c r="R60" s="83"/>
      <c r="S60" s="97"/>
      <c r="T60" s="84"/>
      <c r="U60" s="26"/>
      <c r="V60" s="121"/>
      <c r="W60" s="80"/>
      <c r="X60" s="81"/>
      <c r="Y60" s="81"/>
      <c r="Z60" s="81"/>
      <c r="AA60" s="145"/>
      <c r="AB60" s="146"/>
      <c r="AC60" s="97"/>
      <c r="AD60" s="84"/>
      <c r="AE60" s="85"/>
      <c r="AF60" s="83"/>
      <c r="AG60" s="97"/>
      <c r="AH60" s="84"/>
      <c r="AI60" s="85"/>
      <c r="AJ60" s="83"/>
      <c r="AK60" s="97"/>
      <c r="AL60" s="84"/>
      <c r="AM60" s="85"/>
      <c r="AN60" s="83"/>
      <c r="AO60" s="97"/>
      <c r="AP60" s="84"/>
      <c r="AQ60" s="26"/>
    </row>
    <row r="61" spans="1:43" customFormat="1" x14ac:dyDescent="0.25">
      <c r="A61" s="80"/>
      <c r="B61" s="81"/>
      <c r="C61" s="81"/>
      <c r="D61" s="81"/>
      <c r="E61" s="82"/>
      <c r="F61" s="83"/>
      <c r="G61" s="97"/>
      <c r="H61" s="84"/>
      <c r="I61" s="85"/>
      <c r="J61" s="83"/>
      <c r="K61" s="97"/>
      <c r="L61" s="84"/>
      <c r="M61" s="85"/>
      <c r="N61" s="83"/>
      <c r="O61" s="97"/>
      <c r="P61" s="84"/>
      <c r="Q61" s="85"/>
      <c r="R61" s="83"/>
      <c r="S61" s="97"/>
      <c r="T61" s="84"/>
      <c r="U61" s="26"/>
      <c r="V61" s="121"/>
      <c r="W61" s="80"/>
      <c r="X61" s="81"/>
      <c r="Y61" s="81"/>
      <c r="Z61" s="81"/>
      <c r="AA61" s="145"/>
      <c r="AB61" s="146"/>
      <c r="AC61" s="97"/>
      <c r="AD61" s="84"/>
      <c r="AE61" s="85"/>
      <c r="AF61" s="83"/>
      <c r="AG61" s="97"/>
      <c r="AH61" s="84"/>
      <c r="AI61" s="85"/>
      <c r="AJ61" s="83"/>
      <c r="AK61" s="97"/>
      <c r="AL61" s="84"/>
      <c r="AM61" s="85"/>
      <c r="AN61" s="83"/>
      <c r="AO61" s="97"/>
      <c r="AP61" s="84"/>
      <c r="AQ61" s="26"/>
    </row>
    <row r="62" spans="1:43" customFormat="1" x14ac:dyDescent="0.25">
      <c r="A62" s="80"/>
      <c r="B62" s="81"/>
      <c r="C62" s="81"/>
      <c r="D62" s="81"/>
      <c r="E62" s="82"/>
      <c r="F62" s="83"/>
      <c r="G62" s="97"/>
      <c r="H62" s="84"/>
      <c r="I62" s="85"/>
      <c r="J62" s="83"/>
      <c r="K62" s="97"/>
      <c r="L62" s="84"/>
      <c r="M62" s="85"/>
      <c r="N62" s="83"/>
      <c r="O62" s="97"/>
      <c r="P62" s="84"/>
      <c r="Q62" s="85"/>
      <c r="R62" s="83"/>
      <c r="S62" s="97"/>
      <c r="T62" s="84"/>
      <c r="U62" s="26"/>
      <c r="V62" s="121"/>
      <c r="W62" s="80"/>
      <c r="X62" s="81"/>
      <c r="Y62" s="81"/>
      <c r="Z62" s="81"/>
      <c r="AA62" s="145"/>
      <c r="AB62" s="146"/>
      <c r="AC62" s="97"/>
      <c r="AD62" s="84"/>
      <c r="AE62" s="85"/>
      <c r="AF62" s="83"/>
      <c r="AG62" s="97"/>
      <c r="AH62" s="84"/>
      <c r="AI62" s="85"/>
      <c r="AJ62" s="83"/>
      <c r="AK62" s="97"/>
      <c r="AL62" s="84"/>
      <c r="AM62" s="85"/>
      <c r="AN62" s="83"/>
      <c r="AO62" s="97"/>
      <c r="AP62" s="84"/>
      <c r="AQ62" s="26"/>
    </row>
    <row r="63" spans="1:43" customFormat="1" x14ac:dyDescent="0.25">
      <c r="A63" s="86"/>
      <c r="B63" s="81"/>
      <c r="C63" s="81"/>
      <c r="D63" s="87"/>
      <c r="E63" s="26"/>
      <c r="F63" s="26"/>
      <c r="G63" s="98"/>
      <c r="H63" s="26"/>
      <c r="I63" s="26"/>
      <c r="J63" s="26"/>
      <c r="K63" s="98"/>
      <c r="L63" s="26"/>
      <c r="M63" s="26"/>
      <c r="N63" s="26"/>
      <c r="O63" s="98"/>
      <c r="P63" s="26"/>
      <c r="Q63" s="26"/>
      <c r="R63" s="26"/>
      <c r="S63" s="98"/>
      <c r="T63" s="26"/>
      <c r="U63" s="26" t="str">
        <f t="shared" si="2"/>
        <v/>
      </c>
      <c r="V63" s="121"/>
      <c r="W63" s="86"/>
      <c r="X63" s="81"/>
      <c r="Y63" s="81"/>
      <c r="Z63" s="81"/>
      <c r="AA63" s="145"/>
      <c r="AB63" s="146"/>
      <c r="AC63" s="97"/>
      <c r="AD63" s="84"/>
      <c r="AE63" s="85"/>
      <c r="AF63" s="83"/>
      <c r="AG63" s="97"/>
      <c r="AH63" s="84"/>
      <c r="AI63" s="85"/>
      <c r="AJ63" s="83"/>
      <c r="AK63" s="97"/>
      <c r="AL63" s="84"/>
      <c r="AM63" s="85"/>
      <c r="AN63" s="83"/>
      <c r="AO63" s="97"/>
      <c r="AP63" s="84"/>
      <c r="AQ63" s="26"/>
    </row>
    <row r="64" spans="1:43" s="27" customFormat="1" ht="5.0999999999999996" customHeight="1" x14ac:dyDescent="0.25">
      <c r="A64" s="30"/>
      <c r="B64" s="46"/>
      <c r="C64" s="46"/>
      <c r="D64" s="47"/>
      <c r="V64" s="121"/>
      <c r="W64" s="30"/>
      <c r="X64" s="46"/>
      <c r="Y64" s="46"/>
      <c r="Z64" s="47"/>
    </row>
    <row r="65" spans="1:90" customFormat="1" x14ac:dyDescent="0.25">
      <c r="A65" s="25"/>
      <c r="B65" s="22"/>
      <c r="C65" s="22"/>
      <c r="D65" s="22"/>
      <c r="E65" s="39"/>
      <c r="F65" s="40"/>
      <c r="G65" s="41"/>
      <c r="H65" s="42"/>
      <c r="I65" s="43"/>
      <c r="J65" s="40"/>
      <c r="K65" s="41"/>
      <c r="L65" s="42"/>
      <c r="M65" s="43"/>
      <c r="N65" s="40"/>
      <c r="O65" s="41"/>
      <c r="P65" s="42"/>
      <c r="Q65" s="43"/>
      <c r="R65" s="40"/>
      <c r="S65" s="41"/>
      <c r="T65" s="42"/>
      <c r="V65" s="121"/>
      <c r="W65" s="25"/>
      <c r="X65" s="22"/>
      <c r="Y65" s="22"/>
      <c r="Z65" s="22"/>
      <c r="AA65" s="39"/>
      <c r="AB65" s="40"/>
      <c r="AC65" s="41"/>
      <c r="AD65" s="42"/>
      <c r="AE65" s="43"/>
      <c r="AF65" s="40"/>
      <c r="AG65" s="41"/>
      <c r="AH65" s="42"/>
      <c r="AI65" s="43"/>
      <c r="AJ65" s="40"/>
      <c r="AK65" s="41"/>
      <c r="AL65" s="42"/>
      <c r="AM65" s="43"/>
      <c r="AN65" s="40"/>
      <c r="AO65" s="41"/>
      <c r="AP65" s="42"/>
    </row>
    <row r="66" spans="1:90" s="1" customFormat="1" ht="18.95" customHeight="1" x14ac:dyDescent="0.25">
      <c r="A66" s="51"/>
      <c r="B66" s="52"/>
      <c r="C66" s="52"/>
      <c r="D66" s="52"/>
      <c r="E66" s="52"/>
      <c r="F66" s="53"/>
      <c r="G66" s="54"/>
      <c r="I66" s="51"/>
      <c r="J66" s="51"/>
      <c r="K66" s="52"/>
      <c r="L66" s="52"/>
      <c r="M66" s="52"/>
      <c r="N66" s="52"/>
      <c r="O66" s="53"/>
      <c r="P66" s="54"/>
      <c r="R66" s="51"/>
      <c r="S66" s="51"/>
      <c r="T66" s="115"/>
      <c r="U66" s="114" t="s">
        <v>19</v>
      </c>
      <c r="V66" s="117"/>
      <c r="W66" s="52"/>
      <c r="X66" s="53"/>
      <c r="Y66" s="54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115"/>
      <c r="AQ66" s="114" t="s">
        <v>18</v>
      </c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</row>
    <row r="67" spans="1:90" s="1" customFormat="1" ht="18.95" customHeight="1" x14ac:dyDescent="0.25">
      <c r="A67" s="51"/>
      <c r="B67" s="52"/>
      <c r="C67" s="52"/>
      <c r="D67" s="52"/>
      <c r="E67" s="52"/>
      <c r="F67" s="53"/>
      <c r="G67" s="54"/>
      <c r="I67" s="51"/>
      <c r="J67" s="51"/>
      <c r="K67" s="52"/>
      <c r="L67" s="52"/>
      <c r="M67" s="52"/>
      <c r="N67" s="52"/>
      <c r="O67" s="53"/>
      <c r="P67" s="54"/>
      <c r="R67" s="51"/>
      <c r="S67" s="51"/>
      <c r="T67" s="52"/>
      <c r="U67" s="116" t="s">
        <v>4</v>
      </c>
      <c r="V67" s="117"/>
      <c r="W67" s="52"/>
      <c r="X67" s="53"/>
      <c r="Y67" s="54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5"/>
      <c r="AQ67" s="116" t="str">
        <f>$U$67</f>
        <v>_3eC</v>
      </c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</row>
    <row r="68" spans="1:90" s="36" customFormat="1" ht="15" x14ac:dyDescent="0.25">
      <c r="A68" s="35"/>
      <c r="B68" s="35"/>
      <c r="C68" s="35"/>
      <c r="G68" s="37">
        <f>AVERAGE(G71:G90)</f>
        <v>11.522727272727273</v>
      </c>
      <c r="K68" s="37">
        <f>AVERAGE(K71:K90)</f>
        <v>12.840909090909092</v>
      </c>
      <c r="O68" s="37">
        <f>AVERAGE(O71:O90)</f>
        <v>8.704545454545455</v>
      </c>
      <c r="S68" s="37">
        <f>AVERAGE(S71:S90)</f>
        <v>7.3427272727272728</v>
      </c>
      <c r="V68" s="118"/>
      <c r="W68" s="35"/>
      <c r="X68" s="35"/>
      <c r="Y68" s="35"/>
      <c r="AC68" s="37">
        <f>AVERAGE(AC71:AC90)</f>
        <v>10.795454545454545</v>
      </c>
      <c r="AG68" s="37">
        <f>AVERAGE(AG71:AG90)</f>
        <v>6.5690909090909093</v>
      </c>
      <c r="AK68" s="37">
        <f>AVERAGE(AK71:AK90)</f>
        <v>11.681818181818182</v>
      </c>
      <c r="AO68" s="37">
        <f>AVERAGE(AO71:AO90)</f>
        <v>11.136363636363637</v>
      </c>
    </row>
    <row r="69" spans="1:90" s="38" customFormat="1" ht="18.95" customHeight="1" x14ac:dyDescent="0.25">
      <c r="A69" s="286" t="s">
        <v>8</v>
      </c>
      <c r="B69" s="284" t="s">
        <v>5</v>
      </c>
      <c r="C69" s="284" t="s">
        <v>11</v>
      </c>
      <c r="D69" s="284" t="s">
        <v>157</v>
      </c>
      <c r="E69" s="286" t="s">
        <v>12</v>
      </c>
      <c r="F69" s="286"/>
      <c r="G69" s="286"/>
      <c r="H69" s="286"/>
      <c r="I69" s="286" t="s">
        <v>13</v>
      </c>
      <c r="J69" s="286"/>
      <c r="K69" s="286"/>
      <c r="L69" s="286"/>
      <c r="M69" s="286" t="s">
        <v>14</v>
      </c>
      <c r="N69" s="286"/>
      <c r="O69" s="286"/>
      <c r="P69" s="286"/>
      <c r="Q69" s="286" t="s">
        <v>15</v>
      </c>
      <c r="R69" s="286"/>
      <c r="S69" s="286"/>
      <c r="T69" s="286"/>
      <c r="U69" s="78"/>
      <c r="V69" s="119"/>
      <c r="W69" s="285" t="s">
        <v>8</v>
      </c>
      <c r="X69" s="284" t="s">
        <v>5</v>
      </c>
      <c r="Y69" s="284" t="s">
        <v>11</v>
      </c>
      <c r="Z69" s="284" t="s">
        <v>157</v>
      </c>
      <c r="AA69" s="285" t="s">
        <v>12</v>
      </c>
      <c r="AB69" s="285"/>
      <c r="AC69" s="285"/>
      <c r="AD69" s="285"/>
      <c r="AE69" s="285" t="s">
        <v>13</v>
      </c>
      <c r="AF69" s="285"/>
      <c r="AG69" s="285"/>
      <c r="AH69" s="285"/>
      <c r="AI69" s="285" t="s">
        <v>14</v>
      </c>
      <c r="AJ69" s="285"/>
      <c r="AK69" s="285"/>
      <c r="AL69" s="285"/>
      <c r="AM69" s="285" t="s">
        <v>15</v>
      </c>
      <c r="AN69" s="285"/>
      <c r="AO69" s="285"/>
      <c r="AP69" s="285"/>
      <c r="AQ69" s="149"/>
    </row>
    <row r="70" spans="1:90" s="24" customFormat="1" ht="18.95" customHeight="1" x14ac:dyDescent="0.25">
      <c r="A70" s="286"/>
      <c r="B70" s="284"/>
      <c r="C70" s="284"/>
      <c r="D70" s="284"/>
      <c r="E70" s="143" t="s">
        <v>113</v>
      </c>
      <c r="F70" s="144" t="s">
        <v>114</v>
      </c>
      <c r="G70" s="96" t="s">
        <v>16</v>
      </c>
      <c r="H70" s="144" t="s">
        <v>17</v>
      </c>
      <c r="I70" s="143" t="str">
        <f>$E$6</f>
        <v>Av Homew</v>
      </c>
      <c r="J70" s="144" t="str">
        <f>$F$6</f>
        <v>Comp</v>
      </c>
      <c r="K70" s="96" t="str">
        <f>$G$6</f>
        <v>Av D</v>
      </c>
      <c r="L70" s="144" t="str">
        <f>$H$6</f>
        <v>Rank D</v>
      </c>
      <c r="M70" s="143" t="str">
        <f>$E$6</f>
        <v>Av Homew</v>
      </c>
      <c r="N70" s="144" t="str">
        <f>$F$6</f>
        <v>Comp</v>
      </c>
      <c r="O70" s="96" t="str">
        <f>$G$6</f>
        <v>Av D</v>
      </c>
      <c r="P70" s="144" t="str">
        <f>$H$6</f>
        <v>Rank D</v>
      </c>
      <c r="Q70" s="143" t="str">
        <f>$E$6</f>
        <v>Av Homew</v>
      </c>
      <c r="R70" s="144" t="str">
        <f>$F$6</f>
        <v>Comp</v>
      </c>
      <c r="S70" s="96" t="str">
        <f>$G$6</f>
        <v>Av D</v>
      </c>
      <c r="T70" s="144" t="str">
        <f>$H$6</f>
        <v>Rank D</v>
      </c>
      <c r="U70" s="144" t="s">
        <v>20</v>
      </c>
      <c r="V70" s="120"/>
      <c r="W70" s="285"/>
      <c r="X70" s="284"/>
      <c r="Y70" s="284"/>
      <c r="Z70" s="284"/>
      <c r="AA70" s="143" t="s">
        <v>113</v>
      </c>
      <c r="AB70" s="144" t="s">
        <v>114</v>
      </c>
      <c r="AC70" s="96" t="s">
        <v>16</v>
      </c>
      <c r="AD70" s="144" t="s">
        <v>17</v>
      </c>
      <c r="AE70" s="143" t="str">
        <f>$E$6</f>
        <v>Av Homew</v>
      </c>
      <c r="AF70" s="144" t="str">
        <f>$F$6</f>
        <v>Comp</v>
      </c>
      <c r="AG70" s="96" t="str">
        <f>$G$6</f>
        <v>Av D</v>
      </c>
      <c r="AH70" s="144" t="str">
        <f>$H$6</f>
        <v>Rank D</v>
      </c>
      <c r="AI70" s="143" t="str">
        <f>$E$6</f>
        <v>Av Homew</v>
      </c>
      <c r="AJ70" s="144" t="str">
        <f>$F$6</f>
        <v>Comp</v>
      </c>
      <c r="AK70" s="96" t="str">
        <f>$G$6</f>
        <v>Av D</v>
      </c>
      <c r="AL70" s="144" t="str">
        <f>$H$6</f>
        <v>Rank D</v>
      </c>
      <c r="AM70" s="143" t="str">
        <f>$E$6</f>
        <v>Av Homew</v>
      </c>
      <c r="AN70" s="144" t="str">
        <f>$F$6</f>
        <v>Comp</v>
      </c>
      <c r="AO70" s="96" t="str">
        <f>$G$6</f>
        <v>Av D</v>
      </c>
      <c r="AP70" s="144" t="str">
        <f>$H$6</f>
        <v>Rank D</v>
      </c>
      <c r="AQ70" s="23" t="s">
        <v>20</v>
      </c>
    </row>
    <row r="71" spans="1:90" customFormat="1" x14ac:dyDescent="0.25">
      <c r="A71" s="80" cm="1">
        <f t="array" ref="A71:A81">_xlfn.SEQUENCE(COUNTA($B$71:$B$95))</f>
        <v>1</v>
      </c>
      <c r="B71" s="81" t="s">
        <v>102</v>
      </c>
      <c r="C71" s="81" t="s">
        <v>54</v>
      </c>
      <c r="D71" s="81" t="s">
        <v>55</v>
      </c>
      <c r="E71" s="145">
        <v>13.5</v>
      </c>
      <c r="F71" s="146">
        <v>11</v>
      </c>
      <c r="G71" s="97">
        <v>12.25</v>
      </c>
      <c r="H71" s="146">
        <v>1</v>
      </c>
      <c r="I71" s="146">
        <v>8.5</v>
      </c>
      <c r="J71" s="146">
        <v>13</v>
      </c>
      <c r="K71" s="97">
        <v>10.75</v>
      </c>
      <c r="L71" s="146">
        <v>1</v>
      </c>
      <c r="M71" s="146">
        <v>8</v>
      </c>
      <c r="N71" s="146">
        <v>3</v>
      </c>
      <c r="O71" s="97">
        <v>5.5</v>
      </c>
      <c r="P71" s="146">
        <v>1</v>
      </c>
      <c r="Q71" s="146">
        <v>10.5</v>
      </c>
      <c r="R71" s="146">
        <v>13.5</v>
      </c>
      <c r="S71" s="97">
        <v>12</v>
      </c>
      <c r="T71" s="146">
        <v>1</v>
      </c>
      <c r="U71" s="147" t="str">
        <f t="shared" ref="U71:U81" si="4">IF(B71="","",$U$67)</f>
        <v>_3eC</v>
      </c>
      <c r="V71" s="121"/>
      <c r="W71" s="80" cm="1">
        <f t="array" ref="W71:W81">_xlfn.SEQUENCE(COUNTA($X$71:$X$95))</f>
        <v>1</v>
      </c>
      <c r="X71" s="81" t="s">
        <v>102</v>
      </c>
      <c r="Y71" s="81" t="s">
        <v>54</v>
      </c>
      <c r="Z71" s="81" t="s">
        <v>55</v>
      </c>
      <c r="AA71" s="145">
        <v>13.5</v>
      </c>
      <c r="AB71" s="146">
        <v>11</v>
      </c>
      <c r="AC71" s="97">
        <v>12.75</v>
      </c>
      <c r="AD71" s="146">
        <v>12</v>
      </c>
      <c r="AE71" s="146">
        <v>8.5</v>
      </c>
      <c r="AF71" s="146">
        <v>13</v>
      </c>
      <c r="AG71" s="97">
        <v>5.5</v>
      </c>
      <c r="AH71" s="146">
        <v>22</v>
      </c>
      <c r="AI71" s="146">
        <v>8</v>
      </c>
      <c r="AJ71" s="146">
        <v>3</v>
      </c>
      <c r="AK71" s="97">
        <v>14.25</v>
      </c>
      <c r="AL71" s="146">
        <v>12</v>
      </c>
      <c r="AM71" s="146">
        <v>10.5</v>
      </c>
      <c r="AN71" s="146">
        <v>13.5</v>
      </c>
      <c r="AO71" s="97">
        <v>17.5</v>
      </c>
      <c r="AP71" s="146">
        <v>22</v>
      </c>
      <c r="AQ71" s="26" t="str">
        <f t="shared" ref="AQ71:AQ81" si="5">IF(X71="","",$AQ$67)</f>
        <v>_3eC</v>
      </c>
    </row>
    <row r="72" spans="1:90" customFormat="1" x14ac:dyDescent="0.25">
      <c r="A72" s="80">
        <v>2</v>
      </c>
      <c r="B72" s="81" t="s">
        <v>103</v>
      </c>
      <c r="C72" s="81" t="s">
        <v>130</v>
      </c>
      <c r="D72" s="81" t="s">
        <v>131</v>
      </c>
      <c r="E72" s="145">
        <v>17.5</v>
      </c>
      <c r="F72" s="146">
        <v>15</v>
      </c>
      <c r="G72" s="97">
        <v>16.25</v>
      </c>
      <c r="H72" s="146">
        <v>2</v>
      </c>
      <c r="I72" s="146">
        <v>17.5</v>
      </c>
      <c r="J72" s="146">
        <v>18</v>
      </c>
      <c r="K72" s="97">
        <v>17.75</v>
      </c>
      <c r="L72" s="146">
        <v>2</v>
      </c>
      <c r="M72" s="146">
        <v>13.5</v>
      </c>
      <c r="N72" s="146">
        <v>17</v>
      </c>
      <c r="O72" s="97">
        <v>15.25</v>
      </c>
      <c r="P72" s="146">
        <v>2</v>
      </c>
      <c r="Q72" s="146">
        <v>2.5</v>
      </c>
      <c r="R72" s="146">
        <v>2.5</v>
      </c>
      <c r="S72" s="97">
        <v>2.5</v>
      </c>
      <c r="T72" s="146">
        <v>2</v>
      </c>
      <c r="U72" s="147" t="str">
        <f t="shared" si="4"/>
        <v>_3eC</v>
      </c>
      <c r="V72" s="121"/>
      <c r="W72" s="80">
        <v>2</v>
      </c>
      <c r="X72" s="81" t="s">
        <v>103</v>
      </c>
      <c r="Y72" s="81" t="s">
        <v>130</v>
      </c>
      <c r="Z72" s="81" t="s">
        <v>131</v>
      </c>
      <c r="AA72" s="145">
        <v>17.5</v>
      </c>
      <c r="AB72" s="146">
        <v>15</v>
      </c>
      <c r="AC72" s="97">
        <v>12</v>
      </c>
      <c r="AD72" s="146">
        <v>13</v>
      </c>
      <c r="AE72" s="146">
        <v>17.5</v>
      </c>
      <c r="AF72" s="146">
        <v>18</v>
      </c>
      <c r="AG72" s="97">
        <v>3.75</v>
      </c>
      <c r="AH72" s="146">
        <v>21</v>
      </c>
      <c r="AI72" s="146">
        <v>13.5</v>
      </c>
      <c r="AJ72" s="146">
        <v>17</v>
      </c>
      <c r="AK72" s="97">
        <v>15.75</v>
      </c>
      <c r="AL72" s="146">
        <v>13</v>
      </c>
      <c r="AM72" s="146">
        <v>2.5</v>
      </c>
      <c r="AN72" s="146">
        <v>2.5</v>
      </c>
      <c r="AO72" s="97">
        <v>6.25</v>
      </c>
      <c r="AP72" s="146">
        <v>21</v>
      </c>
      <c r="AQ72" s="26" t="str">
        <f t="shared" si="5"/>
        <v>_3eC</v>
      </c>
    </row>
    <row r="73" spans="1:90" customFormat="1" x14ac:dyDescent="0.25">
      <c r="A73" s="80">
        <v>3</v>
      </c>
      <c r="B73" s="81" t="s">
        <v>104</v>
      </c>
      <c r="C73" s="81" t="s">
        <v>132</v>
      </c>
      <c r="D73" s="81" t="s">
        <v>133</v>
      </c>
      <c r="E73" s="145">
        <v>13</v>
      </c>
      <c r="F73" s="146">
        <v>13</v>
      </c>
      <c r="G73" s="97">
        <v>13</v>
      </c>
      <c r="H73" s="146">
        <v>3</v>
      </c>
      <c r="I73" s="146">
        <v>13</v>
      </c>
      <c r="J73" s="146">
        <v>17</v>
      </c>
      <c r="K73" s="97">
        <v>15</v>
      </c>
      <c r="L73" s="146">
        <v>3</v>
      </c>
      <c r="M73" s="146">
        <v>15</v>
      </c>
      <c r="N73" s="146">
        <v>14</v>
      </c>
      <c r="O73" s="97">
        <v>14.5</v>
      </c>
      <c r="P73" s="146">
        <v>3</v>
      </c>
      <c r="Q73" s="146">
        <v>9.25</v>
      </c>
      <c r="R73" s="146">
        <v>17</v>
      </c>
      <c r="S73" s="97">
        <v>13.13</v>
      </c>
      <c r="T73" s="146">
        <v>3</v>
      </c>
      <c r="U73" s="147" t="str">
        <f t="shared" si="4"/>
        <v>_3eC</v>
      </c>
      <c r="V73" s="121"/>
      <c r="W73" s="80">
        <v>3</v>
      </c>
      <c r="X73" s="81" t="s">
        <v>104</v>
      </c>
      <c r="Y73" s="81" t="s">
        <v>132</v>
      </c>
      <c r="Z73" s="81" t="s">
        <v>133</v>
      </c>
      <c r="AA73" s="145">
        <v>13</v>
      </c>
      <c r="AB73" s="146">
        <v>13</v>
      </c>
      <c r="AC73" s="97">
        <v>10</v>
      </c>
      <c r="AD73" s="146">
        <v>14</v>
      </c>
      <c r="AE73" s="146">
        <v>13</v>
      </c>
      <c r="AF73" s="146">
        <v>17</v>
      </c>
      <c r="AG73" s="97">
        <v>9.5</v>
      </c>
      <c r="AH73" s="146">
        <v>20</v>
      </c>
      <c r="AI73" s="146">
        <v>15</v>
      </c>
      <c r="AJ73" s="146">
        <v>14</v>
      </c>
      <c r="AK73" s="97">
        <v>14.75</v>
      </c>
      <c r="AL73" s="146">
        <v>14</v>
      </c>
      <c r="AM73" s="146">
        <v>9.25</v>
      </c>
      <c r="AN73" s="146">
        <v>17</v>
      </c>
      <c r="AO73" s="97">
        <v>15.75</v>
      </c>
      <c r="AP73" s="146">
        <v>20</v>
      </c>
      <c r="AQ73" s="26" t="str">
        <f t="shared" si="5"/>
        <v>_3eC</v>
      </c>
    </row>
    <row r="74" spans="1:90" customFormat="1" x14ac:dyDescent="0.25">
      <c r="A74" s="80">
        <v>4</v>
      </c>
      <c r="B74" s="81" t="s">
        <v>105</v>
      </c>
      <c r="C74" s="81" t="s">
        <v>134</v>
      </c>
      <c r="D74" s="81" t="s">
        <v>135</v>
      </c>
      <c r="E74" s="145">
        <v>11</v>
      </c>
      <c r="F74" s="146">
        <v>14</v>
      </c>
      <c r="G74" s="97">
        <v>12.5</v>
      </c>
      <c r="H74" s="146">
        <v>4</v>
      </c>
      <c r="I74" s="146">
        <v>13.5</v>
      </c>
      <c r="J74" s="146">
        <v>14</v>
      </c>
      <c r="K74" s="97">
        <v>13.75</v>
      </c>
      <c r="L74" s="146">
        <v>4</v>
      </c>
      <c r="M74" s="146">
        <v>9</v>
      </c>
      <c r="N74" s="146">
        <v>2</v>
      </c>
      <c r="O74" s="97">
        <v>5.5</v>
      </c>
      <c r="P74" s="146">
        <v>4</v>
      </c>
      <c r="Q74" s="146">
        <v>7.5</v>
      </c>
      <c r="R74" s="146">
        <v>12.25</v>
      </c>
      <c r="S74" s="97">
        <v>9.8800000000000008</v>
      </c>
      <c r="T74" s="146">
        <v>4</v>
      </c>
      <c r="U74" s="147" t="str">
        <f t="shared" si="4"/>
        <v>_3eC</v>
      </c>
      <c r="V74" s="121"/>
      <c r="W74" s="80">
        <v>4</v>
      </c>
      <c r="X74" s="81" t="s">
        <v>105</v>
      </c>
      <c r="Y74" s="81" t="s">
        <v>134</v>
      </c>
      <c r="Z74" s="81" t="s">
        <v>135</v>
      </c>
      <c r="AA74" s="145">
        <v>11</v>
      </c>
      <c r="AB74" s="146">
        <v>14</v>
      </c>
      <c r="AC74" s="97">
        <v>11.75</v>
      </c>
      <c r="AD74" s="146">
        <v>15</v>
      </c>
      <c r="AE74" s="146">
        <v>13.5</v>
      </c>
      <c r="AF74" s="146">
        <v>14</v>
      </c>
      <c r="AG74" s="97">
        <v>5.25</v>
      </c>
      <c r="AH74" s="146">
        <v>19</v>
      </c>
      <c r="AI74" s="146">
        <v>9</v>
      </c>
      <c r="AJ74" s="146">
        <v>2</v>
      </c>
      <c r="AK74" s="97">
        <v>10.25</v>
      </c>
      <c r="AL74" s="146">
        <v>15</v>
      </c>
      <c r="AM74" s="146">
        <v>7.5</v>
      </c>
      <c r="AN74" s="146">
        <v>12.25</v>
      </c>
      <c r="AO74" s="97">
        <v>5.25</v>
      </c>
      <c r="AP74" s="146">
        <v>19</v>
      </c>
      <c r="AQ74" s="26" t="str">
        <f t="shared" si="5"/>
        <v>_3eC</v>
      </c>
    </row>
    <row r="75" spans="1:90" customFormat="1" x14ac:dyDescent="0.25">
      <c r="A75" s="80">
        <v>5</v>
      </c>
      <c r="B75" s="81" t="s">
        <v>106</v>
      </c>
      <c r="C75" s="81" t="s">
        <v>136</v>
      </c>
      <c r="D75" s="81" t="s">
        <v>137</v>
      </c>
      <c r="E75" s="145">
        <v>12.5</v>
      </c>
      <c r="F75" s="146">
        <v>13</v>
      </c>
      <c r="G75" s="97">
        <v>12.75</v>
      </c>
      <c r="H75" s="146">
        <v>5</v>
      </c>
      <c r="I75" s="146">
        <v>13</v>
      </c>
      <c r="J75" s="146">
        <v>16</v>
      </c>
      <c r="K75" s="97">
        <v>14.5</v>
      </c>
      <c r="L75" s="146">
        <v>5</v>
      </c>
      <c r="M75" s="146">
        <v>11.5</v>
      </c>
      <c r="N75" s="146">
        <v>14</v>
      </c>
      <c r="O75" s="97">
        <v>12.75</v>
      </c>
      <c r="P75" s="146">
        <v>5</v>
      </c>
      <c r="Q75" s="146">
        <v>3.75</v>
      </c>
      <c r="R75" s="146">
        <v>7.25</v>
      </c>
      <c r="S75" s="97">
        <v>5.5</v>
      </c>
      <c r="T75" s="146">
        <v>5</v>
      </c>
      <c r="U75" s="147" t="str">
        <f t="shared" si="4"/>
        <v>_3eC</v>
      </c>
      <c r="V75" s="121"/>
      <c r="W75" s="80">
        <v>5</v>
      </c>
      <c r="X75" s="81" t="s">
        <v>106</v>
      </c>
      <c r="Y75" s="81" t="s">
        <v>136</v>
      </c>
      <c r="Z75" s="81" t="s">
        <v>137</v>
      </c>
      <c r="AA75" s="145">
        <v>12.5</v>
      </c>
      <c r="AB75" s="146">
        <v>13</v>
      </c>
      <c r="AC75" s="97">
        <v>8.75</v>
      </c>
      <c r="AD75" s="146">
        <v>16</v>
      </c>
      <c r="AE75" s="146">
        <v>13</v>
      </c>
      <c r="AF75" s="146">
        <v>16</v>
      </c>
      <c r="AG75" s="97">
        <v>10.130000000000001</v>
      </c>
      <c r="AH75" s="146">
        <v>18</v>
      </c>
      <c r="AI75" s="146">
        <v>11.5</v>
      </c>
      <c r="AJ75" s="146">
        <v>14</v>
      </c>
      <c r="AK75" s="97">
        <v>16.25</v>
      </c>
      <c r="AL75" s="146">
        <v>16</v>
      </c>
      <c r="AM75" s="146">
        <v>3.75</v>
      </c>
      <c r="AN75" s="146">
        <v>7.25</v>
      </c>
      <c r="AO75" s="97">
        <v>8.75</v>
      </c>
      <c r="AP75" s="146">
        <v>18</v>
      </c>
      <c r="AQ75" s="26" t="str">
        <f t="shared" si="5"/>
        <v>_3eC</v>
      </c>
    </row>
    <row r="76" spans="1:90" customFormat="1" x14ac:dyDescent="0.25">
      <c r="A76" s="80">
        <v>6</v>
      </c>
      <c r="B76" s="81" t="s">
        <v>107</v>
      </c>
      <c r="C76" s="81" t="s">
        <v>138</v>
      </c>
      <c r="D76" s="81" t="s">
        <v>139</v>
      </c>
      <c r="E76" s="145">
        <v>11</v>
      </c>
      <c r="F76" s="146">
        <v>13</v>
      </c>
      <c r="G76" s="97">
        <v>12</v>
      </c>
      <c r="H76" s="146">
        <v>6</v>
      </c>
      <c r="I76" s="146">
        <v>7</v>
      </c>
      <c r="J76" s="146">
        <v>11</v>
      </c>
      <c r="K76" s="97">
        <v>9</v>
      </c>
      <c r="L76" s="146">
        <v>6</v>
      </c>
      <c r="M76" s="146">
        <v>9.5</v>
      </c>
      <c r="N76" s="146">
        <v>6</v>
      </c>
      <c r="O76" s="97">
        <v>7.75</v>
      </c>
      <c r="P76" s="146">
        <v>6</v>
      </c>
      <c r="Q76" s="146">
        <v>5.5</v>
      </c>
      <c r="R76" s="146">
        <v>2</v>
      </c>
      <c r="S76" s="97">
        <v>3.75</v>
      </c>
      <c r="T76" s="146">
        <v>6</v>
      </c>
      <c r="U76" s="147" t="str">
        <f t="shared" si="4"/>
        <v>_3eC</v>
      </c>
      <c r="V76" s="121"/>
      <c r="W76" s="80">
        <v>6</v>
      </c>
      <c r="X76" s="81" t="s">
        <v>107</v>
      </c>
      <c r="Y76" s="81" t="s">
        <v>138</v>
      </c>
      <c r="Z76" s="81" t="s">
        <v>139</v>
      </c>
      <c r="AA76" s="145">
        <v>11</v>
      </c>
      <c r="AB76" s="146">
        <v>13</v>
      </c>
      <c r="AC76" s="97">
        <v>10</v>
      </c>
      <c r="AD76" s="146">
        <v>17</v>
      </c>
      <c r="AE76" s="146">
        <v>7</v>
      </c>
      <c r="AF76" s="146">
        <v>11</v>
      </c>
      <c r="AG76" s="97">
        <v>6.5</v>
      </c>
      <c r="AH76" s="146">
        <v>17</v>
      </c>
      <c r="AI76" s="146">
        <v>9.5</v>
      </c>
      <c r="AJ76" s="146">
        <v>6</v>
      </c>
      <c r="AK76" s="97">
        <v>11.5</v>
      </c>
      <c r="AL76" s="146">
        <v>17</v>
      </c>
      <c r="AM76" s="146">
        <v>5.5</v>
      </c>
      <c r="AN76" s="146">
        <v>2</v>
      </c>
      <c r="AO76" s="97">
        <v>5.5</v>
      </c>
      <c r="AP76" s="146">
        <v>17</v>
      </c>
      <c r="AQ76" s="26" t="str">
        <f t="shared" si="5"/>
        <v>_3eC</v>
      </c>
    </row>
    <row r="77" spans="1:90" customFormat="1" x14ac:dyDescent="0.25">
      <c r="A77" s="80">
        <v>7</v>
      </c>
      <c r="B77" s="81" t="s">
        <v>108</v>
      </c>
      <c r="C77" s="81" t="s">
        <v>140</v>
      </c>
      <c r="D77" s="81" t="s">
        <v>141</v>
      </c>
      <c r="E77" s="145">
        <v>11</v>
      </c>
      <c r="F77" s="146">
        <v>9</v>
      </c>
      <c r="G77" s="97">
        <v>10</v>
      </c>
      <c r="H77" s="146">
        <v>7</v>
      </c>
      <c r="I77" s="146">
        <v>12.5</v>
      </c>
      <c r="J77" s="146">
        <v>15</v>
      </c>
      <c r="K77" s="97">
        <v>13.75</v>
      </c>
      <c r="L77" s="146">
        <v>7</v>
      </c>
      <c r="M77" s="146">
        <v>6</v>
      </c>
      <c r="N77" s="146">
        <v>4</v>
      </c>
      <c r="O77" s="97">
        <v>5</v>
      </c>
      <c r="P77" s="146">
        <v>7</v>
      </c>
      <c r="Q77" s="146">
        <v>9.75</v>
      </c>
      <c r="R77" s="146">
        <v>9.25</v>
      </c>
      <c r="S77" s="97">
        <v>9.5</v>
      </c>
      <c r="T77" s="146">
        <v>7</v>
      </c>
      <c r="U77" s="147" t="str">
        <f t="shared" si="4"/>
        <v>_3eC</v>
      </c>
      <c r="V77" s="121"/>
      <c r="W77" s="80">
        <v>7</v>
      </c>
      <c r="X77" s="81" t="s">
        <v>108</v>
      </c>
      <c r="Y77" s="81" t="s">
        <v>140</v>
      </c>
      <c r="Z77" s="81" t="s">
        <v>141</v>
      </c>
      <c r="AA77" s="145">
        <v>11</v>
      </c>
      <c r="AB77" s="146">
        <v>9</v>
      </c>
      <c r="AC77" s="97">
        <v>5.5</v>
      </c>
      <c r="AD77" s="146">
        <v>18</v>
      </c>
      <c r="AE77" s="146">
        <v>12.5</v>
      </c>
      <c r="AF77" s="146">
        <v>15</v>
      </c>
      <c r="AG77" s="97">
        <v>2.63</v>
      </c>
      <c r="AH77" s="146">
        <v>16</v>
      </c>
      <c r="AI77" s="146">
        <v>6</v>
      </c>
      <c r="AJ77" s="146">
        <v>4</v>
      </c>
      <c r="AK77" s="97">
        <v>9.75</v>
      </c>
      <c r="AL77" s="146">
        <v>18</v>
      </c>
      <c r="AM77" s="146">
        <v>9.75</v>
      </c>
      <c r="AN77" s="146">
        <v>9.25</v>
      </c>
      <c r="AO77" s="97">
        <v>9.75</v>
      </c>
      <c r="AP77" s="146">
        <v>16</v>
      </c>
      <c r="AQ77" s="26" t="str">
        <f t="shared" si="5"/>
        <v>_3eC</v>
      </c>
    </row>
    <row r="78" spans="1:90" customFormat="1" x14ac:dyDescent="0.25">
      <c r="A78" s="80">
        <v>8</v>
      </c>
      <c r="B78" s="81" t="s">
        <v>109</v>
      </c>
      <c r="C78" s="81" t="s">
        <v>142</v>
      </c>
      <c r="D78" s="81" t="s">
        <v>143</v>
      </c>
      <c r="E78" s="145">
        <v>10.5</v>
      </c>
      <c r="F78" s="146">
        <v>13</v>
      </c>
      <c r="G78" s="97">
        <v>11.75</v>
      </c>
      <c r="H78" s="146">
        <v>8</v>
      </c>
      <c r="I78" s="146">
        <v>11</v>
      </c>
      <c r="J78" s="146">
        <v>11</v>
      </c>
      <c r="K78" s="97">
        <v>11</v>
      </c>
      <c r="L78" s="146">
        <v>8</v>
      </c>
      <c r="M78" s="146">
        <v>10</v>
      </c>
      <c r="N78" s="146">
        <v>6</v>
      </c>
      <c r="O78" s="97">
        <v>8</v>
      </c>
      <c r="P78" s="146">
        <v>8</v>
      </c>
      <c r="Q78" s="146">
        <v>3.75</v>
      </c>
      <c r="R78" s="146">
        <v>6.75</v>
      </c>
      <c r="S78" s="97">
        <v>5.25</v>
      </c>
      <c r="T78" s="146">
        <v>8</v>
      </c>
      <c r="U78" s="147" t="str">
        <f t="shared" si="4"/>
        <v>_3eC</v>
      </c>
      <c r="V78" s="121"/>
      <c r="W78" s="80">
        <v>8</v>
      </c>
      <c r="X78" s="81" t="s">
        <v>109</v>
      </c>
      <c r="Y78" s="81" t="s">
        <v>142</v>
      </c>
      <c r="Z78" s="81" t="s">
        <v>143</v>
      </c>
      <c r="AA78" s="145">
        <v>10.5</v>
      </c>
      <c r="AB78" s="146">
        <v>13</v>
      </c>
      <c r="AC78" s="97">
        <v>15.25</v>
      </c>
      <c r="AD78" s="146">
        <v>19</v>
      </c>
      <c r="AE78" s="146">
        <v>11</v>
      </c>
      <c r="AF78" s="146">
        <v>11</v>
      </c>
      <c r="AG78" s="97">
        <v>6.75</v>
      </c>
      <c r="AH78" s="146">
        <v>15</v>
      </c>
      <c r="AI78" s="146">
        <v>10</v>
      </c>
      <c r="AJ78" s="146">
        <v>6</v>
      </c>
      <c r="AK78" s="97">
        <v>6.25</v>
      </c>
      <c r="AL78" s="146">
        <v>19</v>
      </c>
      <c r="AM78" s="146">
        <v>3.75</v>
      </c>
      <c r="AN78" s="146">
        <v>6.75</v>
      </c>
      <c r="AO78" s="97">
        <v>17.5</v>
      </c>
      <c r="AP78" s="146">
        <v>15</v>
      </c>
      <c r="AQ78" s="26" t="str">
        <f t="shared" si="5"/>
        <v>_3eC</v>
      </c>
    </row>
    <row r="79" spans="1:90" customFormat="1" x14ac:dyDescent="0.25">
      <c r="A79" s="80">
        <v>9</v>
      </c>
      <c r="B79" s="81" t="s">
        <v>110</v>
      </c>
      <c r="C79" s="81" t="s">
        <v>35</v>
      </c>
      <c r="D79" s="81" t="s">
        <v>144</v>
      </c>
      <c r="E79" s="145">
        <v>9.5</v>
      </c>
      <c r="F79" s="146">
        <v>8</v>
      </c>
      <c r="G79" s="97">
        <v>8.75</v>
      </c>
      <c r="H79" s="146">
        <v>9</v>
      </c>
      <c r="I79" s="146">
        <v>11.5</v>
      </c>
      <c r="J79" s="146">
        <v>12</v>
      </c>
      <c r="K79" s="97">
        <v>11.75</v>
      </c>
      <c r="L79" s="146">
        <v>9</v>
      </c>
      <c r="M79" s="146">
        <v>9.5</v>
      </c>
      <c r="N79" s="146">
        <v>4</v>
      </c>
      <c r="O79" s="97">
        <v>6.75</v>
      </c>
      <c r="P79" s="146">
        <v>9</v>
      </c>
      <c r="Q79" s="146">
        <v>10.75</v>
      </c>
      <c r="R79" s="146">
        <v>9.5</v>
      </c>
      <c r="S79" s="97">
        <v>10.130000000000001</v>
      </c>
      <c r="T79" s="146">
        <v>9</v>
      </c>
      <c r="U79" s="147" t="str">
        <f t="shared" si="4"/>
        <v>_3eC</v>
      </c>
      <c r="V79" s="121"/>
      <c r="W79" s="80">
        <v>9</v>
      </c>
      <c r="X79" s="81" t="s">
        <v>110</v>
      </c>
      <c r="Y79" s="81" t="s">
        <v>35</v>
      </c>
      <c r="Z79" s="81" t="s">
        <v>144</v>
      </c>
      <c r="AA79" s="145">
        <v>9.5</v>
      </c>
      <c r="AB79" s="146">
        <v>8</v>
      </c>
      <c r="AC79" s="97">
        <v>14.5</v>
      </c>
      <c r="AD79" s="146">
        <v>20</v>
      </c>
      <c r="AE79" s="146">
        <v>11.5</v>
      </c>
      <c r="AF79" s="146">
        <v>12</v>
      </c>
      <c r="AG79" s="97">
        <v>7.25</v>
      </c>
      <c r="AH79" s="146">
        <v>14</v>
      </c>
      <c r="AI79" s="146">
        <v>9.5</v>
      </c>
      <c r="AJ79" s="146">
        <v>4</v>
      </c>
      <c r="AK79" s="97">
        <v>15.75</v>
      </c>
      <c r="AL79" s="146">
        <v>20</v>
      </c>
      <c r="AM79" s="146">
        <v>10.75</v>
      </c>
      <c r="AN79" s="146">
        <v>9.5</v>
      </c>
      <c r="AO79" s="97">
        <v>8.75</v>
      </c>
      <c r="AP79" s="146">
        <v>14</v>
      </c>
      <c r="AQ79" s="26" t="str">
        <f t="shared" si="5"/>
        <v>_3eC</v>
      </c>
    </row>
    <row r="80" spans="1:90" customFormat="1" x14ac:dyDescent="0.25">
      <c r="A80" s="80">
        <v>10</v>
      </c>
      <c r="B80" s="81" t="s">
        <v>111</v>
      </c>
      <c r="C80" s="81" t="s">
        <v>138</v>
      </c>
      <c r="D80" s="81" t="s">
        <v>145</v>
      </c>
      <c r="E80" s="145">
        <v>10</v>
      </c>
      <c r="F80" s="146">
        <v>10</v>
      </c>
      <c r="G80" s="97">
        <v>10</v>
      </c>
      <c r="H80" s="146">
        <v>10</v>
      </c>
      <c r="I80" s="146">
        <v>9.5</v>
      </c>
      <c r="J80" s="146">
        <v>15</v>
      </c>
      <c r="K80" s="97">
        <v>12.25</v>
      </c>
      <c r="L80" s="146">
        <v>10</v>
      </c>
      <c r="M80" s="146">
        <v>10</v>
      </c>
      <c r="N80" s="146">
        <v>4</v>
      </c>
      <c r="O80" s="97">
        <v>7</v>
      </c>
      <c r="P80" s="146">
        <v>10</v>
      </c>
      <c r="Q80" s="146">
        <v>6.5</v>
      </c>
      <c r="R80" s="146">
        <v>6.5</v>
      </c>
      <c r="S80" s="97">
        <v>6.5</v>
      </c>
      <c r="T80" s="146">
        <v>10</v>
      </c>
      <c r="U80" s="147" t="str">
        <f t="shared" si="4"/>
        <v>_3eC</v>
      </c>
      <c r="V80" s="121"/>
      <c r="W80" s="80">
        <v>10</v>
      </c>
      <c r="X80" s="81" t="s">
        <v>111</v>
      </c>
      <c r="Y80" s="81" t="s">
        <v>138</v>
      </c>
      <c r="Z80" s="81" t="s">
        <v>145</v>
      </c>
      <c r="AA80" s="145">
        <v>10</v>
      </c>
      <c r="AB80" s="146">
        <v>10</v>
      </c>
      <c r="AC80" s="97">
        <v>5.5</v>
      </c>
      <c r="AD80" s="146">
        <v>21</v>
      </c>
      <c r="AE80" s="146">
        <v>9.5</v>
      </c>
      <c r="AF80" s="146">
        <v>15</v>
      </c>
      <c r="AG80" s="97">
        <v>8.25</v>
      </c>
      <c r="AH80" s="146">
        <v>13</v>
      </c>
      <c r="AI80" s="146">
        <v>10</v>
      </c>
      <c r="AJ80" s="146">
        <v>4</v>
      </c>
      <c r="AK80" s="97">
        <v>5.25</v>
      </c>
      <c r="AL80" s="146">
        <v>21</v>
      </c>
      <c r="AM80" s="146">
        <v>6.5</v>
      </c>
      <c r="AN80" s="146">
        <v>6.5</v>
      </c>
      <c r="AO80" s="97">
        <v>12</v>
      </c>
      <c r="AP80" s="146">
        <v>13</v>
      </c>
      <c r="AQ80" s="26" t="str">
        <f t="shared" si="5"/>
        <v>_3eC</v>
      </c>
    </row>
    <row r="81" spans="1:43" customFormat="1" x14ac:dyDescent="0.25">
      <c r="A81" s="80">
        <v>11</v>
      </c>
      <c r="B81" s="81" t="s">
        <v>112</v>
      </c>
      <c r="C81" s="81" t="s">
        <v>146</v>
      </c>
      <c r="D81" s="81" t="s">
        <v>147</v>
      </c>
      <c r="E81" s="145">
        <v>9</v>
      </c>
      <c r="F81" s="146">
        <v>6</v>
      </c>
      <c r="G81" s="97">
        <v>7.5</v>
      </c>
      <c r="H81" s="146">
        <v>11</v>
      </c>
      <c r="I81" s="146">
        <v>9.5</v>
      </c>
      <c r="J81" s="146">
        <v>14</v>
      </c>
      <c r="K81" s="97">
        <v>11.75</v>
      </c>
      <c r="L81" s="146">
        <v>11</v>
      </c>
      <c r="M81" s="146">
        <v>8.5</v>
      </c>
      <c r="N81" s="146">
        <v>7</v>
      </c>
      <c r="O81" s="97">
        <v>7.75</v>
      </c>
      <c r="P81" s="146">
        <v>11</v>
      </c>
      <c r="Q81" s="146">
        <v>3.25</v>
      </c>
      <c r="R81" s="146">
        <v>2</v>
      </c>
      <c r="S81" s="97">
        <v>2.63</v>
      </c>
      <c r="T81" s="146">
        <v>11</v>
      </c>
      <c r="U81" s="147" t="str">
        <f t="shared" si="4"/>
        <v>_3eC</v>
      </c>
      <c r="V81" s="121"/>
      <c r="W81" s="80">
        <v>11</v>
      </c>
      <c r="X81" s="81" t="s">
        <v>112</v>
      </c>
      <c r="Y81" s="81" t="s">
        <v>146</v>
      </c>
      <c r="Z81" s="81" t="s">
        <v>147</v>
      </c>
      <c r="AA81" s="145">
        <v>9</v>
      </c>
      <c r="AB81" s="146">
        <v>6</v>
      </c>
      <c r="AC81" s="97">
        <v>12.75</v>
      </c>
      <c r="AD81" s="146">
        <v>22</v>
      </c>
      <c r="AE81" s="146">
        <v>9.5</v>
      </c>
      <c r="AF81" s="146">
        <v>14</v>
      </c>
      <c r="AG81" s="97">
        <v>6.75</v>
      </c>
      <c r="AH81" s="146">
        <v>12</v>
      </c>
      <c r="AI81" s="146">
        <v>8.5</v>
      </c>
      <c r="AJ81" s="146">
        <v>7</v>
      </c>
      <c r="AK81" s="97">
        <v>8.75</v>
      </c>
      <c r="AL81" s="146">
        <v>22</v>
      </c>
      <c r="AM81" s="146">
        <v>3.25</v>
      </c>
      <c r="AN81" s="146">
        <v>2</v>
      </c>
      <c r="AO81" s="97">
        <v>15.5</v>
      </c>
      <c r="AP81" s="146">
        <v>12</v>
      </c>
      <c r="AQ81" s="26" t="str">
        <f t="shared" si="5"/>
        <v>_3eC</v>
      </c>
    </row>
    <row r="82" spans="1:43" customFormat="1" x14ac:dyDescent="0.25">
      <c r="A82" s="80"/>
      <c r="B82" s="81"/>
      <c r="C82" s="81"/>
      <c r="D82" s="81"/>
      <c r="E82" s="145"/>
      <c r="F82" s="146"/>
      <c r="G82" s="97"/>
      <c r="H82" s="146"/>
      <c r="I82" s="146"/>
      <c r="J82" s="146"/>
      <c r="K82" s="97"/>
      <c r="L82" s="146"/>
      <c r="M82" s="146"/>
      <c r="N82" s="146"/>
      <c r="O82" s="97"/>
      <c r="P82" s="146"/>
      <c r="Q82" s="146"/>
      <c r="R82" s="146"/>
      <c r="S82" s="97"/>
      <c r="T82" s="146"/>
      <c r="U82" s="147"/>
      <c r="V82" s="121"/>
      <c r="W82" s="80"/>
      <c r="X82" s="81"/>
      <c r="Y82" s="81"/>
      <c r="Z82" s="81"/>
      <c r="AA82" s="145"/>
      <c r="AB82" s="146"/>
      <c r="AC82" s="97"/>
      <c r="AD82" s="146"/>
      <c r="AE82" s="146"/>
      <c r="AF82" s="146"/>
      <c r="AG82" s="97"/>
      <c r="AH82" s="146"/>
      <c r="AI82" s="146"/>
      <c r="AJ82" s="146"/>
      <c r="AK82" s="97"/>
      <c r="AL82" s="146"/>
      <c r="AM82" s="146"/>
      <c r="AN82" s="146"/>
      <c r="AO82" s="97"/>
      <c r="AP82" s="146"/>
      <c r="AQ82" s="26"/>
    </row>
    <row r="83" spans="1:43" customFormat="1" x14ac:dyDescent="0.25">
      <c r="A83" s="80"/>
      <c r="B83" s="81"/>
      <c r="C83" s="81"/>
      <c r="D83" s="81"/>
      <c r="E83" s="145"/>
      <c r="F83" s="146"/>
      <c r="G83" s="97"/>
      <c r="H83" s="146"/>
      <c r="I83" s="146"/>
      <c r="J83" s="146"/>
      <c r="K83" s="97"/>
      <c r="L83" s="84"/>
      <c r="M83" s="85"/>
      <c r="N83" s="83"/>
      <c r="O83" s="97"/>
      <c r="P83" s="84"/>
      <c r="Q83" s="85"/>
      <c r="R83" s="83"/>
      <c r="S83" s="97"/>
      <c r="T83" s="146"/>
      <c r="U83" s="147"/>
      <c r="V83" s="121"/>
      <c r="W83" s="80"/>
      <c r="X83" s="81"/>
      <c r="Y83" s="81"/>
      <c r="Z83" s="81"/>
      <c r="AA83" s="145"/>
      <c r="AB83" s="146"/>
      <c r="AC83" s="97"/>
      <c r="AD83" s="146"/>
      <c r="AE83" s="146"/>
      <c r="AF83" s="146"/>
      <c r="AG83" s="97"/>
      <c r="AH83" s="146"/>
      <c r="AI83" s="146"/>
      <c r="AJ83" s="146"/>
      <c r="AK83" s="97"/>
      <c r="AL83" s="146"/>
      <c r="AM83" s="146"/>
      <c r="AN83" s="146"/>
      <c r="AO83" s="97"/>
      <c r="AP83" s="146"/>
      <c r="AQ83" s="26"/>
    </row>
    <row r="84" spans="1:43" customFormat="1" x14ac:dyDescent="0.25">
      <c r="A84" s="80"/>
      <c r="B84" s="81"/>
      <c r="C84" s="81"/>
      <c r="D84" s="81"/>
      <c r="E84" s="82"/>
      <c r="F84" s="83"/>
      <c r="G84" s="97"/>
      <c r="H84" s="84"/>
      <c r="I84" s="85"/>
      <c r="J84" s="83"/>
      <c r="K84" s="97"/>
      <c r="L84" s="84"/>
      <c r="M84" s="85"/>
      <c r="N84" s="83"/>
      <c r="O84" s="97"/>
      <c r="P84" s="84"/>
      <c r="Q84" s="85"/>
      <c r="R84" s="83"/>
      <c r="S84" s="97"/>
      <c r="T84" s="146"/>
      <c r="U84" s="147"/>
      <c r="V84" s="121"/>
      <c r="W84" s="80"/>
      <c r="X84" s="81"/>
      <c r="Y84" s="81"/>
      <c r="Z84" s="81"/>
      <c r="AA84" s="82"/>
      <c r="AB84" s="83"/>
      <c r="AC84" s="97"/>
      <c r="AD84" s="146"/>
      <c r="AE84" s="146"/>
      <c r="AF84" s="146"/>
      <c r="AG84" s="97"/>
      <c r="AH84" s="146"/>
      <c r="AI84" s="146"/>
      <c r="AJ84" s="146"/>
      <c r="AK84" s="97"/>
      <c r="AL84" s="146"/>
      <c r="AM84" s="146"/>
      <c r="AN84" s="146"/>
      <c r="AO84" s="97"/>
      <c r="AP84" s="146"/>
      <c r="AQ84" s="26"/>
    </row>
    <row r="85" spans="1:43" customFormat="1" x14ac:dyDescent="0.25">
      <c r="A85" s="80"/>
      <c r="B85" s="81"/>
      <c r="C85" s="81"/>
      <c r="D85" s="81"/>
      <c r="E85" s="82"/>
      <c r="F85" s="83"/>
      <c r="G85" s="97"/>
      <c r="H85" s="84"/>
      <c r="I85" s="85"/>
      <c r="J85" s="83"/>
      <c r="K85" s="97"/>
      <c r="L85" s="84"/>
      <c r="M85" s="85"/>
      <c r="N85" s="83"/>
      <c r="O85" s="97"/>
      <c r="P85" s="84"/>
      <c r="Q85" s="85"/>
      <c r="R85" s="83"/>
      <c r="S85" s="97"/>
      <c r="T85" s="84"/>
      <c r="U85" s="26"/>
      <c r="V85" s="121"/>
      <c r="W85" s="80"/>
      <c r="X85" s="81"/>
      <c r="Y85" s="81"/>
      <c r="Z85" s="81"/>
      <c r="AA85" s="82"/>
      <c r="AB85" s="83"/>
      <c r="AC85" s="97"/>
      <c r="AD85" s="146"/>
      <c r="AE85" s="146"/>
      <c r="AF85" s="146"/>
      <c r="AG85" s="97"/>
      <c r="AH85" s="146"/>
      <c r="AI85" s="146"/>
      <c r="AJ85" s="146"/>
      <c r="AK85" s="97"/>
      <c r="AL85" s="84"/>
      <c r="AM85" s="85"/>
      <c r="AN85" s="83"/>
      <c r="AO85" s="97"/>
      <c r="AP85" s="146"/>
      <c r="AQ85" s="26"/>
    </row>
    <row r="86" spans="1:43" customFormat="1" x14ac:dyDescent="0.25">
      <c r="A86" s="80"/>
      <c r="B86" s="81"/>
      <c r="C86" s="81"/>
      <c r="D86" s="81"/>
      <c r="E86" s="82"/>
      <c r="F86" s="83"/>
      <c r="G86" s="97"/>
      <c r="H86" s="84"/>
      <c r="I86" s="85"/>
      <c r="J86" s="83"/>
      <c r="K86" s="97"/>
      <c r="L86" s="84"/>
      <c r="M86" s="85"/>
      <c r="N86" s="83"/>
      <c r="O86" s="97"/>
      <c r="P86" s="84"/>
      <c r="Q86" s="85"/>
      <c r="R86" s="83"/>
      <c r="S86" s="97"/>
      <c r="T86" s="84"/>
      <c r="U86" s="26"/>
      <c r="V86" s="121"/>
      <c r="W86" s="80"/>
      <c r="X86" s="81"/>
      <c r="Y86" s="81"/>
      <c r="Z86" s="81"/>
      <c r="AA86" s="82"/>
      <c r="AB86" s="83"/>
      <c r="AC86" s="97"/>
      <c r="AD86" s="84"/>
      <c r="AE86" s="85"/>
      <c r="AF86" s="83"/>
      <c r="AG86" s="97"/>
      <c r="AH86" s="84"/>
      <c r="AI86" s="85"/>
      <c r="AJ86" s="83"/>
      <c r="AK86" s="97"/>
      <c r="AL86" s="84"/>
      <c r="AM86" s="85"/>
      <c r="AN86" s="83"/>
      <c r="AO86" s="97"/>
      <c r="AP86" s="84"/>
      <c r="AQ86" s="26"/>
    </row>
    <row r="87" spans="1:43" customFormat="1" x14ac:dyDescent="0.25">
      <c r="A87" s="80"/>
      <c r="B87" s="81"/>
      <c r="C87" s="81"/>
      <c r="D87" s="81"/>
      <c r="E87" s="82"/>
      <c r="F87" s="83"/>
      <c r="G87" s="97"/>
      <c r="H87" s="84"/>
      <c r="I87" s="85"/>
      <c r="J87" s="83"/>
      <c r="K87" s="97"/>
      <c r="L87" s="84"/>
      <c r="M87" s="85"/>
      <c r="N87" s="83"/>
      <c r="O87" s="97"/>
      <c r="P87" s="84"/>
      <c r="Q87" s="85"/>
      <c r="R87" s="83"/>
      <c r="S87" s="97"/>
      <c r="T87" s="84"/>
      <c r="U87" s="26"/>
      <c r="V87" s="121"/>
      <c r="W87" s="80"/>
      <c r="X87" s="81"/>
      <c r="Y87" s="81"/>
      <c r="Z87" s="81"/>
      <c r="AA87" s="82"/>
      <c r="AB87" s="83"/>
      <c r="AC87" s="97"/>
      <c r="AD87" s="84"/>
      <c r="AE87" s="85"/>
      <c r="AF87" s="83"/>
      <c r="AG87" s="97"/>
      <c r="AH87" s="84"/>
      <c r="AI87" s="85"/>
      <c r="AJ87" s="83"/>
      <c r="AK87" s="97"/>
      <c r="AL87" s="84"/>
      <c r="AM87" s="85"/>
      <c r="AN87" s="83"/>
      <c r="AO87" s="97"/>
      <c r="AP87" s="84"/>
      <c r="AQ87" s="26"/>
    </row>
    <row r="88" spans="1:43" customFormat="1" x14ac:dyDescent="0.25">
      <c r="A88" s="80"/>
      <c r="B88" s="81"/>
      <c r="C88" s="81"/>
      <c r="D88" s="81"/>
      <c r="E88" s="82"/>
      <c r="F88" s="83"/>
      <c r="G88" s="97"/>
      <c r="H88" s="84"/>
      <c r="I88" s="85"/>
      <c r="J88" s="83"/>
      <c r="K88" s="97"/>
      <c r="L88" s="84"/>
      <c r="M88" s="85"/>
      <c r="N88" s="83"/>
      <c r="O88" s="97"/>
      <c r="P88" s="84"/>
      <c r="Q88" s="85"/>
      <c r="R88" s="83"/>
      <c r="S88" s="97"/>
      <c r="T88" s="84"/>
      <c r="U88" s="26"/>
      <c r="V88" s="121"/>
      <c r="W88" s="80"/>
      <c r="X88" s="81"/>
      <c r="Y88" s="81"/>
      <c r="Z88" s="81"/>
      <c r="AA88" s="82"/>
      <c r="AB88" s="83"/>
      <c r="AC88" s="97"/>
      <c r="AD88" s="84"/>
      <c r="AE88" s="85"/>
      <c r="AF88" s="83"/>
      <c r="AG88" s="97"/>
      <c r="AH88" s="84"/>
      <c r="AI88" s="85"/>
      <c r="AJ88" s="83"/>
      <c r="AK88" s="97"/>
      <c r="AL88" s="84"/>
      <c r="AM88" s="85"/>
      <c r="AN88" s="83"/>
      <c r="AO88" s="97"/>
      <c r="AP88" s="84"/>
      <c r="AQ88" s="26"/>
    </row>
    <row r="89" spans="1:43" customFormat="1" x14ac:dyDescent="0.25">
      <c r="A89" s="80"/>
      <c r="B89" s="81"/>
      <c r="C89" s="81"/>
      <c r="D89" s="81"/>
      <c r="E89" s="82"/>
      <c r="F89" s="83"/>
      <c r="G89" s="97"/>
      <c r="H89" s="84"/>
      <c r="I89" s="85"/>
      <c r="J89" s="83"/>
      <c r="K89" s="97"/>
      <c r="L89" s="84"/>
      <c r="M89" s="85"/>
      <c r="N89" s="83"/>
      <c r="O89" s="97"/>
      <c r="P89" s="84"/>
      <c r="Q89" s="85"/>
      <c r="R89" s="83"/>
      <c r="S89" s="97"/>
      <c r="T89" s="84"/>
      <c r="U89" s="26"/>
      <c r="V89" s="121"/>
      <c r="W89" s="80"/>
      <c r="X89" s="81"/>
      <c r="Y89" s="81"/>
      <c r="Z89" s="81"/>
      <c r="AA89" s="82"/>
      <c r="AB89" s="83"/>
      <c r="AC89" s="97"/>
      <c r="AD89" s="84"/>
      <c r="AE89" s="85"/>
      <c r="AF89" s="83"/>
      <c r="AG89" s="97"/>
      <c r="AH89" s="84"/>
      <c r="AI89" s="85"/>
      <c r="AJ89" s="83"/>
      <c r="AK89" s="97"/>
      <c r="AL89" s="84"/>
      <c r="AM89" s="85"/>
      <c r="AN89" s="83"/>
      <c r="AO89" s="97"/>
      <c r="AP89" s="84"/>
      <c r="AQ89" s="26"/>
    </row>
    <row r="90" spans="1:43" customFormat="1" x14ac:dyDescent="0.25">
      <c r="A90" s="80"/>
      <c r="B90" s="81"/>
      <c r="C90" s="81"/>
      <c r="D90" s="81"/>
      <c r="E90" s="82"/>
      <c r="F90" s="83"/>
      <c r="G90" s="97"/>
      <c r="H90" s="84"/>
      <c r="I90" s="85"/>
      <c r="J90" s="83"/>
      <c r="K90" s="97"/>
      <c r="L90" s="84"/>
      <c r="M90" s="85"/>
      <c r="N90" s="83"/>
      <c r="O90" s="97"/>
      <c r="P90" s="84"/>
      <c r="Q90" s="85"/>
      <c r="R90" s="83"/>
      <c r="S90" s="97"/>
      <c r="T90" s="84"/>
      <c r="U90" s="26"/>
      <c r="V90" s="121"/>
      <c r="W90" s="80"/>
      <c r="X90" s="81"/>
      <c r="Y90" s="81"/>
      <c r="Z90" s="81"/>
      <c r="AA90" s="82"/>
      <c r="AB90" s="83"/>
      <c r="AC90" s="97"/>
      <c r="AD90" s="84"/>
      <c r="AE90" s="85"/>
      <c r="AF90" s="83"/>
      <c r="AG90" s="97"/>
      <c r="AH90" s="84"/>
      <c r="AI90" s="85"/>
      <c r="AJ90" s="83"/>
      <c r="AK90" s="97"/>
      <c r="AL90" s="84"/>
      <c r="AM90" s="85"/>
      <c r="AN90" s="83"/>
      <c r="AO90" s="97"/>
      <c r="AP90" s="84"/>
      <c r="AQ90" s="26"/>
    </row>
    <row r="91" spans="1:43" x14ac:dyDescent="0.25">
      <c r="A91" s="92"/>
      <c r="B91" s="92"/>
      <c r="C91" s="92"/>
      <c r="D91" s="93"/>
      <c r="E91" s="94"/>
      <c r="F91" s="94"/>
      <c r="G91" s="99"/>
      <c r="H91" s="94"/>
      <c r="I91" s="94"/>
      <c r="J91" s="94"/>
      <c r="K91" s="99"/>
      <c r="L91" s="94"/>
      <c r="M91" s="94"/>
      <c r="N91" s="94"/>
      <c r="O91" s="99"/>
      <c r="P91" s="94"/>
      <c r="Q91" s="94"/>
      <c r="R91" s="94"/>
      <c r="S91" s="99"/>
      <c r="T91" s="94"/>
      <c r="U91" s="26"/>
      <c r="W91" s="94"/>
      <c r="X91" s="94"/>
      <c r="Y91" s="94"/>
      <c r="Z91" s="94"/>
      <c r="AA91" s="94"/>
      <c r="AB91" s="94"/>
      <c r="AC91" s="99"/>
      <c r="AD91" s="94"/>
      <c r="AE91" s="94"/>
      <c r="AF91" s="94"/>
      <c r="AG91" s="99"/>
      <c r="AH91" s="94"/>
      <c r="AI91" s="94"/>
      <c r="AJ91" s="94"/>
      <c r="AK91" s="99"/>
      <c r="AL91" s="94"/>
      <c r="AM91" s="94"/>
      <c r="AN91" s="94"/>
      <c r="AO91" s="99"/>
      <c r="AP91" s="94"/>
      <c r="AQ91" s="26"/>
    </row>
    <row r="92" spans="1:43" x14ac:dyDescent="0.25">
      <c r="A92" s="92"/>
      <c r="B92" s="92"/>
      <c r="C92" s="92"/>
      <c r="D92" s="93"/>
      <c r="E92" s="94"/>
      <c r="F92" s="94"/>
      <c r="G92" s="99"/>
      <c r="H92" s="94"/>
      <c r="I92" s="94"/>
      <c r="J92" s="94"/>
      <c r="K92" s="99"/>
      <c r="L92" s="94"/>
      <c r="M92" s="94"/>
      <c r="N92" s="94"/>
      <c r="O92" s="99"/>
      <c r="P92" s="94"/>
      <c r="Q92" s="94"/>
      <c r="R92" s="94"/>
      <c r="S92" s="99"/>
      <c r="T92" s="94"/>
      <c r="U92" s="26"/>
      <c r="W92" s="94"/>
      <c r="X92" s="94"/>
      <c r="Y92" s="94"/>
      <c r="Z92" s="94"/>
      <c r="AA92" s="94"/>
      <c r="AB92" s="94"/>
      <c r="AC92" s="99"/>
      <c r="AD92" s="94"/>
      <c r="AE92" s="94"/>
      <c r="AF92" s="94"/>
      <c r="AG92" s="99"/>
      <c r="AH92" s="94"/>
      <c r="AI92" s="94"/>
      <c r="AJ92" s="94"/>
      <c r="AK92" s="99"/>
      <c r="AL92" s="94"/>
      <c r="AM92" s="94"/>
      <c r="AN92" s="94"/>
      <c r="AO92" s="99"/>
      <c r="AP92" s="94"/>
      <c r="AQ92" s="26"/>
    </row>
    <row r="93" spans="1:43" x14ac:dyDescent="0.25">
      <c r="A93" s="92"/>
      <c r="B93" s="92"/>
      <c r="C93" s="92"/>
      <c r="D93" s="93"/>
      <c r="E93" s="94"/>
      <c r="F93" s="94"/>
      <c r="G93" s="99"/>
      <c r="H93" s="94"/>
      <c r="I93" s="94"/>
      <c r="J93" s="94"/>
      <c r="K93" s="99"/>
      <c r="L93" s="94"/>
      <c r="M93" s="94"/>
      <c r="N93" s="94"/>
      <c r="O93" s="99"/>
      <c r="P93" s="94"/>
      <c r="Q93" s="94"/>
      <c r="R93" s="94"/>
      <c r="S93" s="99"/>
      <c r="T93" s="94"/>
      <c r="U93" s="26" t="str">
        <f t="shared" ref="U93:U94" si="6">IF(B93="","",$U$67)</f>
        <v/>
      </c>
      <c r="W93" s="94"/>
      <c r="X93" s="94"/>
      <c r="Y93" s="94"/>
      <c r="Z93" s="94"/>
      <c r="AA93" s="94"/>
      <c r="AB93" s="94"/>
      <c r="AC93" s="99"/>
      <c r="AD93" s="94"/>
      <c r="AE93" s="94"/>
      <c r="AF93" s="94"/>
      <c r="AG93" s="99"/>
      <c r="AH93" s="94"/>
      <c r="AI93" s="94"/>
      <c r="AJ93" s="94"/>
      <c r="AK93" s="99"/>
      <c r="AL93" s="94"/>
      <c r="AM93" s="94"/>
      <c r="AN93" s="94"/>
      <c r="AO93" s="99"/>
      <c r="AP93" s="94"/>
      <c r="AQ93" s="26" t="str">
        <f t="shared" ref="AQ93:AQ95" si="7">IF(X93="","",$AQ$67)</f>
        <v/>
      </c>
    </row>
    <row r="94" spans="1:43" x14ac:dyDescent="0.25">
      <c r="A94" s="92"/>
      <c r="B94" s="92"/>
      <c r="C94" s="92"/>
      <c r="D94" s="93"/>
      <c r="E94" s="94"/>
      <c r="F94" s="94"/>
      <c r="G94" s="99"/>
      <c r="H94" s="94"/>
      <c r="I94" s="94"/>
      <c r="J94" s="94"/>
      <c r="K94" s="99"/>
      <c r="L94" s="94"/>
      <c r="M94" s="94"/>
      <c r="N94" s="94"/>
      <c r="O94" s="99"/>
      <c r="P94" s="94"/>
      <c r="Q94" s="94"/>
      <c r="R94" s="94"/>
      <c r="S94" s="99"/>
      <c r="T94" s="94"/>
      <c r="U94" s="26" t="str">
        <f t="shared" si="6"/>
        <v/>
      </c>
      <c r="W94" s="94"/>
      <c r="X94" s="94"/>
      <c r="Y94" s="94"/>
      <c r="Z94" s="94"/>
      <c r="AA94" s="94"/>
      <c r="AB94" s="94"/>
      <c r="AC94" s="99"/>
      <c r="AD94" s="94"/>
      <c r="AE94" s="94"/>
      <c r="AF94" s="94"/>
      <c r="AG94" s="99"/>
      <c r="AH94" s="94"/>
      <c r="AI94" s="94"/>
      <c r="AJ94" s="94"/>
      <c r="AK94" s="99"/>
      <c r="AL94" s="94"/>
      <c r="AM94" s="94"/>
      <c r="AN94" s="94"/>
      <c r="AO94" s="99"/>
      <c r="AP94" s="94"/>
      <c r="AQ94" s="26" t="str">
        <f t="shared" si="7"/>
        <v/>
      </c>
    </row>
    <row r="95" spans="1:43" customFormat="1" ht="15" x14ac:dyDescent="0.25">
      <c r="A95" s="95"/>
      <c r="B95" s="81"/>
      <c r="C95" s="81"/>
      <c r="D95" s="87"/>
      <c r="E95" s="26"/>
      <c r="F95" s="26"/>
      <c r="G95" s="98"/>
      <c r="H95" s="26"/>
      <c r="I95" s="26"/>
      <c r="J95" s="26"/>
      <c r="K95" s="98"/>
      <c r="L95" s="26"/>
      <c r="M95" s="26"/>
      <c r="N95" s="26"/>
      <c r="O95" s="98"/>
      <c r="P95" s="26"/>
      <c r="Q95" s="26"/>
      <c r="R95" s="26"/>
      <c r="S95" s="98"/>
      <c r="T95" s="26"/>
      <c r="U95" s="26" t="str">
        <f t="shared" ref="U95" si="8">IF(B95="","",$U$35)</f>
        <v/>
      </c>
      <c r="V95" s="121"/>
      <c r="W95" s="95"/>
      <c r="X95" s="81"/>
      <c r="Y95" s="81"/>
      <c r="Z95" s="87"/>
      <c r="AA95" s="26"/>
      <c r="AB95" s="26"/>
      <c r="AC95" s="98"/>
      <c r="AD95" s="26"/>
      <c r="AE95" s="26"/>
      <c r="AF95" s="26"/>
      <c r="AG95" s="98"/>
      <c r="AH95" s="26"/>
      <c r="AI95" s="26"/>
      <c r="AJ95" s="26"/>
      <c r="AK95" s="98"/>
      <c r="AL95" s="26"/>
      <c r="AM95" s="26"/>
      <c r="AN95" s="26"/>
      <c r="AO95" s="98"/>
      <c r="AP95" s="26"/>
      <c r="AQ95" s="26" t="str">
        <f t="shared" si="7"/>
        <v/>
      </c>
    </row>
    <row r="96" spans="1:43" s="32" customFormat="1" ht="5.0999999999999996" customHeight="1" x14ac:dyDescent="0.25">
      <c r="A96" s="31"/>
      <c r="B96" s="48"/>
      <c r="C96" s="48"/>
      <c r="D96" s="49"/>
      <c r="V96" s="121"/>
      <c r="W96" s="31"/>
      <c r="X96" s="48"/>
      <c r="Y96" s="48"/>
      <c r="Z96" s="49"/>
    </row>
    <row r="98" spans="1:90" s="1" customFormat="1" ht="18.95" customHeight="1" x14ac:dyDescent="0.25">
      <c r="A98" s="51"/>
      <c r="B98" s="52"/>
      <c r="C98" s="52"/>
      <c r="D98" s="52"/>
      <c r="E98" s="52"/>
      <c r="F98" s="53"/>
      <c r="G98" s="54"/>
      <c r="I98" s="51"/>
      <c r="J98" s="51"/>
      <c r="K98" s="52"/>
      <c r="L98" s="52"/>
      <c r="M98" s="52"/>
      <c r="N98" s="52"/>
      <c r="O98" s="53"/>
      <c r="P98" s="54"/>
      <c r="R98" s="51"/>
      <c r="S98" s="51"/>
      <c r="T98" s="115"/>
      <c r="U98" s="114" t="s">
        <v>19</v>
      </c>
      <c r="V98" s="117"/>
      <c r="W98" s="52"/>
      <c r="X98" s="54"/>
      <c r="Y98" s="54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115"/>
      <c r="AQ98" s="114" t="s">
        <v>18</v>
      </c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</row>
    <row r="99" spans="1:90" s="1" customFormat="1" ht="18.95" customHeight="1" x14ac:dyDescent="0.25">
      <c r="A99" s="51"/>
      <c r="B99" s="52"/>
      <c r="C99" s="52"/>
      <c r="D99" s="52"/>
      <c r="E99" s="52"/>
      <c r="F99" s="53"/>
      <c r="G99" s="54"/>
      <c r="I99" s="51"/>
      <c r="J99" s="51"/>
      <c r="K99" s="52"/>
      <c r="L99" s="52"/>
      <c r="M99" s="52"/>
      <c r="N99" s="52"/>
      <c r="O99" s="53"/>
      <c r="P99" s="54"/>
      <c r="R99" s="51"/>
      <c r="S99" s="51"/>
      <c r="T99" s="54"/>
      <c r="U99" s="116" t="s">
        <v>178</v>
      </c>
      <c r="V99" s="117"/>
      <c r="W99" s="52"/>
      <c r="X99" s="54"/>
      <c r="Y99" s="54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5"/>
      <c r="AQ99" s="116" t="str">
        <f>U99</f>
        <v>_4eA</v>
      </c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  <c r="CG99" s="51"/>
      <c r="CH99" s="51"/>
      <c r="CI99" s="51"/>
      <c r="CJ99" s="51"/>
      <c r="CK99" s="51"/>
      <c r="CL99" s="51"/>
    </row>
    <row r="100" spans="1:90" s="36" customFormat="1" ht="5.0999999999999996" customHeight="1" x14ac:dyDescent="0.25">
      <c r="V100" s="118"/>
    </row>
    <row r="101" spans="1:90" s="36" customFormat="1" ht="15" x14ac:dyDescent="0.25">
      <c r="A101" s="35"/>
      <c r="B101" s="35"/>
      <c r="C101" s="35"/>
      <c r="G101" s="37">
        <f>AVERAGE(G104:G128)</f>
        <v>8.3611111111111107</v>
      </c>
      <c r="K101" s="37">
        <f>AVERAGE(K104:K128)</f>
        <v>9.6527777777777786</v>
      </c>
      <c r="O101" s="37">
        <f>AVERAGE(O104:O128)</f>
        <v>7.5138888888888893</v>
      </c>
      <c r="S101" s="37">
        <f>AVERAGE(S104:S128)</f>
        <v>8.0477777777777764</v>
      </c>
      <c r="V101" s="118"/>
      <c r="W101" s="35"/>
      <c r="X101" s="35"/>
      <c r="Y101" s="35"/>
      <c r="AC101" s="37">
        <f>AVERAGE(AC104:AC128)</f>
        <v>8.9127777777777784</v>
      </c>
      <c r="AG101" s="37">
        <f>AVERAGE(AG104:AG128)</f>
        <v>10.437777777777777</v>
      </c>
      <c r="AK101" s="37">
        <f>AVERAGE(AK104:AK128)</f>
        <v>8.7466666666666661</v>
      </c>
      <c r="AO101" s="37">
        <f>AVERAGE(AO104:AO128)</f>
        <v>9.3761111111111095</v>
      </c>
    </row>
    <row r="102" spans="1:90" s="38" customFormat="1" ht="18.95" customHeight="1" x14ac:dyDescent="0.25">
      <c r="A102" s="285" t="s">
        <v>8</v>
      </c>
      <c r="B102" s="284" t="s">
        <v>5</v>
      </c>
      <c r="C102" s="284" t="s">
        <v>11</v>
      </c>
      <c r="D102" s="284" t="s">
        <v>157</v>
      </c>
      <c r="E102" s="285" t="s">
        <v>12</v>
      </c>
      <c r="F102" s="285"/>
      <c r="G102" s="285"/>
      <c r="H102" s="285"/>
      <c r="I102" s="285" t="s">
        <v>13</v>
      </c>
      <c r="J102" s="285"/>
      <c r="K102" s="285"/>
      <c r="L102" s="285"/>
      <c r="M102" s="285" t="s">
        <v>14</v>
      </c>
      <c r="N102" s="285"/>
      <c r="O102" s="285"/>
      <c r="P102" s="285"/>
      <c r="Q102" s="285" t="s">
        <v>15</v>
      </c>
      <c r="R102" s="285"/>
      <c r="S102" s="285"/>
      <c r="T102" s="285"/>
      <c r="U102" s="149"/>
      <c r="V102" s="119"/>
      <c r="W102" s="285" t="s">
        <v>8</v>
      </c>
      <c r="X102" s="284" t="s">
        <v>5</v>
      </c>
      <c r="Y102" s="284" t="s">
        <v>11</v>
      </c>
      <c r="Z102" s="284" t="s">
        <v>157</v>
      </c>
      <c r="AA102" s="285" t="s">
        <v>12</v>
      </c>
      <c r="AB102" s="285"/>
      <c r="AC102" s="285"/>
      <c r="AD102" s="285"/>
      <c r="AE102" s="285" t="s">
        <v>13</v>
      </c>
      <c r="AF102" s="285"/>
      <c r="AG102" s="285"/>
      <c r="AH102" s="285"/>
      <c r="AI102" s="285" t="s">
        <v>14</v>
      </c>
      <c r="AJ102" s="285"/>
      <c r="AK102" s="285"/>
      <c r="AL102" s="285"/>
      <c r="AM102" s="285" t="s">
        <v>15</v>
      </c>
      <c r="AN102" s="285"/>
      <c r="AO102" s="285"/>
      <c r="AP102" s="285"/>
      <c r="AQ102" s="149"/>
    </row>
    <row r="103" spans="1:90" s="24" customFormat="1" ht="18.95" customHeight="1" x14ac:dyDescent="0.25">
      <c r="A103" s="285"/>
      <c r="B103" s="284"/>
      <c r="C103" s="284"/>
      <c r="D103" s="284"/>
      <c r="E103" s="143" t="s">
        <v>113</v>
      </c>
      <c r="F103" s="144" t="s">
        <v>114</v>
      </c>
      <c r="G103" s="224" t="s">
        <v>16</v>
      </c>
      <c r="H103" s="144" t="s">
        <v>17</v>
      </c>
      <c r="I103" s="143" t="str">
        <f>$E$6</f>
        <v>Av Homew</v>
      </c>
      <c r="J103" s="144" t="str">
        <f>$F$6</f>
        <v>Comp</v>
      </c>
      <c r="K103" s="224" t="str">
        <f>$G$6</f>
        <v>Av D</v>
      </c>
      <c r="L103" s="144" t="str">
        <f>$H$6</f>
        <v>Rank D</v>
      </c>
      <c r="M103" s="143" t="str">
        <f>$E$6</f>
        <v>Av Homew</v>
      </c>
      <c r="N103" s="144" t="str">
        <f>$F$6</f>
        <v>Comp</v>
      </c>
      <c r="O103" s="224" t="str">
        <f>$G$6</f>
        <v>Av D</v>
      </c>
      <c r="P103" s="144" t="str">
        <f>$H$6</f>
        <v>Rank D</v>
      </c>
      <c r="Q103" s="143" t="str">
        <f>$E$6</f>
        <v>Av Homew</v>
      </c>
      <c r="R103" s="144" t="str">
        <f>$F$6</f>
        <v>Comp</v>
      </c>
      <c r="S103" s="224" t="str">
        <f>$G$6</f>
        <v>Av D</v>
      </c>
      <c r="T103" s="144" t="str">
        <f>$H$6</f>
        <v>Rank D</v>
      </c>
      <c r="U103" s="144" t="s">
        <v>20</v>
      </c>
      <c r="V103" s="120"/>
      <c r="W103" s="285"/>
      <c r="X103" s="284"/>
      <c r="Y103" s="284"/>
      <c r="Z103" s="284"/>
      <c r="AA103" s="128" t="s">
        <v>113</v>
      </c>
      <c r="AB103" s="79" t="s">
        <v>114</v>
      </c>
      <c r="AC103" s="224" t="s">
        <v>16</v>
      </c>
      <c r="AD103" s="144" t="s">
        <v>17</v>
      </c>
      <c r="AE103" s="143" t="str">
        <f>$E$6</f>
        <v>Av Homew</v>
      </c>
      <c r="AF103" s="144" t="str">
        <f>$F$6</f>
        <v>Comp</v>
      </c>
      <c r="AG103" s="224" t="str">
        <f>$G$6</f>
        <v>Av D</v>
      </c>
      <c r="AH103" s="144" t="str">
        <f>$H$6</f>
        <v>Rank D</v>
      </c>
      <c r="AI103" s="143" t="str">
        <f>$E$6</f>
        <v>Av Homew</v>
      </c>
      <c r="AJ103" s="144" t="str">
        <f>$F$6</f>
        <v>Comp</v>
      </c>
      <c r="AK103" s="224" t="str">
        <f>$G$6</f>
        <v>Av D</v>
      </c>
      <c r="AL103" s="144" t="str">
        <f>$H$6</f>
        <v>Rank D</v>
      </c>
      <c r="AM103" s="143" t="str">
        <f>$E$6</f>
        <v>Av Homew</v>
      </c>
      <c r="AN103" s="144" t="str">
        <f>$F$6</f>
        <v>Comp</v>
      </c>
      <c r="AO103" s="224" t="str">
        <f>$G$6</f>
        <v>Av D</v>
      </c>
      <c r="AP103" s="144" t="str">
        <f>$H$6</f>
        <v>Rank D</v>
      </c>
      <c r="AQ103" s="23" t="s">
        <v>20</v>
      </c>
    </row>
    <row r="104" spans="1:90" customFormat="1" x14ac:dyDescent="0.25">
      <c r="A104" s="80" cm="1">
        <f t="array" ref="A104:A123">_xlfn.SEQUENCE(COUNTA($B$7:$B$31))</f>
        <v>1</v>
      </c>
      <c r="B104" s="81" t="s">
        <v>184</v>
      </c>
      <c r="C104" s="81" t="s">
        <v>202</v>
      </c>
      <c r="D104" s="81" t="s">
        <v>220</v>
      </c>
      <c r="E104" s="145">
        <v>10</v>
      </c>
      <c r="F104" s="146">
        <v>7</v>
      </c>
      <c r="G104" s="225">
        <v>8.5</v>
      </c>
      <c r="H104" s="146">
        <v>1</v>
      </c>
      <c r="I104" s="146">
        <v>11</v>
      </c>
      <c r="J104" s="146">
        <v>11</v>
      </c>
      <c r="K104" s="225">
        <v>11</v>
      </c>
      <c r="L104" s="146">
        <v>20</v>
      </c>
      <c r="M104" s="146">
        <v>10.5</v>
      </c>
      <c r="N104" s="146">
        <v>11</v>
      </c>
      <c r="O104" s="225">
        <v>10.75</v>
      </c>
      <c r="P104" s="146">
        <v>1</v>
      </c>
      <c r="Q104" s="146">
        <v>11.5</v>
      </c>
      <c r="R104" s="146">
        <v>2</v>
      </c>
      <c r="S104" s="225">
        <v>6.75</v>
      </c>
      <c r="T104" s="146">
        <v>20</v>
      </c>
      <c r="U104" s="147" t="str">
        <f>IF(B104="","",$U$99)</f>
        <v>_4eA</v>
      </c>
      <c r="V104" s="121"/>
      <c r="W104" s="80" cm="1">
        <f t="array" ref="W104:W123">_xlfn.SEQUENCE(COUNTA($X$7:$X$31))</f>
        <v>1</v>
      </c>
      <c r="X104" s="81" t="s">
        <v>184</v>
      </c>
      <c r="Y104" s="81" t="s">
        <v>202</v>
      </c>
      <c r="Z104" s="81" t="s">
        <v>220</v>
      </c>
      <c r="AA104" s="145">
        <v>10</v>
      </c>
      <c r="AB104" s="146">
        <v>7</v>
      </c>
      <c r="AC104" s="225">
        <v>13.5</v>
      </c>
      <c r="AD104" s="146">
        <v>21</v>
      </c>
      <c r="AE104" s="146">
        <v>11</v>
      </c>
      <c r="AF104" s="146">
        <v>11</v>
      </c>
      <c r="AG104" s="225">
        <v>12.24</v>
      </c>
      <c r="AH104" s="146">
        <v>40</v>
      </c>
      <c r="AI104" s="146">
        <v>10.5</v>
      </c>
      <c r="AJ104" s="146">
        <v>11</v>
      </c>
      <c r="AK104" s="225">
        <v>14.01</v>
      </c>
      <c r="AL104" s="146">
        <v>21</v>
      </c>
      <c r="AM104" s="146">
        <v>11.5</v>
      </c>
      <c r="AN104" s="146">
        <v>2</v>
      </c>
      <c r="AO104" s="225">
        <v>12.75</v>
      </c>
      <c r="AP104" s="146">
        <v>40</v>
      </c>
      <c r="AQ104" s="26" t="str">
        <f>IF(X104="","",$AQ$99)</f>
        <v>_4eA</v>
      </c>
    </row>
    <row r="105" spans="1:90" customFormat="1" x14ac:dyDescent="0.25">
      <c r="A105" s="80">
        <v>2</v>
      </c>
      <c r="B105" s="81" t="s">
        <v>185</v>
      </c>
      <c r="C105" s="81" t="s">
        <v>203</v>
      </c>
      <c r="D105" s="81" t="s">
        <v>221</v>
      </c>
      <c r="E105" s="145">
        <v>9</v>
      </c>
      <c r="F105" s="146">
        <v>7</v>
      </c>
      <c r="G105" s="225">
        <v>8</v>
      </c>
      <c r="H105" s="146">
        <v>2</v>
      </c>
      <c r="I105" s="146">
        <v>7</v>
      </c>
      <c r="J105" s="146">
        <v>5</v>
      </c>
      <c r="K105" s="225">
        <v>6</v>
      </c>
      <c r="L105" s="146">
        <v>19</v>
      </c>
      <c r="M105" s="146">
        <v>6</v>
      </c>
      <c r="N105" s="146">
        <v>9</v>
      </c>
      <c r="O105" s="225">
        <v>7.5</v>
      </c>
      <c r="P105" s="146">
        <v>2</v>
      </c>
      <c r="Q105" s="146">
        <v>6.75</v>
      </c>
      <c r="R105" s="146">
        <v>6.5</v>
      </c>
      <c r="S105" s="225">
        <v>6.63</v>
      </c>
      <c r="T105" s="146">
        <v>19</v>
      </c>
      <c r="U105" s="147" t="str">
        <f t="shared" ref="U105:U121" si="9">IF(B105="","",$U$99)</f>
        <v>_4eA</v>
      </c>
      <c r="V105" s="121"/>
      <c r="W105" s="80">
        <v>2</v>
      </c>
      <c r="X105" s="81" t="s">
        <v>185</v>
      </c>
      <c r="Y105" s="81" t="s">
        <v>203</v>
      </c>
      <c r="Z105" s="81" t="s">
        <v>221</v>
      </c>
      <c r="AA105" s="145">
        <v>9</v>
      </c>
      <c r="AB105" s="146">
        <v>7</v>
      </c>
      <c r="AC105" s="225">
        <v>9.1300000000000008</v>
      </c>
      <c r="AD105" s="146">
        <v>22</v>
      </c>
      <c r="AE105" s="146">
        <v>7</v>
      </c>
      <c r="AF105" s="146">
        <v>5</v>
      </c>
      <c r="AG105" s="225">
        <v>10</v>
      </c>
      <c r="AH105" s="146">
        <v>39</v>
      </c>
      <c r="AI105" s="146">
        <v>6</v>
      </c>
      <c r="AJ105" s="146">
        <v>9</v>
      </c>
      <c r="AK105" s="225">
        <v>10.5</v>
      </c>
      <c r="AL105" s="146">
        <v>22</v>
      </c>
      <c r="AM105" s="146">
        <v>6.75</v>
      </c>
      <c r="AN105" s="146">
        <v>6.5</v>
      </c>
      <c r="AO105" s="225">
        <v>13.54</v>
      </c>
      <c r="AP105" s="146">
        <v>39</v>
      </c>
      <c r="AQ105" s="26" t="str">
        <f t="shared" ref="AQ105:AQ121" si="10">IF(X105="","",$AQ$99)</f>
        <v>_4eA</v>
      </c>
    </row>
    <row r="106" spans="1:90" customFormat="1" x14ac:dyDescent="0.25">
      <c r="A106" s="80">
        <v>3</v>
      </c>
      <c r="B106" s="81" t="s">
        <v>186</v>
      </c>
      <c r="C106" s="81" t="s">
        <v>204</v>
      </c>
      <c r="D106" s="81" t="s">
        <v>222</v>
      </c>
      <c r="E106" s="145">
        <v>8.5</v>
      </c>
      <c r="F106" s="146">
        <v>7</v>
      </c>
      <c r="G106" s="225">
        <v>7.75</v>
      </c>
      <c r="H106" s="146">
        <v>3</v>
      </c>
      <c r="I106" s="146">
        <v>13.5</v>
      </c>
      <c r="J106" s="146">
        <v>12</v>
      </c>
      <c r="K106" s="225">
        <v>12.75</v>
      </c>
      <c r="L106" s="146">
        <v>18</v>
      </c>
      <c r="M106" s="146">
        <v>11</v>
      </c>
      <c r="N106" s="146">
        <v>8</v>
      </c>
      <c r="O106" s="225">
        <v>9.5</v>
      </c>
      <c r="P106" s="146">
        <v>3</v>
      </c>
      <c r="Q106" s="146">
        <v>7.5</v>
      </c>
      <c r="R106" s="146">
        <v>3.5</v>
      </c>
      <c r="S106" s="225">
        <v>5.5</v>
      </c>
      <c r="T106" s="146">
        <v>18</v>
      </c>
      <c r="U106" s="147" t="str">
        <f t="shared" si="9"/>
        <v>_4eA</v>
      </c>
      <c r="V106" s="121"/>
      <c r="W106" s="80">
        <v>3</v>
      </c>
      <c r="X106" s="81" t="s">
        <v>186</v>
      </c>
      <c r="Y106" s="81" t="s">
        <v>204</v>
      </c>
      <c r="Z106" s="81" t="s">
        <v>222</v>
      </c>
      <c r="AA106" s="145">
        <v>8.5</v>
      </c>
      <c r="AB106" s="146">
        <v>7</v>
      </c>
      <c r="AC106" s="225">
        <v>11.55</v>
      </c>
      <c r="AD106" s="146">
        <v>23</v>
      </c>
      <c r="AE106" s="146">
        <v>13.5</v>
      </c>
      <c r="AF106" s="146">
        <v>12</v>
      </c>
      <c r="AG106" s="225">
        <v>11.64</v>
      </c>
      <c r="AH106" s="146">
        <v>38</v>
      </c>
      <c r="AI106" s="146">
        <v>11</v>
      </c>
      <c r="AJ106" s="146">
        <v>8</v>
      </c>
      <c r="AK106" s="225">
        <v>16.149999999999999</v>
      </c>
      <c r="AL106" s="146">
        <v>23</v>
      </c>
      <c r="AM106" s="146">
        <v>7.5</v>
      </c>
      <c r="AN106" s="146">
        <v>3.5</v>
      </c>
      <c r="AO106" s="225">
        <v>14.5</v>
      </c>
      <c r="AP106" s="146">
        <v>38</v>
      </c>
      <c r="AQ106" s="26" t="str">
        <f t="shared" si="10"/>
        <v>_4eA</v>
      </c>
    </row>
    <row r="107" spans="1:90" customFormat="1" x14ac:dyDescent="0.25">
      <c r="A107" s="80">
        <v>4</v>
      </c>
      <c r="B107" s="81" t="s">
        <v>187</v>
      </c>
      <c r="C107" s="81" t="s">
        <v>205</v>
      </c>
      <c r="D107" s="81" t="s">
        <v>223</v>
      </c>
      <c r="E107" s="145">
        <v>8</v>
      </c>
      <c r="F107" s="146">
        <v>7</v>
      </c>
      <c r="G107" s="225">
        <v>7.5</v>
      </c>
      <c r="H107" s="146">
        <v>4</v>
      </c>
      <c r="I107" s="146">
        <v>10.5</v>
      </c>
      <c r="J107" s="146">
        <v>7</v>
      </c>
      <c r="K107" s="225">
        <v>8.75</v>
      </c>
      <c r="L107" s="146">
        <v>17</v>
      </c>
      <c r="M107" s="146">
        <v>6.5</v>
      </c>
      <c r="N107" s="146">
        <v>5</v>
      </c>
      <c r="O107" s="225">
        <v>5.75</v>
      </c>
      <c r="P107" s="146">
        <v>4</v>
      </c>
      <c r="Q107" s="146">
        <v>9.5</v>
      </c>
      <c r="R107" s="146">
        <v>5.75</v>
      </c>
      <c r="S107" s="225">
        <v>7.63</v>
      </c>
      <c r="T107" s="146">
        <v>17</v>
      </c>
      <c r="U107" s="147" t="str">
        <f t="shared" si="9"/>
        <v>_4eA</v>
      </c>
      <c r="V107" s="121"/>
      <c r="W107" s="80">
        <v>4</v>
      </c>
      <c r="X107" s="81" t="s">
        <v>187</v>
      </c>
      <c r="Y107" s="81" t="s">
        <v>205</v>
      </c>
      <c r="Z107" s="81" t="s">
        <v>223</v>
      </c>
      <c r="AA107" s="145">
        <v>8</v>
      </c>
      <c r="AB107" s="146">
        <v>7</v>
      </c>
      <c r="AC107" s="225">
        <v>7.5</v>
      </c>
      <c r="AD107" s="146">
        <v>24</v>
      </c>
      <c r="AE107" s="146">
        <v>10.5</v>
      </c>
      <c r="AF107" s="146">
        <v>7</v>
      </c>
      <c r="AG107" s="225">
        <v>18.75</v>
      </c>
      <c r="AH107" s="146">
        <v>37</v>
      </c>
      <c r="AI107" s="146">
        <v>6.5</v>
      </c>
      <c r="AJ107" s="146">
        <v>5</v>
      </c>
      <c r="AK107" s="225">
        <v>15.03</v>
      </c>
      <c r="AL107" s="146">
        <v>24</v>
      </c>
      <c r="AM107" s="146">
        <v>9.5</v>
      </c>
      <c r="AN107" s="146">
        <v>5.75</v>
      </c>
      <c r="AO107" s="225">
        <v>9.6300000000000008</v>
      </c>
      <c r="AP107" s="146">
        <v>37</v>
      </c>
      <c r="AQ107" s="26" t="str">
        <f t="shared" si="10"/>
        <v>_4eA</v>
      </c>
    </row>
    <row r="108" spans="1:90" customFormat="1" x14ac:dyDescent="0.25">
      <c r="A108" s="80">
        <v>5</v>
      </c>
      <c r="B108" s="81" t="s">
        <v>188</v>
      </c>
      <c r="C108" s="81" t="s">
        <v>206</v>
      </c>
      <c r="D108" s="81" t="s">
        <v>224</v>
      </c>
      <c r="E108" s="145">
        <v>8</v>
      </c>
      <c r="F108" s="146">
        <v>7</v>
      </c>
      <c r="G108" s="225">
        <v>7.5</v>
      </c>
      <c r="H108" s="146">
        <v>5</v>
      </c>
      <c r="I108" s="146">
        <v>7.5</v>
      </c>
      <c r="J108" s="146">
        <v>6</v>
      </c>
      <c r="K108" s="225">
        <v>6.75</v>
      </c>
      <c r="L108" s="146">
        <v>16</v>
      </c>
      <c r="M108" s="146">
        <v>4.5</v>
      </c>
      <c r="N108" s="146">
        <v>4</v>
      </c>
      <c r="O108" s="225">
        <v>4.25</v>
      </c>
      <c r="P108" s="146">
        <v>5</v>
      </c>
      <c r="Q108" s="146">
        <v>5.5</v>
      </c>
      <c r="R108" s="146">
        <v>5.5</v>
      </c>
      <c r="S108" s="225">
        <v>5.5</v>
      </c>
      <c r="T108" s="146">
        <v>16</v>
      </c>
      <c r="U108" s="147" t="str">
        <f t="shared" si="9"/>
        <v>_4eA</v>
      </c>
      <c r="V108" s="121"/>
      <c r="W108" s="80">
        <v>5</v>
      </c>
      <c r="X108" s="81" t="s">
        <v>188</v>
      </c>
      <c r="Y108" s="81" t="s">
        <v>206</v>
      </c>
      <c r="Z108" s="81" t="s">
        <v>224</v>
      </c>
      <c r="AA108" s="145">
        <v>8</v>
      </c>
      <c r="AB108" s="146">
        <v>7</v>
      </c>
      <c r="AC108" s="225">
        <v>7.5</v>
      </c>
      <c r="AD108" s="146">
        <v>25</v>
      </c>
      <c r="AE108" s="146">
        <v>7.5</v>
      </c>
      <c r="AF108" s="146">
        <v>6</v>
      </c>
      <c r="AG108" s="225">
        <v>6.75</v>
      </c>
      <c r="AH108" s="146">
        <v>36</v>
      </c>
      <c r="AI108" s="146">
        <v>4.5</v>
      </c>
      <c r="AJ108" s="146">
        <v>4</v>
      </c>
      <c r="AK108" s="225">
        <v>4.25</v>
      </c>
      <c r="AL108" s="146">
        <v>25</v>
      </c>
      <c r="AM108" s="146">
        <v>5.5</v>
      </c>
      <c r="AN108" s="146">
        <v>5.5</v>
      </c>
      <c r="AO108" s="225">
        <v>5.5</v>
      </c>
      <c r="AP108" s="146">
        <v>36</v>
      </c>
      <c r="AQ108" s="26" t="str">
        <f t="shared" si="10"/>
        <v>_4eA</v>
      </c>
    </row>
    <row r="109" spans="1:90" customFormat="1" x14ac:dyDescent="0.25">
      <c r="A109" s="80">
        <v>6</v>
      </c>
      <c r="B109" s="81" t="s">
        <v>189</v>
      </c>
      <c r="C109" s="81" t="s">
        <v>207</v>
      </c>
      <c r="D109" s="81" t="s">
        <v>225</v>
      </c>
      <c r="E109" s="145">
        <v>8.5</v>
      </c>
      <c r="F109" s="146">
        <v>7</v>
      </c>
      <c r="G109" s="225">
        <v>7.75</v>
      </c>
      <c r="H109" s="146">
        <v>6</v>
      </c>
      <c r="I109" s="146">
        <v>8.5</v>
      </c>
      <c r="J109" s="146">
        <v>3</v>
      </c>
      <c r="K109" s="225">
        <v>5.75</v>
      </c>
      <c r="L109" s="146">
        <v>15</v>
      </c>
      <c r="M109" s="146">
        <v>5</v>
      </c>
      <c r="N109" s="146">
        <v>7</v>
      </c>
      <c r="O109" s="225">
        <v>6</v>
      </c>
      <c r="P109" s="146">
        <v>6</v>
      </c>
      <c r="Q109" s="146">
        <v>6</v>
      </c>
      <c r="R109" s="146">
        <v>8</v>
      </c>
      <c r="S109" s="225">
        <v>7</v>
      </c>
      <c r="T109" s="146">
        <v>15</v>
      </c>
      <c r="U109" s="147" t="str">
        <f t="shared" si="9"/>
        <v>_4eA</v>
      </c>
      <c r="V109" s="121"/>
      <c r="W109" s="80">
        <v>6</v>
      </c>
      <c r="X109" s="81" t="s">
        <v>189</v>
      </c>
      <c r="Y109" s="81" t="s">
        <v>207</v>
      </c>
      <c r="Z109" s="81" t="s">
        <v>225</v>
      </c>
      <c r="AA109" s="145">
        <v>8.5</v>
      </c>
      <c r="AB109" s="146">
        <v>7</v>
      </c>
      <c r="AC109" s="225">
        <v>7.75</v>
      </c>
      <c r="AD109" s="146">
        <v>26</v>
      </c>
      <c r="AE109" s="146">
        <v>8.5</v>
      </c>
      <c r="AF109" s="146">
        <v>3</v>
      </c>
      <c r="AG109" s="225">
        <v>5.75</v>
      </c>
      <c r="AH109" s="146">
        <v>35</v>
      </c>
      <c r="AI109" s="146">
        <v>5</v>
      </c>
      <c r="AJ109" s="146">
        <v>7</v>
      </c>
      <c r="AK109" s="225">
        <v>6</v>
      </c>
      <c r="AL109" s="146">
        <v>26</v>
      </c>
      <c r="AM109" s="146">
        <v>6</v>
      </c>
      <c r="AN109" s="146">
        <v>8</v>
      </c>
      <c r="AO109" s="225">
        <v>7</v>
      </c>
      <c r="AP109" s="146">
        <v>35</v>
      </c>
      <c r="AQ109" s="26" t="str">
        <f t="shared" si="10"/>
        <v>_4eA</v>
      </c>
    </row>
    <row r="110" spans="1:90" customFormat="1" x14ac:dyDescent="0.25">
      <c r="A110" s="80">
        <v>7</v>
      </c>
      <c r="B110" s="81" t="s">
        <v>190</v>
      </c>
      <c r="C110" s="81" t="s">
        <v>208</v>
      </c>
      <c r="D110" s="81" t="s">
        <v>226</v>
      </c>
      <c r="E110" s="145">
        <v>8.5</v>
      </c>
      <c r="F110" s="146">
        <v>7</v>
      </c>
      <c r="G110" s="225">
        <v>7.75</v>
      </c>
      <c r="H110" s="146">
        <v>7</v>
      </c>
      <c r="I110" s="146">
        <v>11</v>
      </c>
      <c r="J110" s="146">
        <v>13</v>
      </c>
      <c r="K110" s="225">
        <v>12</v>
      </c>
      <c r="L110" s="146">
        <v>14</v>
      </c>
      <c r="M110" s="146">
        <v>5.5</v>
      </c>
      <c r="N110" s="146">
        <v>9</v>
      </c>
      <c r="O110" s="225">
        <v>7.25</v>
      </c>
      <c r="P110" s="146">
        <v>7</v>
      </c>
      <c r="Q110" s="146">
        <v>11.75</v>
      </c>
      <c r="R110" s="146">
        <v>12.5</v>
      </c>
      <c r="S110" s="225">
        <v>12.13</v>
      </c>
      <c r="T110" s="146">
        <v>14</v>
      </c>
      <c r="U110" s="147" t="str">
        <f t="shared" si="9"/>
        <v>_4eA</v>
      </c>
      <c r="V110" s="121"/>
      <c r="W110" s="80">
        <v>7</v>
      </c>
      <c r="X110" s="81" t="s">
        <v>190</v>
      </c>
      <c r="Y110" s="81" t="s">
        <v>208</v>
      </c>
      <c r="Z110" s="81" t="s">
        <v>226</v>
      </c>
      <c r="AA110" s="145">
        <v>8.5</v>
      </c>
      <c r="AB110" s="146">
        <v>7</v>
      </c>
      <c r="AC110" s="225">
        <v>7.75</v>
      </c>
      <c r="AD110" s="146">
        <v>27</v>
      </c>
      <c r="AE110" s="146">
        <v>11</v>
      </c>
      <c r="AF110" s="146">
        <v>13</v>
      </c>
      <c r="AG110" s="225">
        <v>12</v>
      </c>
      <c r="AH110" s="146">
        <v>34</v>
      </c>
      <c r="AI110" s="146">
        <v>5.5</v>
      </c>
      <c r="AJ110" s="146">
        <v>9</v>
      </c>
      <c r="AK110" s="225">
        <v>7.25</v>
      </c>
      <c r="AL110" s="146">
        <v>27</v>
      </c>
      <c r="AM110" s="146">
        <v>11.75</v>
      </c>
      <c r="AN110" s="146">
        <v>12.5</v>
      </c>
      <c r="AO110" s="225">
        <v>12.13</v>
      </c>
      <c r="AP110" s="146">
        <v>34</v>
      </c>
      <c r="AQ110" s="26" t="str">
        <f t="shared" si="10"/>
        <v>_4eA</v>
      </c>
    </row>
    <row r="111" spans="1:90" customFormat="1" x14ac:dyDescent="0.25">
      <c r="A111" s="80">
        <v>8</v>
      </c>
      <c r="B111" s="81" t="s">
        <v>191</v>
      </c>
      <c r="C111" s="81" t="s">
        <v>209</v>
      </c>
      <c r="D111" s="81" t="s">
        <v>227</v>
      </c>
      <c r="E111" s="145">
        <v>9.5</v>
      </c>
      <c r="F111" s="146">
        <v>7</v>
      </c>
      <c r="G111" s="225">
        <v>8.25</v>
      </c>
      <c r="H111" s="146">
        <v>8</v>
      </c>
      <c r="I111" s="146">
        <v>10</v>
      </c>
      <c r="J111" s="146">
        <v>3</v>
      </c>
      <c r="K111" s="225">
        <v>6.5</v>
      </c>
      <c r="L111" s="146">
        <v>13</v>
      </c>
      <c r="M111" s="146">
        <v>4.5</v>
      </c>
      <c r="N111" s="146">
        <v>7</v>
      </c>
      <c r="O111" s="225">
        <v>5.75</v>
      </c>
      <c r="P111" s="146">
        <v>8</v>
      </c>
      <c r="Q111" s="146">
        <v>7.25</v>
      </c>
      <c r="R111" s="146">
        <v>2</v>
      </c>
      <c r="S111" s="225">
        <v>4.63</v>
      </c>
      <c r="T111" s="146">
        <v>13</v>
      </c>
      <c r="U111" s="147" t="str">
        <f t="shared" si="9"/>
        <v>_4eA</v>
      </c>
      <c r="V111" s="121"/>
      <c r="W111" s="80">
        <v>8</v>
      </c>
      <c r="X111" s="81" t="s">
        <v>191</v>
      </c>
      <c r="Y111" s="81" t="s">
        <v>209</v>
      </c>
      <c r="Z111" s="81" t="s">
        <v>227</v>
      </c>
      <c r="AA111" s="145">
        <v>9.5</v>
      </c>
      <c r="AB111" s="146">
        <v>7</v>
      </c>
      <c r="AC111" s="225">
        <v>8.25</v>
      </c>
      <c r="AD111" s="146">
        <v>28</v>
      </c>
      <c r="AE111" s="146">
        <v>10</v>
      </c>
      <c r="AF111" s="146">
        <v>3</v>
      </c>
      <c r="AG111" s="225">
        <v>6.5</v>
      </c>
      <c r="AH111" s="146">
        <v>33</v>
      </c>
      <c r="AI111" s="146">
        <v>4.5</v>
      </c>
      <c r="AJ111" s="146">
        <v>7</v>
      </c>
      <c r="AK111" s="225">
        <v>5.75</v>
      </c>
      <c r="AL111" s="146">
        <v>28</v>
      </c>
      <c r="AM111" s="146">
        <v>7.25</v>
      </c>
      <c r="AN111" s="146">
        <v>2</v>
      </c>
      <c r="AO111" s="225">
        <v>4.63</v>
      </c>
      <c r="AP111" s="146">
        <v>33</v>
      </c>
      <c r="AQ111" s="26" t="str">
        <f t="shared" si="10"/>
        <v>_4eA</v>
      </c>
    </row>
    <row r="112" spans="1:90" customFormat="1" x14ac:dyDescent="0.25">
      <c r="A112" s="80">
        <v>9</v>
      </c>
      <c r="B112" s="81" t="s">
        <v>192</v>
      </c>
      <c r="C112" s="81" t="s">
        <v>210</v>
      </c>
      <c r="D112" s="81" t="s">
        <v>228</v>
      </c>
      <c r="E112" s="145">
        <v>9</v>
      </c>
      <c r="F112" s="146">
        <v>7</v>
      </c>
      <c r="G112" s="225">
        <v>8</v>
      </c>
      <c r="H112" s="146">
        <v>9</v>
      </c>
      <c r="I112" s="146">
        <v>11.5</v>
      </c>
      <c r="J112" s="146">
        <v>9</v>
      </c>
      <c r="K112" s="225">
        <v>10.25</v>
      </c>
      <c r="L112" s="146">
        <v>12</v>
      </c>
      <c r="M112" s="146">
        <v>7</v>
      </c>
      <c r="N112" s="146">
        <v>6</v>
      </c>
      <c r="O112" s="225">
        <v>6.5</v>
      </c>
      <c r="P112" s="146">
        <v>9</v>
      </c>
      <c r="Q112" s="146">
        <v>6</v>
      </c>
      <c r="R112" s="146">
        <v>5</v>
      </c>
      <c r="S112" s="225">
        <v>5.5</v>
      </c>
      <c r="T112" s="146">
        <v>12</v>
      </c>
      <c r="U112" s="147" t="str">
        <f t="shared" si="9"/>
        <v>_4eA</v>
      </c>
      <c r="V112" s="121"/>
      <c r="W112" s="80">
        <v>9</v>
      </c>
      <c r="X112" s="81" t="s">
        <v>192</v>
      </c>
      <c r="Y112" s="81" t="s">
        <v>210</v>
      </c>
      <c r="Z112" s="81" t="s">
        <v>228</v>
      </c>
      <c r="AA112" s="145">
        <v>9</v>
      </c>
      <c r="AB112" s="146">
        <v>7</v>
      </c>
      <c r="AC112" s="225">
        <v>8</v>
      </c>
      <c r="AD112" s="146">
        <v>29</v>
      </c>
      <c r="AE112" s="146">
        <v>11.5</v>
      </c>
      <c r="AF112" s="146">
        <v>9</v>
      </c>
      <c r="AG112" s="225">
        <v>10.25</v>
      </c>
      <c r="AH112" s="146">
        <v>32</v>
      </c>
      <c r="AI112" s="146">
        <v>7</v>
      </c>
      <c r="AJ112" s="146">
        <v>6</v>
      </c>
      <c r="AK112" s="225">
        <v>6.5</v>
      </c>
      <c r="AL112" s="146">
        <v>29</v>
      </c>
      <c r="AM112" s="146">
        <v>6</v>
      </c>
      <c r="AN112" s="146">
        <v>5</v>
      </c>
      <c r="AO112" s="225">
        <v>5.5</v>
      </c>
      <c r="AP112" s="146">
        <v>32</v>
      </c>
      <c r="AQ112" s="26" t="str">
        <f t="shared" si="10"/>
        <v>_4eA</v>
      </c>
    </row>
    <row r="113" spans="1:43" customFormat="1" x14ac:dyDescent="0.25">
      <c r="A113" s="80">
        <v>10</v>
      </c>
      <c r="B113" s="81" t="s">
        <v>193</v>
      </c>
      <c r="C113" s="81" t="s">
        <v>211</v>
      </c>
      <c r="D113" s="81" t="s">
        <v>229</v>
      </c>
      <c r="E113" s="145">
        <v>6.5</v>
      </c>
      <c r="F113" s="146">
        <v>7</v>
      </c>
      <c r="G113" s="225">
        <v>6.75</v>
      </c>
      <c r="H113" s="146">
        <v>10</v>
      </c>
      <c r="I113" s="146">
        <v>9.5</v>
      </c>
      <c r="J113" s="146">
        <v>9</v>
      </c>
      <c r="K113" s="225">
        <v>9.25</v>
      </c>
      <c r="L113" s="146">
        <v>11</v>
      </c>
      <c r="M113" s="146">
        <v>3.5</v>
      </c>
      <c r="N113" s="146">
        <v>1</v>
      </c>
      <c r="O113" s="225">
        <v>2.25</v>
      </c>
      <c r="P113" s="146">
        <v>10</v>
      </c>
      <c r="Q113" s="146">
        <v>8</v>
      </c>
      <c r="R113" s="146">
        <v>2.5</v>
      </c>
      <c r="S113" s="225">
        <v>5.25</v>
      </c>
      <c r="T113" s="146">
        <v>11</v>
      </c>
      <c r="U113" s="147" t="str">
        <f t="shared" si="9"/>
        <v>_4eA</v>
      </c>
      <c r="V113" s="121"/>
      <c r="W113" s="80">
        <v>10</v>
      </c>
      <c r="X113" s="81" t="s">
        <v>193</v>
      </c>
      <c r="Y113" s="81" t="s">
        <v>211</v>
      </c>
      <c r="Z113" s="81" t="s">
        <v>229</v>
      </c>
      <c r="AA113" s="145">
        <v>6.5</v>
      </c>
      <c r="AB113" s="146">
        <v>7</v>
      </c>
      <c r="AC113" s="225">
        <v>6.75</v>
      </c>
      <c r="AD113" s="146">
        <v>30</v>
      </c>
      <c r="AE113" s="146">
        <v>9.5</v>
      </c>
      <c r="AF113" s="146">
        <v>9</v>
      </c>
      <c r="AG113" s="225">
        <v>9.25</v>
      </c>
      <c r="AH113" s="146">
        <v>31</v>
      </c>
      <c r="AI113" s="146">
        <v>3.5</v>
      </c>
      <c r="AJ113" s="146">
        <v>1</v>
      </c>
      <c r="AK113" s="225">
        <v>2.25</v>
      </c>
      <c r="AL113" s="146">
        <v>30</v>
      </c>
      <c r="AM113" s="146">
        <v>8</v>
      </c>
      <c r="AN113" s="146">
        <v>2.5</v>
      </c>
      <c r="AO113" s="225">
        <v>5.25</v>
      </c>
      <c r="AP113" s="146">
        <v>31</v>
      </c>
      <c r="AQ113" s="26" t="str">
        <f t="shared" si="10"/>
        <v>_4eA</v>
      </c>
    </row>
    <row r="114" spans="1:43" customFormat="1" x14ac:dyDescent="0.25">
      <c r="A114" s="80">
        <v>11</v>
      </c>
      <c r="B114" s="81" t="s">
        <v>194</v>
      </c>
      <c r="C114" s="81" t="s">
        <v>212</v>
      </c>
      <c r="D114" s="81" t="s">
        <v>230</v>
      </c>
      <c r="E114" s="145">
        <v>8.5</v>
      </c>
      <c r="F114" s="146">
        <v>7</v>
      </c>
      <c r="G114" s="225">
        <v>7.75</v>
      </c>
      <c r="H114" s="146">
        <v>11</v>
      </c>
      <c r="I114" s="146">
        <v>7.5</v>
      </c>
      <c r="J114" s="146">
        <v>7</v>
      </c>
      <c r="K114" s="225">
        <v>7.25</v>
      </c>
      <c r="L114" s="146">
        <v>10</v>
      </c>
      <c r="M114" s="146">
        <v>4</v>
      </c>
      <c r="N114" s="146">
        <v>7</v>
      </c>
      <c r="O114" s="225">
        <v>5.5</v>
      </c>
      <c r="P114" s="146">
        <v>11</v>
      </c>
      <c r="Q114" s="146">
        <v>6.5</v>
      </c>
      <c r="R114" s="146">
        <v>9.5</v>
      </c>
      <c r="S114" s="225">
        <v>8</v>
      </c>
      <c r="T114" s="146">
        <v>10</v>
      </c>
      <c r="U114" s="147" t="str">
        <f t="shared" si="9"/>
        <v>_4eA</v>
      </c>
      <c r="V114" s="121"/>
      <c r="W114" s="80">
        <v>11</v>
      </c>
      <c r="X114" s="81" t="s">
        <v>194</v>
      </c>
      <c r="Y114" s="81" t="s">
        <v>212</v>
      </c>
      <c r="Z114" s="81" t="s">
        <v>230</v>
      </c>
      <c r="AA114" s="145">
        <v>8.5</v>
      </c>
      <c r="AB114" s="146">
        <v>7</v>
      </c>
      <c r="AC114" s="225">
        <v>7.75</v>
      </c>
      <c r="AD114" s="146">
        <v>31</v>
      </c>
      <c r="AE114" s="146">
        <v>7.5</v>
      </c>
      <c r="AF114" s="146">
        <v>7</v>
      </c>
      <c r="AG114" s="225">
        <v>7.25</v>
      </c>
      <c r="AH114" s="146">
        <v>30</v>
      </c>
      <c r="AI114" s="146">
        <v>4</v>
      </c>
      <c r="AJ114" s="146">
        <v>7</v>
      </c>
      <c r="AK114" s="225">
        <v>5.5</v>
      </c>
      <c r="AL114" s="146">
        <v>31</v>
      </c>
      <c r="AM114" s="146">
        <v>6.5</v>
      </c>
      <c r="AN114" s="146">
        <v>9.5</v>
      </c>
      <c r="AO114" s="225">
        <v>8</v>
      </c>
      <c r="AP114" s="146">
        <v>30</v>
      </c>
      <c r="AQ114" s="26" t="str">
        <f t="shared" si="10"/>
        <v>_4eA</v>
      </c>
    </row>
    <row r="115" spans="1:43" customFormat="1" x14ac:dyDescent="0.25">
      <c r="A115" s="80">
        <v>12</v>
      </c>
      <c r="B115" s="81" t="s">
        <v>195</v>
      </c>
      <c r="C115" s="81" t="s">
        <v>213</v>
      </c>
      <c r="D115" s="81" t="s">
        <v>231</v>
      </c>
      <c r="E115" s="145">
        <v>9.5</v>
      </c>
      <c r="F115" s="146">
        <v>10</v>
      </c>
      <c r="G115" s="225">
        <v>9.75</v>
      </c>
      <c r="H115" s="146">
        <v>12</v>
      </c>
      <c r="I115" s="146">
        <v>11.5</v>
      </c>
      <c r="J115" s="146">
        <v>14</v>
      </c>
      <c r="K115" s="225">
        <v>12.75</v>
      </c>
      <c r="L115" s="146">
        <v>9</v>
      </c>
      <c r="M115" s="146">
        <v>15.5</v>
      </c>
      <c r="N115" s="146">
        <v>15</v>
      </c>
      <c r="O115" s="225">
        <v>15.25</v>
      </c>
      <c r="P115" s="146">
        <v>12</v>
      </c>
      <c r="Q115" s="146">
        <v>11.25</v>
      </c>
      <c r="R115" s="146">
        <v>11.25</v>
      </c>
      <c r="S115" s="225">
        <v>11.25</v>
      </c>
      <c r="T115" s="146">
        <v>9</v>
      </c>
      <c r="U115" s="147" t="str">
        <f t="shared" si="9"/>
        <v>_4eA</v>
      </c>
      <c r="V115" s="121"/>
      <c r="W115" s="80">
        <v>12</v>
      </c>
      <c r="X115" s="81" t="s">
        <v>195</v>
      </c>
      <c r="Y115" s="81" t="s">
        <v>213</v>
      </c>
      <c r="Z115" s="81" t="s">
        <v>231</v>
      </c>
      <c r="AA115" s="145">
        <v>9.5</v>
      </c>
      <c r="AB115" s="146">
        <v>10</v>
      </c>
      <c r="AC115" s="225">
        <v>9.75</v>
      </c>
      <c r="AD115" s="146">
        <v>32</v>
      </c>
      <c r="AE115" s="146">
        <v>11.5</v>
      </c>
      <c r="AF115" s="146">
        <v>14</v>
      </c>
      <c r="AG115" s="225">
        <v>12.75</v>
      </c>
      <c r="AH115" s="146">
        <v>29</v>
      </c>
      <c r="AI115" s="146">
        <v>15.5</v>
      </c>
      <c r="AJ115" s="146">
        <v>15</v>
      </c>
      <c r="AK115" s="225">
        <v>15.25</v>
      </c>
      <c r="AL115" s="146">
        <v>32</v>
      </c>
      <c r="AM115" s="146">
        <v>11.25</v>
      </c>
      <c r="AN115" s="146">
        <v>11.25</v>
      </c>
      <c r="AO115" s="225">
        <v>11.25</v>
      </c>
      <c r="AP115" s="146">
        <v>29</v>
      </c>
      <c r="AQ115" s="26" t="str">
        <f t="shared" si="10"/>
        <v>_4eA</v>
      </c>
    </row>
    <row r="116" spans="1:43" customFormat="1" x14ac:dyDescent="0.25">
      <c r="A116" s="80">
        <v>13</v>
      </c>
      <c r="B116" s="81" t="s">
        <v>196</v>
      </c>
      <c r="C116" s="81" t="s">
        <v>214</v>
      </c>
      <c r="D116" s="81" t="s">
        <v>232</v>
      </c>
      <c r="E116" s="145">
        <v>10</v>
      </c>
      <c r="F116" s="146">
        <v>8</v>
      </c>
      <c r="G116" s="225">
        <v>9</v>
      </c>
      <c r="H116" s="146">
        <v>13</v>
      </c>
      <c r="I116" s="146">
        <v>11.5</v>
      </c>
      <c r="J116" s="146">
        <v>11</v>
      </c>
      <c r="K116" s="225">
        <v>11.25</v>
      </c>
      <c r="L116" s="146">
        <v>8</v>
      </c>
      <c r="M116" s="146">
        <v>9.5</v>
      </c>
      <c r="N116" s="146">
        <v>11</v>
      </c>
      <c r="O116" s="225">
        <v>10.25</v>
      </c>
      <c r="P116" s="146">
        <v>13</v>
      </c>
      <c r="Q116" s="146">
        <v>7.75</v>
      </c>
      <c r="R116" s="146">
        <v>5</v>
      </c>
      <c r="S116" s="225">
        <v>6.38</v>
      </c>
      <c r="T116" s="146">
        <v>8</v>
      </c>
      <c r="U116" s="147" t="str">
        <f t="shared" si="9"/>
        <v>_4eA</v>
      </c>
      <c r="V116" s="121"/>
      <c r="W116" s="80">
        <v>13</v>
      </c>
      <c r="X116" s="81" t="s">
        <v>196</v>
      </c>
      <c r="Y116" s="81" t="s">
        <v>214</v>
      </c>
      <c r="Z116" s="81" t="s">
        <v>232</v>
      </c>
      <c r="AA116" s="145">
        <v>10</v>
      </c>
      <c r="AB116" s="146">
        <v>8</v>
      </c>
      <c r="AC116" s="225">
        <v>9</v>
      </c>
      <c r="AD116" s="146">
        <v>33</v>
      </c>
      <c r="AE116" s="146">
        <v>11.5</v>
      </c>
      <c r="AF116" s="146">
        <v>11</v>
      </c>
      <c r="AG116" s="225">
        <v>11.25</v>
      </c>
      <c r="AH116" s="146">
        <v>28</v>
      </c>
      <c r="AI116" s="146">
        <v>9.5</v>
      </c>
      <c r="AJ116" s="146">
        <v>11</v>
      </c>
      <c r="AK116" s="225">
        <v>10.25</v>
      </c>
      <c r="AL116" s="146">
        <v>33</v>
      </c>
      <c r="AM116" s="146">
        <v>7.75</v>
      </c>
      <c r="AN116" s="146">
        <v>5</v>
      </c>
      <c r="AO116" s="225">
        <v>6.38</v>
      </c>
      <c r="AP116" s="146">
        <v>28</v>
      </c>
      <c r="AQ116" s="26" t="str">
        <f t="shared" si="10"/>
        <v>_4eA</v>
      </c>
    </row>
    <row r="117" spans="1:43" customFormat="1" x14ac:dyDescent="0.25">
      <c r="A117" s="80">
        <v>14</v>
      </c>
      <c r="B117" s="81" t="s">
        <v>197</v>
      </c>
      <c r="C117" s="81" t="s">
        <v>215</v>
      </c>
      <c r="D117" s="81" t="s">
        <v>233</v>
      </c>
      <c r="E117" s="145">
        <v>7</v>
      </c>
      <c r="F117" s="146">
        <v>7</v>
      </c>
      <c r="G117" s="225">
        <v>7</v>
      </c>
      <c r="H117" s="146">
        <v>14</v>
      </c>
      <c r="I117" s="146">
        <v>9</v>
      </c>
      <c r="J117" s="146">
        <v>11</v>
      </c>
      <c r="K117" s="225">
        <v>10</v>
      </c>
      <c r="L117" s="146">
        <v>7</v>
      </c>
      <c r="M117" s="146">
        <v>4</v>
      </c>
      <c r="N117" s="146">
        <v>6</v>
      </c>
      <c r="O117" s="225">
        <v>5</v>
      </c>
      <c r="P117" s="146">
        <v>14</v>
      </c>
      <c r="Q117" s="146">
        <v>9.25</v>
      </c>
      <c r="R117" s="146">
        <v>11</v>
      </c>
      <c r="S117" s="225">
        <v>10.130000000000001</v>
      </c>
      <c r="T117" s="146">
        <v>7</v>
      </c>
      <c r="U117" s="147" t="str">
        <f t="shared" si="9"/>
        <v>_4eA</v>
      </c>
      <c r="V117" s="121"/>
      <c r="W117" s="80">
        <v>14</v>
      </c>
      <c r="X117" s="81" t="s">
        <v>197</v>
      </c>
      <c r="Y117" s="81" t="s">
        <v>215</v>
      </c>
      <c r="Z117" s="81" t="s">
        <v>233</v>
      </c>
      <c r="AA117" s="145">
        <v>7</v>
      </c>
      <c r="AB117" s="146">
        <v>7</v>
      </c>
      <c r="AC117" s="225">
        <v>7</v>
      </c>
      <c r="AD117" s="146">
        <v>34</v>
      </c>
      <c r="AE117" s="146">
        <v>9</v>
      </c>
      <c r="AF117" s="146">
        <v>11</v>
      </c>
      <c r="AG117" s="225">
        <v>10</v>
      </c>
      <c r="AH117" s="146">
        <v>27</v>
      </c>
      <c r="AI117" s="146">
        <v>4</v>
      </c>
      <c r="AJ117" s="146">
        <v>6</v>
      </c>
      <c r="AK117" s="225">
        <v>5</v>
      </c>
      <c r="AL117" s="146">
        <v>34</v>
      </c>
      <c r="AM117" s="146">
        <v>9.25</v>
      </c>
      <c r="AN117" s="146">
        <v>11</v>
      </c>
      <c r="AO117" s="225">
        <v>10.130000000000001</v>
      </c>
      <c r="AP117" s="146">
        <v>27</v>
      </c>
      <c r="AQ117" s="26" t="str">
        <f t="shared" si="10"/>
        <v>_4eA</v>
      </c>
    </row>
    <row r="118" spans="1:43" customFormat="1" x14ac:dyDescent="0.25">
      <c r="A118" s="80">
        <v>15</v>
      </c>
      <c r="B118" s="81" t="s">
        <v>198</v>
      </c>
      <c r="C118" s="81" t="s">
        <v>216</v>
      </c>
      <c r="D118" s="81" t="s">
        <v>234</v>
      </c>
      <c r="E118" s="145">
        <v>15.5</v>
      </c>
      <c r="F118" s="146">
        <v>16</v>
      </c>
      <c r="G118" s="225">
        <v>15.75</v>
      </c>
      <c r="H118" s="146">
        <v>15</v>
      </c>
      <c r="I118" s="146">
        <v>18.5</v>
      </c>
      <c r="J118" s="146">
        <v>16</v>
      </c>
      <c r="K118" s="225">
        <v>17.25</v>
      </c>
      <c r="L118" s="146">
        <v>6</v>
      </c>
      <c r="M118" s="146">
        <v>17</v>
      </c>
      <c r="N118" s="146">
        <v>13</v>
      </c>
      <c r="O118" s="225">
        <v>15</v>
      </c>
      <c r="P118" s="146">
        <v>15</v>
      </c>
      <c r="Q118" s="146">
        <v>18</v>
      </c>
      <c r="R118" s="146">
        <v>19.75</v>
      </c>
      <c r="S118" s="225">
        <v>18.88</v>
      </c>
      <c r="T118" s="146">
        <v>6</v>
      </c>
      <c r="U118" s="147" t="str">
        <f t="shared" si="9"/>
        <v>_4eA</v>
      </c>
      <c r="V118" s="121"/>
      <c r="W118" s="80">
        <v>15</v>
      </c>
      <c r="X118" s="81" t="s">
        <v>198</v>
      </c>
      <c r="Y118" s="81" t="s">
        <v>216</v>
      </c>
      <c r="Z118" s="81" t="s">
        <v>234</v>
      </c>
      <c r="AA118" s="145">
        <v>15.5</v>
      </c>
      <c r="AB118" s="146">
        <v>16</v>
      </c>
      <c r="AC118" s="225">
        <v>15.75</v>
      </c>
      <c r="AD118" s="146">
        <v>35</v>
      </c>
      <c r="AE118" s="146">
        <v>18.5</v>
      </c>
      <c r="AF118" s="146">
        <v>16</v>
      </c>
      <c r="AG118" s="225">
        <v>17.25</v>
      </c>
      <c r="AH118" s="146">
        <v>26</v>
      </c>
      <c r="AI118" s="146">
        <v>17</v>
      </c>
      <c r="AJ118" s="146">
        <v>13</v>
      </c>
      <c r="AK118" s="225">
        <v>15</v>
      </c>
      <c r="AL118" s="146">
        <v>35</v>
      </c>
      <c r="AM118" s="146">
        <v>18</v>
      </c>
      <c r="AN118" s="146">
        <v>19.75</v>
      </c>
      <c r="AO118" s="225">
        <v>18.88</v>
      </c>
      <c r="AP118" s="146">
        <v>26</v>
      </c>
      <c r="AQ118" s="26" t="str">
        <f t="shared" si="10"/>
        <v>_4eA</v>
      </c>
    </row>
    <row r="119" spans="1:43" customFormat="1" x14ac:dyDescent="0.25">
      <c r="A119" s="80">
        <v>16</v>
      </c>
      <c r="B119" s="81" t="s">
        <v>199</v>
      </c>
      <c r="C119" s="81" t="s">
        <v>217</v>
      </c>
      <c r="D119" s="81" t="s">
        <v>235</v>
      </c>
      <c r="E119" s="145">
        <v>8</v>
      </c>
      <c r="F119" s="146">
        <v>8</v>
      </c>
      <c r="G119" s="225">
        <v>8</v>
      </c>
      <c r="H119" s="146">
        <v>16</v>
      </c>
      <c r="I119" s="146">
        <v>8</v>
      </c>
      <c r="J119" s="146">
        <v>9</v>
      </c>
      <c r="K119" s="225">
        <v>8.5</v>
      </c>
      <c r="L119" s="146">
        <v>5</v>
      </c>
      <c r="M119" s="146">
        <v>8</v>
      </c>
      <c r="N119" s="146">
        <v>3</v>
      </c>
      <c r="O119" s="225">
        <v>5.5</v>
      </c>
      <c r="P119" s="146">
        <v>16</v>
      </c>
      <c r="Q119" s="146">
        <v>7.25</v>
      </c>
      <c r="R119" s="146">
        <v>4.5</v>
      </c>
      <c r="S119" s="225">
        <v>5.88</v>
      </c>
      <c r="T119" s="146">
        <v>5</v>
      </c>
      <c r="U119" s="147" t="str">
        <f t="shared" si="9"/>
        <v>_4eA</v>
      </c>
      <c r="V119" s="121"/>
      <c r="W119" s="80">
        <v>16</v>
      </c>
      <c r="X119" s="81" t="s">
        <v>199</v>
      </c>
      <c r="Y119" s="81" t="s">
        <v>217</v>
      </c>
      <c r="Z119" s="81" t="s">
        <v>235</v>
      </c>
      <c r="AA119" s="145">
        <v>8</v>
      </c>
      <c r="AB119" s="146">
        <v>8</v>
      </c>
      <c r="AC119" s="225">
        <v>8</v>
      </c>
      <c r="AD119" s="146">
        <v>36</v>
      </c>
      <c r="AE119" s="146">
        <v>8</v>
      </c>
      <c r="AF119" s="146">
        <v>9</v>
      </c>
      <c r="AG119" s="225">
        <v>8.5</v>
      </c>
      <c r="AH119" s="146">
        <v>25</v>
      </c>
      <c r="AI119" s="146">
        <v>8</v>
      </c>
      <c r="AJ119" s="146">
        <v>3</v>
      </c>
      <c r="AK119" s="225">
        <v>5.5</v>
      </c>
      <c r="AL119" s="146">
        <v>36</v>
      </c>
      <c r="AM119" s="146">
        <v>7.25</v>
      </c>
      <c r="AN119" s="146">
        <v>4.5</v>
      </c>
      <c r="AO119" s="225">
        <v>5.88</v>
      </c>
      <c r="AP119" s="146">
        <v>25</v>
      </c>
      <c r="AQ119" s="26" t="str">
        <f t="shared" si="10"/>
        <v>_4eA</v>
      </c>
    </row>
    <row r="120" spans="1:43" customFormat="1" x14ac:dyDescent="0.25">
      <c r="A120" s="80">
        <v>17</v>
      </c>
      <c r="B120" s="81" t="s">
        <v>200</v>
      </c>
      <c r="C120" s="81" t="s">
        <v>218</v>
      </c>
      <c r="D120" s="81" t="s">
        <v>236</v>
      </c>
      <c r="E120" s="145">
        <v>8</v>
      </c>
      <c r="F120" s="146">
        <v>7</v>
      </c>
      <c r="G120" s="225">
        <v>7.5</v>
      </c>
      <c r="H120" s="146">
        <v>17</v>
      </c>
      <c r="I120" s="146">
        <v>6.5</v>
      </c>
      <c r="J120" s="146">
        <v>8</v>
      </c>
      <c r="K120" s="225">
        <v>7.25</v>
      </c>
      <c r="L120" s="146">
        <v>4</v>
      </c>
      <c r="M120" s="146">
        <v>4.5</v>
      </c>
      <c r="N120" s="146">
        <v>7</v>
      </c>
      <c r="O120" s="225">
        <v>5.75</v>
      </c>
      <c r="P120" s="146">
        <v>17</v>
      </c>
      <c r="Q120" s="146">
        <v>9.5</v>
      </c>
      <c r="R120" s="146">
        <v>7.75</v>
      </c>
      <c r="S120" s="225">
        <v>8.6300000000000008</v>
      </c>
      <c r="T120" s="146">
        <v>4</v>
      </c>
      <c r="U120" s="147" t="str">
        <f t="shared" si="9"/>
        <v>_4eA</v>
      </c>
      <c r="V120" s="121"/>
      <c r="W120" s="80">
        <v>17</v>
      </c>
      <c r="X120" s="81" t="s">
        <v>200</v>
      </c>
      <c r="Y120" s="81" t="s">
        <v>218</v>
      </c>
      <c r="Z120" s="81" t="s">
        <v>236</v>
      </c>
      <c r="AA120" s="145">
        <v>8</v>
      </c>
      <c r="AB120" s="146">
        <v>7</v>
      </c>
      <c r="AC120" s="225">
        <v>7.5</v>
      </c>
      <c r="AD120" s="146">
        <v>37</v>
      </c>
      <c r="AE120" s="146">
        <v>6.5</v>
      </c>
      <c r="AF120" s="146">
        <v>8</v>
      </c>
      <c r="AG120" s="225">
        <v>7.25</v>
      </c>
      <c r="AH120" s="146">
        <v>24</v>
      </c>
      <c r="AI120" s="146">
        <v>4.5</v>
      </c>
      <c r="AJ120" s="146">
        <v>7</v>
      </c>
      <c r="AK120" s="225">
        <v>5.75</v>
      </c>
      <c r="AL120" s="146">
        <v>37</v>
      </c>
      <c r="AM120" s="146">
        <v>9.5</v>
      </c>
      <c r="AN120" s="146">
        <v>7.75</v>
      </c>
      <c r="AO120" s="225">
        <v>8.6300000000000008</v>
      </c>
      <c r="AP120" s="146">
        <v>24</v>
      </c>
      <c r="AQ120" s="26" t="str">
        <f t="shared" si="10"/>
        <v>_4eA</v>
      </c>
    </row>
    <row r="121" spans="1:43" customFormat="1" x14ac:dyDescent="0.25">
      <c r="A121" s="80">
        <v>18</v>
      </c>
      <c r="B121" s="81" t="s">
        <v>201</v>
      </c>
      <c r="C121" s="81" t="s">
        <v>219</v>
      </c>
      <c r="D121" s="81" t="s">
        <v>237</v>
      </c>
      <c r="E121" s="145">
        <v>9</v>
      </c>
      <c r="F121" s="146">
        <v>7</v>
      </c>
      <c r="G121" s="225">
        <v>8</v>
      </c>
      <c r="H121" s="146">
        <v>18</v>
      </c>
      <c r="I121" s="146">
        <v>10</v>
      </c>
      <c r="J121" s="146">
        <v>11</v>
      </c>
      <c r="K121" s="225">
        <v>10.5</v>
      </c>
      <c r="L121" s="146">
        <v>3</v>
      </c>
      <c r="M121" s="146">
        <v>5</v>
      </c>
      <c r="N121" s="146">
        <v>10</v>
      </c>
      <c r="O121" s="225">
        <v>7.5</v>
      </c>
      <c r="P121" s="146">
        <v>18</v>
      </c>
      <c r="Q121" s="146">
        <v>10.130000000000001</v>
      </c>
      <c r="R121" s="146">
        <v>8.25</v>
      </c>
      <c r="S121" s="225">
        <v>9.19</v>
      </c>
      <c r="T121" s="146">
        <v>3</v>
      </c>
      <c r="U121" s="147" t="str">
        <f t="shared" si="9"/>
        <v>_4eA</v>
      </c>
      <c r="V121" s="121"/>
      <c r="W121" s="80">
        <v>18</v>
      </c>
      <c r="X121" s="81" t="s">
        <v>201</v>
      </c>
      <c r="Y121" s="81" t="s">
        <v>219</v>
      </c>
      <c r="Z121" s="81" t="s">
        <v>237</v>
      </c>
      <c r="AA121" s="145">
        <v>9</v>
      </c>
      <c r="AB121" s="146">
        <v>7</v>
      </c>
      <c r="AC121" s="225">
        <v>8</v>
      </c>
      <c r="AD121" s="146">
        <v>38</v>
      </c>
      <c r="AE121" s="146">
        <v>10</v>
      </c>
      <c r="AF121" s="146">
        <v>11</v>
      </c>
      <c r="AG121" s="225">
        <v>10.5</v>
      </c>
      <c r="AH121" s="146">
        <v>23</v>
      </c>
      <c r="AI121" s="146">
        <v>5</v>
      </c>
      <c r="AJ121" s="146">
        <v>10</v>
      </c>
      <c r="AK121" s="225">
        <v>7.5</v>
      </c>
      <c r="AL121" s="146">
        <v>38</v>
      </c>
      <c r="AM121" s="146">
        <v>10.130000000000001</v>
      </c>
      <c r="AN121" s="146">
        <v>8.25</v>
      </c>
      <c r="AO121" s="225">
        <v>9.19</v>
      </c>
      <c r="AP121" s="146">
        <v>23</v>
      </c>
      <c r="AQ121" s="26" t="str">
        <f t="shared" si="10"/>
        <v>_4eA</v>
      </c>
    </row>
    <row r="122" spans="1:43" customFormat="1" x14ac:dyDescent="0.25">
      <c r="A122" s="80">
        <v>19</v>
      </c>
      <c r="B122" s="81"/>
      <c r="C122" s="81"/>
      <c r="D122" s="81"/>
      <c r="E122" s="145"/>
      <c r="F122" s="146"/>
      <c r="G122" s="225"/>
      <c r="H122" s="146"/>
      <c r="I122" s="146"/>
      <c r="J122" s="146"/>
      <c r="K122" s="225"/>
      <c r="L122" s="146"/>
      <c r="M122" s="146"/>
      <c r="N122" s="146"/>
      <c r="O122" s="225"/>
      <c r="P122" s="146"/>
      <c r="Q122" s="146"/>
      <c r="R122" s="146"/>
      <c r="S122" s="225"/>
      <c r="T122" s="146"/>
      <c r="U122" s="147"/>
      <c r="V122" s="121"/>
      <c r="W122" s="80">
        <v>19</v>
      </c>
      <c r="X122" s="81"/>
      <c r="Y122" s="81"/>
      <c r="Z122" s="81"/>
      <c r="AA122" s="145"/>
      <c r="AB122" s="146"/>
      <c r="AC122" s="225"/>
      <c r="AD122" s="146"/>
      <c r="AE122" s="146"/>
      <c r="AF122" s="146"/>
      <c r="AG122" s="225"/>
      <c r="AH122" s="146"/>
      <c r="AI122" s="146"/>
      <c r="AJ122" s="146"/>
      <c r="AK122" s="225"/>
      <c r="AL122" s="146"/>
      <c r="AM122" s="146"/>
      <c r="AN122" s="146"/>
      <c r="AO122" s="225"/>
      <c r="AP122" s="146"/>
      <c r="AQ122" s="26"/>
    </row>
    <row r="123" spans="1:43" customFormat="1" x14ac:dyDescent="0.25">
      <c r="A123" s="80">
        <v>20</v>
      </c>
      <c r="B123" s="81"/>
      <c r="C123" s="81"/>
      <c r="D123" s="81"/>
      <c r="E123" s="145"/>
      <c r="F123" s="146"/>
      <c r="G123" s="225"/>
      <c r="H123" s="146"/>
      <c r="I123" s="146"/>
      <c r="J123" s="146"/>
      <c r="K123" s="225"/>
      <c r="L123" s="146"/>
      <c r="M123" s="146"/>
      <c r="N123" s="146"/>
      <c r="O123" s="225"/>
      <c r="P123" s="146"/>
      <c r="Q123" s="146"/>
      <c r="R123" s="146"/>
      <c r="S123" s="225"/>
      <c r="T123" s="146"/>
      <c r="U123" s="147"/>
      <c r="V123" s="121"/>
      <c r="W123" s="80">
        <v>20</v>
      </c>
      <c r="X123" s="81"/>
      <c r="Y123" s="81"/>
      <c r="Z123" s="81"/>
      <c r="AA123" s="145"/>
      <c r="AB123" s="146"/>
      <c r="AC123" s="225"/>
      <c r="AD123" s="146"/>
      <c r="AE123" s="146"/>
      <c r="AF123" s="146"/>
      <c r="AG123" s="225"/>
      <c r="AH123" s="146"/>
      <c r="AI123" s="146"/>
      <c r="AJ123" s="146"/>
      <c r="AK123" s="225"/>
      <c r="AL123" s="146"/>
      <c r="AM123" s="146"/>
      <c r="AN123" s="146"/>
      <c r="AO123" s="225"/>
      <c r="AP123" s="146"/>
      <c r="AQ123" s="26"/>
    </row>
    <row r="124" spans="1:43" customFormat="1" x14ac:dyDescent="0.25">
      <c r="A124" s="80"/>
      <c r="B124" s="81"/>
      <c r="C124" s="81"/>
      <c r="D124" s="81"/>
      <c r="E124" s="145"/>
      <c r="F124" s="146"/>
      <c r="G124" s="225"/>
      <c r="H124" s="146"/>
      <c r="I124" s="146"/>
      <c r="J124" s="146"/>
      <c r="K124" s="225"/>
      <c r="L124" s="146"/>
      <c r="M124" s="146"/>
      <c r="N124" s="146"/>
      <c r="O124" s="225"/>
      <c r="P124" s="146"/>
      <c r="Q124" s="146"/>
      <c r="R124" s="146"/>
      <c r="S124" s="225"/>
      <c r="T124" s="146"/>
      <c r="U124" s="147"/>
      <c r="V124" s="121"/>
      <c r="W124" s="80"/>
      <c r="X124" s="81"/>
      <c r="Y124" s="81"/>
      <c r="Z124" s="81"/>
      <c r="AA124" s="145"/>
      <c r="AB124" s="146"/>
      <c r="AC124" s="225"/>
      <c r="AD124" s="146"/>
      <c r="AE124" s="146"/>
      <c r="AF124" s="146"/>
      <c r="AG124" s="225"/>
      <c r="AH124" s="146"/>
      <c r="AI124" s="146"/>
      <c r="AJ124" s="146"/>
      <c r="AK124" s="225"/>
      <c r="AL124" s="146"/>
      <c r="AM124" s="146"/>
      <c r="AN124" s="146"/>
      <c r="AO124" s="225"/>
      <c r="AP124" s="146"/>
      <c r="AQ124" s="26"/>
    </row>
    <row r="125" spans="1:43" customFormat="1" x14ac:dyDescent="0.25">
      <c r="A125" s="80"/>
      <c r="B125" s="81"/>
      <c r="C125" s="81"/>
      <c r="D125" s="81"/>
      <c r="E125" s="145"/>
      <c r="F125" s="146"/>
      <c r="G125" s="225"/>
      <c r="H125" s="146"/>
      <c r="I125" s="146"/>
      <c r="J125" s="146"/>
      <c r="K125" s="225"/>
      <c r="L125" s="146"/>
      <c r="M125" s="146"/>
      <c r="N125" s="146"/>
      <c r="O125" s="225"/>
      <c r="P125" s="146"/>
      <c r="Q125" s="146"/>
      <c r="R125" s="146"/>
      <c r="S125" s="225"/>
      <c r="T125" s="146"/>
      <c r="U125" s="147"/>
      <c r="V125" s="121"/>
      <c r="W125" s="80"/>
      <c r="X125" s="81"/>
      <c r="Y125" s="81"/>
      <c r="Z125" s="81"/>
      <c r="AA125" s="145"/>
      <c r="AB125" s="146"/>
      <c r="AC125" s="225"/>
      <c r="AD125" s="146"/>
      <c r="AE125" s="146"/>
      <c r="AF125" s="146"/>
      <c r="AG125" s="225"/>
      <c r="AH125" s="146"/>
      <c r="AI125" s="146"/>
      <c r="AJ125" s="146"/>
      <c r="AK125" s="225"/>
      <c r="AL125" s="146"/>
      <c r="AM125" s="146"/>
      <c r="AN125" s="146"/>
      <c r="AO125" s="225"/>
      <c r="AP125" s="146"/>
      <c r="AQ125" s="26"/>
    </row>
    <row r="126" spans="1:43" customFormat="1" x14ac:dyDescent="0.25">
      <c r="A126" s="80"/>
      <c r="B126" s="81"/>
      <c r="C126" s="81"/>
      <c r="D126" s="81"/>
      <c r="E126" s="145"/>
      <c r="F126" s="146"/>
      <c r="G126" s="225"/>
      <c r="H126" s="146"/>
      <c r="I126" s="146"/>
      <c r="J126" s="146"/>
      <c r="K126" s="225"/>
      <c r="L126" s="146"/>
      <c r="M126" s="146"/>
      <c r="N126" s="146"/>
      <c r="O126" s="225"/>
      <c r="P126" s="146"/>
      <c r="Q126" s="146"/>
      <c r="R126" s="146"/>
      <c r="S126" s="225"/>
      <c r="T126" s="146"/>
      <c r="U126" s="147"/>
      <c r="V126" s="121"/>
      <c r="W126" s="80"/>
      <c r="X126" s="81"/>
      <c r="Y126" s="81"/>
      <c r="Z126" s="81"/>
      <c r="AA126" s="145"/>
      <c r="AB126" s="146"/>
      <c r="AC126" s="225"/>
      <c r="AD126" s="146"/>
      <c r="AE126" s="146"/>
      <c r="AF126" s="146"/>
      <c r="AG126" s="225"/>
      <c r="AH126" s="146"/>
      <c r="AI126" s="146"/>
      <c r="AJ126" s="146"/>
      <c r="AK126" s="225"/>
      <c r="AL126" s="146"/>
      <c r="AM126" s="146"/>
      <c r="AN126" s="146"/>
      <c r="AO126" s="225"/>
      <c r="AP126" s="146"/>
      <c r="AQ126" s="26"/>
    </row>
    <row r="127" spans="1:43" customFormat="1" x14ac:dyDescent="0.25">
      <c r="A127" s="80"/>
      <c r="B127" s="81"/>
      <c r="C127" s="81"/>
      <c r="D127" s="81"/>
      <c r="E127" s="145"/>
      <c r="F127" s="146"/>
      <c r="G127" s="225"/>
      <c r="H127" s="146"/>
      <c r="I127" s="146"/>
      <c r="J127" s="146"/>
      <c r="K127" s="225"/>
      <c r="L127" s="146"/>
      <c r="M127" s="146"/>
      <c r="N127" s="146"/>
      <c r="O127" s="225"/>
      <c r="P127" s="146"/>
      <c r="Q127" s="146"/>
      <c r="R127" s="146"/>
      <c r="S127" s="225"/>
      <c r="T127" s="146"/>
      <c r="U127" s="147"/>
      <c r="V127" s="121"/>
      <c r="W127" s="80"/>
      <c r="X127" s="81"/>
      <c r="Y127" s="81"/>
      <c r="Z127" s="81"/>
      <c r="AA127" s="145"/>
      <c r="AB127" s="146"/>
      <c r="AC127" s="225"/>
      <c r="AD127" s="146"/>
      <c r="AE127" s="146"/>
      <c r="AF127" s="146"/>
      <c r="AG127" s="225"/>
      <c r="AH127" s="146"/>
      <c r="AI127" s="146"/>
      <c r="AJ127" s="146"/>
      <c r="AK127" s="225"/>
      <c r="AL127" s="146"/>
      <c r="AM127" s="146"/>
      <c r="AN127" s="146"/>
      <c r="AO127" s="225"/>
      <c r="AP127" s="146"/>
      <c r="AQ127" s="26"/>
    </row>
    <row r="128" spans="1:43" customFormat="1" ht="15" x14ac:dyDescent="0.25">
      <c r="A128" s="91"/>
      <c r="B128" s="81"/>
      <c r="C128" s="81"/>
      <c r="D128" s="87"/>
      <c r="E128" s="147"/>
      <c r="F128" s="147"/>
      <c r="G128" s="226"/>
      <c r="H128" s="147"/>
      <c r="I128" s="147"/>
      <c r="J128" s="147"/>
      <c r="K128" s="226"/>
      <c r="L128" s="147"/>
      <c r="M128" s="147"/>
      <c r="N128" s="147"/>
      <c r="O128" s="226"/>
      <c r="P128" s="147"/>
      <c r="Q128" s="147"/>
      <c r="R128" s="147"/>
      <c r="S128" s="226"/>
      <c r="T128" s="147"/>
      <c r="U128" s="147" t="str">
        <f t="shared" ref="U128" si="11">IF(B128="","",$U$2)</f>
        <v/>
      </c>
      <c r="V128" s="121"/>
      <c r="W128" s="91"/>
      <c r="X128" s="81"/>
      <c r="Y128" s="81"/>
      <c r="Z128" s="87"/>
      <c r="AA128" s="147"/>
      <c r="AB128" s="147"/>
      <c r="AC128" s="226"/>
      <c r="AD128" s="147"/>
      <c r="AE128" s="147"/>
      <c r="AF128" s="147"/>
      <c r="AG128" s="226"/>
      <c r="AH128" s="147"/>
      <c r="AI128" s="147"/>
      <c r="AJ128" s="147"/>
      <c r="AK128" s="226"/>
      <c r="AL128" s="147"/>
      <c r="AM128" s="147"/>
      <c r="AN128" s="147"/>
      <c r="AO128" s="226"/>
      <c r="AP128" s="147"/>
      <c r="AQ128" s="26" t="str">
        <f t="shared" ref="AQ128" si="12">IF(X128="","",$AQ$2)</f>
        <v/>
      </c>
    </row>
    <row r="129" spans="1:90" s="29" customFormat="1" ht="5.0999999999999996" customHeight="1" x14ac:dyDescent="0.25">
      <c r="A129" s="28"/>
      <c r="B129" s="44"/>
      <c r="C129" s="44"/>
      <c r="D129" s="45"/>
      <c r="L129" s="148"/>
      <c r="M129" s="148"/>
      <c r="N129" s="148"/>
      <c r="V129" s="121"/>
      <c r="W129" s="28"/>
      <c r="X129" s="44"/>
      <c r="Y129" s="44"/>
      <c r="Z129" s="45"/>
    </row>
    <row r="130" spans="1:90" customFormat="1" x14ac:dyDescent="0.25">
      <c r="A130" s="25"/>
      <c r="B130" s="22"/>
      <c r="C130" s="22"/>
      <c r="D130" s="22"/>
      <c r="E130" s="39"/>
      <c r="F130" s="40"/>
      <c r="G130" s="41"/>
      <c r="H130" s="42"/>
      <c r="I130" s="43"/>
      <c r="J130" s="40"/>
      <c r="K130" s="41"/>
      <c r="L130" s="42"/>
      <c r="M130" s="43"/>
      <c r="N130" s="40"/>
      <c r="O130" s="41"/>
      <c r="P130" s="42"/>
      <c r="Q130" s="43"/>
      <c r="R130" s="40"/>
      <c r="S130" s="41"/>
      <c r="T130" s="42"/>
      <c r="V130" s="121"/>
      <c r="W130" s="25"/>
      <c r="X130" s="22"/>
      <c r="Y130" s="22"/>
      <c r="Z130" s="22"/>
      <c r="AA130" s="39"/>
      <c r="AB130" s="40"/>
      <c r="AC130" s="41"/>
      <c r="AD130" s="42"/>
      <c r="AE130" s="43"/>
      <c r="AF130" s="40"/>
      <c r="AG130" s="41"/>
      <c r="AH130" s="42"/>
      <c r="AI130" s="43"/>
      <c r="AJ130" s="40"/>
      <c r="AK130" s="41"/>
      <c r="AL130" s="42"/>
      <c r="AM130" s="43"/>
      <c r="AN130" s="40"/>
      <c r="AO130" s="41"/>
      <c r="AP130" s="42"/>
    </row>
    <row r="131" spans="1:90" s="1" customFormat="1" ht="18.95" customHeight="1" x14ac:dyDescent="0.25">
      <c r="A131" s="51"/>
      <c r="B131" s="52"/>
      <c r="C131" s="52"/>
      <c r="D131" s="52"/>
      <c r="E131" s="52"/>
      <c r="F131" s="53"/>
      <c r="G131" s="54"/>
      <c r="I131" s="51"/>
      <c r="J131" s="51"/>
      <c r="K131" s="52"/>
      <c r="L131" s="52"/>
      <c r="M131" s="52"/>
      <c r="N131" s="52"/>
      <c r="O131" s="53"/>
      <c r="P131" s="54"/>
      <c r="R131" s="51"/>
      <c r="S131" s="51"/>
      <c r="T131" s="115"/>
      <c r="U131" s="114" t="s">
        <v>19</v>
      </c>
      <c r="V131" s="117"/>
      <c r="W131" s="52"/>
      <c r="X131" s="53"/>
      <c r="Y131" s="54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115"/>
      <c r="AQ131" s="114" t="s">
        <v>18</v>
      </c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/>
      <c r="CG131" s="51"/>
      <c r="CH131" s="51"/>
      <c r="CI131" s="51"/>
      <c r="CJ131" s="51"/>
      <c r="CK131" s="51"/>
      <c r="CL131" s="51"/>
    </row>
    <row r="132" spans="1:90" s="1" customFormat="1" ht="18.95" customHeight="1" x14ac:dyDescent="0.25">
      <c r="A132" s="51"/>
      <c r="B132" s="52"/>
      <c r="C132" s="52"/>
      <c r="D132" s="52"/>
      <c r="E132" s="52"/>
      <c r="F132" s="53"/>
      <c r="G132" s="54"/>
      <c r="I132" s="51"/>
      <c r="J132" s="51"/>
      <c r="K132" s="52"/>
      <c r="L132" s="52"/>
      <c r="M132" s="52"/>
      <c r="N132" s="52"/>
      <c r="O132" s="53"/>
      <c r="P132" s="54"/>
      <c r="R132" s="51"/>
      <c r="S132" s="51"/>
      <c r="T132" s="52"/>
      <c r="U132" s="116" t="s">
        <v>179</v>
      </c>
      <c r="V132" s="117"/>
      <c r="W132" s="52"/>
      <c r="X132" s="53"/>
      <c r="Y132" s="54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5"/>
      <c r="AQ132" s="116" t="str">
        <f>U132</f>
        <v>_4eB</v>
      </c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51"/>
      <c r="CB132" s="51"/>
      <c r="CC132" s="51"/>
      <c r="CD132" s="51"/>
      <c r="CE132" s="51"/>
      <c r="CF132" s="51"/>
      <c r="CG132" s="51"/>
      <c r="CH132" s="51"/>
      <c r="CI132" s="51"/>
      <c r="CJ132" s="51"/>
      <c r="CK132" s="51"/>
      <c r="CL132" s="51"/>
    </row>
    <row r="133" spans="1:90" s="36" customFormat="1" ht="15" x14ac:dyDescent="0.25">
      <c r="A133" s="35"/>
      <c r="B133" s="35"/>
      <c r="C133" s="35"/>
      <c r="G133" s="37">
        <f>AVERAGE(G136:G160)</f>
        <v>11.365384615384615</v>
      </c>
      <c r="K133" s="37">
        <f>AVERAGE(K136:K160)</f>
        <v>13</v>
      </c>
      <c r="O133" s="37">
        <f>AVERAGE(O136:O160)</f>
        <v>10.788461538461538</v>
      </c>
      <c r="S133" s="37">
        <f>AVERAGE(S136:S160)</f>
        <v>9.8076923076923084</v>
      </c>
      <c r="V133" s="118"/>
      <c r="W133" s="35"/>
      <c r="X133" s="35"/>
      <c r="Y133" s="35"/>
      <c r="AC133" s="37">
        <f>AVERAGE(AC136:AC160)</f>
        <v>11.446923076923078</v>
      </c>
      <c r="AG133" s="37">
        <f>AVERAGE(AG136:AG160)</f>
        <v>12.903846153846153</v>
      </c>
      <c r="AK133" s="37">
        <f>AVERAGE(AK136:AK160)</f>
        <v>11.472307692307691</v>
      </c>
      <c r="AO133" s="37">
        <f>AVERAGE(AO136:AO160)</f>
        <v>10.986153846153845</v>
      </c>
    </row>
    <row r="134" spans="1:90" s="38" customFormat="1" ht="18.95" customHeight="1" x14ac:dyDescent="0.25">
      <c r="A134" s="285" t="s">
        <v>8</v>
      </c>
      <c r="B134" s="284" t="s">
        <v>5</v>
      </c>
      <c r="C134" s="284" t="s">
        <v>11</v>
      </c>
      <c r="D134" s="284" t="s">
        <v>157</v>
      </c>
      <c r="E134" s="285" t="s">
        <v>12</v>
      </c>
      <c r="F134" s="285"/>
      <c r="G134" s="285"/>
      <c r="H134" s="285"/>
      <c r="I134" s="285" t="s">
        <v>13</v>
      </c>
      <c r="J134" s="285"/>
      <c r="K134" s="285"/>
      <c r="L134" s="285"/>
      <c r="M134" s="285" t="s">
        <v>14</v>
      </c>
      <c r="N134" s="285"/>
      <c r="O134" s="285"/>
      <c r="P134" s="285"/>
      <c r="Q134" s="285" t="s">
        <v>15</v>
      </c>
      <c r="R134" s="285"/>
      <c r="S134" s="285"/>
      <c r="T134" s="285"/>
      <c r="U134" s="149"/>
      <c r="V134" s="119"/>
      <c r="W134" s="285" t="s">
        <v>8</v>
      </c>
      <c r="X134" s="284" t="s">
        <v>5</v>
      </c>
      <c r="Y134" s="284" t="s">
        <v>11</v>
      </c>
      <c r="Z134" s="284" t="s">
        <v>157</v>
      </c>
      <c r="AA134" s="285" t="s">
        <v>12</v>
      </c>
      <c r="AB134" s="285"/>
      <c r="AC134" s="285"/>
      <c r="AD134" s="285"/>
      <c r="AE134" s="285" t="s">
        <v>13</v>
      </c>
      <c r="AF134" s="285"/>
      <c r="AG134" s="285"/>
      <c r="AH134" s="285"/>
      <c r="AI134" s="285" t="s">
        <v>14</v>
      </c>
      <c r="AJ134" s="285"/>
      <c r="AK134" s="285"/>
      <c r="AL134" s="285"/>
      <c r="AM134" s="285" t="s">
        <v>15</v>
      </c>
      <c r="AN134" s="285"/>
      <c r="AO134" s="285"/>
      <c r="AP134" s="285"/>
      <c r="AQ134" s="149"/>
    </row>
    <row r="135" spans="1:90" s="24" customFormat="1" ht="18.95" customHeight="1" x14ac:dyDescent="0.25">
      <c r="A135" s="285"/>
      <c r="B135" s="284"/>
      <c r="C135" s="284"/>
      <c r="D135" s="284"/>
      <c r="E135" s="143" t="s">
        <v>113</v>
      </c>
      <c r="F135" s="144" t="s">
        <v>114</v>
      </c>
      <c r="G135" s="224" t="s">
        <v>16</v>
      </c>
      <c r="H135" s="144" t="s">
        <v>17</v>
      </c>
      <c r="I135" s="143" t="str">
        <f>$E$6</f>
        <v>Av Homew</v>
      </c>
      <c r="J135" s="144" t="str">
        <f>$F$6</f>
        <v>Comp</v>
      </c>
      <c r="K135" s="224" t="str">
        <f>$G$6</f>
        <v>Av D</v>
      </c>
      <c r="L135" s="144" t="str">
        <f>$H$6</f>
        <v>Rank D</v>
      </c>
      <c r="M135" s="143" t="str">
        <f>$E$6</f>
        <v>Av Homew</v>
      </c>
      <c r="N135" s="144" t="str">
        <f>$F$6</f>
        <v>Comp</v>
      </c>
      <c r="O135" s="224" t="str">
        <f>$G$6</f>
        <v>Av D</v>
      </c>
      <c r="P135" s="144" t="str">
        <f>$H$6</f>
        <v>Rank D</v>
      </c>
      <c r="Q135" s="143" t="str">
        <f>$E$6</f>
        <v>Av Homew</v>
      </c>
      <c r="R135" s="144" t="str">
        <f>$F$6</f>
        <v>Comp</v>
      </c>
      <c r="S135" s="224" t="str">
        <f>$G$6</f>
        <v>Av D</v>
      </c>
      <c r="T135" s="144" t="str">
        <f>$H$6</f>
        <v>Rank D</v>
      </c>
      <c r="U135" s="23" t="s">
        <v>20</v>
      </c>
      <c r="V135" s="120"/>
      <c r="W135" s="285"/>
      <c r="X135" s="284"/>
      <c r="Y135" s="284"/>
      <c r="Z135" s="284"/>
      <c r="AA135" s="143" t="s">
        <v>113</v>
      </c>
      <c r="AB135" s="144" t="s">
        <v>114</v>
      </c>
      <c r="AC135" s="224" t="s">
        <v>16</v>
      </c>
      <c r="AD135" s="144" t="s">
        <v>17</v>
      </c>
      <c r="AE135" s="143" t="str">
        <f>$E$6</f>
        <v>Av Homew</v>
      </c>
      <c r="AF135" s="144" t="str">
        <f>$F$6</f>
        <v>Comp</v>
      </c>
      <c r="AG135" s="224" t="str">
        <f>$G$6</f>
        <v>Av D</v>
      </c>
      <c r="AH135" s="144" t="str">
        <f>$H$6</f>
        <v>Rank D</v>
      </c>
      <c r="AI135" s="143" t="str">
        <f>$E$6</f>
        <v>Av Homew</v>
      </c>
      <c r="AJ135" s="144" t="str">
        <f>$F$6</f>
        <v>Comp</v>
      </c>
      <c r="AK135" s="224" t="str">
        <f>$G$6</f>
        <v>Av D</v>
      </c>
      <c r="AL135" s="144" t="str">
        <f>$H$6</f>
        <v>Rank D</v>
      </c>
      <c r="AM135" s="143" t="str">
        <f>$E$6</f>
        <v>Av Homew</v>
      </c>
      <c r="AN135" s="144" t="str">
        <f>$F$6</f>
        <v>Comp</v>
      </c>
      <c r="AO135" s="224" t="str">
        <f>$G$6</f>
        <v>Av D</v>
      </c>
      <c r="AP135" s="144" t="str">
        <f>$H$6</f>
        <v>Rank D</v>
      </c>
      <c r="AQ135" s="23" t="s">
        <v>20</v>
      </c>
    </row>
    <row r="136" spans="1:90" customFormat="1" x14ac:dyDescent="0.25">
      <c r="A136" s="80" cm="1">
        <f t="array" ref="A136:A152">_xlfn.SEQUENCE(COUNTA($B$39:$B$63))</f>
        <v>1</v>
      </c>
      <c r="B136" s="81" t="s">
        <v>238</v>
      </c>
      <c r="C136" s="81" t="s">
        <v>251</v>
      </c>
      <c r="D136" s="81" t="s">
        <v>264</v>
      </c>
      <c r="E136" s="145">
        <v>12.5</v>
      </c>
      <c r="F136" s="146">
        <v>8</v>
      </c>
      <c r="G136" s="225">
        <v>10.25</v>
      </c>
      <c r="H136" s="146">
        <v>17</v>
      </c>
      <c r="I136" s="146">
        <v>14.5</v>
      </c>
      <c r="J136" s="146">
        <v>8</v>
      </c>
      <c r="K136" s="225">
        <v>11.25</v>
      </c>
      <c r="L136" s="146">
        <v>1</v>
      </c>
      <c r="M136" s="146">
        <v>11.5</v>
      </c>
      <c r="N136" s="146">
        <v>12</v>
      </c>
      <c r="O136" s="225">
        <v>11.75</v>
      </c>
      <c r="P136" s="146">
        <v>17</v>
      </c>
      <c r="Q136" s="146">
        <v>8.5</v>
      </c>
      <c r="R136" s="146">
        <v>6</v>
      </c>
      <c r="S136" s="225">
        <v>7.25</v>
      </c>
      <c r="T136" s="146">
        <v>1</v>
      </c>
      <c r="U136" s="26" t="str">
        <f>IF(B136="","",$U$132)</f>
        <v>_4eB</v>
      </c>
      <c r="V136" s="121"/>
      <c r="W136" s="80" cm="1">
        <f t="array" ref="W136:W152">_xlfn.SEQUENCE(COUNTA($X$39:$X$63))</f>
        <v>1</v>
      </c>
      <c r="X136" s="81" t="s">
        <v>238</v>
      </c>
      <c r="Y136" s="81" t="s">
        <v>251</v>
      </c>
      <c r="Z136" s="81" t="s">
        <v>264</v>
      </c>
      <c r="AA136" s="145">
        <v>12.5</v>
      </c>
      <c r="AB136" s="146">
        <v>8</v>
      </c>
      <c r="AC136" s="225">
        <v>11.25</v>
      </c>
      <c r="AD136" s="146">
        <v>18</v>
      </c>
      <c r="AE136" s="146">
        <v>14.5</v>
      </c>
      <c r="AF136" s="146">
        <v>8</v>
      </c>
      <c r="AG136" s="225">
        <v>14.52</v>
      </c>
      <c r="AH136" s="146">
        <v>34</v>
      </c>
      <c r="AI136" s="146">
        <v>11.5</v>
      </c>
      <c r="AJ136" s="146">
        <v>12</v>
      </c>
      <c r="AK136" s="225">
        <v>13.75</v>
      </c>
      <c r="AL136" s="146">
        <v>18</v>
      </c>
      <c r="AM136" s="146">
        <v>8.5</v>
      </c>
      <c r="AN136" s="146">
        <v>6</v>
      </c>
      <c r="AO136" s="225">
        <v>11.25</v>
      </c>
      <c r="AP136" s="146">
        <v>34</v>
      </c>
      <c r="AQ136" s="26" t="str">
        <f>IF(X136="","",$AQ$132)</f>
        <v>_4eB</v>
      </c>
    </row>
    <row r="137" spans="1:90" customFormat="1" x14ac:dyDescent="0.25">
      <c r="A137" s="80">
        <v>2</v>
      </c>
      <c r="B137" s="81" t="s">
        <v>239</v>
      </c>
      <c r="C137" s="81" t="s">
        <v>252</v>
      </c>
      <c r="D137" s="81" t="s">
        <v>265</v>
      </c>
      <c r="E137" s="145">
        <v>14.5</v>
      </c>
      <c r="F137" s="146">
        <v>12</v>
      </c>
      <c r="G137" s="225">
        <v>13.25</v>
      </c>
      <c r="H137" s="146">
        <v>16</v>
      </c>
      <c r="I137" s="146">
        <v>12</v>
      </c>
      <c r="J137" s="146">
        <v>16</v>
      </c>
      <c r="K137" s="225">
        <v>14</v>
      </c>
      <c r="L137" s="146">
        <v>2</v>
      </c>
      <c r="M137" s="146">
        <v>11</v>
      </c>
      <c r="N137" s="146">
        <v>10</v>
      </c>
      <c r="O137" s="225">
        <v>10.5</v>
      </c>
      <c r="P137" s="146">
        <v>16</v>
      </c>
      <c r="Q137" s="146">
        <v>11</v>
      </c>
      <c r="R137" s="146">
        <v>13</v>
      </c>
      <c r="S137" s="225">
        <v>12</v>
      </c>
      <c r="T137" s="146">
        <v>2</v>
      </c>
      <c r="U137" s="26" t="str">
        <f t="shared" ref="U137:U154" si="13">IF(B137="","",$U$132)</f>
        <v>_4eB</v>
      </c>
      <c r="V137" s="121"/>
      <c r="W137" s="80">
        <v>2</v>
      </c>
      <c r="X137" s="81" t="s">
        <v>239</v>
      </c>
      <c r="Y137" s="81" t="s">
        <v>252</v>
      </c>
      <c r="Z137" s="81" t="s">
        <v>265</v>
      </c>
      <c r="AA137" s="145">
        <v>14.5</v>
      </c>
      <c r="AB137" s="146">
        <v>12</v>
      </c>
      <c r="AC137" s="225">
        <v>9.31</v>
      </c>
      <c r="AD137" s="146">
        <v>19</v>
      </c>
      <c r="AE137" s="146">
        <v>12</v>
      </c>
      <c r="AF137" s="146">
        <v>16</v>
      </c>
      <c r="AG137" s="225">
        <v>13</v>
      </c>
      <c r="AH137" s="146">
        <v>33</v>
      </c>
      <c r="AI137" s="146">
        <v>11</v>
      </c>
      <c r="AJ137" s="146">
        <v>10</v>
      </c>
      <c r="AK137" s="225">
        <v>12.5</v>
      </c>
      <c r="AL137" s="146">
        <v>19</v>
      </c>
      <c r="AM137" s="146">
        <v>11</v>
      </c>
      <c r="AN137" s="146">
        <v>13</v>
      </c>
      <c r="AO137" s="225">
        <v>13.27</v>
      </c>
      <c r="AP137" s="146">
        <v>33</v>
      </c>
      <c r="AQ137" s="26" t="str">
        <f t="shared" ref="AQ137:AQ154" si="14">IF(X137="","",$AQ$132)</f>
        <v>_4eB</v>
      </c>
    </row>
    <row r="138" spans="1:90" customFormat="1" x14ac:dyDescent="0.25">
      <c r="A138" s="80">
        <v>3</v>
      </c>
      <c r="B138" s="81" t="s">
        <v>240</v>
      </c>
      <c r="C138" s="81" t="s">
        <v>253</v>
      </c>
      <c r="D138" s="81" t="s">
        <v>266</v>
      </c>
      <c r="E138" s="145">
        <v>10</v>
      </c>
      <c r="F138" s="146">
        <v>13</v>
      </c>
      <c r="G138" s="225">
        <v>11.5</v>
      </c>
      <c r="H138" s="146">
        <v>15</v>
      </c>
      <c r="I138" s="146">
        <v>13</v>
      </c>
      <c r="J138" s="146">
        <v>16</v>
      </c>
      <c r="K138" s="225">
        <v>14.5</v>
      </c>
      <c r="L138" s="146">
        <v>3</v>
      </c>
      <c r="M138" s="146">
        <v>10.5</v>
      </c>
      <c r="N138" s="146">
        <v>9</v>
      </c>
      <c r="O138" s="225">
        <v>9.75</v>
      </c>
      <c r="P138" s="146">
        <v>15</v>
      </c>
      <c r="Q138" s="146">
        <v>7</v>
      </c>
      <c r="R138" s="146">
        <v>4</v>
      </c>
      <c r="S138" s="225">
        <v>5.5</v>
      </c>
      <c r="T138" s="146">
        <v>3</v>
      </c>
      <c r="U138" s="26" t="str">
        <f t="shared" si="13"/>
        <v>_4eB</v>
      </c>
      <c r="V138" s="121"/>
      <c r="W138" s="80">
        <v>3</v>
      </c>
      <c r="X138" s="81" t="s">
        <v>240</v>
      </c>
      <c r="Y138" s="81" t="s">
        <v>253</v>
      </c>
      <c r="Z138" s="81" t="s">
        <v>266</v>
      </c>
      <c r="AA138" s="145">
        <v>10</v>
      </c>
      <c r="AB138" s="146">
        <v>13</v>
      </c>
      <c r="AC138" s="225">
        <v>13.5</v>
      </c>
      <c r="AD138" s="146">
        <v>20</v>
      </c>
      <c r="AE138" s="146">
        <v>13</v>
      </c>
      <c r="AF138" s="146">
        <v>16</v>
      </c>
      <c r="AG138" s="225">
        <v>12.5</v>
      </c>
      <c r="AH138" s="146">
        <v>32</v>
      </c>
      <c r="AI138" s="146">
        <v>10.5</v>
      </c>
      <c r="AJ138" s="146">
        <v>9</v>
      </c>
      <c r="AK138" s="225">
        <v>10.63</v>
      </c>
      <c r="AL138" s="146">
        <v>20</v>
      </c>
      <c r="AM138" s="146">
        <v>7</v>
      </c>
      <c r="AN138" s="146">
        <v>4</v>
      </c>
      <c r="AO138" s="225">
        <v>15.02</v>
      </c>
      <c r="AP138" s="146">
        <v>32</v>
      </c>
      <c r="AQ138" s="26" t="str">
        <f t="shared" si="14"/>
        <v>_4eB</v>
      </c>
    </row>
    <row r="139" spans="1:90" customFormat="1" x14ac:dyDescent="0.25">
      <c r="A139" s="80">
        <v>4</v>
      </c>
      <c r="B139" s="81" t="s">
        <v>241</v>
      </c>
      <c r="C139" s="81" t="s">
        <v>254</v>
      </c>
      <c r="D139" s="81" t="s">
        <v>267</v>
      </c>
      <c r="E139" s="145">
        <v>12</v>
      </c>
      <c r="F139" s="146">
        <v>11</v>
      </c>
      <c r="G139" s="225">
        <v>11.5</v>
      </c>
      <c r="H139" s="146">
        <v>14</v>
      </c>
      <c r="I139" s="146">
        <v>17.5</v>
      </c>
      <c r="J139" s="146">
        <v>16</v>
      </c>
      <c r="K139" s="225">
        <v>16.75</v>
      </c>
      <c r="L139" s="146">
        <v>4</v>
      </c>
      <c r="M139" s="146">
        <v>17</v>
      </c>
      <c r="N139" s="146">
        <v>18</v>
      </c>
      <c r="O139" s="225">
        <v>17.5</v>
      </c>
      <c r="P139" s="146">
        <v>14</v>
      </c>
      <c r="Q139" s="146">
        <v>16.5</v>
      </c>
      <c r="R139" s="146">
        <v>19</v>
      </c>
      <c r="S139" s="225">
        <v>17.75</v>
      </c>
      <c r="T139" s="146">
        <v>4</v>
      </c>
      <c r="U139" s="26" t="str">
        <f t="shared" si="13"/>
        <v>_4eB</v>
      </c>
      <c r="V139" s="121"/>
      <c r="W139" s="80">
        <v>4</v>
      </c>
      <c r="X139" s="81" t="s">
        <v>241</v>
      </c>
      <c r="Y139" s="81" t="s">
        <v>254</v>
      </c>
      <c r="Z139" s="81" t="s">
        <v>267</v>
      </c>
      <c r="AA139" s="145">
        <v>12</v>
      </c>
      <c r="AB139" s="146">
        <v>11</v>
      </c>
      <c r="AC139" s="225">
        <v>17.5</v>
      </c>
      <c r="AD139" s="146">
        <v>21</v>
      </c>
      <c r="AE139" s="146">
        <v>17.5</v>
      </c>
      <c r="AF139" s="146">
        <v>16</v>
      </c>
      <c r="AG139" s="225">
        <v>15.23</v>
      </c>
      <c r="AH139" s="146">
        <v>31</v>
      </c>
      <c r="AI139" s="146">
        <v>17</v>
      </c>
      <c r="AJ139" s="146">
        <v>18</v>
      </c>
      <c r="AK139" s="225">
        <v>14.51</v>
      </c>
      <c r="AL139" s="146">
        <v>21</v>
      </c>
      <c r="AM139" s="146">
        <v>16.5</v>
      </c>
      <c r="AN139" s="146">
        <v>19</v>
      </c>
      <c r="AO139" s="225">
        <v>14.65</v>
      </c>
      <c r="AP139" s="146">
        <v>31</v>
      </c>
      <c r="AQ139" s="26" t="str">
        <f t="shared" si="14"/>
        <v>_4eB</v>
      </c>
    </row>
    <row r="140" spans="1:90" customFormat="1" x14ac:dyDescent="0.25">
      <c r="A140" s="80">
        <v>5</v>
      </c>
      <c r="B140" s="81" t="s">
        <v>242</v>
      </c>
      <c r="C140" s="81" t="s">
        <v>255</v>
      </c>
      <c r="D140" s="81" t="s">
        <v>268</v>
      </c>
      <c r="E140" s="145">
        <v>14</v>
      </c>
      <c r="F140" s="146">
        <v>10</v>
      </c>
      <c r="G140" s="225">
        <v>12</v>
      </c>
      <c r="H140" s="146">
        <v>13</v>
      </c>
      <c r="I140" s="146">
        <v>12.5</v>
      </c>
      <c r="J140" s="146">
        <v>16</v>
      </c>
      <c r="K140" s="225">
        <v>14.25</v>
      </c>
      <c r="L140" s="146">
        <v>5</v>
      </c>
      <c r="M140" s="146">
        <v>10.5</v>
      </c>
      <c r="N140" s="146">
        <v>7</v>
      </c>
      <c r="O140" s="225">
        <v>8.75</v>
      </c>
      <c r="P140" s="146">
        <v>13</v>
      </c>
      <c r="Q140" s="146">
        <v>6</v>
      </c>
      <c r="R140" s="146">
        <v>5</v>
      </c>
      <c r="S140" s="225">
        <v>5.5</v>
      </c>
      <c r="T140" s="146">
        <v>5</v>
      </c>
      <c r="U140" s="26" t="str">
        <f t="shared" si="13"/>
        <v>_4eB</v>
      </c>
      <c r="V140" s="121"/>
      <c r="W140" s="80">
        <v>5</v>
      </c>
      <c r="X140" s="81" t="s">
        <v>242</v>
      </c>
      <c r="Y140" s="81" t="s">
        <v>255</v>
      </c>
      <c r="Z140" s="81" t="s">
        <v>268</v>
      </c>
      <c r="AA140" s="145">
        <v>14</v>
      </c>
      <c r="AB140" s="146">
        <v>10</v>
      </c>
      <c r="AC140" s="225">
        <v>8</v>
      </c>
      <c r="AD140" s="146">
        <v>22</v>
      </c>
      <c r="AE140" s="146">
        <v>12.5</v>
      </c>
      <c r="AF140" s="146">
        <v>16</v>
      </c>
      <c r="AG140" s="225">
        <v>14.25</v>
      </c>
      <c r="AH140" s="146">
        <v>30</v>
      </c>
      <c r="AI140" s="146">
        <v>10.5</v>
      </c>
      <c r="AJ140" s="146">
        <v>7</v>
      </c>
      <c r="AK140" s="225">
        <v>15.75</v>
      </c>
      <c r="AL140" s="146">
        <v>22</v>
      </c>
      <c r="AM140" s="146">
        <v>6</v>
      </c>
      <c r="AN140" s="146">
        <v>5</v>
      </c>
      <c r="AO140" s="225">
        <v>9.1300000000000008</v>
      </c>
      <c r="AP140" s="146">
        <v>30</v>
      </c>
      <c r="AQ140" s="26" t="str">
        <f t="shared" si="14"/>
        <v>_4eB</v>
      </c>
    </row>
    <row r="141" spans="1:90" customFormat="1" x14ac:dyDescent="0.25">
      <c r="A141" s="80">
        <v>6</v>
      </c>
      <c r="B141" s="81" t="s">
        <v>243</v>
      </c>
      <c r="C141" s="81" t="s">
        <v>256</v>
      </c>
      <c r="D141" s="81" t="s">
        <v>269</v>
      </c>
      <c r="E141" s="145">
        <v>16.5</v>
      </c>
      <c r="F141" s="146">
        <v>9</v>
      </c>
      <c r="G141" s="225">
        <v>12.75</v>
      </c>
      <c r="H141" s="146">
        <v>12</v>
      </c>
      <c r="I141" s="146">
        <v>15.5</v>
      </c>
      <c r="J141" s="146">
        <v>16</v>
      </c>
      <c r="K141" s="225">
        <v>15.75</v>
      </c>
      <c r="L141" s="146">
        <v>6</v>
      </c>
      <c r="M141" s="146">
        <v>12</v>
      </c>
      <c r="N141" s="146">
        <v>12</v>
      </c>
      <c r="O141" s="225">
        <v>12</v>
      </c>
      <c r="P141" s="146">
        <v>12</v>
      </c>
      <c r="Q141" s="146">
        <v>16</v>
      </c>
      <c r="R141" s="146">
        <v>12</v>
      </c>
      <c r="S141" s="225">
        <v>14</v>
      </c>
      <c r="T141" s="146">
        <v>6</v>
      </c>
      <c r="U141" s="26" t="str">
        <f t="shared" si="13"/>
        <v>_4eB</v>
      </c>
      <c r="V141" s="121"/>
      <c r="W141" s="80">
        <v>6</v>
      </c>
      <c r="X141" s="81" t="s">
        <v>243</v>
      </c>
      <c r="Y141" s="81" t="s">
        <v>256</v>
      </c>
      <c r="Z141" s="81" t="s">
        <v>269</v>
      </c>
      <c r="AA141" s="145">
        <v>16.5</v>
      </c>
      <c r="AB141" s="146">
        <v>9</v>
      </c>
      <c r="AC141" s="225">
        <v>12.75</v>
      </c>
      <c r="AD141" s="146">
        <v>23</v>
      </c>
      <c r="AE141" s="146">
        <v>15.5</v>
      </c>
      <c r="AF141" s="146">
        <v>16</v>
      </c>
      <c r="AG141" s="225">
        <v>15.75</v>
      </c>
      <c r="AH141" s="146">
        <v>29</v>
      </c>
      <c r="AI141" s="146">
        <v>12</v>
      </c>
      <c r="AJ141" s="146">
        <v>12</v>
      </c>
      <c r="AK141" s="225">
        <v>12</v>
      </c>
      <c r="AL141" s="146">
        <v>23</v>
      </c>
      <c r="AM141" s="146">
        <v>16</v>
      </c>
      <c r="AN141" s="146">
        <v>12</v>
      </c>
      <c r="AO141" s="225">
        <v>14</v>
      </c>
      <c r="AP141" s="146">
        <v>29</v>
      </c>
      <c r="AQ141" s="26" t="str">
        <f t="shared" si="14"/>
        <v>_4eB</v>
      </c>
    </row>
    <row r="142" spans="1:90" customFormat="1" x14ac:dyDescent="0.25">
      <c r="A142" s="80">
        <v>7</v>
      </c>
      <c r="B142" s="81" t="s">
        <v>244</v>
      </c>
      <c r="C142" s="81" t="s">
        <v>257</v>
      </c>
      <c r="D142" s="81" t="s">
        <v>270</v>
      </c>
      <c r="E142" s="145">
        <v>16</v>
      </c>
      <c r="F142" s="146">
        <v>8</v>
      </c>
      <c r="G142" s="225">
        <v>12</v>
      </c>
      <c r="H142" s="146">
        <v>11</v>
      </c>
      <c r="I142" s="146">
        <v>12.5</v>
      </c>
      <c r="J142" s="146">
        <v>17</v>
      </c>
      <c r="K142" s="225">
        <v>14.75</v>
      </c>
      <c r="L142" s="146">
        <v>7</v>
      </c>
      <c r="M142" s="146">
        <v>17</v>
      </c>
      <c r="N142" s="146">
        <v>14</v>
      </c>
      <c r="O142" s="225">
        <v>15.5</v>
      </c>
      <c r="P142" s="146">
        <v>11</v>
      </c>
      <c r="Q142" s="146">
        <v>16</v>
      </c>
      <c r="R142" s="146">
        <v>19</v>
      </c>
      <c r="S142" s="225">
        <v>17.5</v>
      </c>
      <c r="T142" s="146">
        <v>7</v>
      </c>
      <c r="U142" s="26" t="str">
        <f t="shared" si="13"/>
        <v>_4eB</v>
      </c>
      <c r="V142" s="121"/>
      <c r="W142" s="80">
        <v>7</v>
      </c>
      <c r="X142" s="81" t="s">
        <v>244</v>
      </c>
      <c r="Y142" s="81" t="s">
        <v>257</v>
      </c>
      <c r="Z142" s="81" t="s">
        <v>270</v>
      </c>
      <c r="AA142" s="145">
        <v>16</v>
      </c>
      <c r="AB142" s="146">
        <v>8</v>
      </c>
      <c r="AC142" s="225">
        <v>12</v>
      </c>
      <c r="AD142" s="146">
        <v>24</v>
      </c>
      <c r="AE142" s="146">
        <v>12.5</v>
      </c>
      <c r="AF142" s="146">
        <v>17</v>
      </c>
      <c r="AG142" s="225">
        <v>14.75</v>
      </c>
      <c r="AH142" s="146">
        <v>28</v>
      </c>
      <c r="AI142" s="146">
        <v>17</v>
      </c>
      <c r="AJ142" s="146">
        <v>14</v>
      </c>
      <c r="AK142" s="225">
        <v>15.5</v>
      </c>
      <c r="AL142" s="146">
        <v>24</v>
      </c>
      <c r="AM142" s="146">
        <v>16</v>
      </c>
      <c r="AN142" s="146">
        <v>19</v>
      </c>
      <c r="AO142" s="225">
        <v>17.5</v>
      </c>
      <c r="AP142" s="146">
        <v>28</v>
      </c>
      <c r="AQ142" s="26" t="str">
        <f t="shared" si="14"/>
        <v>_4eB</v>
      </c>
    </row>
    <row r="143" spans="1:90" customFormat="1" x14ac:dyDescent="0.25">
      <c r="A143" s="80">
        <v>8</v>
      </c>
      <c r="B143" s="81" t="s">
        <v>245</v>
      </c>
      <c r="C143" s="81" t="s">
        <v>258</v>
      </c>
      <c r="D143" s="81" t="s">
        <v>271</v>
      </c>
      <c r="E143" s="145">
        <v>12</v>
      </c>
      <c r="F143" s="146">
        <v>8</v>
      </c>
      <c r="G143" s="225">
        <v>10</v>
      </c>
      <c r="H143" s="146">
        <v>10</v>
      </c>
      <c r="I143" s="146">
        <v>11.5</v>
      </c>
      <c r="J143" s="146">
        <v>9</v>
      </c>
      <c r="K143" s="225">
        <v>10.25</v>
      </c>
      <c r="L143" s="146">
        <v>8</v>
      </c>
      <c r="M143" s="146">
        <v>11</v>
      </c>
      <c r="N143" s="146">
        <v>9</v>
      </c>
      <c r="O143" s="225">
        <v>10</v>
      </c>
      <c r="P143" s="146">
        <v>10</v>
      </c>
      <c r="Q143" s="146">
        <v>5.5</v>
      </c>
      <c r="R143" s="146">
        <v>7</v>
      </c>
      <c r="S143" s="225">
        <v>6.25</v>
      </c>
      <c r="T143" s="146">
        <v>8</v>
      </c>
      <c r="U143" s="26" t="str">
        <f t="shared" si="13"/>
        <v>_4eB</v>
      </c>
      <c r="V143" s="121"/>
      <c r="W143" s="80">
        <v>8</v>
      </c>
      <c r="X143" s="81" t="s">
        <v>245</v>
      </c>
      <c r="Y143" s="81" t="s">
        <v>258</v>
      </c>
      <c r="Z143" s="81" t="s">
        <v>271</v>
      </c>
      <c r="AA143" s="145">
        <v>12</v>
      </c>
      <c r="AB143" s="146">
        <v>8</v>
      </c>
      <c r="AC143" s="225">
        <v>10</v>
      </c>
      <c r="AD143" s="146">
        <v>25</v>
      </c>
      <c r="AE143" s="146">
        <v>11.5</v>
      </c>
      <c r="AF143" s="146">
        <v>9</v>
      </c>
      <c r="AG143" s="225">
        <v>10.25</v>
      </c>
      <c r="AH143" s="146">
        <v>27</v>
      </c>
      <c r="AI143" s="146">
        <v>11</v>
      </c>
      <c r="AJ143" s="146">
        <v>9</v>
      </c>
      <c r="AK143" s="225">
        <v>10</v>
      </c>
      <c r="AL143" s="146">
        <v>25</v>
      </c>
      <c r="AM143" s="146">
        <v>5.5</v>
      </c>
      <c r="AN143" s="146">
        <v>7</v>
      </c>
      <c r="AO143" s="225">
        <v>6.25</v>
      </c>
      <c r="AP143" s="146">
        <v>27</v>
      </c>
      <c r="AQ143" s="26" t="str">
        <f t="shared" si="14"/>
        <v>_4eB</v>
      </c>
    </row>
    <row r="144" spans="1:90" customFormat="1" x14ac:dyDescent="0.25">
      <c r="A144" s="80">
        <v>9</v>
      </c>
      <c r="B144" s="81" t="s">
        <v>246</v>
      </c>
      <c r="C144" s="81" t="s">
        <v>259</v>
      </c>
      <c r="D144" s="81" t="s">
        <v>272</v>
      </c>
      <c r="E144" s="145">
        <v>16</v>
      </c>
      <c r="F144" s="146">
        <v>12</v>
      </c>
      <c r="G144" s="225">
        <v>14</v>
      </c>
      <c r="H144" s="146">
        <v>9</v>
      </c>
      <c r="I144" s="146">
        <v>15.5</v>
      </c>
      <c r="J144" s="146">
        <v>17</v>
      </c>
      <c r="K144" s="225">
        <v>16.25</v>
      </c>
      <c r="L144" s="146">
        <v>9</v>
      </c>
      <c r="M144" s="146">
        <v>12</v>
      </c>
      <c r="N144" s="146">
        <v>11</v>
      </c>
      <c r="O144" s="225">
        <v>11.5</v>
      </c>
      <c r="P144" s="146">
        <v>9</v>
      </c>
      <c r="Q144" s="146">
        <v>12.5</v>
      </c>
      <c r="R144" s="146">
        <v>19</v>
      </c>
      <c r="S144" s="225">
        <v>15.75</v>
      </c>
      <c r="T144" s="146">
        <v>9</v>
      </c>
      <c r="U144" s="26" t="str">
        <f t="shared" si="13"/>
        <v>_4eB</v>
      </c>
      <c r="V144" s="121"/>
      <c r="W144" s="80">
        <v>9</v>
      </c>
      <c r="X144" s="81" t="s">
        <v>246</v>
      </c>
      <c r="Y144" s="81" t="s">
        <v>259</v>
      </c>
      <c r="Z144" s="81" t="s">
        <v>272</v>
      </c>
      <c r="AA144" s="145">
        <v>16</v>
      </c>
      <c r="AB144" s="146">
        <v>12</v>
      </c>
      <c r="AC144" s="225">
        <v>14</v>
      </c>
      <c r="AD144" s="146">
        <v>26</v>
      </c>
      <c r="AE144" s="146">
        <v>15.5</v>
      </c>
      <c r="AF144" s="146">
        <v>17</v>
      </c>
      <c r="AG144" s="225">
        <v>16.25</v>
      </c>
      <c r="AH144" s="146">
        <v>26</v>
      </c>
      <c r="AI144" s="146">
        <v>12</v>
      </c>
      <c r="AJ144" s="146">
        <v>11</v>
      </c>
      <c r="AK144" s="225">
        <v>11.5</v>
      </c>
      <c r="AL144" s="146">
        <v>26</v>
      </c>
      <c r="AM144" s="146">
        <v>12.5</v>
      </c>
      <c r="AN144" s="146">
        <v>19</v>
      </c>
      <c r="AO144" s="225">
        <v>15.75</v>
      </c>
      <c r="AP144" s="146">
        <v>26</v>
      </c>
      <c r="AQ144" s="26" t="str">
        <f t="shared" si="14"/>
        <v>_4eB</v>
      </c>
    </row>
    <row r="145" spans="1:43" customFormat="1" x14ac:dyDescent="0.25">
      <c r="A145" s="80">
        <v>10</v>
      </c>
      <c r="B145" s="81" t="s">
        <v>247</v>
      </c>
      <c r="C145" s="81" t="s">
        <v>260</v>
      </c>
      <c r="D145" s="81" t="s">
        <v>273</v>
      </c>
      <c r="E145" s="145">
        <v>9.5</v>
      </c>
      <c r="F145" s="146">
        <v>12</v>
      </c>
      <c r="G145" s="225">
        <v>10.75</v>
      </c>
      <c r="H145" s="146">
        <v>8</v>
      </c>
      <c r="I145" s="146">
        <v>11</v>
      </c>
      <c r="J145" s="146">
        <v>12</v>
      </c>
      <c r="K145" s="225">
        <v>11.5</v>
      </c>
      <c r="L145" s="146">
        <v>10</v>
      </c>
      <c r="M145" s="146">
        <v>13.5</v>
      </c>
      <c r="N145" s="146">
        <v>8</v>
      </c>
      <c r="O145" s="225">
        <v>10.75</v>
      </c>
      <c r="P145" s="146">
        <v>8</v>
      </c>
      <c r="Q145" s="146">
        <v>5.5</v>
      </c>
      <c r="R145" s="146">
        <v>5</v>
      </c>
      <c r="S145" s="225">
        <v>5.25</v>
      </c>
      <c r="T145" s="146">
        <v>10</v>
      </c>
      <c r="U145" s="26" t="str">
        <f t="shared" si="13"/>
        <v>_4eB</v>
      </c>
      <c r="V145" s="121"/>
      <c r="W145" s="80">
        <v>10</v>
      </c>
      <c r="X145" s="81" t="s">
        <v>247</v>
      </c>
      <c r="Y145" s="81" t="s">
        <v>260</v>
      </c>
      <c r="Z145" s="81" t="s">
        <v>273</v>
      </c>
      <c r="AA145" s="145">
        <v>9.5</v>
      </c>
      <c r="AB145" s="146">
        <v>12</v>
      </c>
      <c r="AC145" s="225">
        <v>10.75</v>
      </c>
      <c r="AD145" s="146">
        <v>27</v>
      </c>
      <c r="AE145" s="146">
        <v>11</v>
      </c>
      <c r="AF145" s="146">
        <v>12</v>
      </c>
      <c r="AG145" s="225">
        <v>11.5</v>
      </c>
      <c r="AH145" s="146">
        <v>25</v>
      </c>
      <c r="AI145" s="146">
        <v>13.5</v>
      </c>
      <c r="AJ145" s="146">
        <v>8</v>
      </c>
      <c r="AK145" s="225">
        <v>10.75</v>
      </c>
      <c r="AL145" s="146">
        <v>27</v>
      </c>
      <c r="AM145" s="146">
        <v>5.5</v>
      </c>
      <c r="AN145" s="146">
        <v>5</v>
      </c>
      <c r="AO145" s="225">
        <v>5.25</v>
      </c>
      <c r="AP145" s="146">
        <v>25</v>
      </c>
      <c r="AQ145" s="26" t="str">
        <f t="shared" si="14"/>
        <v>_4eB</v>
      </c>
    </row>
    <row r="146" spans="1:43" customFormat="1" x14ac:dyDescent="0.25">
      <c r="A146" s="80">
        <v>11</v>
      </c>
      <c r="B146" s="81" t="s">
        <v>248</v>
      </c>
      <c r="C146" s="81" t="s">
        <v>261</v>
      </c>
      <c r="D146" s="81" t="s">
        <v>274</v>
      </c>
      <c r="E146" s="145">
        <v>9.5</v>
      </c>
      <c r="F146" s="146">
        <v>9</v>
      </c>
      <c r="G146" s="225">
        <v>9.25</v>
      </c>
      <c r="H146" s="146">
        <v>7</v>
      </c>
      <c r="I146" s="146">
        <v>8.5</v>
      </c>
      <c r="J146" s="146">
        <v>11</v>
      </c>
      <c r="K146" s="225">
        <v>9.75</v>
      </c>
      <c r="L146" s="146">
        <v>11</v>
      </c>
      <c r="M146" s="146">
        <v>9.5</v>
      </c>
      <c r="N146" s="146">
        <v>4</v>
      </c>
      <c r="O146" s="225">
        <v>6.75</v>
      </c>
      <c r="P146" s="146">
        <v>7</v>
      </c>
      <c r="Q146" s="146">
        <v>9.5</v>
      </c>
      <c r="R146" s="146">
        <v>8</v>
      </c>
      <c r="S146" s="225">
        <v>8.75</v>
      </c>
      <c r="T146" s="146">
        <v>11</v>
      </c>
      <c r="U146" s="26" t="str">
        <f t="shared" si="13"/>
        <v>_4eB</v>
      </c>
      <c r="V146" s="121"/>
      <c r="W146" s="80">
        <v>11</v>
      </c>
      <c r="X146" s="81" t="s">
        <v>248</v>
      </c>
      <c r="Y146" s="81" t="s">
        <v>261</v>
      </c>
      <c r="Z146" s="81" t="s">
        <v>274</v>
      </c>
      <c r="AA146" s="145">
        <v>9.5</v>
      </c>
      <c r="AB146" s="146">
        <v>9</v>
      </c>
      <c r="AC146" s="225">
        <v>9.25</v>
      </c>
      <c r="AD146" s="146">
        <v>28</v>
      </c>
      <c r="AE146" s="146">
        <v>8.5</v>
      </c>
      <c r="AF146" s="146">
        <v>11</v>
      </c>
      <c r="AG146" s="225">
        <v>9.75</v>
      </c>
      <c r="AH146" s="146">
        <v>24</v>
      </c>
      <c r="AI146" s="146">
        <v>9.5</v>
      </c>
      <c r="AJ146" s="146">
        <v>4</v>
      </c>
      <c r="AK146" s="225">
        <v>6.75</v>
      </c>
      <c r="AL146" s="146">
        <v>28</v>
      </c>
      <c r="AM146" s="146">
        <v>9.5</v>
      </c>
      <c r="AN146" s="146">
        <v>8</v>
      </c>
      <c r="AO146" s="225">
        <v>8.75</v>
      </c>
      <c r="AP146" s="146">
        <v>24</v>
      </c>
      <c r="AQ146" s="26" t="str">
        <f t="shared" si="14"/>
        <v>_4eB</v>
      </c>
    </row>
    <row r="147" spans="1:43" customFormat="1" x14ac:dyDescent="0.25">
      <c r="A147" s="80">
        <v>12</v>
      </c>
      <c r="B147" s="81" t="s">
        <v>249</v>
      </c>
      <c r="C147" s="81" t="s">
        <v>262</v>
      </c>
      <c r="D147" s="81" t="s">
        <v>275</v>
      </c>
      <c r="E147" s="145">
        <v>7</v>
      </c>
      <c r="F147" s="146">
        <v>7</v>
      </c>
      <c r="G147" s="225">
        <v>7</v>
      </c>
      <c r="H147" s="146">
        <v>6</v>
      </c>
      <c r="I147" s="146">
        <v>9.5</v>
      </c>
      <c r="J147" s="146">
        <v>11</v>
      </c>
      <c r="K147" s="225">
        <v>10.25</v>
      </c>
      <c r="L147" s="146">
        <v>12</v>
      </c>
      <c r="M147" s="146">
        <v>10.5</v>
      </c>
      <c r="N147" s="146">
        <v>4</v>
      </c>
      <c r="O147" s="225">
        <v>7.25</v>
      </c>
      <c r="P147" s="146">
        <v>6</v>
      </c>
      <c r="Q147" s="146">
        <v>7</v>
      </c>
      <c r="R147" s="146">
        <v>4</v>
      </c>
      <c r="S147" s="225">
        <v>5.5</v>
      </c>
      <c r="T147" s="146">
        <v>12</v>
      </c>
      <c r="U147" s="26" t="str">
        <f t="shared" si="13"/>
        <v>_4eB</v>
      </c>
      <c r="V147" s="121"/>
      <c r="W147" s="80">
        <v>12</v>
      </c>
      <c r="X147" s="81" t="s">
        <v>249</v>
      </c>
      <c r="Y147" s="81" t="s">
        <v>262</v>
      </c>
      <c r="Z147" s="81" t="s">
        <v>275</v>
      </c>
      <c r="AA147" s="145">
        <v>7</v>
      </c>
      <c r="AB147" s="146">
        <v>7</v>
      </c>
      <c r="AC147" s="225">
        <v>7</v>
      </c>
      <c r="AD147" s="146">
        <v>29</v>
      </c>
      <c r="AE147" s="146">
        <v>9.5</v>
      </c>
      <c r="AF147" s="146">
        <v>11</v>
      </c>
      <c r="AG147" s="225">
        <v>10.25</v>
      </c>
      <c r="AH147" s="146">
        <v>23</v>
      </c>
      <c r="AI147" s="146">
        <v>10.5</v>
      </c>
      <c r="AJ147" s="146">
        <v>4</v>
      </c>
      <c r="AK147" s="225">
        <v>7.25</v>
      </c>
      <c r="AL147" s="146">
        <v>29</v>
      </c>
      <c r="AM147" s="146">
        <v>7</v>
      </c>
      <c r="AN147" s="146">
        <v>4</v>
      </c>
      <c r="AO147" s="225">
        <v>5.5</v>
      </c>
      <c r="AP147" s="146">
        <v>23</v>
      </c>
      <c r="AQ147" s="26" t="str">
        <f t="shared" si="14"/>
        <v>_4eB</v>
      </c>
    </row>
    <row r="148" spans="1:43" customFormat="1" x14ac:dyDescent="0.25">
      <c r="A148" s="80">
        <v>13</v>
      </c>
      <c r="B148" s="81" t="s">
        <v>250</v>
      </c>
      <c r="C148" s="81" t="s">
        <v>263</v>
      </c>
      <c r="D148" s="81" t="s">
        <v>276</v>
      </c>
      <c r="E148" s="145">
        <v>16</v>
      </c>
      <c r="F148" s="146">
        <v>11</v>
      </c>
      <c r="G148" s="225">
        <v>13.5</v>
      </c>
      <c r="H148" s="146">
        <v>5</v>
      </c>
      <c r="I148" s="146">
        <v>10.5</v>
      </c>
      <c r="J148" s="146">
        <v>9</v>
      </c>
      <c r="K148" s="225">
        <v>9.75</v>
      </c>
      <c r="L148" s="146">
        <v>13</v>
      </c>
      <c r="M148" s="146">
        <v>10.5</v>
      </c>
      <c r="N148" s="146">
        <v>6</v>
      </c>
      <c r="O148" s="225">
        <v>8.25</v>
      </c>
      <c r="P148" s="146">
        <v>5</v>
      </c>
      <c r="Q148" s="146">
        <v>7</v>
      </c>
      <c r="R148" s="146">
        <v>6</v>
      </c>
      <c r="S148" s="225">
        <v>6.5</v>
      </c>
      <c r="T148" s="146">
        <v>13</v>
      </c>
      <c r="U148" s="26" t="str">
        <f t="shared" si="13"/>
        <v>_4eB</v>
      </c>
      <c r="V148" s="121"/>
      <c r="W148" s="80">
        <v>13</v>
      </c>
      <c r="X148" s="81" t="s">
        <v>250</v>
      </c>
      <c r="Y148" s="81" t="s">
        <v>263</v>
      </c>
      <c r="Z148" s="81" t="s">
        <v>276</v>
      </c>
      <c r="AA148" s="145">
        <v>16</v>
      </c>
      <c r="AB148" s="146">
        <v>11</v>
      </c>
      <c r="AC148" s="225">
        <v>13.5</v>
      </c>
      <c r="AD148" s="146">
        <v>30</v>
      </c>
      <c r="AE148" s="146">
        <v>10.5</v>
      </c>
      <c r="AF148" s="146">
        <v>9</v>
      </c>
      <c r="AG148" s="225">
        <v>9.75</v>
      </c>
      <c r="AH148" s="146">
        <v>22</v>
      </c>
      <c r="AI148" s="146">
        <v>10.5</v>
      </c>
      <c r="AJ148" s="146">
        <v>6</v>
      </c>
      <c r="AK148" s="225">
        <v>8.25</v>
      </c>
      <c r="AL148" s="146">
        <v>30</v>
      </c>
      <c r="AM148" s="146">
        <v>7</v>
      </c>
      <c r="AN148" s="146">
        <v>6</v>
      </c>
      <c r="AO148" s="225">
        <v>6.5</v>
      </c>
      <c r="AP148" s="146">
        <v>22</v>
      </c>
      <c r="AQ148" s="26" t="str">
        <f t="shared" si="14"/>
        <v>_4eB</v>
      </c>
    </row>
    <row r="149" spans="1:43" customFormat="1" x14ac:dyDescent="0.25">
      <c r="A149" s="80">
        <v>14</v>
      </c>
      <c r="B149" s="81"/>
      <c r="C149" s="81"/>
      <c r="D149" s="81"/>
      <c r="E149" s="145"/>
      <c r="F149" s="146"/>
      <c r="G149" s="225"/>
      <c r="H149" s="146"/>
      <c r="I149" s="146"/>
      <c r="J149" s="146"/>
      <c r="K149" s="225"/>
      <c r="L149" s="146"/>
      <c r="M149" s="146"/>
      <c r="N149" s="146"/>
      <c r="O149" s="225"/>
      <c r="P149" s="146"/>
      <c r="Q149" s="146"/>
      <c r="R149" s="146"/>
      <c r="S149" s="225"/>
      <c r="T149" s="146"/>
      <c r="U149" s="26"/>
      <c r="V149" s="121"/>
      <c r="W149" s="80">
        <v>14</v>
      </c>
      <c r="X149" s="81"/>
      <c r="Y149" s="81"/>
      <c r="Z149" s="81"/>
      <c r="AA149" s="145"/>
      <c r="AB149" s="146"/>
      <c r="AC149" s="225"/>
      <c r="AD149" s="146"/>
      <c r="AE149" s="146"/>
      <c r="AF149" s="146"/>
      <c r="AG149" s="225"/>
      <c r="AH149" s="146"/>
      <c r="AI149" s="146"/>
      <c r="AJ149" s="146"/>
      <c r="AK149" s="225"/>
      <c r="AL149" s="146"/>
      <c r="AM149" s="146"/>
      <c r="AN149" s="146"/>
      <c r="AO149" s="225"/>
      <c r="AP149" s="146"/>
      <c r="AQ149" s="26"/>
    </row>
    <row r="150" spans="1:43" customFormat="1" x14ac:dyDescent="0.25">
      <c r="A150" s="80">
        <v>15</v>
      </c>
      <c r="B150" s="81"/>
      <c r="C150" s="81"/>
      <c r="D150" s="81"/>
      <c r="E150" s="145"/>
      <c r="F150" s="146"/>
      <c r="G150" s="225"/>
      <c r="H150" s="146"/>
      <c r="I150" s="146"/>
      <c r="J150" s="146"/>
      <c r="K150" s="225"/>
      <c r="L150" s="146"/>
      <c r="M150" s="146"/>
      <c r="N150" s="146"/>
      <c r="O150" s="225"/>
      <c r="P150" s="146"/>
      <c r="Q150" s="146"/>
      <c r="R150" s="146"/>
      <c r="S150" s="225"/>
      <c r="T150" s="146"/>
      <c r="U150" s="26"/>
      <c r="V150" s="121"/>
      <c r="W150" s="80">
        <v>15</v>
      </c>
      <c r="X150" s="81"/>
      <c r="Y150" s="81"/>
      <c r="Z150" s="81"/>
      <c r="AA150" s="145"/>
      <c r="AB150" s="146"/>
      <c r="AC150" s="225"/>
      <c r="AD150" s="146"/>
      <c r="AE150" s="146"/>
      <c r="AF150" s="146"/>
      <c r="AG150" s="225"/>
      <c r="AH150" s="146"/>
      <c r="AI150" s="146"/>
      <c r="AJ150" s="146"/>
      <c r="AK150" s="225"/>
      <c r="AL150" s="146"/>
      <c r="AM150" s="146"/>
      <c r="AN150" s="146"/>
      <c r="AO150" s="225"/>
      <c r="AP150" s="146"/>
      <c r="AQ150" s="26"/>
    </row>
    <row r="151" spans="1:43" customFormat="1" x14ac:dyDescent="0.25">
      <c r="A151" s="80">
        <v>16</v>
      </c>
      <c r="B151" s="81"/>
      <c r="C151" s="81"/>
      <c r="D151" s="81"/>
      <c r="E151" s="145"/>
      <c r="F151" s="146"/>
      <c r="G151" s="225"/>
      <c r="H151" s="146"/>
      <c r="I151" s="146"/>
      <c r="J151" s="146"/>
      <c r="K151" s="225"/>
      <c r="L151" s="146"/>
      <c r="M151" s="146"/>
      <c r="N151" s="146"/>
      <c r="O151" s="225"/>
      <c r="P151" s="146"/>
      <c r="Q151" s="146"/>
      <c r="R151" s="146"/>
      <c r="S151" s="225"/>
      <c r="T151" s="146"/>
      <c r="U151" s="26"/>
      <c r="V151" s="121"/>
      <c r="W151" s="80">
        <v>16</v>
      </c>
      <c r="X151" s="81"/>
      <c r="Y151" s="81"/>
      <c r="Z151" s="81"/>
      <c r="AA151" s="145"/>
      <c r="AB151" s="146"/>
      <c r="AC151" s="225"/>
      <c r="AD151" s="146"/>
      <c r="AE151" s="146"/>
      <c r="AF151" s="146"/>
      <c r="AG151" s="225"/>
      <c r="AH151" s="146"/>
      <c r="AI151" s="146"/>
      <c r="AJ151" s="146"/>
      <c r="AK151" s="225"/>
      <c r="AL151" s="146"/>
      <c r="AM151" s="146"/>
      <c r="AN151" s="146"/>
      <c r="AO151" s="225"/>
      <c r="AP151" s="146"/>
      <c r="AQ151" s="26"/>
    </row>
    <row r="152" spans="1:43" customFormat="1" x14ac:dyDescent="0.25">
      <c r="A152" s="80">
        <v>17</v>
      </c>
      <c r="B152" s="81"/>
      <c r="C152" s="81"/>
      <c r="D152" s="81"/>
      <c r="E152" s="145"/>
      <c r="F152" s="146"/>
      <c r="G152" s="225"/>
      <c r="H152" s="146"/>
      <c r="I152" s="146"/>
      <c r="J152" s="146"/>
      <c r="K152" s="225"/>
      <c r="L152" s="146"/>
      <c r="M152" s="146"/>
      <c r="N152" s="146"/>
      <c r="O152" s="225"/>
      <c r="P152" s="146"/>
      <c r="Q152" s="146"/>
      <c r="R152" s="146"/>
      <c r="S152" s="225"/>
      <c r="T152" s="146"/>
      <c r="U152" s="26"/>
      <c r="V152" s="121"/>
      <c r="W152" s="80">
        <v>17</v>
      </c>
      <c r="X152" s="81"/>
      <c r="Y152" s="81"/>
      <c r="Z152" s="81"/>
      <c r="AA152" s="145"/>
      <c r="AB152" s="146"/>
      <c r="AC152" s="225"/>
      <c r="AD152" s="146"/>
      <c r="AE152" s="146"/>
      <c r="AF152" s="146"/>
      <c r="AG152" s="225"/>
      <c r="AH152" s="146"/>
      <c r="AI152" s="146"/>
      <c r="AJ152" s="146"/>
      <c r="AK152" s="225"/>
      <c r="AL152" s="146"/>
      <c r="AM152" s="146"/>
      <c r="AN152" s="146"/>
      <c r="AO152" s="225"/>
      <c r="AP152" s="146"/>
      <c r="AQ152" s="26"/>
    </row>
    <row r="153" spans="1:43" customFormat="1" x14ac:dyDescent="0.25">
      <c r="A153" s="80"/>
      <c r="B153" s="81"/>
      <c r="C153" s="81"/>
      <c r="D153" s="81"/>
      <c r="E153" s="145"/>
      <c r="F153" s="146"/>
      <c r="G153" s="225"/>
      <c r="H153" s="146"/>
      <c r="I153" s="146"/>
      <c r="J153" s="146"/>
      <c r="K153" s="225"/>
      <c r="L153" s="146"/>
      <c r="M153" s="146"/>
      <c r="N153" s="146"/>
      <c r="O153" s="225"/>
      <c r="P153" s="146"/>
      <c r="Q153" s="146"/>
      <c r="R153" s="146"/>
      <c r="S153" s="225"/>
      <c r="T153" s="146"/>
      <c r="U153" s="26"/>
      <c r="V153" s="121"/>
      <c r="W153" s="80"/>
      <c r="X153" s="81"/>
      <c r="Y153" s="81"/>
      <c r="Z153" s="81"/>
      <c r="AA153" s="145"/>
      <c r="AB153" s="146"/>
      <c r="AC153" s="225"/>
      <c r="AD153" s="146"/>
      <c r="AE153" s="146"/>
      <c r="AF153" s="146"/>
      <c r="AG153" s="225"/>
      <c r="AH153" s="146"/>
      <c r="AI153" s="146"/>
      <c r="AJ153" s="146"/>
      <c r="AK153" s="225"/>
      <c r="AL153" s="146"/>
      <c r="AM153" s="146"/>
      <c r="AN153" s="146"/>
      <c r="AO153" s="225"/>
      <c r="AP153" s="146"/>
      <c r="AQ153" s="26"/>
    </row>
    <row r="154" spans="1:43" customFormat="1" x14ac:dyDescent="0.25">
      <c r="A154" s="80"/>
      <c r="B154" s="81"/>
      <c r="C154" s="81"/>
      <c r="D154" s="81"/>
      <c r="E154" s="82"/>
      <c r="F154" s="83"/>
      <c r="G154" s="225"/>
      <c r="H154" s="146"/>
      <c r="I154" s="146"/>
      <c r="J154" s="146"/>
      <c r="K154" s="225"/>
      <c r="L154" s="146"/>
      <c r="M154" s="146"/>
      <c r="N154" s="146"/>
      <c r="O154" s="225"/>
      <c r="P154" s="146"/>
      <c r="Q154" s="146"/>
      <c r="R154" s="146"/>
      <c r="S154" s="225"/>
      <c r="T154" s="146"/>
      <c r="U154" s="26" t="str">
        <f t="shared" si="13"/>
        <v/>
      </c>
      <c r="V154" s="121"/>
      <c r="W154" s="80"/>
      <c r="X154" s="81"/>
      <c r="Y154" s="81"/>
      <c r="Z154" s="81"/>
      <c r="AA154" s="145"/>
      <c r="AB154" s="146"/>
      <c r="AC154" s="225"/>
      <c r="AD154" s="146"/>
      <c r="AE154" s="146"/>
      <c r="AF154" s="146"/>
      <c r="AG154" s="225"/>
      <c r="AH154" s="146"/>
      <c r="AI154" s="146"/>
      <c r="AJ154" s="146"/>
      <c r="AK154" s="225"/>
      <c r="AL154" s="146"/>
      <c r="AM154" s="146"/>
      <c r="AN154" s="146"/>
      <c r="AO154" s="225"/>
      <c r="AP154" s="146"/>
      <c r="AQ154" s="26" t="str">
        <f t="shared" si="14"/>
        <v/>
      </c>
    </row>
    <row r="155" spans="1:43" customFormat="1" x14ac:dyDescent="0.25">
      <c r="A155" s="80"/>
      <c r="B155" s="81"/>
      <c r="C155" s="81"/>
      <c r="D155" s="81"/>
      <c r="E155" s="82"/>
      <c r="F155" s="83"/>
      <c r="G155" s="225"/>
      <c r="H155" s="84"/>
      <c r="I155" s="85"/>
      <c r="J155" s="83"/>
      <c r="K155" s="225"/>
      <c r="L155" s="84"/>
      <c r="M155" s="85"/>
      <c r="N155" s="83"/>
      <c r="O155" s="225"/>
      <c r="P155" s="84"/>
      <c r="Q155" s="85"/>
      <c r="R155" s="83"/>
      <c r="S155" s="225"/>
      <c r="T155" s="84"/>
      <c r="U155" s="26"/>
      <c r="V155" s="121"/>
      <c r="W155" s="80"/>
      <c r="X155" s="81"/>
      <c r="Y155" s="81"/>
      <c r="Z155" s="81"/>
      <c r="AA155" s="145"/>
      <c r="AB155" s="146"/>
      <c r="AC155" s="225"/>
      <c r="AD155" s="146"/>
      <c r="AE155" s="146"/>
      <c r="AF155" s="146"/>
      <c r="AG155" s="225"/>
      <c r="AH155" s="146"/>
      <c r="AI155" s="146"/>
      <c r="AJ155" s="146"/>
      <c r="AK155" s="225"/>
      <c r="AL155" s="146"/>
      <c r="AM155" s="146"/>
      <c r="AN155" s="146"/>
      <c r="AO155" s="225"/>
      <c r="AP155" s="146"/>
      <c r="AQ155" s="26"/>
    </row>
    <row r="156" spans="1:43" customFormat="1" x14ac:dyDescent="0.25">
      <c r="A156" s="80"/>
      <c r="B156" s="81"/>
      <c r="C156" s="81"/>
      <c r="D156" s="81"/>
      <c r="E156" s="82"/>
      <c r="F156" s="83"/>
      <c r="G156" s="225"/>
      <c r="H156" s="84"/>
      <c r="I156" s="85"/>
      <c r="J156" s="83"/>
      <c r="K156" s="225"/>
      <c r="L156" s="84"/>
      <c r="M156" s="85"/>
      <c r="N156" s="83"/>
      <c r="O156" s="225"/>
      <c r="P156" s="84"/>
      <c r="Q156" s="85"/>
      <c r="R156" s="83"/>
      <c r="S156" s="225"/>
      <c r="T156" s="84"/>
      <c r="U156" s="26"/>
      <c r="V156" s="121"/>
      <c r="W156" s="80"/>
      <c r="X156" s="81"/>
      <c r="Y156" s="81"/>
      <c r="Z156" s="81"/>
      <c r="AA156" s="145"/>
      <c r="AB156" s="146"/>
      <c r="AC156" s="225"/>
      <c r="AD156" s="146"/>
      <c r="AE156" s="146"/>
      <c r="AF156" s="146"/>
      <c r="AG156" s="225"/>
      <c r="AH156" s="84"/>
      <c r="AI156" s="85"/>
      <c r="AJ156" s="83"/>
      <c r="AK156" s="225"/>
      <c r="AL156" s="84"/>
      <c r="AM156" s="85"/>
      <c r="AN156" s="83"/>
      <c r="AO156" s="225"/>
      <c r="AP156" s="84"/>
      <c r="AQ156" s="26"/>
    </row>
    <row r="157" spans="1:43" customFormat="1" x14ac:dyDescent="0.25">
      <c r="A157" s="80"/>
      <c r="B157" s="81"/>
      <c r="C157" s="81"/>
      <c r="D157" s="81"/>
      <c r="E157" s="82"/>
      <c r="F157" s="83"/>
      <c r="G157" s="225"/>
      <c r="H157" s="84"/>
      <c r="I157" s="85"/>
      <c r="J157" s="83"/>
      <c r="K157" s="225"/>
      <c r="L157" s="84"/>
      <c r="M157" s="85"/>
      <c r="N157" s="83"/>
      <c r="O157" s="225"/>
      <c r="P157" s="84"/>
      <c r="Q157" s="85"/>
      <c r="R157" s="83"/>
      <c r="S157" s="225"/>
      <c r="T157" s="84"/>
      <c r="U157" s="26"/>
      <c r="V157" s="121"/>
      <c r="W157" s="80"/>
      <c r="X157" s="81"/>
      <c r="Y157" s="81"/>
      <c r="Z157" s="81"/>
      <c r="AA157" s="145"/>
      <c r="AB157" s="146"/>
      <c r="AC157" s="225"/>
      <c r="AD157" s="84"/>
      <c r="AE157" s="85"/>
      <c r="AF157" s="83"/>
      <c r="AG157" s="225"/>
      <c r="AH157" s="84"/>
      <c r="AI157" s="85"/>
      <c r="AJ157" s="83"/>
      <c r="AK157" s="225"/>
      <c r="AL157" s="84"/>
      <c r="AM157" s="85"/>
      <c r="AN157" s="83"/>
      <c r="AO157" s="225"/>
      <c r="AP157" s="84"/>
      <c r="AQ157" s="26"/>
    </row>
    <row r="158" spans="1:43" customFormat="1" x14ac:dyDescent="0.25">
      <c r="A158" s="80"/>
      <c r="B158" s="81"/>
      <c r="C158" s="81"/>
      <c r="D158" s="81"/>
      <c r="E158" s="82"/>
      <c r="F158" s="83"/>
      <c r="G158" s="225"/>
      <c r="H158" s="84"/>
      <c r="I158" s="85"/>
      <c r="J158" s="83"/>
      <c r="K158" s="225"/>
      <c r="L158" s="84"/>
      <c r="M158" s="85"/>
      <c r="N158" s="83"/>
      <c r="O158" s="225"/>
      <c r="P158" s="84"/>
      <c r="Q158" s="85"/>
      <c r="R158" s="83"/>
      <c r="S158" s="225"/>
      <c r="T158" s="84"/>
      <c r="U158" s="26"/>
      <c r="V158" s="121"/>
      <c r="W158" s="80"/>
      <c r="X158" s="81"/>
      <c r="Y158" s="81"/>
      <c r="Z158" s="81"/>
      <c r="AA158" s="145"/>
      <c r="AB158" s="146"/>
      <c r="AC158" s="225"/>
      <c r="AD158" s="84"/>
      <c r="AE158" s="85"/>
      <c r="AF158" s="83"/>
      <c r="AG158" s="225"/>
      <c r="AH158" s="84"/>
      <c r="AI158" s="85"/>
      <c r="AJ158" s="83"/>
      <c r="AK158" s="225"/>
      <c r="AL158" s="84"/>
      <c r="AM158" s="85"/>
      <c r="AN158" s="83"/>
      <c r="AO158" s="225"/>
      <c r="AP158" s="84"/>
      <c r="AQ158" s="26"/>
    </row>
    <row r="159" spans="1:43" customFormat="1" x14ac:dyDescent="0.25">
      <c r="A159" s="80"/>
      <c r="B159" s="81"/>
      <c r="C159" s="81"/>
      <c r="D159" s="81"/>
      <c r="E159" s="82"/>
      <c r="F159" s="83"/>
      <c r="G159" s="225"/>
      <c r="H159" s="84"/>
      <c r="I159" s="85"/>
      <c r="J159" s="83"/>
      <c r="K159" s="225"/>
      <c r="L159" s="84"/>
      <c r="M159" s="85"/>
      <c r="N159" s="83"/>
      <c r="O159" s="225"/>
      <c r="P159" s="84"/>
      <c r="Q159" s="85"/>
      <c r="R159" s="83"/>
      <c r="S159" s="225"/>
      <c r="T159" s="84"/>
      <c r="U159" s="26"/>
      <c r="V159" s="121"/>
      <c r="W159" s="80"/>
      <c r="X159" s="81"/>
      <c r="Y159" s="81"/>
      <c r="Z159" s="81"/>
      <c r="AA159" s="145"/>
      <c r="AB159" s="146"/>
      <c r="AC159" s="225"/>
      <c r="AD159" s="84"/>
      <c r="AE159" s="85"/>
      <c r="AF159" s="83"/>
      <c r="AG159" s="225"/>
      <c r="AH159" s="84"/>
      <c r="AI159" s="85"/>
      <c r="AJ159" s="83"/>
      <c r="AK159" s="225"/>
      <c r="AL159" s="84"/>
      <c r="AM159" s="85"/>
      <c r="AN159" s="83"/>
      <c r="AO159" s="225"/>
      <c r="AP159" s="84"/>
      <c r="AQ159" s="26"/>
    </row>
    <row r="160" spans="1:43" customFormat="1" x14ac:dyDescent="0.25">
      <c r="A160" s="86"/>
      <c r="B160" s="81"/>
      <c r="C160" s="81"/>
      <c r="D160" s="87"/>
      <c r="E160" s="26"/>
      <c r="F160" s="26"/>
      <c r="G160" s="226"/>
      <c r="H160" s="26"/>
      <c r="I160" s="26"/>
      <c r="J160" s="26"/>
      <c r="K160" s="226"/>
      <c r="L160" s="26"/>
      <c r="M160" s="26"/>
      <c r="N160" s="26"/>
      <c r="O160" s="226"/>
      <c r="P160" s="26"/>
      <c r="Q160" s="26"/>
      <c r="R160" s="26"/>
      <c r="S160" s="226"/>
      <c r="T160" s="26"/>
      <c r="U160" s="26" t="str">
        <f t="shared" ref="U160" si="15">IF(B160="","",$U$35)</f>
        <v/>
      </c>
      <c r="V160" s="121"/>
      <c r="W160" s="86"/>
      <c r="X160" s="81"/>
      <c r="Y160" s="81"/>
      <c r="Z160" s="81"/>
      <c r="AA160" s="145"/>
      <c r="AB160" s="146"/>
      <c r="AC160" s="225"/>
      <c r="AD160" s="84"/>
      <c r="AE160" s="85"/>
      <c r="AF160" s="83"/>
      <c r="AG160" s="225"/>
      <c r="AH160" s="84"/>
      <c r="AI160" s="85"/>
      <c r="AJ160" s="83"/>
      <c r="AK160" s="225"/>
      <c r="AL160" s="84"/>
      <c r="AM160" s="85"/>
      <c r="AN160" s="83"/>
      <c r="AO160" s="225"/>
      <c r="AP160" s="84"/>
      <c r="AQ160" s="26"/>
    </row>
    <row r="161" spans="1:90" s="27" customFormat="1" ht="5.0999999999999996" customHeight="1" x14ac:dyDescent="0.25">
      <c r="A161" s="30"/>
      <c r="B161" s="46"/>
      <c r="C161" s="46"/>
      <c r="D161" s="47"/>
      <c r="V161" s="121"/>
      <c r="W161" s="30"/>
      <c r="X161" s="46"/>
      <c r="Y161" s="46"/>
      <c r="Z161" s="47"/>
    </row>
    <row r="162" spans="1:90" customFormat="1" x14ac:dyDescent="0.25">
      <c r="A162" s="25"/>
      <c r="B162" s="22"/>
      <c r="C162" s="22"/>
      <c r="D162" s="22"/>
      <c r="E162" s="39"/>
      <c r="F162" s="40"/>
      <c r="G162" s="41"/>
      <c r="H162" s="42"/>
      <c r="I162" s="43"/>
      <c r="J162" s="40"/>
      <c r="K162" s="41"/>
      <c r="L162" s="42"/>
      <c r="M162" s="43"/>
      <c r="N162" s="40"/>
      <c r="O162" s="41"/>
      <c r="P162" s="42"/>
      <c r="Q162" s="43"/>
      <c r="R162" s="40"/>
      <c r="S162" s="41"/>
      <c r="T162" s="42"/>
      <c r="V162" s="121"/>
      <c r="W162" s="25"/>
      <c r="X162" s="22"/>
      <c r="Y162" s="22"/>
      <c r="Z162" s="22"/>
      <c r="AA162" s="39"/>
      <c r="AB162" s="40"/>
      <c r="AC162" s="41"/>
      <c r="AD162" s="42"/>
      <c r="AE162" s="43"/>
      <c r="AF162" s="40"/>
      <c r="AG162" s="41"/>
      <c r="AH162" s="42"/>
      <c r="AI162" s="43"/>
      <c r="AJ162" s="40"/>
      <c r="AK162" s="41"/>
      <c r="AL162" s="42"/>
      <c r="AM162" s="43"/>
      <c r="AN162" s="40"/>
      <c r="AO162" s="41"/>
      <c r="AP162" s="42"/>
    </row>
    <row r="163" spans="1:90" s="1" customFormat="1" ht="18.95" customHeight="1" x14ac:dyDescent="0.25">
      <c r="A163" s="51"/>
      <c r="B163" s="52"/>
      <c r="C163" s="52"/>
      <c r="D163" s="52"/>
      <c r="E163" s="52"/>
      <c r="F163" s="53"/>
      <c r="G163" s="54"/>
      <c r="I163" s="51"/>
      <c r="J163" s="51"/>
      <c r="K163" s="52"/>
      <c r="L163" s="52"/>
      <c r="M163" s="52"/>
      <c r="N163" s="52"/>
      <c r="O163" s="53"/>
      <c r="P163" s="54"/>
      <c r="R163" s="51"/>
      <c r="S163" s="51"/>
      <c r="T163" s="115"/>
      <c r="U163" s="114" t="s">
        <v>19</v>
      </c>
      <c r="V163" s="117"/>
      <c r="W163" s="52"/>
      <c r="X163" s="53"/>
      <c r="Y163" s="54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115"/>
      <c r="AQ163" s="114" t="s">
        <v>18</v>
      </c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1"/>
      <c r="BT163" s="51"/>
      <c r="BU163" s="51"/>
      <c r="BV163" s="51"/>
      <c r="BW163" s="51"/>
      <c r="BX163" s="51"/>
      <c r="BY163" s="51"/>
      <c r="BZ163" s="51"/>
      <c r="CA163" s="51"/>
      <c r="CB163" s="51"/>
      <c r="CC163" s="51"/>
      <c r="CD163" s="51"/>
      <c r="CE163" s="51"/>
      <c r="CF163" s="51"/>
      <c r="CG163" s="51"/>
      <c r="CH163" s="51"/>
      <c r="CI163" s="51"/>
      <c r="CJ163" s="51"/>
      <c r="CK163" s="51"/>
      <c r="CL163" s="51"/>
    </row>
    <row r="164" spans="1:90" s="1" customFormat="1" ht="18.95" customHeight="1" x14ac:dyDescent="0.25">
      <c r="A164" s="51"/>
      <c r="B164" s="52"/>
      <c r="C164" s="52"/>
      <c r="D164" s="52"/>
      <c r="E164" s="52"/>
      <c r="F164" s="53"/>
      <c r="G164" s="54"/>
      <c r="I164" s="51"/>
      <c r="J164" s="51"/>
      <c r="K164" s="52"/>
      <c r="L164" s="52"/>
      <c r="M164" s="52"/>
      <c r="N164" s="52"/>
      <c r="O164" s="53"/>
      <c r="P164" s="54"/>
      <c r="R164" s="51"/>
      <c r="S164" s="51"/>
      <c r="T164" s="52"/>
      <c r="U164" s="116" t="s">
        <v>182</v>
      </c>
      <c r="V164" s="117"/>
      <c r="W164" s="52"/>
      <c r="X164" s="53"/>
      <c r="Y164" s="54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5"/>
      <c r="AQ164" s="116" t="str">
        <f>U164</f>
        <v>_5eA</v>
      </c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51"/>
      <c r="BT164" s="51"/>
      <c r="BU164" s="51"/>
      <c r="BV164" s="51"/>
      <c r="BW164" s="51"/>
      <c r="BX164" s="51"/>
      <c r="BY164" s="51"/>
      <c r="BZ164" s="51"/>
      <c r="CA164" s="51"/>
      <c r="CB164" s="51"/>
      <c r="CC164" s="51"/>
      <c r="CD164" s="51"/>
      <c r="CE164" s="51"/>
      <c r="CF164" s="51"/>
      <c r="CG164" s="51"/>
      <c r="CH164" s="51"/>
      <c r="CI164" s="51"/>
      <c r="CJ164" s="51"/>
      <c r="CK164" s="51"/>
      <c r="CL164" s="51"/>
    </row>
    <row r="165" spans="1:90" s="36" customFormat="1" ht="15" x14ac:dyDescent="0.25">
      <c r="A165" s="35"/>
      <c r="B165" s="35"/>
      <c r="C165" s="35"/>
      <c r="G165" s="37">
        <f>AVERAGE(G168:G187)</f>
        <v>12.678571428571429</v>
      </c>
      <c r="K165" s="37">
        <f>AVERAGE(K168:K187)</f>
        <v>13.5</v>
      </c>
      <c r="O165" s="37">
        <f>AVERAGE(O168:O187)</f>
        <v>9.4642857142857135</v>
      </c>
      <c r="S165" s="37" t="e">
        <f>AVERAGE(S168:S187)</f>
        <v>#DIV/0!</v>
      </c>
      <c r="V165" s="118"/>
      <c r="W165" s="35"/>
      <c r="X165" s="35"/>
      <c r="Y165" s="35"/>
      <c r="AC165" s="37">
        <f>AVERAGE(AC168:AC187)</f>
        <v>10.107142857142858</v>
      </c>
      <c r="AG165" s="37">
        <f>AVERAGE(AG168:AG187)</f>
        <v>6.1800000000000006</v>
      </c>
      <c r="AK165" s="37">
        <f>AVERAGE(AK168:AK187)</f>
        <v>13.214285714285714</v>
      </c>
      <c r="AO165" s="37" t="e">
        <f>AVERAGE(AO168:AO187)</f>
        <v>#DIV/0!</v>
      </c>
    </row>
    <row r="166" spans="1:90" s="38" customFormat="1" ht="18.95" customHeight="1" x14ac:dyDescent="0.25">
      <c r="A166" s="286" t="s">
        <v>8</v>
      </c>
      <c r="B166" s="284" t="s">
        <v>5</v>
      </c>
      <c r="C166" s="284" t="s">
        <v>11</v>
      </c>
      <c r="D166" s="284" t="s">
        <v>157</v>
      </c>
      <c r="E166" s="286" t="s">
        <v>12</v>
      </c>
      <c r="F166" s="286"/>
      <c r="G166" s="286"/>
      <c r="H166" s="286"/>
      <c r="I166" s="286" t="s">
        <v>13</v>
      </c>
      <c r="J166" s="286"/>
      <c r="K166" s="286"/>
      <c r="L166" s="286"/>
      <c r="M166" s="286" t="s">
        <v>14</v>
      </c>
      <c r="N166" s="286"/>
      <c r="O166" s="286"/>
      <c r="P166" s="286"/>
      <c r="Q166" s="286"/>
      <c r="R166" s="286"/>
      <c r="S166" s="286"/>
      <c r="T166" s="286"/>
      <c r="U166" s="78"/>
      <c r="V166" s="119"/>
      <c r="W166" s="285" t="s">
        <v>8</v>
      </c>
      <c r="X166" s="284" t="s">
        <v>5</v>
      </c>
      <c r="Y166" s="284" t="s">
        <v>11</v>
      </c>
      <c r="Z166" s="284" t="s">
        <v>157</v>
      </c>
      <c r="AA166" s="285" t="s">
        <v>12</v>
      </c>
      <c r="AB166" s="285"/>
      <c r="AC166" s="285"/>
      <c r="AD166" s="285"/>
      <c r="AE166" s="285" t="s">
        <v>13</v>
      </c>
      <c r="AF166" s="285"/>
      <c r="AG166" s="285"/>
      <c r="AH166" s="285"/>
      <c r="AI166" s="285" t="s">
        <v>14</v>
      </c>
      <c r="AJ166" s="285"/>
      <c r="AK166" s="285"/>
      <c r="AL166" s="285"/>
      <c r="AM166" s="285"/>
      <c r="AN166" s="285"/>
      <c r="AO166" s="285"/>
      <c r="AP166" s="285"/>
      <c r="AQ166" s="149"/>
    </row>
    <row r="167" spans="1:90" s="24" customFormat="1" ht="18.95" customHeight="1" x14ac:dyDescent="0.25">
      <c r="A167" s="286"/>
      <c r="B167" s="284"/>
      <c r="C167" s="284"/>
      <c r="D167" s="284"/>
      <c r="E167" s="143" t="s">
        <v>113</v>
      </c>
      <c r="F167" s="144" t="s">
        <v>114</v>
      </c>
      <c r="G167" s="227" t="s">
        <v>16</v>
      </c>
      <c r="H167" s="144" t="s">
        <v>17</v>
      </c>
      <c r="I167" s="143" t="str">
        <f>$E$6</f>
        <v>Av Homew</v>
      </c>
      <c r="J167" s="144" t="str">
        <f>$F$6</f>
        <v>Comp</v>
      </c>
      <c r="K167" s="227" t="str">
        <f>$G$6</f>
        <v>Av D</v>
      </c>
      <c r="L167" s="144" t="str">
        <f>$H$6</f>
        <v>Rank D</v>
      </c>
      <c r="M167" s="143" t="str">
        <f>$E$6</f>
        <v>Av Homew</v>
      </c>
      <c r="N167" s="144" t="str">
        <f>$F$6</f>
        <v>Comp</v>
      </c>
      <c r="O167" s="227" t="str">
        <f>$G$6</f>
        <v>Av D</v>
      </c>
      <c r="P167" s="144" t="str">
        <f>$H$6</f>
        <v>Rank D</v>
      </c>
      <c r="Q167" s="143"/>
      <c r="R167" s="144"/>
      <c r="S167" s="227"/>
      <c r="T167" s="144"/>
      <c r="U167" s="144" t="s">
        <v>20</v>
      </c>
      <c r="V167" s="120"/>
      <c r="W167" s="285"/>
      <c r="X167" s="284"/>
      <c r="Y167" s="284"/>
      <c r="Z167" s="284"/>
      <c r="AA167" s="143" t="s">
        <v>113</v>
      </c>
      <c r="AB167" s="144" t="s">
        <v>114</v>
      </c>
      <c r="AC167" s="227" t="s">
        <v>16</v>
      </c>
      <c r="AD167" s="144" t="s">
        <v>17</v>
      </c>
      <c r="AE167" s="143" t="str">
        <f>$E$6</f>
        <v>Av Homew</v>
      </c>
      <c r="AF167" s="144" t="str">
        <f>$F$6</f>
        <v>Comp</v>
      </c>
      <c r="AG167" s="227" t="str">
        <f>$G$6</f>
        <v>Av D</v>
      </c>
      <c r="AH167" s="144" t="str">
        <f>$H$6</f>
        <v>Rank D</v>
      </c>
      <c r="AI167" s="143" t="str">
        <f>$E$6</f>
        <v>Av Homew</v>
      </c>
      <c r="AJ167" s="144" t="str">
        <f>$F$6</f>
        <v>Comp</v>
      </c>
      <c r="AK167" s="227" t="str">
        <f>$G$6</f>
        <v>Av D</v>
      </c>
      <c r="AL167" s="144" t="str">
        <f>$H$6</f>
        <v>Rank D</v>
      </c>
      <c r="AM167" s="143"/>
      <c r="AN167" s="144"/>
      <c r="AO167" s="227"/>
      <c r="AP167" s="144"/>
      <c r="AQ167" s="23" t="s">
        <v>20</v>
      </c>
    </row>
    <row r="168" spans="1:90" customFormat="1" x14ac:dyDescent="0.25">
      <c r="A168" s="80" cm="1">
        <f t="array" ref="A168:A178">_xlfn.SEQUENCE(COUNTA($B$71:$B$95))</f>
        <v>1</v>
      </c>
      <c r="B168" s="81" t="s">
        <v>277</v>
      </c>
      <c r="C168" s="81" t="s">
        <v>284</v>
      </c>
      <c r="D168" s="81" t="s">
        <v>291</v>
      </c>
      <c r="E168" s="145">
        <v>13.5</v>
      </c>
      <c r="F168" s="146">
        <v>11</v>
      </c>
      <c r="G168" s="228">
        <v>12.25</v>
      </c>
      <c r="H168" s="146">
        <v>1</v>
      </c>
      <c r="I168" s="146">
        <v>8.5</v>
      </c>
      <c r="J168" s="146">
        <v>13</v>
      </c>
      <c r="K168" s="228">
        <v>10.75</v>
      </c>
      <c r="L168" s="146">
        <v>1</v>
      </c>
      <c r="M168" s="146">
        <v>8</v>
      </c>
      <c r="N168" s="146">
        <v>3</v>
      </c>
      <c r="O168" s="228">
        <v>5.5</v>
      </c>
      <c r="P168" s="146">
        <v>1</v>
      </c>
      <c r="Q168" s="146"/>
      <c r="R168" s="146"/>
      <c r="S168" s="228"/>
      <c r="T168" s="146"/>
      <c r="U168" s="147" t="str">
        <f>IF(B168="","",$U$164)</f>
        <v>_5eA</v>
      </c>
      <c r="V168" s="121"/>
      <c r="W168" s="80" cm="1">
        <f t="array" ref="W168:W178">_xlfn.SEQUENCE(COUNTA($X$71:$X$95))</f>
        <v>1</v>
      </c>
      <c r="X168" s="81" t="s">
        <v>277</v>
      </c>
      <c r="Y168" s="81" t="s">
        <v>284</v>
      </c>
      <c r="Z168" s="81" t="s">
        <v>291</v>
      </c>
      <c r="AA168" s="145">
        <v>13.5</v>
      </c>
      <c r="AB168" s="146">
        <v>11</v>
      </c>
      <c r="AC168" s="228">
        <v>12.75</v>
      </c>
      <c r="AD168" s="146">
        <v>12</v>
      </c>
      <c r="AE168" s="146">
        <v>8.5</v>
      </c>
      <c r="AF168" s="146">
        <v>13</v>
      </c>
      <c r="AG168" s="228">
        <v>5.5</v>
      </c>
      <c r="AH168" s="146">
        <v>22</v>
      </c>
      <c r="AI168" s="146">
        <v>8</v>
      </c>
      <c r="AJ168" s="146">
        <v>3</v>
      </c>
      <c r="AK168" s="228">
        <v>14.25</v>
      </c>
      <c r="AL168" s="146">
        <v>12</v>
      </c>
      <c r="AM168" s="146"/>
      <c r="AN168" s="146"/>
      <c r="AO168" s="228"/>
      <c r="AP168" s="146"/>
      <c r="AQ168" s="26" t="str">
        <f>IF(X168="","",$AQ$164)</f>
        <v>_5eA</v>
      </c>
    </row>
    <row r="169" spans="1:90" customFormat="1" x14ac:dyDescent="0.25">
      <c r="A169" s="80">
        <v>2</v>
      </c>
      <c r="B169" s="81" t="s">
        <v>278</v>
      </c>
      <c r="C169" s="81" t="s">
        <v>285</v>
      </c>
      <c r="D169" s="81" t="s">
        <v>292</v>
      </c>
      <c r="E169" s="145">
        <v>17.5</v>
      </c>
      <c r="F169" s="146">
        <v>15</v>
      </c>
      <c r="G169" s="228">
        <v>16.25</v>
      </c>
      <c r="H169" s="146">
        <v>2</v>
      </c>
      <c r="I169" s="146">
        <v>17.5</v>
      </c>
      <c r="J169" s="146">
        <v>18</v>
      </c>
      <c r="K169" s="228">
        <v>17.75</v>
      </c>
      <c r="L169" s="146">
        <v>2</v>
      </c>
      <c r="M169" s="146">
        <v>13.5</v>
      </c>
      <c r="N169" s="146">
        <v>17</v>
      </c>
      <c r="O169" s="228">
        <v>15.25</v>
      </c>
      <c r="P169" s="146">
        <v>2</v>
      </c>
      <c r="Q169" s="146"/>
      <c r="R169" s="146"/>
      <c r="S169" s="228"/>
      <c r="T169" s="146"/>
      <c r="U169" s="147" t="str">
        <f t="shared" ref="U169:U174" si="16">IF(B169="","",$U$164)</f>
        <v>_5eA</v>
      </c>
      <c r="V169" s="121"/>
      <c r="W169" s="80">
        <v>2</v>
      </c>
      <c r="X169" s="81" t="s">
        <v>278</v>
      </c>
      <c r="Y169" s="81" t="s">
        <v>285</v>
      </c>
      <c r="Z169" s="81" t="s">
        <v>292</v>
      </c>
      <c r="AA169" s="145">
        <v>17.5</v>
      </c>
      <c r="AB169" s="146">
        <v>15</v>
      </c>
      <c r="AC169" s="228">
        <v>12</v>
      </c>
      <c r="AD169" s="146">
        <v>13</v>
      </c>
      <c r="AE169" s="146">
        <v>17.5</v>
      </c>
      <c r="AF169" s="146">
        <v>18</v>
      </c>
      <c r="AG169" s="228">
        <v>3.75</v>
      </c>
      <c r="AH169" s="146">
        <v>21</v>
      </c>
      <c r="AI169" s="146">
        <v>13.5</v>
      </c>
      <c r="AJ169" s="146">
        <v>17</v>
      </c>
      <c r="AK169" s="228">
        <v>15.75</v>
      </c>
      <c r="AL169" s="146">
        <v>13</v>
      </c>
      <c r="AM169" s="146"/>
      <c r="AN169" s="146"/>
      <c r="AO169" s="228"/>
      <c r="AP169" s="146"/>
      <c r="AQ169" s="26" t="str">
        <f t="shared" ref="AQ169:AQ174" si="17">IF(X169="","",$AQ$164)</f>
        <v>_5eA</v>
      </c>
    </row>
    <row r="170" spans="1:90" customFormat="1" x14ac:dyDescent="0.25">
      <c r="A170" s="80">
        <v>3</v>
      </c>
      <c r="B170" s="81" t="s">
        <v>279</v>
      </c>
      <c r="C170" s="81" t="s">
        <v>286</v>
      </c>
      <c r="D170" s="81" t="s">
        <v>293</v>
      </c>
      <c r="E170" s="145">
        <v>13</v>
      </c>
      <c r="F170" s="146">
        <v>13</v>
      </c>
      <c r="G170" s="228">
        <v>13</v>
      </c>
      <c r="H170" s="146">
        <v>3</v>
      </c>
      <c r="I170" s="146">
        <v>13</v>
      </c>
      <c r="J170" s="146">
        <v>17</v>
      </c>
      <c r="K170" s="228">
        <v>15</v>
      </c>
      <c r="L170" s="146">
        <v>3</v>
      </c>
      <c r="M170" s="146">
        <v>15</v>
      </c>
      <c r="N170" s="146">
        <v>14</v>
      </c>
      <c r="O170" s="228">
        <v>14.5</v>
      </c>
      <c r="P170" s="146">
        <v>3</v>
      </c>
      <c r="Q170" s="146"/>
      <c r="R170" s="146"/>
      <c r="S170" s="228"/>
      <c r="T170" s="146"/>
      <c r="U170" s="147" t="str">
        <f t="shared" si="16"/>
        <v>_5eA</v>
      </c>
      <c r="V170" s="121"/>
      <c r="W170" s="80">
        <v>3</v>
      </c>
      <c r="X170" s="81" t="s">
        <v>279</v>
      </c>
      <c r="Y170" s="81" t="s">
        <v>286</v>
      </c>
      <c r="Z170" s="81" t="s">
        <v>293</v>
      </c>
      <c r="AA170" s="145">
        <v>13</v>
      </c>
      <c r="AB170" s="146">
        <v>13</v>
      </c>
      <c r="AC170" s="228">
        <v>10</v>
      </c>
      <c r="AD170" s="146">
        <v>14</v>
      </c>
      <c r="AE170" s="146">
        <v>13</v>
      </c>
      <c r="AF170" s="146">
        <v>17</v>
      </c>
      <c r="AG170" s="228">
        <v>9.5</v>
      </c>
      <c r="AH170" s="146">
        <v>20</v>
      </c>
      <c r="AI170" s="146">
        <v>15</v>
      </c>
      <c r="AJ170" s="146">
        <v>14</v>
      </c>
      <c r="AK170" s="228">
        <v>14.75</v>
      </c>
      <c r="AL170" s="146">
        <v>14</v>
      </c>
      <c r="AM170" s="146"/>
      <c r="AN170" s="146"/>
      <c r="AO170" s="228"/>
      <c r="AP170" s="146"/>
      <c r="AQ170" s="26" t="str">
        <f t="shared" si="17"/>
        <v>_5eA</v>
      </c>
    </row>
    <row r="171" spans="1:90" customFormat="1" x14ac:dyDescent="0.25">
      <c r="A171" s="80">
        <v>4</v>
      </c>
      <c r="B171" s="81" t="s">
        <v>280</v>
      </c>
      <c r="C171" s="81" t="s">
        <v>287</v>
      </c>
      <c r="D171" s="81" t="s">
        <v>294</v>
      </c>
      <c r="E171" s="145">
        <v>11</v>
      </c>
      <c r="F171" s="146">
        <v>14</v>
      </c>
      <c r="G171" s="228">
        <v>12.5</v>
      </c>
      <c r="H171" s="146">
        <v>4</v>
      </c>
      <c r="I171" s="146">
        <v>13.5</v>
      </c>
      <c r="J171" s="146">
        <v>14</v>
      </c>
      <c r="K171" s="228">
        <v>13.75</v>
      </c>
      <c r="L171" s="146">
        <v>4</v>
      </c>
      <c r="M171" s="146">
        <v>9</v>
      </c>
      <c r="N171" s="146">
        <v>2</v>
      </c>
      <c r="O171" s="228">
        <v>5.5</v>
      </c>
      <c r="P171" s="146">
        <v>4</v>
      </c>
      <c r="Q171" s="146"/>
      <c r="R171" s="146"/>
      <c r="S171" s="228"/>
      <c r="T171" s="146"/>
      <c r="U171" s="147" t="str">
        <f t="shared" si="16"/>
        <v>_5eA</v>
      </c>
      <c r="V171" s="121"/>
      <c r="W171" s="80">
        <v>4</v>
      </c>
      <c r="X171" s="81" t="s">
        <v>280</v>
      </c>
      <c r="Y171" s="81" t="s">
        <v>287</v>
      </c>
      <c r="Z171" s="81" t="s">
        <v>294</v>
      </c>
      <c r="AA171" s="145">
        <v>11</v>
      </c>
      <c r="AB171" s="146">
        <v>14</v>
      </c>
      <c r="AC171" s="228">
        <v>11.75</v>
      </c>
      <c r="AD171" s="146">
        <v>15</v>
      </c>
      <c r="AE171" s="146">
        <v>13.5</v>
      </c>
      <c r="AF171" s="146">
        <v>14</v>
      </c>
      <c r="AG171" s="228">
        <v>5.25</v>
      </c>
      <c r="AH171" s="146">
        <v>19</v>
      </c>
      <c r="AI171" s="146">
        <v>9</v>
      </c>
      <c r="AJ171" s="146">
        <v>2</v>
      </c>
      <c r="AK171" s="228">
        <v>10.25</v>
      </c>
      <c r="AL171" s="146">
        <v>15</v>
      </c>
      <c r="AM171" s="146"/>
      <c r="AN171" s="146"/>
      <c r="AO171" s="228"/>
      <c r="AP171" s="146"/>
      <c r="AQ171" s="26" t="str">
        <f t="shared" si="17"/>
        <v>_5eA</v>
      </c>
    </row>
    <row r="172" spans="1:90" customFormat="1" x14ac:dyDescent="0.25">
      <c r="A172" s="80">
        <v>5</v>
      </c>
      <c r="B172" s="81" t="s">
        <v>281</v>
      </c>
      <c r="C172" s="81" t="s">
        <v>288</v>
      </c>
      <c r="D172" s="81" t="s">
        <v>295</v>
      </c>
      <c r="E172" s="145">
        <v>12.5</v>
      </c>
      <c r="F172" s="146">
        <v>13</v>
      </c>
      <c r="G172" s="228">
        <v>12.75</v>
      </c>
      <c r="H172" s="146">
        <v>5</v>
      </c>
      <c r="I172" s="146">
        <v>13</v>
      </c>
      <c r="J172" s="146">
        <v>16</v>
      </c>
      <c r="K172" s="228">
        <v>14.5</v>
      </c>
      <c r="L172" s="146">
        <v>5</v>
      </c>
      <c r="M172" s="146">
        <v>11.5</v>
      </c>
      <c r="N172" s="146">
        <v>14</v>
      </c>
      <c r="O172" s="228">
        <v>12.75</v>
      </c>
      <c r="P172" s="146">
        <v>5</v>
      </c>
      <c r="Q172" s="146"/>
      <c r="R172" s="146"/>
      <c r="S172" s="228"/>
      <c r="T172" s="146"/>
      <c r="U172" s="147" t="str">
        <f t="shared" si="16"/>
        <v>_5eA</v>
      </c>
      <c r="V172" s="121"/>
      <c r="W172" s="80">
        <v>5</v>
      </c>
      <c r="X172" s="81" t="s">
        <v>281</v>
      </c>
      <c r="Y172" s="81" t="s">
        <v>288</v>
      </c>
      <c r="Z172" s="81" t="s">
        <v>295</v>
      </c>
      <c r="AA172" s="145">
        <v>12.5</v>
      </c>
      <c r="AB172" s="146">
        <v>13</v>
      </c>
      <c r="AC172" s="228">
        <v>8.75</v>
      </c>
      <c r="AD172" s="146">
        <v>16</v>
      </c>
      <c r="AE172" s="146">
        <v>13</v>
      </c>
      <c r="AF172" s="146">
        <v>16</v>
      </c>
      <c r="AG172" s="228">
        <v>10.130000000000001</v>
      </c>
      <c r="AH172" s="146">
        <v>18</v>
      </c>
      <c r="AI172" s="146">
        <v>11.5</v>
      </c>
      <c r="AJ172" s="146">
        <v>14</v>
      </c>
      <c r="AK172" s="228">
        <v>16.25</v>
      </c>
      <c r="AL172" s="146">
        <v>16</v>
      </c>
      <c r="AM172" s="146"/>
      <c r="AN172" s="146"/>
      <c r="AO172" s="228"/>
      <c r="AP172" s="146"/>
      <c r="AQ172" s="26" t="str">
        <f t="shared" si="17"/>
        <v>_5eA</v>
      </c>
    </row>
    <row r="173" spans="1:90" customFormat="1" x14ac:dyDescent="0.25">
      <c r="A173" s="80">
        <v>6</v>
      </c>
      <c r="B173" s="81" t="s">
        <v>282</v>
      </c>
      <c r="C173" s="81" t="s">
        <v>289</v>
      </c>
      <c r="D173" s="81" t="s">
        <v>296</v>
      </c>
      <c r="E173" s="145">
        <v>11</v>
      </c>
      <c r="F173" s="146">
        <v>13</v>
      </c>
      <c r="G173" s="228">
        <v>12</v>
      </c>
      <c r="H173" s="146">
        <v>6</v>
      </c>
      <c r="I173" s="146">
        <v>7</v>
      </c>
      <c r="J173" s="146">
        <v>11</v>
      </c>
      <c r="K173" s="228">
        <v>9</v>
      </c>
      <c r="L173" s="146">
        <v>6</v>
      </c>
      <c r="M173" s="146">
        <v>9.5</v>
      </c>
      <c r="N173" s="146">
        <v>6</v>
      </c>
      <c r="O173" s="228">
        <v>7.75</v>
      </c>
      <c r="P173" s="146">
        <v>6</v>
      </c>
      <c r="Q173" s="146"/>
      <c r="R173" s="146"/>
      <c r="S173" s="228"/>
      <c r="T173" s="146"/>
      <c r="U173" s="147" t="str">
        <f t="shared" si="16"/>
        <v>_5eA</v>
      </c>
      <c r="V173" s="121"/>
      <c r="W173" s="80">
        <v>6</v>
      </c>
      <c r="X173" s="81" t="s">
        <v>282</v>
      </c>
      <c r="Y173" s="81" t="s">
        <v>289</v>
      </c>
      <c r="Z173" s="81" t="s">
        <v>296</v>
      </c>
      <c r="AA173" s="145">
        <v>11</v>
      </c>
      <c r="AB173" s="146">
        <v>13</v>
      </c>
      <c r="AC173" s="228">
        <v>10</v>
      </c>
      <c r="AD173" s="146">
        <v>17</v>
      </c>
      <c r="AE173" s="146">
        <v>7</v>
      </c>
      <c r="AF173" s="146">
        <v>11</v>
      </c>
      <c r="AG173" s="228">
        <v>6.5</v>
      </c>
      <c r="AH173" s="146">
        <v>17</v>
      </c>
      <c r="AI173" s="146">
        <v>9.5</v>
      </c>
      <c r="AJ173" s="146">
        <v>6</v>
      </c>
      <c r="AK173" s="228">
        <v>11.5</v>
      </c>
      <c r="AL173" s="146">
        <v>17</v>
      </c>
      <c r="AM173" s="146"/>
      <c r="AN173" s="146"/>
      <c r="AO173" s="228"/>
      <c r="AP173" s="146"/>
      <c r="AQ173" s="26" t="str">
        <f t="shared" si="17"/>
        <v>_5eA</v>
      </c>
    </row>
    <row r="174" spans="1:90" customFormat="1" x14ac:dyDescent="0.25">
      <c r="A174" s="80">
        <v>7</v>
      </c>
      <c r="B174" s="81" t="s">
        <v>283</v>
      </c>
      <c r="C174" s="81" t="s">
        <v>290</v>
      </c>
      <c r="D174" s="81" t="s">
        <v>297</v>
      </c>
      <c r="E174" s="145">
        <v>11</v>
      </c>
      <c r="F174" s="146">
        <v>9</v>
      </c>
      <c r="G174" s="228">
        <v>10</v>
      </c>
      <c r="H174" s="146">
        <v>7</v>
      </c>
      <c r="I174" s="146">
        <v>12.5</v>
      </c>
      <c r="J174" s="146">
        <v>15</v>
      </c>
      <c r="K174" s="228">
        <v>13.75</v>
      </c>
      <c r="L174" s="146">
        <v>7</v>
      </c>
      <c r="M174" s="146">
        <v>6</v>
      </c>
      <c r="N174" s="146">
        <v>4</v>
      </c>
      <c r="O174" s="228">
        <v>5</v>
      </c>
      <c r="P174" s="146">
        <v>7</v>
      </c>
      <c r="Q174" s="146"/>
      <c r="R174" s="146"/>
      <c r="S174" s="228"/>
      <c r="T174" s="146"/>
      <c r="U174" s="147" t="str">
        <f t="shared" si="16"/>
        <v>_5eA</v>
      </c>
      <c r="V174" s="121"/>
      <c r="W174" s="80">
        <v>7</v>
      </c>
      <c r="X174" s="81" t="s">
        <v>283</v>
      </c>
      <c r="Y174" s="81" t="s">
        <v>290</v>
      </c>
      <c r="Z174" s="81" t="s">
        <v>297</v>
      </c>
      <c r="AA174" s="145">
        <v>11</v>
      </c>
      <c r="AB174" s="146">
        <v>9</v>
      </c>
      <c r="AC174" s="228">
        <v>5.5</v>
      </c>
      <c r="AD174" s="146">
        <v>18</v>
      </c>
      <c r="AE174" s="146">
        <v>12.5</v>
      </c>
      <c r="AF174" s="146">
        <v>15</v>
      </c>
      <c r="AG174" s="228">
        <v>2.63</v>
      </c>
      <c r="AH174" s="146">
        <v>16</v>
      </c>
      <c r="AI174" s="146">
        <v>6</v>
      </c>
      <c r="AJ174" s="146">
        <v>4</v>
      </c>
      <c r="AK174" s="228">
        <v>9.75</v>
      </c>
      <c r="AL174" s="146">
        <v>18</v>
      </c>
      <c r="AM174" s="146"/>
      <c r="AN174" s="146"/>
      <c r="AO174" s="228"/>
      <c r="AP174" s="146"/>
      <c r="AQ174" s="26" t="str">
        <f t="shared" si="17"/>
        <v>_5eA</v>
      </c>
    </row>
    <row r="175" spans="1:90" customFormat="1" x14ac:dyDescent="0.25">
      <c r="A175" s="80">
        <v>8</v>
      </c>
      <c r="B175" s="81"/>
      <c r="C175" s="81"/>
      <c r="D175" s="81"/>
      <c r="E175" s="145"/>
      <c r="F175" s="146"/>
      <c r="G175" s="228"/>
      <c r="H175" s="146"/>
      <c r="I175" s="146"/>
      <c r="J175" s="146"/>
      <c r="K175" s="228"/>
      <c r="L175" s="146"/>
      <c r="M175" s="146"/>
      <c r="N175" s="146"/>
      <c r="O175" s="228"/>
      <c r="P175" s="146"/>
      <c r="Q175" s="146"/>
      <c r="R175" s="146"/>
      <c r="S175" s="228"/>
      <c r="T175" s="146"/>
      <c r="U175" s="147"/>
      <c r="V175" s="121"/>
      <c r="W175" s="80">
        <v>8</v>
      </c>
      <c r="X175" s="81"/>
      <c r="Y175" s="81"/>
      <c r="Z175" s="81"/>
      <c r="AA175" s="145"/>
      <c r="AB175" s="146"/>
      <c r="AC175" s="228"/>
      <c r="AD175" s="146"/>
      <c r="AE175" s="146"/>
      <c r="AF175" s="146"/>
      <c r="AG175" s="228"/>
      <c r="AH175" s="146"/>
      <c r="AI175" s="146"/>
      <c r="AJ175" s="146"/>
      <c r="AK175" s="228"/>
      <c r="AL175" s="146"/>
      <c r="AM175" s="146"/>
      <c r="AN175" s="146"/>
      <c r="AO175" s="228"/>
      <c r="AP175" s="146"/>
      <c r="AQ175" s="26"/>
    </row>
    <row r="176" spans="1:90" customFormat="1" x14ac:dyDescent="0.25">
      <c r="A176" s="80">
        <v>9</v>
      </c>
      <c r="B176" s="81"/>
      <c r="C176" s="81"/>
      <c r="D176" s="81"/>
      <c r="E176" s="145"/>
      <c r="F176" s="146"/>
      <c r="G176" s="228"/>
      <c r="H176" s="146"/>
      <c r="I176" s="146"/>
      <c r="J176" s="146"/>
      <c r="K176" s="228"/>
      <c r="L176" s="146"/>
      <c r="M176" s="146"/>
      <c r="N176" s="146"/>
      <c r="O176" s="228"/>
      <c r="P176" s="146"/>
      <c r="Q176" s="146"/>
      <c r="R176" s="146"/>
      <c r="S176" s="228"/>
      <c r="T176" s="146"/>
      <c r="U176" s="147"/>
      <c r="V176" s="121"/>
      <c r="W176" s="80">
        <v>9</v>
      </c>
      <c r="X176" s="81"/>
      <c r="Y176" s="81"/>
      <c r="Z176" s="81"/>
      <c r="AA176" s="145"/>
      <c r="AB176" s="146"/>
      <c r="AC176" s="228"/>
      <c r="AD176" s="146"/>
      <c r="AE176" s="146"/>
      <c r="AF176" s="146"/>
      <c r="AG176" s="228"/>
      <c r="AH176" s="146"/>
      <c r="AI176" s="146"/>
      <c r="AJ176" s="146"/>
      <c r="AK176" s="228"/>
      <c r="AL176" s="146"/>
      <c r="AM176" s="146"/>
      <c r="AN176" s="146"/>
      <c r="AO176" s="228"/>
      <c r="AP176" s="146"/>
      <c r="AQ176" s="26"/>
    </row>
    <row r="177" spans="1:43" customFormat="1" x14ac:dyDescent="0.25">
      <c r="A177" s="80">
        <v>10</v>
      </c>
      <c r="B177" s="81"/>
      <c r="C177" s="81"/>
      <c r="D177" s="81"/>
      <c r="E177" s="145"/>
      <c r="F177" s="146"/>
      <c r="G177" s="228"/>
      <c r="H177" s="146"/>
      <c r="I177" s="146"/>
      <c r="J177" s="146"/>
      <c r="K177" s="228"/>
      <c r="L177" s="146"/>
      <c r="M177" s="146"/>
      <c r="N177" s="146"/>
      <c r="O177" s="228"/>
      <c r="P177" s="146"/>
      <c r="Q177" s="146"/>
      <c r="R177" s="146"/>
      <c r="S177" s="228"/>
      <c r="T177" s="146"/>
      <c r="U177" s="147"/>
      <c r="V177" s="121"/>
      <c r="W177" s="80">
        <v>10</v>
      </c>
      <c r="X177" s="81"/>
      <c r="Y177" s="81"/>
      <c r="Z177" s="81"/>
      <c r="AA177" s="145"/>
      <c r="AB177" s="146"/>
      <c r="AC177" s="228"/>
      <c r="AD177" s="146"/>
      <c r="AE177" s="146"/>
      <c r="AF177" s="146"/>
      <c r="AG177" s="228"/>
      <c r="AH177" s="146"/>
      <c r="AI177" s="146"/>
      <c r="AJ177" s="146"/>
      <c r="AK177" s="228"/>
      <c r="AL177" s="146"/>
      <c r="AM177" s="146"/>
      <c r="AN177" s="146"/>
      <c r="AO177" s="228"/>
      <c r="AP177" s="146"/>
      <c r="AQ177" s="26"/>
    </row>
    <row r="178" spans="1:43" customFormat="1" x14ac:dyDescent="0.25">
      <c r="A178" s="80">
        <v>11</v>
      </c>
      <c r="B178" s="81"/>
      <c r="C178" s="81"/>
      <c r="D178" s="81"/>
      <c r="E178" s="145"/>
      <c r="F178" s="146"/>
      <c r="G178" s="228"/>
      <c r="H178" s="146"/>
      <c r="I178" s="146"/>
      <c r="J178" s="146"/>
      <c r="K178" s="228"/>
      <c r="L178" s="146"/>
      <c r="M178" s="146"/>
      <c r="N178" s="146"/>
      <c r="O178" s="228"/>
      <c r="P178" s="146"/>
      <c r="Q178" s="146"/>
      <c r="R178" s="146"/>
      <c r="S178" s="228"/>
      <c r="T178" s="146"/>
      <c r="U178" s="147"/>
      <c r="V178" s="121"/>
      <c r="W178" s="80">
        <v>11</v>
      </c>
      <c r="X178" s="81"/>
      <c r="Y178" s="81"/>
      <c r="Z178" s="81"/>
      <c r="AA178" s="145"/>
      <c r="AB178" s="146"/>
      <c r="AC178" s="228"/>
      <c r="AD178" s="146"/>
      <c r="AE178" s="146"/>
      <c r="AF178" s="146"/>
      <c r="AG178" s="228"/>
      <c r="AH178" s="146"/>
      <c r="AI178" s="146"/>
      <c r="AJ178" s="146"/>
      <c r="AK178" s="228"/>
      <c r="AL178" s="146"/>
      <c r="AM178" s="146"/>
      <c r="AN178" s="146"/>
      <c r="AO178" s="228"/>
      <c r="AP178" s="146"/>
      <c r="AQ178" s="26"/>
    </row>
    <row r="179" spans="1:43" customFormat="1" x14ac:dyDescent="0.25">
      <c r="A179" s="80"/>
      <c r="B179" s="81"/>
      <c r="C179" s="81"/>
      <c r="D179" s="81"/>
      <c r="E179" s="145"/>
      <c r="F179" s="146"/>
      <c r="G179" s="228"/>
      <c r="H179" s="146"/>
      <c r="I179" s="146"/>
      <c r="J179" s="146"/>
      <c r="K179" s="228"/>
      <c r="L179" s="146"/>
      <c r="M179" s="146"/>
      <c r="N179" s="146"/>
      <c r="O179" s="228"/>
      <c r="P179" s="146"/>
      <c r="Q179" s="146"/>
      <c r="R179" s="146"/>
      <c r="S179" s="228"/>
      <c r="T179" s="146"/>
      <c r="U179" s="147"/>
      <c r="V179" s="121"/>
      <c r="W179" s="80"/>
      <c r="X179" s="81"/>
      <c r="Y179" s="81"/>
      <c r="Z179" s="81"/>
      <c r="AA179" s="145"/>
      <c r="AB179" s="146"/>
      <c r="AC179" s="228"/>
      <c r="AD179" s="146"/>
      <c r="AE179" s="146"/>
      <c r="AF179" s="146"/>
      <c r="AG179" s="228"/>
      <c r="AH179" s="146"/>
      <c r="AI179" s="146"/>
      <c r="AJ179" s="146"/>
      <c r="AK179" s="228"/>
      <c r="AL179" s="146"/>
      <c r="AM179" s="146"/>
      <c r="AN179" s="146"/>
      <c r="AO179" s="228"/>
      <c r="AP179" s="146"/>
      <c r="AQ179" s="26"/>
    </row>
    <row r="180" spans="1:43" customFormat="1" x14ac:dyDescent="0.25">
      <c r="A180" s="80"/>
      <c r="B180" s="81"/>
      <c r="C180" s="81"/>
      <c r="D180" s="81"/>
      <c r="E180" s="145"/>
      <c r="F180" s="146"/>
      <c r="G180" s="228"/>
      <c r="H180" s="146"/>
      <c r="I180" s="146"/>
      <c r="J180" s="146"/>
      <c r="K180" s="228"/>
      <c r="L180" s="84"/>
      <c r="M180" s="85"/>
      <c r="N180" s="83"/>
      <c r="O180" s="228"/>
      <c r="P180" s="84"/>
      <c r="Q180" s="85"/>
      <c r="R180" s="83"/>
      <c r="S180" s="228"/>
      <c r="T180" s="146"/>
      <c r="U180" s="147"/>
      <c r="V180" s="121"/>
      <c r="W180" s="80"/>
      <c r="X180" s="81"/>
      <c r="Y180" s="81"/>
      <c r="Z180" s="81"/>
      <c r="AA180" s="145"/>
      <c r="AB180" s="146"/>
      <c r="AC180" s="228"/>
      <c r="AD180" s="146"/>
      <c r="AE180" s="146"/>
      <c r="AF180" s="146"/>
      <c r="AG180" s="228"/>
      <c r="AH180" s="146"/>
      <c r="AI180" s="146"/>
      <c r="AJ180" s="146"/>
      <c r="AK180" s="228"/>
      <c r="AL180" s="146"/>
      <c r="AM180" s="146"/>
      <c r="AN180" s="146"/>
      <c r="AO180" s="228"/>
      <c r="AP180" s="146"/>
      <c r="AQ180" s="26"/>
    </row>
    <row r="181" spans="1:43" customFormat="1" x14ac:dyDescent="0.25">
      <c r="A181" s="80"/>
      <c r="B181" s="81"/>
      <c r="C181" s="81"/>
      <c r="D181" s="81"/>
      <c r="E181" s="82"/>
      <c r="F181" s="83"/>
      <c r="G181" s="228"/>
      <c r="H181" s="84"/>
      <c r="I181" s="85"/>
      <c r="J181" s="83"/>
      <c r="K181" s="228"/>
      <c r="L181" s="84"/>
      <c r="M181" s="85"/>
      <c r="N181" s="83"/>
      <c r="O181" s="228"/>
      <c r="P181" s="84"/>
      <c r="Q181" s="85"/>
      <c r="R181" s="83"/>
      <c r="S181" s="228"/>
      <c r="T181" s="146"/>
      <c r="U181" s="147"/>
      <c r="V181" s="121"/>
      <c r="W181" s="80"/>
      <c r="X181" s="81"/>
      <c r="Y181" s="81"/>
      <c r="Z181" s="81"/>
      <c r="AA181" s="82"/>
      <c r="AB181" s="83"/>
      <c r="AC181" s="228"/>
      <c r="AD181" s="146"/>
      <c r="AE181" s="146"/>
      <c r="AF181" s="146"/>
      <c r="AG181" s="228"/>
      <c r="AH181" s="146"/>
      <c r="AI181" s="146"/>
      <c r="AJ181" s="146"/>
      <c r="AK181" s="228"/>
      <c r="AL181" s="146"/>
      <c r="AM181" s="146"/>
      <c r="AN181" s="146"/>
      <c r="AO181" s="228"/>
      <c r="AP181" s="146"/>
      <c r="AQ181" s="26"/>
    </row>
    <row r="182" spans="1:43" customFormat="1" x14ac:dyDescent="0.25">
      <c r="A182" s="80"/>
      <c r="B182" s="81"/>
      <c r="C182" s="81"/>
      <c r="D182" s="81"/>
      <c r="E182" s="82"/>
      <c r="F182" s="83"/>
      <c r="G182" s="228"/>
      <c r="H182" s="84"/>
      <c r="I182" s="85"/>
      <c r="J182" s="83"/>
      <c r="K182" s="228"/>
      <c r="L182" s="84"/>
      <c r="M182" s="85"/>
      <c r="N182" s="83"/>
      <c r="O182" s="228"/>
      <c r="P182" s="84"/>
      <c r="Q182" s="85"/>
      <c r="R182" s="83"/>
      <c r="S182" s="228"/>
      <c r="T182" s="84"/>
      <c r="U182" s="26"/>
      <c r="V182" s="121"/>
      <c r="W182" s="80"/>
      <c r="X182" s="81"/>
      <c r="Y182" s="81"/>
      <c r="Z182" s="81"/>
      <c r="AA182" s="82"/>
      <c r="AB182" s="83"/>
      <c r="AC182" s="228"/>
      <c r="AD182" s="146"/>
      <c r="AE182" s="146"/>
      <c r="AF182" s="146"/>
      <c r="AG182" s="228"/>
      <c r="AH182" s="146"/>
      <c r="AI182" s="146"/>
      <c r="AJ182" s="146"/>
      <c r="AK182" s="228"/>
      <c r="AL182" s="84"/>
      <c r="AM182" s="85"/>
      <c r="AN182" s="83"/>
      <c r="AO182" s="228"/>
      <c r="AP182" s="146"/>
      <c r="AQ182" s="26"/>
    </row>
    <row r="183" spans="1:43" customFormat="1" x14ac:dyDescent="0.25">
      <c r="A183" s="80"/>
      <c r="B183" s="81"/>
      <c r="C183" s="81"/>
      <c r="D183" s="81"/>
      <c r="E183" s="82"/>
      <c r="F183" s="83"/>
      <c r="G183" s="228"/>
      <c r="H183" s="84"/>
      <c r="I183" s="85"/>
      <c r="J183" s="83"/>
      <c r="K183" s="228"/>
      <c r="L183" s="84"/>
      <c r="M183" s="85"/>
      <c r="N183" s="83"/>
      <c r="O183" s="228"/>
      <c r="P183" s="84"/>
      <c r="Q183" s="85"/>
      <c r="R183" s="83"/>
      <c r="S183" s="228"/>
      <c r="T183" s="84"/>
      <c r="U183" s="26"/>
      <c r="V183" s="121"/>
      <c r="W183" s="80"/>
      <c r="X183" s="81"/>
      <c r="Y183" s="81"/>
      <c r="Z183" s="81"/>
      <c r="AA183" s="82"/>
      <c r="AB183" s="83"/>
      <c r="AC183" s="228"/>
      <c r="AD183" s="84"/>
      <c r="AE183" s="85"/>
      <c r="AF183" s="83"/>
      <c r="AG183" s="228"/>
      <c r="AH183" s="84"/>
      <c r="AI183" s="85"/>
      <c r="AJ183" s="83"/>
      <c r="AK183" s="228"/>
      <c r="AL183" s="84"/>
      <c r="AM183" s="85"/>
      <c r="AN183" s="83"/>
      <c r="AO183" s="228"/>
      <c r="AP183" s="84"/>
      <c r="AQ183" s="26"/>
    </row>
    <row r="184" spans="1:43" customFormat="1" x14ac:dyDescent="0.25">
      <c r="A184" s="80"/>
      <c r="B184" s="81"/>
      <c r="C184" s="81"/>
      <c r="D184" s="81"/>
      <c r="E184" s="82"/>
      <c r="F184" s="83"/>
      <c r="G184" s="228"/>
      <c r="H184" s="84"/>
      <c r="I184" s="85"/>
      <c r="J184" s="83"/>
      <c r="K184" s="228"/>
      <c r="L184" s="84"/>
      <c r="M184" s="85"/>
      <c r="N184" s="83"/>
      <c r="O184" s="228"/>
      <c r="P184" s="84"/>
      <c r="Q184" s="85"/>
      <c r="R184" s="83"/>
      <c r="S184" s="228"/>
      <c r="T184" s="84"/>
      <c r="U184" s="26"/>
      <c r="V184" s="121"/>
      <c r="W184" s="80"/>
      <c r="X184" s="81"/>
      <c r="Y184" s="81"/>
      <c r="Z184" s="81"/>
      <c r="AA184" s="82"/>
      <c r="AB184" s="83"/>
      <c r="AC184" s="228"/>
      <c r="AD184" s="84"/>
      <c r="AE184" s="85"/>
      <c r="AF184" s="83"/>
      <c r="AG184" s="228"/>
      <c r="AH184" s="84"/>
      <c r="AI184" s="85"/>
      <c r="AJ184" s="83"/>
      <c r="AK184" s="228"/>
      <c r="AL184" s="84"/>
      <c r="AM184" s="85"/>
      <c r="AN184" s="83"/>
      <c r="AO184" s="228"/>
      <c r="AP184" s="84"/>
      <c r="AQ184" s="26"/>
    </row>
    <row r="185" spans="1:43" customFormat="1" x14ac:dyDescent="0.25">
      <c r="A185" s="80"/>
      <c r="B185" s="81"/>
      <c r="C185" s="81"/>
      <c r="D185" s="81"/>
      <c r="E185" s="82"/>
      <c r="F185" s="83"/>
      <c r="G185" s="228"/>
      <c r="H185" s="84"/>
      <c r="I185" s="85"/>
      <c r="J185" s="83"/>
      <c r="K185" s="228"/>
      <c r="L185" s="84"/>
      <c r="M185" s="85"/>
      <c r="N185" s="83"/>
      <c r="O185" s="228"/>
      <c r="P185" s="84"/>
      <c r="Q185" s="85"/>
      <c r="R185" s="83"/>
      <c r="S185" s="228"/>
      <c r="T185" s="84"/>
      <c r="U185" s="26"/>
      <c r="V185" s="121"/>
      <c r="W185" s="80"/>
      <c r="X185" s="81"/>
      <c r="Y185" s="81"/>
      <c r="Z185" s="81"/>
      <c r="AA185" s="82"/>
      <c r="AB185" s="83"/>
      <c r="AC185" s="228"/>
      <c r="AD185" s="84"/>
      <c r="AE185" s="85"/>
      <c r="AF185" s="83"/>
      <c r="AG185" s="228"/>
      <c r="AH185" s="84"/>
      <c r="AI185" s="85"/>
      <c r="AJ185" s="83"/>
      <c r="AK185" s="228"/>
      <c r="AL185" s="84"/>
      <c r="AM185" s="85"/>
      <c r="AN185" s="83"/>
      <c r="AO185" s="228"/>
      <c r="AP185" s="84"/>
      <c r="AQ185" s="26"/>
    </row>
    <row r="186" spans="1:43" customFormat="1" x14ac:dyDescent="0.25">
      <c r="A186" s="80"/>
      <c r="B186" s="81"/>
      <c r="C186" s="81"/>
      <c r="D186" s="81"/>
      <c r="E186" s="82"/>
      <c r="F186" s="83"/>
      <c r="G186" s="228"/>
      <c r="H186" s="84"/>
      <c r="I186" s="85"/>
      <c r="J186" s="83"/>
      <c r="K186" s="228"/>
      <c r="L186" s="84"/>
      <c r="M186" s="85"/>
      <c r="N186" s="83"/>
      <c r="O186" s="228"/>
      <c r="P186" s="84"/>
      <c r="Q186" s="85"/>
      <c r="R186" s="83"/>
      <c r="S186" s="228"/>
      <c r="T186" s="84"/>
      <c r="U186" s="26"/>
      <c r="V186" s="121"/>
      <c r="W186" s="80"/>
      <c r="X186" s="81"/>
      <c r="Y186" s="81"/>
      <c r="Z186" s="81"/>
      <c r="AA186" s="82"/>
      <c r="AB186" s="83"/>
      <c r="AC186" s="228"/>
      <c r="AD186" s="84"/>
      <c r="AE186" s="85"/>
      <c r="AF186" s="83"/>
      <c r="AG186" s="228"/>
      <c r="AH186" s="84"/>
      <c r="AI186" s="85"/>
      <c r="AJ186" s="83"/>
      <c r="AK186" s="228"/>
      <c r="AL186" s="84"/>
      <c r="AM186" s="85"/>
      <c r="AN186" s="83"/>
      <c r="AO186" s="228"/>
      <c r="AP186" s="84"/>
      <c r="AQ186" s="26"/>
    </row>
    <row r="187" spans="1:43" customFormat="1" x14ac:dyDescent="0.25">
      <c r="A187" s="80"/>
      <c r="B187" s="81"/>
      <c r="C187" s="81"/>
      <c r="D187" s="81"/>
      <c r="E187" s="82"/>
      <c r="F187" s="83"/>
      <c r="G187" s="228"/>
      <c r="H187" s="84"/>
      <c r="I187" s="85"/>
      <c r="J187" s="83"/>
      <c r="K187" s="228"/>
      <c r="L187" s="84"/>
      <c r="M187" s="85"/>
      <c r="N187" s="83"/>
      <c r="O187" s="228"/>
      <c r="P187" s="84"/>
      <c r="Q187" s="85"/>
      <c r="R187" s="83"/>
      <c r="S187" s="228"/>
      <c r="T187" s="84"/>
      <c r="U187" s="26"/>
      <c r="V187" s="121"/>
      <c r="W187" s="80"/>
      <c r="X187" s="81"/>
      <c r="Y187" s="81"/>
      <c r="Z187" s="81"/>
      <c r="AA187" s="82"/>
      <c r="AB187" s="83"/>
      <c r="AC187" s="228"/>
      <c r="AD187" s="84"/>
      <c r="AE187" s="85"/>
      <c r="AF187" s="83"/>
      <c r="AG187" s="228"/>
      <c r="AH187" s="84"/>
      <c r="AI187" s="85"/>
      <c r="AJ187" s="83"/>
      <c r="AK187" s="228"/>
      <c r="AL187" s="84"/>
      <c r="AM187" s="85"/>
      <c r="AN187" s="83"/>
      <c r="AO187" s="228"/>
      <c r="AP187" s="84"/>
      <c r="AQ187" s="26"/>
    </row>
    <row r="188" spans="1:43" x14ac:dyDescent="0.25">
      <c r="A188" s="92"/>
      <c r="B188" s="92"/>
      <c r="C188" s="92"/>
      <c r="D188" s="93"/>
      <c r="E188" s="94"/>
      <c r="F188" s="94"/>
      <c r="G188" s="229"/>
      <c r="H188" s="94"/>
      <c r="I188" s="94"/>
      <c r="J188" s="94"/>
      <c r="K188" s="229"/>
      <c r="L188" s="94"/>
      <c r="M188" s="94"/>
      <c r="N188" s="94"/>
      <c r="O188" s="229"/>
      <c r="P188" s="94"/>
      <c r="Q188" s="94"/>
      <c r="R188" s="94"/>
      <c r="S188" s="229"/>
      <c r="T188" s="94"/>
      <c r="U188" s="26"/>
      <c r="W188" s="94"/>
      <c r="X188" s="94"/>
      <c r="Y188" s="94"/>
      <c r="Z188" s="94"/>
      <c r="AA188" s="94"/>
      <c r="AB188" s="94"/>
      <c r="AC188" s="229"/>
      <c r="AD188" s="94"/>
      <c r="AE188" s="94"/>
      <c r="AF188" s="94"/>
      <c r="AG188" s="229"/>
      <c r="AH188" s="94"/>
      <c r="AI188" s="94"/>
      <c r="AJ188" s="94"/>
      <c r="AK188" s="229"/>
      <c r="AL188" s="94"/>
      <c r="AM188" s="94"/>
      <c r="AN188" s="94"/>
      <c r="AO188" s="229"/>
      <c r="AP188" s="94"/>
      <c r="AQ188" s="26"/>
    </row>
    <row r="189" spans="1:43" x14ac:dyDescent="0.25">
      <c r="A189" s="92"/>
      <c r="B189" s="92"/>
      <c r="C189" s="92"/>
      <c r="D189" s="93"/>
      <c r="E189" s="94"/>
      <c r="F189" s="94"/>
      <c r="G189" s="229"/>
      <c r="H189" s="94"/>
      <c r="I189" s="94"/>
      <c r="J189" s="94"/>
      <c r="K189" s="229"/>
      <c r="L189" s="94"/>
      <c r="M189" s="94"/>
      <c r="N189" s="94"/>
      <c r="O189" s="229"/>
      <c r="P189" s="94"/>
      <c r="Q189" s="94"/>
      <c r="R189" s="94"/>
      <c r="S189" s="229"/>
      <c r="T189" s="94"/>
      <c r="U189" s="26"/>
      <c r="W189" s="94"/>
      <c r="X189" s="94"/>
      <c r="Y189" s="94"/>
      <c r="Z189" s="94"/>
      <c r="AA189" s="94"/>
      <c r="AB189" s="94"/>
      <c r="AC189" s="229"/>
      <c r="AD189" s="94"/>
      <c r="AE189" s="94"/>
      <c r="AF189" s="94"/>
      <c r="AG189" s="229"/>
      <c r="AH189" s="94"/>
      <c r="AI189" s="94"/>
      <c r="AJ189" s="94"/>
      <c r="AK189" s="229"/>
      <c r="AL189" s="94"/>
      <c r="AM189" s="94"/>
      <c r="AN189" s="94"/>
      <c r="AO189" s="229"/>
      <c r="AP189" s="94"/>
      <c r="AQ189" s="26"/>
    </row>
    <row r="190" spans="1:43" x14ac:dyDescent="0.25">
      <c r="A190" s="92"/>
      <c r="B190" s="92"/>
      <c r="C190" s="92"/>
      <c r="D190" s="93"/>
      <c r="E190" s="94"/>
      <c r="F190" s="94"/>
      <c r="G190" s="229"/>
      <c r="H190" s="94"/>
      <c r="I190" s="94"/>
      <c r="J190" s="94"/>
      <c r="K190" s="229"/>
      <c r="L190" s="94"/>
      <c r="M190" s="94"/>
      <c r="N190" s="94"/>
      <c r="O190" s="229"/>
      <c r="P190" s="94"/>
      <c r="Q190" s="94"/>
      <c r="R190" s="94"/>
      <c r="S190" s="229"/>
      <c r="T190" s="94"/>
      <c r="U190" s="26" t="str">
        <f t="shared" ref="U190:U191" si="18">IF(B190="","",$U$67)</f>
        <v/>
      </c>
      <c r="W190" s="94"/>
      <c r="X190" s="94"/>
      <c r="Y190" s="94"/>
      <c r="Z190" s="94"/>
      <c r="AA190" s="94"/>
      <c r="AB190" s="94"/>
      <c r="AC190" s="229"/>
      <c r="AD190" s="94"/>
      <c r="AE190" s="94"/>
      <c r="AF190" s="94"/>
      <c r="AG190" s="229"/>
      <c r="AH190" s="94"/>
      <c r="AI190" s="94"/>
      <c r="AJ190" s="94"/>
      <c r="AK190" s="229"/>
      <c r="AL190" s="94"/>
      <c r="AM190" s="94"/>
      <c r="AN190" s="94"/>
      <c r="AO190" s="229"/>
      <c r="AP190" s="94"/>
      <c r="AQ190" s="26" t="str">
        <f t="shared" ref="AQ190:AQ192" si="19">IF(X190="","",$AQ$67)</f>
        <v/>
      </c>
    </row>
    <row r="191" spans="1:43" x14ac:dyDescent="0.25">
      <c r="A191" s="92"/>
      <c r="B191" s="92"/>
      <c r="C191" s="92"/>
      <c r="D191" s="93"/>
      <c r="E191" s="94"/>
      <c r="F191" s="94"/>
      <c r="G191" s="229"/>
      <c r="H191" s="94"/>
      <c r="I191" s="94"/>
      <c r="J191" s="94"/>
      <c r="K191" s="229"/>
      <c r="L191" s="94"/>
      <c r="M191" s="94"/>
      <c r="N191" s="94"/>
      <c r="O191" s="229"/>
      <c r="P191" s="94"/>
      <c r="Q191" s="94"/>
      <c r="R191" s="94"/>
      <c r="S191" s="229"/>
      <c r="T191" s="94"/>
      <c r="U191" s="26" t="str">
        <f t="shared" si="18"/>
        <v/>
      </c>
      <c r="W191" s="94"/>
      <c r="X191" s="94"/>
      <c r="Y191" s="94"/>
      <c r="Z191" s="94"/>
      <c r="AA191" s="94"/>
      <c r="AB191" s="94"/>
      <c r="AC191" s="229"/>
      <c r="AD191" s="94"/>
      <c r="AE191" s="94"/>
      <c r="AF191" s="94"/>
      <c r="AG191" s="229"/>
      <c r="AH191" s="94"/>
      <c r="AI191" s="94"/>
      <c r="AJ191" s="94"/>
      <c r="AK191" s="229"/>
      <c r="AL191" s="94"/>
      <c r="AM191" s="94"/>
      <c r="AN191" s="94"/>
      <c r="AO191" s="229"/>
      <c r="AP191" s="94"/>
      <c r="AQ191" s="26" t="str">
        <f t="shared" si="19"/>
        <v/>
      </c>
    </row>
    <row r="192" spans="1:43" customFormat="1" ht="15" x14ac:dyDescent="0.25">
      <c r="A192" s="95"/>
      <c r="B192" s="81"/>
      <c r="C192" s="81"/>
      <c r="D192" s="87"/>
      <c r="E192" s="26"/>
      <c r="F192" s="26"/>
      <c r="G192" s="230"/>
      <c r="H192" s="26"/>
      <c r="I192" s="26"/>
      <c r="J192" s="26"/>
      <c r="K192" s="230"/>
      <c r="L192" s="26"/>
      <c r="M192" s="26"/>
      <c r="N192" s="26"/>
      <c r="O192" s="230"/>
      <c r="P192" s="26"/>
      <c r="Q192" s="26"/>
      <c r="R192" s="26"/>
      <c r="S192" s="230"/>
      <c r="T192" s="26"/>
      <c r="U192" s="26" t="str">
        <f t="shared" ref="U192" si="20">IF(B192="","",$U$35)</f>
        <v/>
      </c>
      <c r="V192" s="121"/>
      <c r="W192" s="95"/>
      <c r="X192" s="81"/>
      <c r="Y192" s="81"/>
      <c r="Z192" s="87"/>
      <c r="AA192" s="26"/>
      <c r="AB192" s="26"/>
      <c r="AC192" s="230"/>
      <c r="AD192" s="26"/>
      <c r="AE192" s="26"/>
      <c r="AF192" s="26"/>
      <c r="AG192" s="230"/>
      <c r="AH192" s="26"/>
      <c r="AI192" s="26"/>
      <c r="AJ192" s="26"/>
      <c r="AK192" s="230"/>
      <c r="AL192" s="26"/>
      <c r="AM192" s="26"/>
      <c r="AN192" s="26"/>
      <c r="AO192" s="230"/>
      <c r="AP192" s="26"/>
      <c r="AQ192" s="26" t="str">
        <f t="shared" si="19"/>
        <v/>
      </c>
    </row>
    <row r="193" spans="1:90" s="32" customFormat="1" ht="5.0999999999999996" customHeight="1" x14ac:dyDescent="0.25">
      <c r="A193" s="31"/>
      <c r="B193" s="48"/>
      <c r="C193" s="48"/>
      <c r="D193" s="49"/>
      <c r="V193" s="121"/>
      <c r="W193" s="31"/>
      <c r="X193" s="48"/>
      <c r="Y193" s="48"/>
      <c r="Z193" s="49"/>
    </row>
    <row r="194" spans="1:90" customFormat="1" x14ac:dyDescent="0.25">
      <c r="A194" s="25"/>
      <c r="B194" s="22"/>
      <c r="C194" s="22"/>
      <c r="D194" s="22"/>
      <c r="E194" s="39"/>
      <c r="F194" s="40"/>
      <c r="G194" s="41"/>
      <c r="H194" s="42"/>
      <c r="I194" s="43"/>
      <c r="J194" s="40"/>
      <c r="K194" s="41"/>
      <c r="L194" s="42"/>
      <c r="M194" s="43"/>
      <c r="N194" s="40"/>
      <c r="O194" s="41"/>
      <c r="P194" s="42"/>
      <c r="Q194" s="43"/>
      <c r="R194" s="40"/>
      <c r="S194" s="41"/>
      <c r="T194" s="42"/>
      <c r="V194" s="121"/>
      <c r="W194" s="25"/>
      <c r="X194" s="22"/>
      <c r="Y194" s="22"/>
      <c r="Z194" s="22"/>
      <c r="AA194" s="39"/>
      <c r="AB194" s="40"/>
      <c r="AC194" s="41"/>
      <c r="AD194" s="42"/>
      <c r="AE194" s="43"/>
      <c r="AF194" s="40"/>
      <c r="AG194" s="41"/>
      <c r="AH194" s="42"/>
      <c r="AI194" s="43"/>
      <c r="AJ194" s="40"/>
      <c r="AK194" s="41"/>
      <c r="AL194" s="42"/>
      <c r="AM194" s="43"/>
      <c r="AN194" s="40"/>
      <c r="AO194" s="41"/>
      <c r="AP194" s="42"/>
    </row>
    <row r="195" spans="1:90" s="1" customFormat="1" ht="18.95" customHeight="1" x14ac:dyDescent="0.25">
      <c r="A195" s="51"/>
      <c r="B195" s="52"/>
      <c r="C195" s="52"/>
      <c r="D195" s="52"/>
      <c r="E195" s="52"/>
      <c r="F195" s="53"/>
      <c r="G195" s="54"/>
      <c r="I195" s="51"/>
      <c r="J195" s="51"/>
      <c r="K195" s="52"/>
      <c r="L195" s="52"/>
      <c r="M195" s="52"/>
      <c r="N195" s="52"/>
      <c r="O195" s="53"/>
      <c r="P195" s="54"/>
      <c r="R195" s="51"/>
      <c r="S195" s="51"/>
      <c r="T195" s="115"/>
      <c r="U195" s="114" t="s">
        <v>19</v>
      </c>
      <c r="V195" s="117"/>
      <c r="W195" s="52"/>
      <c r="X195" s="53"/>
      <c r="Y195" s="54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115"/>
      <c r="AQ195" s="114" t="s">
        <v>18</v>
      </c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  <c r="BJ195" s="51"/>
      <c r="BK195" s="51"/>
      <c r="BL195" s="51"/>
      <c r="BM195" s="51"/>
      <c r="BN195" s="51"/>
      <c r="BO195" s="51"/>
      <c r="BP195" s="51"/>
      <c r="BQ195" s="51"/>
      <c r="BR195" s="51"/>
      <c r="BS195" s="51"/>
      <c r="BT195" s="51"/>
      <c r="BU195" s="51"/>
      <c r="BV195" s="51"/>
      <c r="BW195" s="51"/>
      <c r="BX195" s="51"/>
      <c r="BY195" s="51"/>
      <c r="BZ195" s="51"/>
      <c r="CA195" s="51"/>
      <c r="CB195" s="51"/>
      <c r="CC195" s="51"/>
      <c r="CD195" s="51"/>
      <c r="CE195" s="51"/>
      <c r="CF195" s="51"/>
      <c r="CG195" s="51"/>
      <c r="CH195" s="51"/>
      <c r="CI195" s="51"/>
      <c r="CJ195" s="51"/>
      <c r="CK195" s="51"/>
      <c r="CL195" s="51"/>
    </row>
    <row r="196" spans="1:90" s="1" customFormat="1" ht="18.95" customHeight="1" x14ac:dyDescent="0.25">
      <c r="A196" s="51"/>
      <c r="B196" s="52"/>
      <c r="C196" s="52"/>
      <c r="D196" s="52"/>
      <c r="E196" s="52"/>
      <c r="F196" s="53"/>
      <c r="G196" s="54"/>
      <c r="I196" s="51"/>
      <c r="J196" s="51"/>
      <c r="K196" s="52"/>
      <c r="L196" s="52"/>
      <c r="M196" s="52"/>
      <c r="N196" s="52"/>
      <c r="O196" s="53"/>
      <c r="P196" s="54"/>
      <c r="R196" s="51"/>
      <c r="S196" s="51"/>
      <c r="T196" s="52"/>
      <c r="U196" s="116" t="s">
        <v>183</v>
      </c>
      <c r="V196" s="117"/>
      <c r="W196" s="52"/>
      <c r="X196" s="53"/>
      <c r="Y196" s="54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5"/>
      <c r="AQ196" s="116" t="str">
        <f>U196</f>
        <v>_5eB</v>
      </c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51"/>
      <c r="BT196" s="51"/>
      <c r="BU196" s="51"/>
      <c r="BV196" s="51"/>
      <c r="BW196" s="51"/>
      <c r="BX196" s="51"/>
      <c r="BY196" s="51"/>
      <c r="BZ196" s="51"/>
      <c r="CA196" s="51"/>
      <c r="CB196" s="51"/>
      <c r="CC196" s="51"/>
      <c r="CD196" s="51"/>
      <c r="CE196" s="51"/>
      <c r="CF196" s="51"/>
      <c r="CG196" s="51"/>
      <c r="CH196" s="51"/>
      <c r="CI196" s="51"/>
      <c r="CJ196" s="51"/>
      <c r="CK196" s="51"/>
      <c r="CL196" s="51"/>
    </row>
    <row r="197" spans="1:90" s="36" customFormat="1" ht="15" x14ac:dyDescent="0.25">
      <c r="A197" s="35"/>
      <c r="B197" s="35"/>
      <c r="C197" s="35"/>
      <c r="G197" s="37">
        <f>AVERAGE(G200:G219)</f>
        <v>12.138888888888889</v>
      </c>
      <c r="K197" s="37">
        <f>AVERAGE(K200:K219)</f>
        <v>13.027777777777779</v>
      </c>
      <c r="O197" s="37">
        <f>AVERAGE(O200:O219)</f>
        <v>9</v>
      </c>
      <c r="S197" s="37" t="e">
        <f>AVERAGE(S200:S219)</f>
        <v>#DIV/0!</v>
      </c>
      <c r="V197" s="118"/>
      <c r="W197" s="35"/>
      <c r="X197" s="35"/>
      <c r="Y197" s="35"/>
      <c r="AC197" s="37">
        <f>AVERAGE(AC200:AC219)</f>
        <v>11.166666666666666</v>
      </c>
      <c r="AG197" s="37">
        <f>AVERAGE(AG200:AG219)</f>
        <v>6.3622222222222229</v>
      </c>
      <c r="AK197" s="37">
        <f>AVERAGE(AK200:AK219)</f>
        <v>12.722222222222221</v>
      </c>
      <c r="AO197" s="37" t="e">
        <f>AVERAGE(AO200:AO219)</f>
        <v>#DIV/0!</v>
      </c>
    </row>
    <row r="198" spans="1:90" s="38" customFormat="1" ht="18.95" customHeight="1" x14ac:dyDescent="0.25">
      <c r="A198" s="286" t="s">
        <v>8</v>
      </c>
      <c r="B198" s="284" t="s">
        <v>5</v>
      </c>
      <c r="C198" s="284" t="s">
        <v>11</v>
      </c>
      <c r="D198" s="284" t="s">
        <v>157</v>
      </c>
      <c r="E198" s="286" t="s">
        <v>12</v>
      </c>
      <c r="F198" s="286"/>
      <c r="G198" s="286"/>
      <c r="H198" s="286"/>
      <c r="I198" s="286" t="s">
        <v>13</v>
      </c>
      <c r="J198" s="286"/>
      <c r="K198" s="286"/>
      <c r="L198" s="286"/>
      <c r="M198" s="286" t="s">
        <v>14</v>
      </c>
      <c r="N198" s="286"/>
      <c r="O198" s="286"/>
      <c r="P198" s="286"/>
      <c r="Q198" s="286"/>
      <c r="R198" s="286"/>
      <c r="S198" s="286"/>
      <c r="T198" s="286"/>
      <c r="U198" s="78"/>
      <c r="V198" s="119"/>
      <c r="W198" s="285" t="s">
        <v>8</v>
      </c>
      <c r="X198" s="284" t="s">
        <v>5</v>
      </c>
      <c r="Y198" s="284" t="s">
        <v>11</v>
      </c>
      <c r="Z198" s="284" t="s">
        <v>157</v>
      </c>
      <c r="AA198" s="285" t="s">
        <v>12</v>
      </c>
      <c r="AB198" s="285"/>
      <c r="AC198" s="285"/>
      <c r="AD198" s="285"/>
      <c r="AE198" s="285" t="s">
        <v>13</v>
      </c>
      <c r="AF198" s="285"/>
      <c r="AG198" s="285"/>
      <c r="AH198" s="285"/>
      <c r="AI198" s="285" t="s">
        <v>14</v>
      </c>
      <c r="AJ198" s="285"/>
      <c r="AK198" s="285"/>
      <c r="AL198" s="285"/>
      <c r="AM198" s="285"/>
      <c r="AN198" s="285"/>
      <c r="AO198" s="285"/>
      <c r="AP198" s="285"/>
      <c r="AQ198" s="149"/>
    </row>
    <row r="199" spans="1:90" s="24" customFormat="1" ht="18.95" customHeight="1" x14ac:dyDescent="0.25">
      <c r="A199" s="286"/>
      <c r="B199" s="284"/>
      <c r="C199" s="284"/>
      <c r="D199" s="284"/>
      <c r="E199" s="143" t="s">
        <v>113</v>
      </c>
      <c r="F199" s="144" t="s">
        <v>114</v>
      </c>
      <c r="G199" s="227" t="s">
        <v>16</v>
      </c>
      <c r="H199" s="144" t="s">
        <v>17</v>
      </c>
      <c r="I199" s="143" t="str">
        <f>$E$6</f>
        <v>Av Homew</v>
      </c>
      <c r="J199" s="144" t="str">
        <f>$F$6</f>
        <v>Comp</v>
      </c>
      <c r="K199" s="227" t="str">
        <f>$G$6</f>
        <v>Av D</v>
      </c>
      <c r="L199" s="144" t="str">
        <f>$H$6</f>
        <v>Rank D</v>
      </c>
      <c r="M199" s="143" t="str">
        <f>$E$6</f>
        <v>Av Homew</v>
      </c>
      <c r="N199" s="144" t="str">
        <f>$F$6</f>
        <v>Comp</v>
      </c>
      <c r="O199" s="227" t="str">
        <f>$G$6</f>
        <v>Av D</v>
      </c>
      <c r="P199" s="144" t="str">
        <f>$H$6</f>
        <v>Rank D</v>
      </c>
      <c r="Q199" s="143"/>
      <c r="R199" s="144"/>
      <c r="S199" s="227"/>
      <c r="T199" s="144"/>
      <c r="U199" s="144" t="s">
        <v>20</v>
      </c>
      <c r="V199" s="120"/>
      <c r="W199" s="285"/>
      <c r="X199" s="284"/>
      <c r="Y199" s="284"/>
      <c r="Z199" s="284"/>
      <c r="AA199" s="143" t="s">
        <v>113</v>
      </c>
      <c r="AB199" s="144" t="s">
        <v>114</v>
      </c>
      <c r="AC199" s="227" t="s">
        <v>16</v>
      </c>
      <c r="AD199" s="144" t="s">
        <v>17</v>
      </c>
      <c r="AE199" s="143" t="str">
        <f>$E$6</f>
        <v>Av Homew</v>
      </c>
      <c r="AF199" s="144" t="str">
        <f>$F$6</f>
        <v>Comp</v>
      </c>
      <c r="AG199" s="227" t="str">
        <f>$G$6</f>
        <v>Av D</v>
      </c>
      <c r="AH199" s="144" t="str">
        <f>$H$6</f>
        <v>Rank D</v>
      </c>
      <c r="AI199" s="143" t="str">
        <f>$E$6</f>
        <v>Av Homew</v>
      </c>
      <c r="AJ199" s="144" t="str">
        <f>$F$6</f>
        <v>Comp</v>
      </c>
      <c r="AK199" s="227" t="str">
        <f>$G$6</f>
        <v>Av D</v>
      </c>
      <c r="AL199" s="144" t="str">
        <f>$H$6</f>
        <v>Rank D</v>
      </c>
      <c r="AM199" s="143"/>
      <c r="AN199" s="144"/>
      <c r="AO199" s="227"/>
      <c r="AP199" s="144"/>
      <c r="AQ199" s="23" t="s">
        <v>20</v>
      </c>
    </row>
    <row r="200" spans="1:90" customFormat="1" x14ac:dyDescent="0.25">
      <c r="A200" s="80" cm="1">
        <f t="array" ref="A200:A210">_xlfn.SEQUENCE(COUNTA($B$71:$B$95))</f>
        <v>1</v>
      </c>
      <c r="B200" s="81" t="s">
        <v>298</v>
      </c>
      <c r="C200" s="81" t="s">
        <v>307</v>
      </c>
      <c r="D200" s="81" t="s">
        <v>316</v>
      </c>
      <c r="E200" s="145">
        <v>13.5</v>
      </c>
      <c r="F200" s="146">
        <v>11</v>
      </c>
      <c r="G200" s="228">
        <v>12.25</v>
      </c>
      <c r="H200" s="146">
        <v>1</v>
      </c>
      <c r="I200" s="146">
        <v>8.5</v>
      </c>
      <c r="J200" s="146">
        <v>13</v>
      </c>
      <c r="K200" s="228">
        <v>10.75</v>
      </c>
      <c r="L200" s="146">
        <v>1</v>
      </c>
      <c r="M200" s="146">
        <v>8</v>
      </c>
      <c r="N200" s="146">
        <v>3</v>
      </c>
      <c r="O200" s="228">
        <v>5.5</v>
      </c>
      <c r="P200" s="146">
        <v>1</v>
      </c>
      <c r="Q200" s="146"/>
      <c r="R200" s="146"/>
      <c r="S200" s="228"/>
      <c r="T200" s="146"/>
      <c r="U200" s="147" t="str">
        <f>IF(B200="","",$U$196)</f>
        <v>_5eB</v>
      </c>
      <c r="V200" s="121"/>
      <c r="W200" s="80" cm="1">
        <f t="array" ref="W200:W210">_xlfn.SEQUENCE(COUNTA($X$71:$X$95))</f>
        <v>1</v>
      </c>
      <c r="X200" s="81" t="s">
        <v>298</v>
      </c>
      <c r="Y200" s="81" t="s">
        <v>307</v>
      </c>
      <c r="Z200" s="81" t="s">
        <v>316</v>
      </c>
      <c r="AA200" s="145">
        <v>13.5</v>
      </c>
      <c r="AB200" s="146">
        <v>11</v>
      </c>
      <c r="AC200" s="228">
        <v>12.75</v>
      </c>
      <c r="AD200" s="146">
        <v>12</v>
      </c>
      <c r="AE200" s="146">
        <v>8.5</v>
      </c>
      <c r="AF200" s="146">
        <v>13</v>
      </c>
      <c r="AG200" s="228">
        <v>5.5</v>
      </c>
      <c r="AH200" s="146">
        <v>22</v>
      </c>
      <c r="AI200" s="146">
        <v>8</v>
      </c>
      <c r="AJ200" s="146">
        <v>3</v>
      </c>
      <c r="AK200" s="228">
        <v>14.25</v>
      </c>
      <c r="AL200" s="146">
        <v>12</v>
      </c>
      <c r="AM200" s="146"/>
      <c r="AN200" s="146"/>
      <c r="AO200" s="228"/>
      <c r="AP200" s="146"/>
      <c r="AQ200" s="26" t="str">
        <f>IF(X200="","",$AQ$196)</f>
        <v>_5eB</v>
      </c>
    </row>
    <row r="201" spans="1:90" customFormat="1" x14ac:dyDescent="0.25">
      <c r="A201" s="80">
        <v>2</v>
      </c>
      <c r="B201" s="81" t="s">
        <v>299</v>
      </c>
      <c r="C201" s="81" t="s">
        <v>308</v>
      </c>
      <c r="D201" s="81" t="s">
        <v>317</v>
      </c>
      <c r="E201" s="145">
        <v>17.5</v>
      </c>
      <c r="F201" s="146">
        <v>15</v>
      </c>
      <c r="G201" s="228">
        <v>16.25</v>
      </c>
      <c r="H201" s="146">
        <v>2</v>
      </c>
      <c r="I201" s="146">
        <v>17.5</v>
      </c>
      <c r="J201" s="146">
        <v>18</v>
      </c>
      <c r="K201" s="228">
        <v>17.75</v>
      </c>
      <c r="L201" s="146">
        <v>2</v>
      </c>
      <c r="M201" s="146">
        <v>13.5</v>
      </c>
      <c r="N201" s="146">
        <v>17</v>
      </c>
      <c r="O201" s="228">
        <v>15.25</v>
      </c>
      <c r="P201" s="146">
        <v>2</v>
      </c>
      <c r="Q201" s="146"/>
      <c r="R201" s="146"/>
      <c r="S201" s="228"/>
      <c r="T201" s="146"/>
      <c r="U201" s="147" t="str">
        <f t="shared" ref="U201:U208" si="21">IF(B201="","",$U$196)</f>
        <v>_5eB</v>
      </c>
      <c r="V201" s="121"/>
      <c r="W201" s="80">
        <v>2</v>
      </c>
      <c r="X201" s="81" t="s">
        <v>299</v>
      </c>
      <c r="Y201" s="81" t="s">
        <v>308</v>
      </c>
      <c r="Z201" s="81" t="s">
        <v>317</v>
      </c>
      <c r="AA201" s="145">
        <v>17.5</v>
      </c>
      <c r="AB201" s="146">
        <v>15</v>
      </c>
      <c r="AC201" s="228">
        <v>12</v>
      </c>
      <c r="AD201" s="146">
        <v>13</v>
      </c>
      <c r="AE201" s="146">
        <v>17.5</v>
      </c>
      <c r="AF201" s="146">
        <v>18</v>
      </c>
      <c r="AG201" s="228">
        <v>3.75</v>
      </c>
      <c r="AH201" s="146">
        <v>21</v>
      </c>
      <c r="AI201" s="146">
        <v>13.5</v>
      </c>
      <c r="AJ201" s="146">
        <v>17</v>
      </c>
      <c r="AK201" s="228">
        <v>15.75</v>
      </c>
      <c r="AL201" s="146">
        <v>13</v>
      </c>
      <c r="AM201" s="146"/>
      <c r="AN201" s="146"/>
      <c r="AO201" s="228"/>
      <c r="AP201" s="146"/>
      <c r="AQ201" s="26" t="str">
        <f t="shared" ref="AQ201:AQ208" si="22">IF(X201="","",$AQ$196)</f>
        <v>_5eB</v>
      </c>
    </row>
    <row r="202" spans="1:90" customFormat="1" x14ac:dyDescent="0.25">
      <c r="A202" s="80">
        <v>3</v>
      </c>
      <c r="B202" s="81" t="s">
        <v>300</v>
      </c>
      <c r="C202" s="81" t="s">
        <v>309</v>
      </c>
      <c r="D202" s="81" t="s">
        <v>318</v>
      </c>
      <c r="E202" s="145">
        <v>13</v>
      </c>
      <c r="F202" s="146">
        <v>13</v>
      </c>
      <c r="G202" s="228">
        <v>13</v>
      </c>
      <c r="H202" s="146">
        <v>3</v>
      </c>
      <c r="I202" s="146">
        <v>13</v>
      </c>
      <c r="J202" s="146">
        <v>17</v>
      </c>
      <c r="K202" s="228">
        <v>15</v>
      </c>
      <c r="L202" s="146">
        <v>3</v>
      </c>
      <c r="M202" s="146">
        <v>15</v>
      </c>
      <c r="N202" s="146">
        <v>14</v>
      </c>
      <c r="O202" s="228">
        <v>14.5</v>
      </c>
      <c r="P202" s="146">
        <v>3</v>
      </c>
      <c r="Q202" s="146"/>
      <c r="R202" s="146"/>
      <c r="S202" s="228"/>
      <c r="T202" s="146"/>
      <c r="U202" s="147" t="str">
        <f t="shared" si="21"/>
        <v>_5eB</v>
      </c>
      <c r="V202" s="121"/>
      <c r="W202" s="80">
        <v>3</v>
      </c>
      <c r="X202" s="81" t="s">
        <v>300</v>
      </c>
      <c r="Y202" s="81" t="s">
        <v>309</v>
      </c>
      <c r="Z202" s="81" t="s">
        <v>318</v>
      </c>
      <c r="AA202" s="145">
        <v>13</v>
      </c>
      <c r="AB202" s="146">
        <v>13</v>
      </c>
      <c r="AC202" s="228">
        <v>10</v>
      </c>
      <c r="AD202" s="146">
        <v>14</v>
      </c>
      <c r="AE202" s="146">
        <v>13</v>
      </c>
      <c r="AF202" s="146">
        <v>17</v>
      </c>
      <c r="AG202" s="228">
        <v>9.5</v>
      </c>
      <c r="AH202" s="146">
        <v>20</v>
      </c>
      <c r="AI202" s="146">
        <v>15</v>
      </c>
      <c r="AJ202" s="146">
        <v>14</v>
      </c>
      <c r="AK202" s="228">
        <v>14.75</v>
      </c>
      <c r="AL202" s="146">
        <v>14</v>
      </c>
      <c r="AM202" s="146"/>
      <c r="AN202" s="146"/>
      <c r="AO202" s="228"/>
      <c r="AP202" s="146"/>
      <c r="AQ202" s="26" t="str">
        <f t="shared" si="22"/>
        <v>_5eB</v>
      </c>
    </row>
    <row r="203" spans="1:90" customFormat="1" x14ac:dyDescent="0.25">
      <c r="A203" s="80">
        <v>4</v>
      </c>
      <c r="B203" s="81" t="s">
        <v>301</v>
      </c>
      <c r="C203" s="81" t="s">
        <v>310</v>
      </c>
      <c r="D203" s="81" t="s">
        <v>319</v>
      </c>
      <c r="E203" s="145">
        <v>11</v>
      </c>
      <c r="F203" s="146">
        <v>14</v>
      </c>
      <c r="G203" s="228">
        <v>12.5</v>
      </c>
      <c r="H203" s="146">
        <v>4</v>
      </c>
      <c r="I203" s="146">
        <v>13.5</v>
      </c>
      <c r="J203" s="146">
        <v>14</v>
      </c>
      <c r="K203" s="228">
        <v>13.75</v>
      </c>
      <c r="L203" s="146">
        <v>4</v>
      </c>
      <c r="M203" s="146">
        <v>9</v>
      </c>
      <c r="N203" s="146">
        <v>2</v>
      </c>
      <c r="O203" s="228">
        <v>5.5</v>
      </c>
      <c r="P203" s="146">
        <v>4</v>
      </c>
      <c r="Q203" s="146"/>
      <c r="R203" s="146"/>
      <c r="S203" s="228"/>
      <c r="T203" s="146"/>
      <c r="U203" s="147" t="str">
        <f t="shared" si="21"/>
        <v>_5eB</v>
      </c>
      <c r="V203" s="121"/>
      <c r="W203" s="80">
        <v>4</v>
      </c>
      <c r="X203" s="81" t="s">
        <v>301</v>
      </c>
      <c r="Y203" s="81" t="s">
        <v>310</v>
      </c>
      <c r="Z203" s="81" t="s">
        <v>319</v>
      </c>
      <c r="AA203" s="145">
        <v>11</v>
      </c>
      <c r="AB203" s="146">
        <v>14</v>
      </c>
      <c r="AC203" s="228">
        <v>11.75</v>
      </c>
      <c r="AD203" s="146">
        <v>15</v>
      </c>
      <c r="AE203" s="146">
        <v>13.5</v>
      </c>
      <c r="AF203" s="146">
        <v>14</v>
      </c>
      <c r="AG203" s="228">
        <v>5.25</v>
      </c>
      <c r="AH203" s="146">
        <v>19</v>
      </c>
      <c r="AI203" s="146">
        <v>9</v>
      </c>
      <c r="AJ203" s="146">
        <v>2</v>
      </c>
      <c r="AK203" s="228">
        <v>10.25</v>
      </c>
      <c r="AL203" s="146">
        <v>15</v>
      </c>
      <c r="AM203" s="146"/>
      <c r="AN203" s="146"/>
      <c r="AO203" s="228"/>
      <c r="AP203" s="146"/>
      <c r="AQ203" s="26" t="str">
        <f t="shared" si="22"/>
        <v>_5eB</v>
      </c>
    </row>
    <row r="204" spans="1:90" customFormat="1" x14ac:dyDescent="0.25">
      <c r="A204" s="80">
        <v>5</v>
      </c>
      <c r="B204" s="81" t="s">
        <v>302</v>
      </c>
      <c r="C204" s="81" t="s">
        <v>311</v>
      </c>
      <c r="D204" s="81" t="s">
        <v>320</v>
      </c>
      <c r="E204" s="145">
        <v>12.5</v>
      </c>
      <c r="F204" s="146">
        <v>13</v>
      </c>
      <c r="G204" s="228">
        <v>12.75</v>
      </c>
      <c r="H204" s="146">
        <v>5</v>
      </c>
      <c r="I204" s="146">
        <v>13</v>
      </c>
      <c r="J204" s="146">
        <v>16</v>
      </c>
      <c r="K204" s="228">
        <v>14.5</v>
      </c>
      <c r="L204" s="146">
        <v>5</v>
      </c>
      <c r="M204" s="146">
        <v>11.5</v>
      </c>
      <c r="N204" s="146">
        <v>14</v>
      </c>
      <c r="O204" s="228">
        <v>12.75</v>
      </c>
      <c r="P204" s="146">
        <v>5</v>
      </c>
      <c r="Q204" s="146"/>
      <c r="R204" s="146"/>
      <c r="S204" s="228"/>
      <c r="T204" s="146"/>
      <c r="U204" s="147" t="str">
        <f t="shared" si="21"/>
        <v>_5eB</v>
      </c>
      <c r="V204" s="121"/>
      <c r="W204" s="80">
        <v>5</v>
      </c>
      <c r="X204" s="81" t="s">
        <v>302</v>
      </c>
      <c r="Y204" s="81" t="s">
        <v>311</v>
      </c>
      <c r="Z204" s="81" t="s">
        <v>320</v>
      </c>
      <c r="AA204" s="145">
        <v>12.5</v>
      </c>
      <c r="AB204" s="146">
        <v>13</v>
      </c>
      <c r="AC204" s="228">
        <v>8.75</v>
      </c>
      <c r="AD204" s="146">
        <v>16</v>
      </c>
      <c r="AE204" s="146">
        <v>13</v>
      </c>
      <c r="AF204" s="146">
        <v>16</v>
      </c>
      <c r="AG204" s="228">
        <v>10.130000000000001</v>
      </c>
      <c r="AH204" s="146">
        <v>18</v>
      </c>
      <c r="AI204" s="146">
        <v>11.5</v>
      </c>
      <c r="AJ204" s="146">
        <v>14</v>
      </c>
      <c r="AK204" s="228">
        <v>16.25</v>
      </c>
      <c r="AL204" s="146">
        <v>16</v>
      </c>
      <c r="AM204" s="146"/>
      <c r="AN204" s="146"/>
      <c r="AO204" s="228"/>
      <c r="AP204" s="146"/>
      <c r="AQ204" s="26" t="str">
        <f t="shared" si="22"/>
        <v>_5eB</v>
      </c>
    </row>
    <row r="205" spans="1:90" customFormat="1" x14ac:dyDescent="0.25">
      <c r="A205" s="80">
        <v>6</v>
      </c>
      <c r="B205" s="81" t="s">
        <v>303</v>
      </c>
      <c r="C205" s="81" t="s">
        <v>312</v>
      </c>
      <c r="D205" s="81" t="s">
        <v>321</v>
      </c>
      <c r="E205" s="145">
        <v>11</v>
      </c>
      <c r="F205" s="146">
        <v>13</v>
      </c>
      <c r="G205" s="228">
        <v>12</v>
      </c>
      <c r="H205" s="146">
        <v>6</v>
      </c>
      <c r="I205" s="146">
        <v>7</v>
      </c>
      <c r="J205" s="146">
        <v>11</v>
      </c>
      <c r="K205" s="228">
        <v>9</v>
      </c>
      <c r="L205" s="146">
        <v>6</v>
      </c>
      <c r="M205" s="146">
        <v>9.5</v>
      </c>
      <c r="N205" s="146">
        <v>6</v>
      </c>
      <c r="O205" s="228">
        <v>7.75</v>
      </c>
      <c r="P205" s="146">
        <v>6</v>
      </c>
      <c r="Q205" s="146"/>
      <c r="R205" s="146"/>
      <c r="S205" s="228"/>
      <c r="T205" s="146"/>
      <c r="U205" s="147" t="str">
        <f t="shared" si="21"/>
        <v>_5eB</v>
      </c>
      <c r="V205" s="121"/>
      <c r="W205" s="80">
        <v>6</v>
      </c>
      <c r="X205" s="81" t="s">
        <v>303</v>
      </c>
      <c r="Y205" s="81" t="s">
        <v>312</v>
      </c>
      <c r="Z205" s="81" t="s">
        <v>321</v>
      </c>
      <c r="AA205" s="145">
        <v>11</v>
      </c>
      <c r="AB205" s="146">
        <v>13</v>
      </c>
      <c r="AC205" s="228">
        <v>10</v>
      </c>
      <c r="AD205" s="146">
        <v>17</v>
      </c>
      <c r="AE205" s="146">
        <v>7</v>
      </c>
      <c r="AF205" s="146">
        <v>11</v>
      </c>
      <c r="AG205" s="228">
        <v>6.5</v>
      </c>
      <c r="AH205" s="146">
        <v>17</v>
      </c>
      <c r="AI205" s="146">
        <v>9.5</v>
      </c>
      <c r="AJ205" s="146">
        <v>6</v>
      </c>
      <c r="AK205" s="228">
        <v>11.5</v>
      </c>
      <c r="AL205" s="146">
        <v>17</v>
      </c>
      <c r="AM205" s="146"/>
      <c r="AN205" s="146"/>
      <c r="AO205" s="228"/>
      <c r="AP205" s="146"/>
      <c r="AQ205" s="26" t="str">
        <f t="shared" si="22"/>
        <v>_5eB</v>
      </c>
    </row>
    <row r="206" spans="1:90" customFormat="1" x14ac:dyDescent="0.25">
      <c r="A206" s="80">
        <v>7</v>
      </c>
      <c r="B206" s="81" t="s">
        <v>304</v>
      </c>
      <c r="C206" s="81" t="s">
        <v>313</v>
      </c>
      <c r="D206" s="81" t="s">
        <v>322</v>
      </c>
      <c r="E206" s="145">
        <v>11</v>
      </c>
      <c r="F206" s="146">
        <v>9</v>
      </c>
      <c r="G206" s="228">
        <v>10</v>
      </c>
      <c r="H206" s="146">
        <v>7</v>
      </c>
      <c r="I206" s="146">
        <v>12.5</v>
      </c>
      <c r="J206" s="146">
        <v>15</v>
      </c>
      <c r="K206" s="228">
        <v>13.75</v>
      </c>
      <c r="L206" s="146">
        <v>7</v>
      </c>
      <c r="M206" s="146">
        <v>6</v>
      </c>
      <c r="N206" s="146">
        <v>4</v>
      </c>
      <c r="O206" s="228">
        <v>5</v>
      </c>
      <c r="P206" s="146">
        <v>7</v>
      </c>
      <c r="Q206" s="146"/>
      <c r="R206" s="146"/>
      <c r="S206" s="228"/>
      <c r="T206" s="146"/>
      <c r="U206" s="147" t="str">
        <f t="shared" si="21"/>
        <v>_5eB</v>
      </c>
      <c r="V206" s="121"/>
      <c r="W206" s="80">
        <v>7</v>
      </c>
      <c r="X206" s="81" t="s">
        <v>304</v>
      </c>
      <c r="Y206" s="81" t="s">
        <v>313</v>
      </c>
      <c r="Z206" s="81" t="s">
        <v>322</v>
      </c>
      <c r="AA206" s="145">
        <v>11</v>
      </c>
      <c r="AB206" s="146">
        <v>9</v>
      </c>
      <c r="AC206" s="228">
        <v>5.5</v>
      </c>
      <c r="AD206" s="146">
        <v>18</v>
      </c>
      <c r="AE206" s="146">
        <v>12.5</v>
      </c>
      <c r="AF206" s="146">
        <v>15</v>
      </c>
      <c r="AG206" s="228">
        <v>2.63</v>
      </c>
      <c r="AH206" s="146">
        <v>16</v>
      </c>
      <c r="AI206" s="146">
        <v>6</v>
      </c>
      <c r="AJ206" s="146">
        <v>4</v>
      </c>
      <c r="AK206" s="228">
        <v>9.75</v>
      </c>
      <c r="AL206" s="146">
        <v>18</v>
      </c>
      <c r="AM206" s="146"/>
      <c r="AN206" s="146"/>
      <c r="AO206" s="228"/>
      <c r="AP206" s="146"/>
      <c r="AQ206" s="26" t="str">
        <f t="shared" si="22"/>
        <v>_5eB</v>
      </c>
    </row>
    <row r="207" spans="1:90" customFormat="1" x14ac:dyDescent="0.25">
      <c r="A207" s="80">
        <v>8</v>
      </c>
      <c r="B207" s="81" t="s">
        <v>305</v>
      </c>
      <c r="C207" s="81" t="s">
        <v>314</v>
      </c>
      <c r="D207" s="81" t="s">
        <v>323</v>
      </c>
      <c r="E207" s="145">
        <v>10.5</v>
      </c>
      <c r="F207" s="146">
        <v>13</v>
      </c>
      <c r="G207" s="228">
        <v>11.75</v>
      </c>
      <c r="H207" s="146">
        <v>8</v>
      </c>
      <c r="I207" s="146">
        <v>11</v>
      </c>
      <c r="J207" s="146">
        <v>11</v>
      </c>
      <c r="K207" s="228">
        <v>11</v>
      </c>
      <c r="L207" s="146">
        <v>8</v>
      </c>
      <c r="M207" s="146">
        <v>10</v>
      </c>
      <c r="N207" s="146">
        <v>6</v>
      </c>
      <c r="O207" s="228">
        <v>8</v>
      </c>
      <c r="P207" s="146">
        <v>8</v>
      </c>
      <c r="Q207" s="146"/>
      <c r="R207" s="146"/>
      <c r="S207" s="228"/>
      <c r="T207" s="146"/>
      <c r="U207" s="147" t="str">
        <f t="shared" si="21"/>
        <v>_5eB</v>
      </c>
      <c r="V207" s="121"/>
      <c r="W207" s="80">
        <v>8</v>
      </c>
      <c r="X207" s="81" t="s">
        <v>305</v>
      </c>
      <c r="Y207" s="81" t="s">
        <v>314</v>
      </c>
      <c r="Z207" s="81" t="s">
        <v>323</v>
      </c>
      <c r="AA207" s="145">
        <v>10.5</v>
      </c>
      <c r="AB207" s="146">
        <v>13</v>
      </c>
      <c r="AC207" s="228">
        <v>15.25</v>
      </c>
      <c r="AD207" s="146">
        <v>19</v>
      </c>
      <c r="AE207" s="146">
        <v>11</v>
      </c>
      <c r="AF207" s="146">
        <v>11</v>
      </c>
      <c r="AG207" s="228">
        <v>6.75</v>
      </c>
      <c r="AH207" s="146">
        <v>15</v>
      </c>
      <c r="AI207" s="146">
        <v>10</v>
      </c>
      <c r="AJ207" s="146">
        <v>6</v>
      </c>
      <c r="AK207" s="228">
        <v>6.25</v>
      </c>
      <c r="AL207" s="146">
        <v>19</v>
      </c>
      <c r="AM207" s="146"/>
      <c r="AN207" s="146"/>
      <c r="AO207" s="228"/>
      <c r="AP207" s="146"/>
      <c r="AQ207" s="26" t="str">
        <f t="shared" si="22"/>
        <v>_5eB</v>
      </c>
    </row>
    <row r="208" spans="1:90" customFormat="1" x14ac:dyDescent="0.25">
      <c r="A208" s="80">
        <v>9</v>
      </c>
      <c r="B208" s="81" t="s">
        <v>306</v>
      </c>
      <c r="C208" s="81" t="s">
        <v>315</v>
      </c>
      <c r="D208" s="81" t="s">
        <v>324</v>
      </c>
      <c r="E208" s="145">
        <v>9.5</v>
      </c>
      <c r="F208" s="146">
        <v>8</v>
      </c>
      <c r="G208" s="228">
        <v>8.75</v>
      </c>
      <c r="H208" s="146">
        <v>9</v>
      </c>
      <c r="I208" s="146">
        <v>11.5</v>
      </c>
      <c r="J208" s="146">
        <v>12</v>
      </c>
      <c r="K208" s="228">
        <v>11.75</v>
      </c>
      <c r="L208" s="146">
        <v>9</v>
      </c>
      <c r="M208" s="146">
        <v>9.5</v>
      </c>
      <c r="N208" s="146">
        <v>4</v>
      </c>
      <c r="O208" s="228">
        <v>6.75</v>
      </c>
      <c r="P208" s="146">
        <v>9</v>
      </c>
      <c r="Q208" s="146"/>
      <c r="R208" s="146"/>
      <c r="S208" s="228"/>
      <c r="T208" s="146"/>
      <c r="U208" s="147" t="str">
        <f t="shared" si="21"/>
        <v>_5eB</v>
      </c>
      <c r="V208" s="121"/>
      <c r="W208" s="80">
        <v>9</v>
      </c>
      <c r="X208" s="81" t="s">
        <v>306</v>
      </c>
      <c r="Y208" s="81" t="s">
        <v>315</v>
      </c>
      <c r="Z208" s="81" t="s">
        <v>324</v>
      </c>
      <c r="AA208" s="145">
        <v>9.5</v>
      </c>
      <c r="AB208" s="146">
        <v>8</v>
      </c>
      <c r="AC208" s="228">
        <v>14.5</v>
      </c>
      <c r="AD208" s="146">
        <v>20</v>
      </c>
      <c r="AE208" s="146">
        <v>11.5</v>
      </c>
      <c r="AF208" s="146">
        <v>12</v>
      </c>
      <c r="AG208" s="228">
        <v>7.25</v>
      </c>
      <c r="AH208" s="146">
        <v>14</v>
      </c>
      <c r="AI208" s="146">
        <v>9.5</v>
      </c>
      <c r="AJ208" s="146">
        <v>4</v>
      </c>
      <c r="AK208" s="228">
        <v>15.75</v>
      </c>
      <c r="AL208" s="146">
        <v>20</v>
      </c>
      <c r="AM208" s="146"/>
      <c r="AN208" s="146"/>
      <c r="AO208" s="228"/>
      <c r="AP208" s="146"/>
      <c r="AQ208" s="26" t="str">
        <f t="shared" si="22"/>
        <v>_5eB</v>
      </c>
    </row>
    <row r="209" spans="1:43" customFormat="1" x14ac:dyDescent="0.25">
      <c r="A209" s="80">
        <v>10</v>
      </c>
      <c r="B209" s="81"/>
      <c r="C209" s="81"/>
      <c r="D209" s="81"/>
      <c r="E209" s="145"/>
      <c r="F209" s="146"/>
      <c r="G209" s="228"/>
      <c r="H209" s="146"/>
      <c r="I209" s="146"/>
      <c r="J209" s="146"/>
      <c r="K209" s="228"/>
      <c r="L209" s="146"/>
      <c r="M209" s="146"/>
      <c r="N209" s="146"/>
      <c r="O209" s="228"/>
      <c r="P209" s="146"/>
      <c r="Q209" s="146"/>
      <c r="R209" s="146"/>
      <c r="S209" s="228"/>
      <c r="T209" s="146"/>
      <c r="U209" s="147"/>
      <c r="V209" s="121"/>
      <c r="W209" s="80">
        <v>10</v>
      </c>
      <c r="X209" s="81"/>
      <c r="Y209" s="81"/>
      <c r="Z209" s="81"/>
      <c r="AA209" s="145"/>
      <c r="AB209" s="146"/>
      <c r="AC209" s="228"/>
      <c r="AD209" s="146"/>
      <c r="AE209" s="146"/>
      <c r="AF209" s="146"/>
      <c r="AG209" s="228"/>
      <c r="AH209" s="146"/>
      <c r="AI209" s="146"/>
      <c r="AJ209" s="146"/>
      <c r="AK209" s="228"/>
      <c r="AL209" s="146"/>
      <c r="AM209" s="146"/>
      <c r="AN209" s="146"/>
      <c r="AO209" s="228"/>
      <c r="AP209" s="146"/>
      <c r="AQ209" s="26"/>
    </row>
    <row r="210" spans="1:43" customFormat="1" x14ac:dyDescent="0.25">
      <c r="A210" s="80">
        <v>11</v>
      </c>
      <c r="B210" s="81"/>
      <c r="C210" s="81"/>
      <c r="D210" s="81"/>
      <c r="E210" s="145"/>
      <c r="F210" s="146"/>
      <c r="G210" s="228"/>
      <c r="H210" s="146"/>
      <c r="I210" s="146"/>
      <c r="J210" s="146"/>
      <c r="K210" s="228"/>
      <c r="L210" s="146"/>
      <c r="M210" s="146"/>
      <c r="N210" s="146"/>
      <c r="O210" s="228"/>
      <c r="P210" s="146"/>
      <c r="Q210" s="146"/>
      <c r="R210" s="146"/>
      <c r="S210" s="228"/>
      <c r="T210" s="146"/>
      <c r="U210" s="147"/>
      <c r="V210" s="121"/>
      <c r="W210" s="80">
        <v>11</v>
      </c>
      <c r="X210" s="81"/>
      <c r="Y210" s="81"/>
      <c r="Z210" s="81"/>
      <c r="AA210" s="145"/>
      <c r="AB210" s="146"/>
      <c r="AC210" s="228"/>
      <c r="AD210" s="146"/>
      <c r="AE210" s="146"/>
      <c r="AF210" s="146"/>
      <c r="AG210" s="228"/>
      <c r="AH210" s="146"/>
      <c r="AI210" s="146"/>
      <c r="AJ210" s="146"/>
      <c r="AK210" s="228"/>
      <c r="AL210" s="146"/>
      <c r="AM210" s="146"/>
      <c r="AN210" s="146"/>
      <c r="AO210" s="228"/>
      <c r="AP210" s="146"/>
      <c r="AQ210" s="26"/>
    </row>
    <row r="211" spans="1:43" customFormat="1" x14ac:dyDescent="0.25">
      <c r="A211" s="80"/>
      <c r="B211" s="81"/>
      <c r="C211" s="81"/>
      <c r="D211" s="81"/>
      <c r="E211" s="145"/>
      <c r="F211" s="146"/>
      <c r="G211" s="228"/>
      <c r="H211" s="146"/>
      <c r="I211" s="146"/>
      <c r="J211" s="146"/>
      <c r="K211" s="228"/>
      <c r="L211" s="146"/>
      <c r="M211" s="146"/>
      <c r="N211" s="146"/>
      <c r="O211" s="228"/>
      <c r="P211" s="146"/>
      <c r="Q211" s="146"/>
      <c r="R211" s="146"/>
      <c r="S211" s="228"/>
      <c r="T211" s="146"/>
      <c r="U211" s="147"/>
      <c r="V211" s="121"/>
      <c r="W211" s="80"/>
      <c r="X211" s="81"/>
      <c r="Y211" s="81"/>
      <c r="Z211" s="81"/>
      <c r="AA211" s="145"/>
      <c r="AB211" s="146"/>
      <c r="AC211" s="228"/>
      <c r="AD211" s="146"/>
      <c r="AE211" s="146"/>
      <c r="AF211" s="146"/>
      <c r="AG211" s="228"/>
      <c r="AH211" s="146"/>
      <c r="AI211" s="146"/>
      <c r="AJ211" s="146"/>
      <c r="AK211" s="228"/>
      <c r="AL211" s="146"/>
      <c r="AM211" s="146"/>
      <c r="AN211" s="146"/>
      <c r="AO211" s="228"/>
      <c r="AP211" s="146"/>
      <c r="AQ211" s="26"/>
    </row>
    <row r="212" spans="1:43" customFormat="1" x14ac:dyDescent="0.25">
      <c r="A212" s="80"/>
      <c r="B212" s="81"/>
      <c r="C212" s="81"/>
      <c r="D212" s="81"/>
      <c r="E212" s="145"/>
      <c r="F212" s="146"/>
      <c r="G212" s="228"/>
      <c r="H212" s="146"/>
      <c r="I212" s="146"/>
      <c r="J212" s="146"/>
      <c r="K212" s="228"/>
      <c r="L212" s="84"/>
      <c r="M212" s="85"/>
      <c r="N212" s="83"/>
      <c r="O212" s="228"/>
      <c r="P212" s="84"/>
      <c r="Q212" s="85"/>
      <c r="R212" s="83"/>
      <c r="S212" s="228"/>
      <c r="T212" s="146"/>
      <c r="U212" s="147"/>
      <c r="V212" s="121"/>
      <c r="W212" s="80"/>
      <c r="X212" s="81"/>
      <c r="Y212" s="81"/>
      <c r="Z212" s="81"/>
      <c r="AA212" s="145"/>
      <c r="AB212" s="146"/>
      <c r="AC212" s="228"/>
      <c r="AD212" s="146"/>
      <c r="AE212" s="146"/>
      <c r="AF212" s="146"/>
      <c r="AG212" s="228"/>
      <c r="AH212" s="146"/>
      <c r="AI212" s="146"/>
      <c r="AJ212" s="146"/>
      <c r="AK212" s="228"/>
      <c r="AL212" s="146"/>
      <c r="AM212" s="146"/>
      <c r="AN212" s="146"/>
      <c r="AO212" s="228"/>
      <c r="AP212" s="146"/>
      <c r="AQ212" s="26"/>
    </row>
    <row r="213" spans="1:43" customFormat="1" x14ac:dyDescent="0.25">
      <c r="A213" s="80"/>
      <c r="B213" s="81"/>
      <c r="C213" s="81"/>
      <c r="D213" s="81"/>
      <c r="E213" s="82"/>
      <c r="F213" s="83"/>
      <c r="G213" s="228"/>
      <c r="H213" s="84"/>
      <c r="I213" s="85"/>
      <c r="J213" s="83"/>
      <c r="K213" s="228"/>
      <c r="L213" s="84"/>
      <c r="M213" s="85"/>
      <c r="N213" s="83"/>
      <c r="O213" s="228"/>
      <c r="P213" s="84"/>
      <c r="Q213" s="85"/>
      <c r="R213" s="83"/>
      <c r="S213" s="228"/>
      <c r="T213" s="146"/>
      <c r="U213" s="147"/>
      <c r="V213" s="121"/>
      <c r="W213" s="80"/>
      <c r="X213" s="81"/>
      <c r="Y213" s="81"/>
      <c r="Z213" s="81"/>
      <c r="AA213" s="82"/>
      <c r="AB213" s="83"/>
      <c r="AC213" s="228"/>
      <c r="AD213" s="146"/>
      <c r="AE213" s="146"/>
      <c r="AF213" s="146"/>
      <c r="AG213" s="228"/>
      <c r="AH213" s="146"/>
      <c r="AI213" s="146"/>
      <c r="AJ213" s="146"/>
      <c r="AK213" s="228"/>
      <c r="AL213" s="146"/>
      <c r="AM213" s="146"/>
      <c r="AN213" s="146"/>
      <c r="AO213" s="228"/>
      <c r="AP213" s="146"/>
      <c r="AQ213" s="26"/>
    </row>
    <row r="214" spans="1:43" customFormat="1" x14ac:dyDescent="0.25">
      <c r="A214" s="80"/>
      <c r="B214" s="81"/>
      <c r="C214" s="81"/>
      <c r="D214" s="81"/>
      <c r="E214" s="82"/>
      <c r="F214" s="83"/>
      <c r="G214" s="228"/>
      <c r="H214" s="84"/>
      <c r="I214" s="85"/>
      <c r="J214" s="83"/>
      <c r="K214" s="228"/>
      <c r="L214" s="84"/>
      <c r="M214" s="85"/>
      <c r="N214" s="83"/>
      <c r="O214" s="228"/>
      <c r="P214" s="84"/>
      <c r="Q214" s="85"/>
      <c r="R214" s="83"/>
      <c r="S214" s="228"/>
      <c r="T214" s="84"/>
      <c r="U214" s="26"/>
      <c r="V214" s="121"/>
      <c r="W214" s="80"/>
      <c r="X214" s="81"/>
      <c r="Y214" s="81"/>
      <c r="Z214" s="81"/>
      <c r="AA214" s="82"/>
      <c r="AB214" s="83"/>
      <c r="AC214" s="228"/>
      <c r="AD214" s="146"/>
      <c r="AE214" s="146"/>
      <c r="AF214" s="146"/>
      <c r="AG214" s="228"/>
      <c r="AH214" s="146"/>
      <c r="AI214" s="146"/>
      <c r="AJ214" s="146"/>
      <c r="AK214" s="228"/>
      <c r="AL214" s="84"/>
      <c r="AM214" s="85"/>
      <c r="AN214" s="83"/>
      <c r="AO214" s="228"/>
      <c r="AP214" s="146"/>
      <c r="AQ214" s="26"/>
    </row>
    <row r="215" spans="1:43" customFormat="1" x14ac:dyDescent="0.25">
      <c r="A215" s="80"/>
      <c r="B215" s="81"/>
      <c r="C215" s="81"/>
      <c r="D215" s="81"/>
      <c r="E215" s="82"/>
      <c r="F215" s="83"/>
      <c r="G215" s="228"/>
      <c r="H215" s="84"/>
      <c r="I215" s="85"/>
      <c r="J215" s="83"/>
      <c r="K215" s="228"/>
      <c r="L215" s="84"/>
      <c r="M215" s="85"/>
      <c r="N215" s="83"/>
      <c r="O215" s="228"/>
      <c r="P215" s="84"/>
      <c r="Q215" s="85"/>
      <c r="R215" s="83"/>
      <c r="S215" s="228"/>
      <c r="T215" s="84"/>
      <c r="U215" s="26"/>
      <c r="V215" s="121"/>
      <c r="W215" s="80"/>
      <c r="X215" s="81"/>
      <c r="Y215" s="81"/>
      <c r="Z215" s="81"/>
      <c r="AA215" s="82"/>
      <c r="AB215" s="83"/>
      <c r="AC215" s="228"/>
      <c r="AD215" s="84"/>
      <c r="AE215" s="85"/>
      <c r="AF215" s="83"/>
      <c r="AG215" s="228"/>
      <c r="AH215" s="84"/>
      <c r="AI215" s="85"/>
      <c r="AJ215" s="83"/>
      <c r="AK215" s="228"/>
      <c r="AL215" s="84"/>
      <c r="AM215" s="85"/>
      <c r="AN215" s="83"/>
      <c r="AO215" s="228"/>
      <c r="AP215" s="84"/>
      <c r="AQ215" s="26"/>
    </row>
    <row r="216" spans="1:43" customFormat="1" x14ac:dyDescent="0.25">
      <c r="A216" s="80"/>
      <c r="B216" s="81"/>
      <c r="C216" s="81"/>
      <c r="D216" s="81"/>
      <c r="E216" s="82"/>
      <c r="F216" s="83"/>
      <c r="G216" s="228"/>
      <c r="H216" s="84"/>
      <c r="I216" s="85"/>
      <c r="J216" s="83"/>
      <c r="K216" s="228"/>
      <c r="L216" s="84"/>
      <c r="M216" s="85"/>
      <c r="N216" s="83"/>
      <c r="O216" s="228"/>
      <c r="P216" s="84"/>
      <c r="Q216" s="85"/>
      <c r="R216" s="83"/>
      <c r="S216" s="228"/>
      <c r="T216" s="84"/>
      <c r="U216" s="26"/>
      <c r="V216" s="121"/>
      <c r="W216" s="80"/>
      <c r="X216" s="81"/>
      <c r="Y216" s="81"/>
      <c r="Z216" s="81"/>
      <c r="AA216" s="82"/>
      <c r="AB216" s="83"/>
      <c r="AC216" s="228"/>
      <c r="AD216" s="84"/>
      <c r="AE216" s="85"/>
      <c r="AF216" s="83"/>
      <c r="AG216" s="228"/>
      <c r="AH216" s="84"/>
      <c r="AI216" s="85"/>
      <c r="AJ216" s="83"/>
      <c r="AK216" s="228"/>
      <c r="AL216" s="84"/>
      <c r="AM216" s="85"/>
      <c r="AN216" s="83"/>
      <c r="AO216" s="228"/>
      <c r="AP216" s="84"/>
      <c r="AQ216" s="26"/>
    </row>
    <row r="217" spans="1:43" customFormat="1" x14ac:dyDescent="0.25">
      <c r="A217" s="80"/>
      <c r="B217" s="81"/>
      <c r="C217" s="81"/>
      <c r="D217" s="81"/>
      <c r="E217" s="82"/>
      <c r="F217" s="83"/>
      <c r="G217" s="228"/>
      <c r="H217" s="84"/>
      <c r="I217" s="85"/>
      <c r="J217" s="83"/>
      <c r="K217" s="228"/>
      <c r="L217" s="84"/>
      <c r="M217" s="85"/>
      <c r="N217" s="83"/>
      <c r="O217" s="228"/>
      <c r="P217" s="84"/>
      <c r="Q217" s="85"/>
      <c r="R217" s="83"/>
      <c r="S217" s="228"/>
      <c r="T217" s="84"/>
      <c r="U217" s="26"/>
      <c r="V217" s="121"/>
      <c r="W217" s="80"/>
      <c r="X217" s="81"/>
      <c r="Y217" s="81"/>
      <c r="Z217" s="81"/>
      <c r="AA217" s="82"/>
      <c r="AB217" s="83"/>
      <c r="AC217" s="228"/>
      <c r="AD217" s="84"/>
      <c r="AE217" s="85"/>
      <c r="AF217" s="83"/>
      <c r="AG217" s="228"/>
      <c r="AH217" s="84"/>
      <c r="AI217" s="85"/>
      <c r="AJ217" s="83"/>
      <c r="AK217" s="228"/>
      <c r="AL217" s="84"/>
      <c r="AM217" s="85"/>
      <c r="AN217" s="83"/>
      <c r="AO217" s="228"/>
      <c r="AP217" s="84"/>
      <c r="AQ217" s="26"/>
    </row>
    <row r="218" spans="1:43" customFormat="1" x14ac:dyDescent="0.25">
      <c r="A218" s="80"/>
      <c r="B218" s="81"/>
      <c r="C218" s="81"/>
      <c r="D218" s="81"/>
      <c r="E218" s="82"/>
      <c r="F218" s="83"/>
      <c r="G218" s="228"/>
      <c r="H218" s="84"/>
      <c r="I218" s="85"/>
      <c r="J218" s="83"/>
      <c r="K218" s="228"/>
      <c r="L218" s="84"/>
      <c r="M218" s="85"/>
      <c r="N218" s="83"/>
      <c r="O218" s="228"/>
      <c r="P218" s="84"/>
      <c r="Q218" s="85"/>
      <c r="R218" s="83"/>
      <c r="S218" s="228"/>
      <c r="T218" s="84"/>
      <c r="U218" s="26"/>
      <c r="V218" s="121"/>
      <c r="W218" s="80"/>
      <c r="X218" s="81"/>
      <c r="Y218" s="81"/>
      <c r="Z218" s="81"/>
      <c r="AA218" s="82"/>
      <c r="AB218" s="83"/>
      <c r="AC218" s="228"/>
      <c r="AD218" s="84"/>
      <c r="AE218" s="85"/>
      <c r="AF218" s="83"/>
      <c r="AG218" s="228"/>
      <c r="AH218" s="84"/>
      <c r="AI218" s="85"/>
      <c r="AJ218" s="83"/>
      <c r="AK218" s="228"/>
      <c r="AL218" s="84"/>
      <c r="AM218" s="85"/>
      <c r="AN218" s="83"/>
      <c r="AO218" s="228"/>
      <c r="AP218" s="84"/>
      <c r="AQ218" s="26"/>
    </row>
    <row r="219" spans="1:43" customFormat="1" x14ac:dyDescent="0.25">
      <c r="A219" s="80"/>
      <c r="B219" s="81"/>
      <c r="C219" s="81"/>
      <c r="D219" s="81"/>
      <c r="E219" s="82"/>
      <c r="F219" s="83"/>
      <c r="G219" s="228"/>
      <c r="H219" s="84"/>
      <c r="I219" s="85"/>
      <c r="J219" s="83"/>
      <c r="K219" s="228"/>
      <c r="L219" s="84"/>
      <c r="M219" s="85"/>
      <c r="N219" s="83"/>
      <c r="O219" s="228"/>
      <c r="P219" s="84"/>
      <c r="Q219" s="85"/>
      <c r="R219" s="83"/>
      <c r="S219" s="228"/>
      <c r="T219" s="84"/>
      <c r="U219" s="26"/>
      <c r="V219" s="121"/>
      <c r="W219" s="80"/>
      <c r="X219" s="81"/>
      <c r="Y219" s="81"/>
      <c r="Z219" s="81"/>
      <c r="AA219" s="82"/>
      <c r="AB219" s="83"/>
      <c r="AC219" s="228"/>
      <c r="AD219" s="84"/>
      <c r="AE219" s="85"/>
      <c r="AF219" s="83"/>
      <c r="AG219" s="228"/>
      <c r="AH219" s="84"/>
      <c r="AI219" s="85"/>
      <c r="AJ219" s="83"/>
      <c r="AK219" s="228"/>
      <c r="AL219" s="84"/>
      <c r="AM219" s="85"/>
      <c r="AN219" s="83"/>
      <c r="AO219" s="228"/>
      <c r="AP219" s="84"/>
      <c r="AQ219" s="26"/>
    </row>
    <row r="220" spans="1:43" x14ac:dyDescent="0.25">
      <c r="A220" s="92"/>
      <c r="B220" s="92"/>
      <c r="C220" s="92"/>
      <c r="D220" s="93"/>
      <c r="E220" s="94"/>
      <c r="F220" s="94"/>
      <c r="G220" s="229"/>
      <c r="H220" s="94"/>
      <c r="I220" s="94"/>
      <c r="J220" s="94"/>
      <c r="K220" s="229"/>
      <c r="L220" s="94"/>
      <c r="M220" s="94"/>
      <c r="N220" s="94"/>
      <c r="O220" s="229"/>
      <c r="P220" s="94"/>
      <c r="Q220" s="94"/>
      <c r="R220" s="94"/>
      <c r="S220" s="229"/>
      <c r="T220" s="94"/>
      <c r="U220" s="26"/>
      <c r="W220" s="94"/>
      <c r="X220" s="94"/>
      <c r="Y220" s="94"/>
      <c r="Z220" s="94"/>
      <c r="AA220" s="94"/>
      <c r="AB220" s="94"/>
      <c r="AC220" s="229"/>
      <c r="AD220" s="94"/>
      <c r="AE220" s="94"/>
      <c r="AF220" s="94"/>
      <c r="AG220" s="229"/>
      <c r="AH220" s="94"/>
      <c r="AI220" s="94"/>
      <c r="AJ220" s="94"/>
      <c r="AK220" s="229"/>
      <c r="AL220" s="94"/>
      <c r="AM220" s="94"/>
      <c r="AN220" s="94"/>
      <c r="AO220" s="229"/>
      <c r="AP220" s="94"/>
      <c r="AQ220" s="26"/>
    </row>
    <row r="221" spans="1:43" x14ac:dyDescent="0.25">
      <c r="A221" s="92"/>
      <c r="B221" s="92"/>
      <c r="C221" s="92"/>
      <c r="D221" s="93"/>
      <c r="E221" s="94"/>
      <c r="F221" s="94"/>
      <c r="G221" s="229"/>
      <c r="H221" s="94"/>
      <c r="I221" s="94"/>
      <c r="J221" s="94"/>
      <c r="K221" s="229"/>
      <c r="L221" s="94"/>
      <c r="M221" s="94"/>
      <c r="N221" s="94"/>
      <c r="O221" s="229"/>
      <c r="P221" s="94"/>
      <c r="Q221" s="94"/>
      <c r="R221" s="94"/>
      <c r="S221" s="229"/>
      <c r="T221" s="94"/>
      <c r="U221" s="26"/>
      <c r="W221" s="94"/>
      <c r="X221" s="94"/>
      <c r="Y221" s="94"/>
      <c r="Z221" s="94"/>
      <c r="AA221" s="94"/>
      <c r="AB221" s="94"/>
      <c r="AC221" s="229"/>
      <c r="AD221" s="94"/>
      <c r="AE221" s="94"/>
      <c r="AF221" s="94"/>
      <c r="AG221" s="229"/>
      <c r="AH221" s="94"/>
      <c r="AI221" s="94"/>
      <c r="AJ221" s="94"/>
      <c r="AK221" s="229"/>
      <c r="AL221" s="94"/>
      <c r="AM221" s="94"/>
      <c r="AN221" s="94"/>
      <c r="AO221" s="229"/>
      <c r="AP221" s="94"/>
      <c r="AQ221" s="26"/>
    </row>
    <row r="222" spans="1:43" x14ac:dyDescent="0.25">
      <c r="A222" s="92"/>
      <c r="B222" s="92"/>
      <c r="C222" s="92"/>
      <c r="D222" s="93"/>
      <c r="E222" s="94"/>
      <c r="F222" s="94"/>
      <c r="G222" s="229"/>
      <c r="H222" s="94"/>
      <c r="I222" s="94"/>
      <c r="J222" s="94"/>
      <c r="K222" s="229"/>
      <c r="L222" s="94"/>
      <c r="M222" s="94"/>
      <c r="N222" s="94"/>
      <c r="O222" s="229"/>
      <c r="P222" s="94"/>
      <c r="Q222" s="94"/>
      <c r="R222" s="94"/>
      <c r="S222" s="229"/>
      <c r="T222" s="94"/>
      <c r="U222" s="26" t="str">
        <f t="shared" ref="U222:U223" si="23">IF(B222="","",$U$67)</f>
        <v/>
      </c>
      <c r="W222" s="94"/>
      <c r="X222" s="94"/>
      <c r="Y222" s="94"/>
      <c r="Z222" s="94"/>
      <c r="AA222" s="94"/>
      <c r="AB222" s="94"/>
      <c r="AC222" s="229"/>
      <c r="AD222" s="94"/>
      <c r="AE222" s="94"/>
      <c r="AF222" s="94"/>
      <c r="AG222" s="229"/>
      <c r="AH222" s="94"/>
      <c r="AI222" s="94"/>
      <c r="AJ222" s="94"/>
      <c r="AK222" s="229"/>
      <c r="AL222" s="94"/>
      <c r="AM222" s="94"/>
      <c r="AN222" s="94"/>
      <c r="AO222" s="229"/>
      <c r="AP222" s="94"/>
      <c r="AQ222" s="26" t="str">
        <f t="shared" ref="AQ222:AQ224" si="24">IF(X222="","",$AQ$67)</f>
        <v/>
      </c>
    </row>
    <row r="223" spans="1:43" x14ac:dyDescent="0.25">
      <c r="A223" s="92"/>
      <c r="B223" s="92"/>
      <c r="C223" s="92"/>
      <c r="D223" s="93"/>
      <c r="E223" s="94"/>
      <c r="F223" s="94"/>
      <c r="G223" s="229"/>
      <c r="H223" s="94"/>
      <c r="I223" s="94"/>
      <c r="J223" s="94"/>
      <c r="K223" s="229"/>
      <c r="L223" s="94"/>
      <c r="M223" s="94"/>
      <c r="N223" s="94"/>
      <c r="O223" s="229"/>
      <c r="P223" s="94"/>
      <c r="Q223" s="94"/>
      <c r="R223" s="94"/>
      <c r="S223" s="229"/>
      <c r="T223" s="94"/>
      <c r="U223" s="26" t="str">
        <f t="shared" si="23"/>
        <v/>
      </c>
      <c r="W223" s="94"/>
      <c r="X223" s="94"/>
      <c r="Y223" s="94"/>
      <c r="Z223" s="94"/>
      <c r="AA223" s="94"/>
      <c r="AB223" s="94"/>
      <c r="AC223" s="229"/>
      <c r="AD223" s="94"/>
      <c r="AE223" s="94"/>
      <c r="AF223" s="94"/>
      <c r="AG223" s="229"/>
      <c r="AH223" s="94"/>
      <c r="AI223" s="94"/>
      <c r="AJ223" s="94"/>
      <c r="AK223" s="229"/>
      <c r="AL223" s="94"/>
      <c r="AM223" s="94"/>
      <c r="AN223" s="94"/>
      <c r="AO223" s="229"/>
      <c r="AP223" s="94"/>
      <c r="AQ223" s="26" t="str">
        <f t="shared" si="24"/>
        <v/>
      </c>
    </row>
    <row r="224" spans="1:43" customFormat="1" ht="15" x14ac:dyDescent="0.25">
      <c r="A224" s="95"/>
      <c r="B224" s="81"/>
      <c r="C224" s="81"/>
      <c r="D224" s="87"/>
      <c r="E224" s="26"/>
      <c r="F224" s="26"/>
      <c r="G224" s="230"/>
      <c r="H224" s="26"/>
      <c r="I224" s="26"/>
      <c r="J224" s="26"/>
      <c r="K224" s="230"/>
      <c r="L224" s="26"/>
      <c r="M224" s="26"/>
      <c r="N224" s="26"/>
      <c r="O224" s="230"/>
      <c r="P224" s="26"/>
      <c r="Q224" s="26"/>
      <c r="R224" s="26"/>
      <c r="S224" s="230"/>
      <c r="T224" s="26"/>
      <c r="U224" s="26" t="str">
        <f t="shared" ref="U224" si="25">IF(B224="","",$U$35)</f>
        <v/>
      </c>
      <c r="V224" s="121"/>
      <c r="W224" s="95"/>
      <c r="X224" s="81"/>
      <c r="Y224" s="81"/>
      <c r="Z224" s="87"/>
      <c r="AA224" s="26"/>
      <c r="AB224" s="26"/>
      <c r="AC224" s="230"/>
      <c r="AD224" s="26"/>
      <c r="AE224" s="26"/>
      <c r="AF224" s="26"/>
      <c r="AG224" s="230"/>
      <c r="AH224" s="26"/>
      <c r="AI224" s="26"/>
      <c r="AJ224" s="26"/>
      <c r="AK224" s="230"/>
      <c r="AL224" s="26"/>
      <c r="AM224" s="26"/>
      <c r="AN224" s="26"/>
      <c r="AO224" s="230"/>
      <c r="AP224" s="26"/>
      <c r="AQ224" s="26" t="str">
        <f t="shared" si="24"/>
        <v/>
      </c>
    </row>
    <row r="225" spans="1:90" s="32" customFormat="1" ht="5.0999999999999996" customHeight="1" x14ac:dyDescent="0.25">
      <c r="A225" s="31"/>
      <c r="B225" s="48"/>
      <c r="C225" s="48"/>
      <c r="D225" s="49"/>
      <c r="V225" s="121"/>
      <c r="W225" s="31"/>
      <c r="X225" s="48"/>
      <c r="Y225" s="48"/>
      <c r="Z225" s="49"/>
    </row>
    <row r="226" spans="1:90" customFormat="1" x14ac:dyDescent="0.25">
      <c r="A226" s="25"/>
      <c r="B226" s="22"/>
      <c r="C226" s="22"/>
      <c r="D226" s="22"/>
      <c r="E226" s="39"/>
      <c r="F226" s="40"/>
      <c r="G226" s="41"/>
      <c r="H226" s="42"/>
      <c r="I226" s="43"/>
      <c r="J226" s="40"/>
      <c r="K226" s="41"/>
      <c r="L226" s="42"/>
      <c r="M226" s="43"/>
      <c r="N226" s="40"/>
      <c r="O226" s="41"/>
      <c r="P226" s="42"/>
      <c r="Q226" s="43"/>
      <c r="R226" s="40"/>
      <c r="S226" s="41"/>
      <c r="T226" s="42"/>
      <c r="V226" s="121"/>
      <c r="W226" s="25"/>
      <c r="X226" s="22"/>
      <c r="Y226" s="22"/>
      <c r="Z226" s="22"/>
      <c r="AA226" s="39"/>
      <c r="AB226" s="40"/>
      <c r="AC226" s="41"/>
      <c r="AD226" s="42"/>
      <c r="AE226" s="43"/>
      <c r="AF226" s="40"/>
      <c r="AG226" s="41"/>
      <c r="AH226" s="42"/>
      <c r="AI226" s="43"/>
      <c r="AJ226" s="40"/>
      <c r="AK226" s="41"/>
      <c r="AL226" s="42"/>
      <c r="AM226" s="43"/>
      <c r="AN226" s="40"/>
      <c r="AO226" s="41"/>
      <c r="AP226" s="42"/>
    </row>
    <row r="227" spans="1:90" s="1" customFormat="1" ht="18.95" customHeight="1" x14ac:dyDescent="0.25">
      <c r="A227" s="51"/>
      <c r="B227" s="52"/>
      <c r="C227" s="52"/>
      <c r="D227" s="52"/>
      <c r="E227" s="52"/>
      <c r="F227" s="53"/>
      <c r="G227" s="54"/>
      <c r="I227" s="51"/>
      <c r="J227" s="51"/>
      <c r="K227" s="52"/>
      <c r="L227" s="52"/>
      <c r="M227" s="52"/>
      <c r="N227" s="52"/>
      <c r="O227" s="53"/>
      <c r="P227" s="54"/>
      <c r="R227" s="51"/>
      <c r="S227" s="51"/>
      <c r="T227" s="115"/>
      <c r="U227" s="114" t="s">
        <v>19</v>
      </c>
      <c r="V227" s="117"/>
      <c r="W227" s="52"/>
      <c r="X227" s="53"/>
      <c r="Y227" s="54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115"/>
      <c r="AQ227" s="114" t="s">
        <v>18</v>
      </c>
      <c r="AR227" s="51"/>
      <c r="AS227" s="51"/>
      <c r="AT227" s="51"/>
      <c r="AU227" s="51"/>
      <c r="AV227" s="51"/>
      <c r="AW227" s="51"/>
      <c r="AX227" s="51"/>
      <c r="AY227" s="51"/>
      <c r="AZ227" s="51"/>
      <c r="BA227" s="51"/>
      <c r="BB227" s="51"/>
      <c r="BC227" s="51"/>
      <c r="BD227" s="51"/>
      <c r="BE227" s="51"/>
      <c r="BF227" s="51"/>
      <c r="BG227" s="51"/>
      <c r="BH227" s="51"/>
      <c r="BI227" s="51"/>
      <c r="BJ227" s="51"/>
      <c r="BK227" s="51"/>
      <c r="BL227" s="51"/>
      <c r="BM227" s="51"/>
      <c r="BN227" s="51"/>
      <c r="BO227" s="51"/>
      <c r="BP227" s="51"/>
      <c r="BQ227" s="51"/>
      <c r="BR227" s="51"/>
      <c r="BS227" s="51"/>
      <c r="BT227" s="51"/>
      <c r="BU227" s="51"/>
      <c r="BV227" s="51"/>
      <c r="BW227" s="51"/>
      <c r="BX227" s="51"/>
      <c r="BY227" s="51"/>
      <c r="BZ227" s="51"/>
      <c r="CA227" s="51"/>
      <c r="CB227" s="51"/>
      <c r="CC227" s="51"/>
      <c r="CD227" s="51"/>
      <c r="CE227" s="51"/>
      <c r="CF227" s="51"/>
      <c r="CG227" s="51"/>
      <c r="CH227" s="51"/>
      <c r="CI227" s="51"/>
      <c r="CJ227" s="51"/>
      <c r="CK227" s="51"/>
      <c r="CL227" s="51"/>
    </row>
    <row r="228" spans="1:90" s="1" customFormat="1" ht="18.95" customHeight="1" x14ac:dyDescent="0.25">
      <c r="A228" s="51"/>
      <c r="B228" s="52"/>
      <c r="C228" s="52"/>
      <c r="D228" s="52"/>
      <c r="E228" s="52"/>
      <c r="F228" s="53"/>
      <c r="G228" s="54"/>
      <c r="I228" s="51"/>
      <c r="J228" s="51"/>
      <c r="K228" s="52"/>
      <c r="L228" s="52"/>
      <c r="M228" s="52"/>
      <c r="N228" s="52"/>
      <c r="O228" s="53"/>
      <c r="P228" s="54"/>
      <c r="R228" s="51"/>
      <c r="S228" s="51"/>
      <c r="T228" s="52"/>
      <c r="U228" s="116" t="s">
        <v>181</v>
      </c>
      <c r="V228" s="117"/>
      <c r="W228" s="52"/>
      <c r="X228" s="53"/>
      <c r="Y228" s="54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5"/>
      <c r="AQ228" s="116" t="str">
        <f>U228</f>
        <v>_5eC</v>
      </c>
      <c r="AR228" s="51"/>
      <c r="AS228" s="51"/>
      <c r="AT228" s="51"/>
      <c r="AU228" s="51"/>
      <c r="AV228" s="51"/>
      <c r="AW228" s="51"/>
      <c r="AX228" s="51"/>
      <c r="AY228" s="51"/>
      <c r="AZ228" s="51"/>
      <c r="BA228" s="51"/>
      <c r="BB228" s="51"/>
      <c r="BC228" s="51"/>
      <c r="BD228" s="51"/>
      <c r="BE228" s="51"/>
      <c r="BF228" s="51"/>
      <c r="BG228" s="51"/>
      <c r="BH228" s="51"/>
      <c r="BI228" s="51"/>
      <c r="BJ228" s="51"/>
      <c r="BK228" s="51"/>
      <c r="BL228" s="51"/>
      <c r="BM228" s="51"/>
      <c r="BN228" s="51"/>
      <c r="BO228" s="51"/>
      <c r="BP228" s="51"/>
      <c r="BQ228" s="51"/>
      <c r="BR228" s="51"/>
      <c r="BS228" s="51"/>
      <c r="BT228" s="51"/>
      <c r="BU228" s="51"/>
      <c r="BV228" s="51"/>
      <c r="BW228" s="51"/>
      <c r="BX228" s="51"/>
      <c r="BY228" s="51"/>
      <c r="BZ228" s="51"/>
      <c r="CA228" s="51"/>
      <c r="CB228" s="51"/>
      <c r="CC228" s="51"/>
      <c r="CD228" s="51"/>
      <c r="CE228" s="51"/>
      <c r="CF228" s="51"/>
      <c r="CG228" s="51"/>
      <c r="CH228" s="51"/>
      <c r="CI228" s="51"/>
      <c r="CJ228" s="51"/>
      <c r="CK228" s="51"/>
      <c r="CL228" s="51"/>
    </row>
    <row r="229" spans="1:90" s="36" customFormat="1" ht="15" x14ac:dyDescent="0.25">
      <c r="A229" s="35"/>
      <c r="B229" s="35"/>
      <c r="C229" s="35"/>
      <c r="G229" s="37">
        <f>AVERAGE(G232:G251)</f>
        <v>12.5625</v>
      </c>
      <c r="K229" s="37">
        <f>AVERAGE(K232:K251)</f>
        <v>13.1875</v>
      </c>
      <c r="O229" s="37">
        <f>AVERAGE(O232:O251)</f>
        <v>9.28125</v>
      </c>
      <c r="S229" s="37" t="e">
        <f>AVERAGE(S232:S251)</f>
        <v>#DIV/0!</v>
      </c>
      <c r="V229" s="118"/>
      <c r="W229" s="35"/>
      <c r="X229" s="35"/>
      <c r="Y229" s="35"/>
      <c r="AC229" s="37">
        <f>AVERAGE(AC232:AC251)</f>
        <v>10.75</v>
      </c>
      <c r="AG229" s="37">
        <f>AVERAGE(AG232:AG251)</f>
        <v>6.2512500000000006</v>
      </c>
      <c r="AK229" s="37">
        <f>AVERAGE(AK232:AK251)</f>
        <v>12.34375</v>
      </c>
      <c r="AO229" s="37" t="e">
        <f>AVERAGE(AO232:AO251)</f>
        <v>#DIV/0!</v>
      </c>
    </row>
    <row r="230" spans="1:90" s="38" customFormat="1" ht="18.95" customHeight="1" x14ac:dyDescent="0.25">
      <c r="A230" s="286" t="s">
        <v>8</v>
      </c>
      <c r="B230" s="284" t="s">
        <v>5</v>
      </c>
      <c r="C230" s="284" t="s">
        <v>11</v>
      </c>
      <c r="D230" s="284" t="s">
        <v>157</v>
      </c>
      <c r="E230" s="286" t="s">
        <v>12</v>
      </c>
      <c r="F230" s="286"/>
      <c r="G230" s="286"/>
      <c r="H230" s="286"/>
      <c r="I230" s="286" t="s">
        <v>13</v>
      </c>
      <c r="J230" s="286"/>
      <c r="K230" s="286"/>
      <c r="L230" s="286"/>
      <c r="M230" s="286" t="s">
        <v>14</v>
      </c>
      <c r="N230" s="286"/>
      <c r="O230" s="286"/>
      <c r="P230" s="286"/>
      <c r="Q230" s="286"/>
      <c r="R230" s="286"/>
      <c r="S230" s="286"/>
      <c r="T230" s="286"/>
      <c r="U230" s="78"/>
      <c r="V230" s="119"/>
      <c r="W230" s="285" t="s">
        <v>8</v>
      </c>
      <c r="X230" s="284" t="s">
        <v>5</v>
      </c>
      <c r="Y230" s="284" t="s">
        <v>11</v>
      </c>
      <c r="Z230" s="284" t="s">
        <v>157</v>
      </c>
      <c r="AA230" s="285" t="s">
        <v>12</v>
      </c>
      <c r="AB230" s="285"/>
      <c r="AC230" s="285"/>
      <c r="AD230" s="285"/>
      <c r="AE230" s="285" t="s">
        <v>13</v>
      </c>
      <c r="AF230" s="285"/>
      <c r="AG230" s="285"/>
      <c r="AH230" s="285"/>
      <c r="AI230" s="285" t="s">
        <v>14</v>
      </c>
      <c r="AJ230" s="285"/>
      <c r="AK230" s="285"/>
      <c r="AL230" s="285"/>
      <c r="AM230" s="285"/>
      <c r="AN230" s="285"/>
      <c r="AO230" s="285"/>
      <c r="AP230" s="285"/>
      <c r="AQ230" s="149"/>
    </row>
    <row r="231" spans="1:90" s="24" customFormat="1" ht="18.95" customHeight="1" x14ac:dyDescent="0.25">
      <c r="A231" s="286"/>
      <c r="B231" s="284"/>
      <c r="C231" s="284"/>
      <c r="D231" s="284"/>
      <c r="E231" s="143" t="s">
        <v>113</v>
      </c>
      <c r="F231" s="144" t="s">
        <v>114</v>
      </c>
      <c r="G231" s="227" t="s">
        <v>16</v>
      </c>
      <c r="H231" s="144" t="s">
        <v>17</v>
      </c>
      <c r="I231" s="143" t="str">
        <f>$E$6</f>
        <v>Av Homew</v>
      </c>
      <c r="J231" s="144" t="str">
        <f>$F$6</f>
        <v>Comp</v>
      </c>
      <c r="K231" s="227" t="str">
        <f>$G$6</f>
        <v>Av D</v>
      </c>
      <c r="L231" s="144" t="str">
        <f>$H$6</f>
        <v>Rank D</v>
      </c>
      <c r="M231" s="143" t="str">
        <f>$E$6</f>
        <v>Av Homew</v>
      </c>
      <c r="N231" s="144" t="str">
        <f>$F$6</f>
        <v>Comp</v>
      </c>
      <c r="O231" s="227" t="str">
        <f>$G$6</f>
        <v>Av D</v>
      </c>
      <c r="P231" s="144" t="str">
        <f>$H$6</f>
        <v>Rank D</v>
      </c>
      <c r="Q231" s="143"/>
      <c r="R231" s="144"/>
      <c r="S231" s="227"/>
      <c r="T231" s="144"/>
      <c r="U231" s="144" t="s">
        <v>20</v>
      </c>
      <c r="V231" s="120"/>
      <c r="W231" s="285"/>
      <c r="X231" s="284"/>
      <c r="Y231" s="284"/>
      <c r="Z231" s="284"/>
      <c r="AA231" s="143" t="s">
        <v>113</v>
      </c>
      <c r="AB231" s="144" t="s">
        <v>114</v>
      </c>
      <c r="AC231" s="227" t="s">
        <v>16</v>
      </c>
      <c r="AD231" s="144" t="s">
        <v>17</v>
      </c>
      <c r="AE231" s="143" t="str">
        <f>$E$6</f>
        <v>Av Homew</v>
      </c>
      <c r="AF231" s="144" t="str">
        <f>$F$6</f>
        <v>Comp</v>
      </c>
      <c r="AG231" s="227" t="str">
        <f>$G$6</f>
        <v>Av D</v>
      </c>
      <c r="AH231" s="144" t="str">
        <f>$H$6</f>
        <v>Rank D</v>
      </c>
      <c r="AI231" s="143" t="str">
        <f>$E$6</f>
        <v>Av Homew</v>
      </c>
      <c r="AJ231" s="144" t="str">
        <f>$F$6</f>
        <v>Comp</v>
      </c>
      <c r="AK231" s="227" t="str">
        <f>$G$6</f>
        <v>Av D</v>
      </c>
      <c r="AL231" s="144" t="str">
        <f>$H$6</f>
        <v>Rank D</v>
      </c>
      <c r="AM231" s="143"/>
      <c r="AN231" s="144"/>
      <c r="AO231" s="227"/>
      <c r="AP231" s="144"/>
      <c r="AQ231" s="23" t="s">
        <v>20</v>
      </c>
    </row>
    <row r="232" spans="1:90" customFormat="1" x14ac:dyDescent="0.25">
      <c r="A232" s="80" cm="1">
        <f t="array" ref="A232:A242">_xlfn.SEQUENCE(COUNTA($B$71:$B$95))</f>
        <v>1</v>
      </c>
      <c r="B232" s="81" t="s">
        <v>341</v>
      </c>
      <c r="C232" s="81" t="s">
        <v>333</v>
      </c>
      <c r="D232" s="81" t="s">
        <v>325</v>
      </c>
      <c r="E232" s="145">
        <v>13.5</v>
      </c>
      <c r="F232" s="146">
        <v>11</v>
      </c>
      <c r="G232" s="228">
        <v>12.25</v>
      </c>
      <c r="H232" s="146">
        <v>1</v>
      </c>
      <c r="I232" s="146">
        <v>8.5</v>
      </c>
      <c r="J232" s="146">
        <v>13</v>
      </c>
      <c r="K232" s="228">
        <v>10.75</v>
      </c>
      <c r="L232" s="146">
        <v>1</v>
      </c>
      <c r="M232" s="146">
        <v>8</v>
      </c>
      <c r="N232" s="146">
        <v>3</v>
      </c>
      <c r="O232" s="228">
        <v>5.5</v>
      </c>
      <c r="P232" s="146">
        <v>1</v>
      </c>
      <c r="Q232" s="146"/>
      <c r="R232" s="146"/>
      <c r="S232" s="228"/>
      <c r="T232" s="146"/>
      <c r="U232" s="147" t="str">
        <f>IF(B232="","",$U$228)</f>
        <v>_5eC</v>
      </c>
      <c r="V232" s="121"/>
      <c r="W232" s="80" cm="1">
        <f t="array" ref="W232:W242">_xlfn.SEQUENCE(COUNTA($X$71:$X$95))</f>
        <v>1</v>
      </c>
      <c r="X232" s="81" t="s">
        <v>341</v>
      </c>
      <c r="Y232" s="81" t="s">
        <v>333</v>
      </c>
      <c r="Z232" s="81" t="s">
        <v>325</v>
      </c>
      <c r="AA232" s="145">
        <v>13.5</v>
      </c>
      <c r="AB232" s="146">
        <v>11</v>
      </c>
      <c r="AC232" s="228">
        <v>12.75</v>
      </c>
      <c r="AD232" s="146">
        <v>12</v>
      </c>
      <c r="AE232" s="146">
        <v>8.5</v>
      </c>
      <c r="AF232" s="146">
        <v>13</v>
      </c>
      <c r="AG232" s="228">
        <v>5.5</v>
      </c>
      <c r="AH232" s="146">
        <v>22</v>
      </c>
      <c r="AI232" s="146">
        <v>8</v>
      </c>
      <c r="AJ232" s="146">
        <v>3</v>
      </c>
      <c r="AK232" s="228">
        <v>14.25</v>
      </c>
      <c r="AL232" s="146">
        <v>12</v>
      </c>
      <c r="AM232" s="146"/>
      <c r="AN232" s="146"/>
      <c r="AO232" s="228"/>
      <c r="AP232" s="146"/>
      <c r="AQ232" s="26" t="str">
        <f>IF(X232="","",$AQ$228)</f>
        <v>_5eC</v>
      </c>
    </row>
    <row r="233" spans="1:90" customFormat="1" x14ac:dyDescent="0.25">
      <c r="A233" s="80">
        <v>2</v>
      </c>
      <c r="B233" s="81" t="s">
        <v>342</v>
      </c>
      <c r="C233" s="81" t="s">
        <v>334</v>
      </c>
      <c r="D233" s="81" t="s">
        <v>326</v>
      </c>
      <c r="E233" s="145">
        <v>17.5</v>
      </c>
      <c r="F233" s="146">
        <v>15</v>
      </c>
      <c r="G233" s="228">
        <v>16.25</v>
      </c>
      <c r="H233" s="146">
        <v>2</v>
      </c>
      <c r="I233" s="146">
        <v>17.5</v>
      </c>
      <c r="J233" s="146">
        <v>18</v>
      </c>
      <c r="K233" s="228">
        <v>17.75</v>
      </c>
      <c r="L233" s="146">
        <v>2</v>
      </c>
      <c r="M233" s="146">
        <v>13.5</v>
      </c>
      <c r="N233" s="146">
        <v>17</v>
      </c>
      <c r="O233" s="228">
        <v>15.25</v>
      </c>
      <c r="P233" s="146">
        <v>2</v>
      </c>
      <c r="Q233" s="146"/>
      <c r="R233" s="146"/>
      <c r="S233" s="228"/>
      <c r="T233" s="146"/>
      <c r="U233" s="147" t="str">
        <f t="shared" ref="U233:U239" si="26">IF(B233="","",$U$228)</f>
        <v>_5eC</v>
      </c>
      <c r="V233" s="121"/>
      <c r="W233" s="80">
        <v>2</v>
      </c>
      <c r="X233" s="81" t="s">
        <v>342</v>
      </c>
      <c r="Y233" s="81" t="s">
        <v>334</v>
      </c>
      <c r="Z233" s="81" t="s">
        <v>326</v>
      </c>
      <c r="AA233" s="145">
        <v>17.5</v>
      </c>
      <c r="AB233" s="146">
        <v>15</v>
      </c>
      <c r="AC233" s="228">
        <v>12</v>
      </c>
      <c r="AD233" s="146">
        <v>13</v>
      </c>
      <c r="AE233" s="146">
        <v>17.5</v>
      </c>
      <c r="AF233" s="146">
        <v>18</v>
      </c>
      <c r="AG233" s="228">
        <v>3.75</v>
      </c>
      <c r="AH233" s="146">
        <v>21</v>
      </c>
      <c r="AI233" s="146">
        <v>13.5</v>
      </c>
      <c r="AJ233" s="146">
        <v>17</v>
      </c>
      <c r="AK233" s="228">
        <v>15.75</v>
      </c>
      <c r="AL233" s="146">
        <v>13</v>
      </c>
      <c r="AM233" s="146"/>
      <c r="AN233" s="146"/>
      <c r="AO233" s="228"/>
      <c r="AP233" s="146"/>
      <c r="AQ233" s="26" t="str">
        <f t="shared" ref="AQ233:AQ239" si="27">IF(X233="","",$AQ$228)</f>
        <v>_5eC</v>
      </c>
    </row>
    <row r="234" spans="1:90" customFormat="1" x14ac:dyDescent="0.25">
      <c r="A234" s="80">
        <v>3</v>
      </c>
      <c r="B234" s="81" t="s">
        <v>343</v>
      </c>
      <c r="C234" s="81" t="s">
        <v>335</v>
      </c>
      <c r="D234" s="81" t="s">
        <v>327</v>
      </c>
      <c r="E234" s="145">
        <v>13</v>
      </c>
      <c r="F234" s="146">
        <v>13</v>
      </c>
      <c r="G234" s="228">
        <v>13</v>
      </c>
      <c r="H234" s="146">
        <v>3</v>
      </c>
      <c r="I234" s="146">
        <v>13</v>
      </c>
      <c r="J234" s="146">
        <v>17</v>
      </c>
      <c r="K234" s="228">
        <v>15</v>
      </c>
      <c r="L234" s="146">
        <v>3</v>
      </c>
      <c r="M234" s="146">
        <v>15</v>
      </c>
      <c r="N234" s="146">
        <v>14</v>
      </c>
      <c r="O234" s="228">
        <v>14.5</v>
      </c>
      <c r="P234" s="146">
        <v>3</v>
      </c>
      <c r="Q234" s="146"/>
      <c r="R234" s="146"/>
      <c r="S234" s="228"/>
      <c r="T234" s="146"/>
      <c r="U234" s="147" t="str">
        <f t="shared" si="26"/>
        <v>_5eC</v>
      </c>
      <c r="V234" s="121"/>
      <c r="W234" s="80">
        <v>3</v>
      </c>
      <c r="X234" s="81" t="s">
        <v>343</v>
      </c>
      <c r="Y234" s="81" t="s">
        <v>335</v>
      </c>
      <c r="Z234" s="81" t="s">
        <v>327</v>
      </c>
      <c r="AA234" s="145">
        <v>13</v>
      </c>
      <c r="AB234" s="146">
        <v>13</v>
      </c>
      <c r="AC234" s="228">
        <v>10</v>
      </c>
      <c r="AD234" s="146">
        <v>14</v>
      </c>
      <c r="AE234" s="146">
        <v>13</v>
      </c>
      <c r="AF234" s="146">
        <v>17</v>
      </c>
      <c r="AG234" s="228">
        <v>9.5</v>
      </c>
      <c r="AH234" s="146">
        <v>20</v>
      </c>
      <c r="AI234" s="146">
        <v>15</v>
      </c>
      <c r="AJ234" s="146">
        <v>14</v>
      </c>
      <c r="AK234" s="228">
        <v>14.75</v>
      </c>
      <c r="AL234" s="146">
        <v>14</v>
      </c>
      <c r="AM234" s="146"/>
      <c r="AN234" s="146"/>
      <c r="AO234" s="228"/>
      <c r="AP234" s="146"/>
      <c r="AQ234" s="26" t="str">
        <f t="shared" si="27"/>
        <v>_5eC</v>
      </c>
    </row>
    <row r="235" spans="1:90" customFormat="1" x14ac:dyDescent="0.25">
      <c r="A235" s="80">
        <v>4</v>
      </c>
      <c r="B235" s="81" t="s">
        <v>344</v>
      </c>
      <c r="C235" s="81" t="s">
        <v>336</v>
      </c>
      <c r="D235" s="81" t="s">
        <v>328</v>
      </c>
      <c r="E235" s="145">
        <v>11</v>
      </c>
      <c r="F235" s="146">
        <v>14</v>
      </c>
      <c r="G235" s="228">
        <v>12.5</v>
      </c>
      <c r="H235" s="146">
        <v>4</v>
      </c>
      <c r="I235" s="146">
        <v>13.5</v>
      </c>
      <c r="J235" s="146">
        <v>14</v>
      </c>
      <c r="K235" s="228">
        <v>13.75</v>
      </c>
      <c r="L235" s="146">
        <v>4</v>
      </c>
      <c r="M235" s="146">
        <v>9</v>
      </c>
      <c r="N235" s="146">
        <v>2</v>
      </c>
      <c r="O235" s="228">
        <v>5.5</v>
      </c>
      <c r="P235" s="146">
        <v>4</v>
      </c>
      <c r="Q235" s="146"/>
      <c r="R235" s="146"/>
      <c r="S235" s="228"/>
      <c r="T235" s="146"/>
      <c r="U235" s="147" t="str">
        <f t="shared" si="26"/>
        <v>_5eC</v>
      </c>
      <c r="V235" s="121"/>
      <c r="W235" s="80">
        <v>4</v>
      </c>
      <c r="X235" s="81" t="s">
        <v>344</v>
      </c>
      <c r="Y235" s="81" t="s">
        <v>336</v>
      </c>
      <c r="Z235" s="81" t="s">
        <v>328</v>
      </c>
      <c r="AA235" s="145">
        <v>11</v>
      </c>
      <c r="AB235" s="146">
        <v>14</v>
      </c>
      <c r="AC235" s="228">
        <v>11.75</v>
      </c>
      <c r="AD235" s="146">
        <v>15</v>
      </c>
      <c r="AE235" s="146">
        <v>13.5</v>
      </c>
      <c r="AF235" s="146">
        <v>14</v>
      </c>
      <c r="AG235" s="228">
        <v>5.25</v>
      </c>
      <c r="AH235" s="146">
        <v>19</v>
      </c>
      <c r="AI235" s="146">
        <v>9</v>
      </c>
      <c r="AJ235" s="146">
        <v>2</v>
      </c>
      <c r="AK235" s="228">
        <v>10.25</v>
      </c>
      <c r="AL235" s="146">
        <v>15</v>
      </c>
      <c r="AM235" s="146"/>
      <c r="AN235" s="146"/>
      <c r="AO235" s="228"/>
      <c r="AP235" s="146"/>
      <c r="AQ235" s="26" t="str">
        <f t="shared" si="27"/>
        <v>_5eC</v>
      </c>
    </row>
    <row r="236" spans="1:90" customFormat="1" x14ac:dyDescent="0.25">
      <c r="A236" s="80">
        <v>5</v>
      </c>
      <c r="B236" s="81" t="s">
        <v>345</v>
      </c>
      <c r="C236" s="81" t="s">
        <v>337</v>
      </c>
      <c r="D236" s="81" t="s">
        <v>329</v>
      </c>
      <c r="E236" s="145">
        <v>12.5</v>
      </c>
      <c r="F236" s="146">
        <v>13</v>
      </c>
      <c r="G236" s="228">
        <v>12.75</v>
      </c>
      <c r="H236" s="146">
        <v>5</v>
      </c>
      <c r="I236" s="146">
        <v>13</v>
      </c>
      <c r="J236" s="146">
        <v>16</v>
      </c>
      <c r="K236" s="228">
        <v>14.5</v>
      </c>
      <c r="L236" s="146">
        <v>5</v>
      </c>
      <c r="M236" s="146">
        <v>11.5</v>
      </c>
      <c r="N236" s="146">
        <v>14</v>
      </c>
      <c r="O236" s="228">
        <v>12.75</v>
      </c>
      <c r="P236" s="146">
        <v>5</v>
      </c>
      <c r="Q236" s="146"/>
      <c r="R236" s="146"/>
      <c r="S236" s="228"/>
      <c r="T236" s="146"/>
      <c r="U236" s="147" t="str">
        <f t="shared" si="26"/>
        <v>_5eC</v>
      </c>
      <c r="V236" s="121"/>
      <c r="W236" s="80">
        <v>5</v>
      </c>
      <c r="X236" s="81" t="s">
        <v>345</v>
      </c>
      <c r="Y236" s="81" t="s">
        <v>337</v>
      </c>
      <c r="Z236" s="81" t="s">
        <v>329</v>
      </c>
      <c r="AA236" s="145">
        <v>12.5</v>
      </c>
      <c r="AB236" s="146">
        <v>13</v>
      </c>
      <c r="AC236" s="228">
        <v>8.75</v>
      </c>
      <c r="AD236" s="146">
        <v>16</v>
      </c>
      <c r="AE236" s="146">
        <v>13</v>
      </c>
      <c r="AF236" s="146">
        <v>16</v>
      </c>
      <c r="AG236" s="228">
        <v>10.130000000000001</v>
      </c>
      <c r="AH236" s="146">
        <v>18</v>
      </c>
      <c r="AI236" s="146">
        <v>11.5</v>
      </c>
      <c r="AJ236" s="146">
        <v>14</v>
      </c>
      <c r="AK236" s="228">
        <v>16.25</v>
      </c>
      <c r="AL236" s="146">
        <v>16</v>
      </c>
      <c r="AM236" s="146"/>
      <c r="AN236" s="146"/>
      <c r="AO236" s="228"/>
      <c r="AP236" s="146"/>
      <c r="AQ236" s="26" t="str">
        <f t="shared" si="27"/>
        <v>_5eC</v>
      </c>
    </row>
    <row r="237" spans="1:90" customFormat="1" x14ac:dyDescent="0.25">
      <c r="A237" s="80">
        <v>6</v>
      </c>
      <c r="B237" s="81" t="s">
        <v>346</v>
      </c>
      <c r="C237" s="81" t="s">
        <v>338</v>
      </c>
      <c r="D237" s="81" t="s">
        <v>330</v>
      </c>
      <c r="E237" s="145">
        <v>11</v>
      </c>
      <c r="F237" s="146">
        <v>13</v>
      </c>
      <c r="G237" s="228">
        <v>12</v>
      </c>
      <c r="H237" s="146">
        <v>6</v>
      </c>
      <c r="I237" s="146">
        <v>7</v>
      </c>
      <c r="J237" s="146">
        <v>11</v>
      </c>
      <c r="K237" s="228">
        <v>9</v>
      </c>
      <c r="L237" s="146">
        <v>6</v>
      </c>
      <c r="M237" s="146">
        <v>9.5</v>
      </c>
      <c r="N237" s="146">
        <v>6</v>
      </c>
      <c r="O237" s="228">
        <v>7.75</v>
      </c>
      <c r="P237" s="146">
        <v>6</v>
      </c>
      <c r="Q237" s="146"/>
      <c r="R237" s="146"/>
      <c r="S237" s="228"/>
      <c r="T237" s="146"/>
      <c r="U237" s="147" t="str">
        <f t="shared" si="26"/>
        <v>_5eC</v>
      </c>
      <c r="V237" s="121"/>
      <c r="W237" s="80">
        <v>6</v>
      </c>
      <c r="X237" s="81" t="s">
        <v>346</v>
      </c>
      <c r="Y237" s="81" t="s">
        <v>338</v>
      </c>
      <c r="Z237" s="81" t="s">
        <v>330</v>
      </c>
      <c r="AA237" s="145">
        <v>11</v>
      </c>
      <c r="AB237" s="146">
        <v>13</v>
      </c>
      <c r="AC237" s="228">
        <v>10</v>
      </c>
      <c r="AD237" s="146">
        <v>17</v>
      </c>
      <c r="AE237" s="146">
        <v>7</v>
      </c>
      <c r="AF237" s="146">
        <v>11</v>
      </c>
      <c r="AG237" s="228">
        <v>6.5</v>
      </c>
      <c r="AH237" s="146">
        <v>17</v>
      </c>
      <c r="AI237" s="146">
        <v>9.5</v>
      </c>
      <c r="AJ237" s="146">
        <v>6</v>
      </c>
      <c r="AK237" s="228">
        <v>11.5</v>
      </c>
      <c r="AL237" s="146">
        <v>17</v>
      </c>
      <c r="AM237" s="146"/>
      <c r="AN237" s="146"/>
      <c r="AO237" s="228"/>
      <c r="AP237" s="146"/>
      <c r="AQ237" s="26" t="str">
        <f t="shared" si="27"/>
        <v>_5eC</v>
      </c>
    </row>
    <row r="238" spans="1:90" customFormat="1" x14ac:dyDescent="0.25">
      <c r="A238" s="80">
        <v>7</v>
      </c>
      <c r="B238" s="81" t="s">
        <v>347</v>
      </c>
      <c r="C238" s="81" t="s">
        <v>339</v>
      </c>
      <c r="D238" s="81" t="s">
        <v>331</v>
      </c>
      <c r="E238" s="145">
        <v>11</v>
      </c>
      <c r="F238" s="146">
        <v>9</v>
      </c>
      <c r="G238" s="228">
        <v>10</v>
      </c>
      <c r="H238" s="146">
        <v>7</v>
      </c>
      <c r="I238" s="146">
        <v>12.5</v>
      </c>
      <c r="J238" s="146">
        <v>15</v>
      </c>
      <c r="K238" s="228">
        <v>13.75</v>
      </c>
      <c r="L238" s="146">
        <v>7</v>
      </c>
      <c r="M238" s="146">
        <v>6</v>
      </c>
      <c r="N238" s="146">
        <v>4</v>
      </c>
      <c r="O238" s="228">
        <v>5</v>
      </c>
      <c r="P238" s="146">
        <v>7</v>
      </c>
      <c r="Q238" s="146"/>
      <c r="R238" s="146"/>
      <c r="S238" s="228"/>
      <c r="T238" s="146"/>
      <c r="U238" s="147" t="str">
        <f t="shared" si="26"/>
        <v>_5eC</v>
      </c>
      <c r="V238" s="121"/>
      <c r="W238" s="80">
        <v>7</v>
      </c>
      <c r="X238" s="81" t="s">
        <v>347</v>
      </c>
      <c r="Y238" s="81" t="s">
        <v>339</v>
      </c>
      <c r="Z238" s="81" t="s">
        <v>331</v>
      </c>
      <c r="AA238" s="145">
        <v>11</v>
      </c>
      <c r="AB238" s="146">
        <v>9</v>
      </c>
      <c r="AC238" s="228">
        <v>5.5</v>
      </c>
      <c r="AD238" s="146">
        <v>18</v>
      </c>
      <c r="AE238" s="146">
        <v>12.5</v>
      </c>
      <c r="AF238" s="146">
        <v>15</v>
      </c>
      <c r="AG238" s="228">
        <v>2.63</v>
      </c>
      <c r="AH238" s="146">
        <v>16</v>
      </c>
      <c r="AI238" s="146">
        <v>6</v>
      </c>
      <c r="AJ238" s="146">
        <v>4</v>
      </c>
      <c r="AK238" s="228">
        <v>9.75</v>
      </c>
      <c r="AL238" s="146">
        <v>18</v>
      </c>
      <c r="AM238" s="146"/>
      <c r="AN238" s="146"/>
      <c r="AO238" s="228"/>
      <c r="AP238" s="146"/>
      <c r="AQ238" s="26" t="str">
        <f t="shared" si="27"/>
        <v>_5eC</v>
      </c>
    </row>
    <row r="239" spans="1:90" customFormat="1" x14ac:dyDescent="0.25">
      <c r="A239" s="80">
        <v>8</v>
      </c>
      <c r="B239" s="81" t="s">
        <v>348</v>
      </c>
      <c r="C239" s="81" t="s">
        <v>340</v>
      </c>
      <c r="D239" s="81" t="s">
        <v>332</v>
      </c>
      <c r="E239" s="145">
        <v>10.5</v>
      </c>
      <c r="F239" s="146">
        <v>13</v>
      </c>
      <c r="G239" s="228">
        <v>11.75</v>
      </c>
      <c r="H239" s="146">
        <v>8</v>
      </c>
      <c r="I239" s="146">
        <v>11</v>
      </c>
      <c r="J239" s="146">
        <v>11</v>
      </c>
      <c r="K239" s="228">
        <v>11</v>
      </c>
      <c r="L239" s="146">
        <v>8</v>
      </c>
      <c r="M239" s="146">
        <v>10</v>
      </c>
      <c r="N239" s="146">
        <v>6</v>
      </c>
      <c r="O239" s="228">
        <v>8</v>
      </c>
      <c r="P239" s="146">
        <v>8</v>
      </c>
      <c r="Q239" s="146"/>
      <c r="R239" s="146"/>
      <c r="S239" s="228"/>
      <c r="T239" s="146"/>
      <c r="U239" s="147" t="str">
        <f t="shared" si="26"/>
        <v>_5eC</v>
      </c>
      <c r="V239" s="121"/>
      <c r="W239" s="80">
        <v>8</v>
      </c>
      <c r="X239" s="81" t="s">
        <v>348</v>
      </c>
      <c r="Y239" s="81" t="s">
        <v>340</v>
      </c>
      <c r="Z239" s="81" t="s">
        <v>332</v>
      </c>
      <c r="AA239" s="145">
        <v>10.5</v>
      </c>
      <c r="AB239" s="146">
        <v>13</v>
      </c>
      <c r="AC239" s="228">
        <v>15.25</v>
      </c>
      <c r="AD239" s="146">
        <v>19</v>
      </c>
      <c r="AE239" s="146">
        <v>11</v>
      </c>
      <c r="AF239" s="146">
        <v>11</v>
      </c>
      <c r="AG239" s="228">
        <v>6.75</v>
      </c>
      <c r="AH239" s="146">
        <v>15</v>
      </c>
      <c r="AI239" s="146">
        <v>10</v>
      </c>
      <c r="AJ239" s="146">
        <v>6</v>
      </c>
      <c r="AK239" s="228">
        <v>6.25</v>
      </c>
      <c r="AL239" s="146">
        <v>19</v>
      </c>
      <c r="AM239" s="146"/>
      <c r="AN239" s="146"/>
      <c r="AO239" s="228"/>
      <c r="AP239" s="146"/>
      <c r="AQ239" s="26" t="str">
        <f t="shared" si="27"/>
        <v>_5eC</v>
      </c>
    </row>
    <row r="240" spans="1:90" customFormat="1" x14ac:dyDescent="0.25">
      <c r="A240" s="80">
        <v>9</v>
      </c>
      <c r="B240" s="81"/>
      <c r="C240" s="81"/>
      <c r="D240" s="81"/>
      <c r="E240" s="145"/>
      <c r="F240" s="146"/>
      <c r="G240" s="228"/>
      <c r="H240" s="146"/>
      <c r="I240" s="146"/>
      <c r="J240" s="146"/>
      <c r="K240" s="228"/>
      <c r="L240" s="146"/>
      <c r="M240" s="146"/>
      <c r="N240" s="146"/>
      <c r="O240" s="228"/>
      <c r="P240" s="146"/>
      <c r="Q240" s="146"/>
      <c r="R240" s="146"/>
      <c r="S240" s="228"/>
      <c r="T240" s="146"/>
      <c r="U240" s="147"/>
      <c r="V240" s="121"/>
      <c r="W240" s="80">
        <v>9</v>
      </c>
      <c r="X240" s="81"/>
      <c r="Y240" s="81"/>
      <c r="Z240" s="81"/>
      <c r="AA240" s="145"/>
      <c r="AB240" s="146"/>
      <c r="AC240" s="228"/>
      <c r="AD240" s="146"/>
      <c r="AE240" s="146"/>
      <c r="AF240" s="146"/>
      <c r="AG240" s="228"/>
      <c r="AH240" s="146"/>
      <c r="AI240" s="146"/>
      <c r="AJ240" s="146"/>
      <c r="AK240" s="228"/>
      <c r="AL240" s="146"/>
      <c r="AM240" s="146"/>
      <c r="AN240" s="146"/>
      <c r="AO240" s="228"/>
      <c r="AP240" s="146"/>
      <c r="AQ240" s="26"/>
    </row>
    <row r="241" spans="1:43" customFormat="1" x14ac:dyDescent="0.25">
      <c r="A241" s="80">
        <v>10</v>
      </c>
      <c r="B241" s="81"/>
      <c r="C241" s="81"/>
      <c r="D241" s="81"/>
      <c r="E241" s="145"/>
      <c r="F241" s="146"/>
      <c r="G241" s="228"/>
      <c r="H241" s="146"/>
      <c r="I241" s="146"/>
      <c r="J241" s="146"/>
      <c r="K241" s="228"/>
      <c r="L241" s="146"/>
      <c r="M241" s="146"/>
      <c r="N241" s="146"/>
      <c r="O241" s="228"/>
      <c r="P241" s="146"/>
      <c r="Q241" s="146"/>
      <c r="R241" s="146"/>
      <c r="S241" s="228"/>
      <c r="T241" s="146"/>
      <c r="U241" s="147"/>
      <c r="V241" s="121"/>
      <c r="W241" s="80">
        <v>10</v>
      </c>
      <c r="X241" s="81"/>
      <c r="Y241" s="81"/>
      <c r="Z241" s="81"/>
      <c r="AA241" s="145"/>
      <c r="AB241" s="146"/>
      <c r="AC241" s="228"/>
      <c r="AD241" s="146"/>
      <c r="AE241" s="146"/>
      <c r="AF241" s="146"/>
      <c r="AG241" s="228"/>
      <c r="AH241" s="146"/>
      <c r="AI241" s="146"/>
      <c r="AJ241" s="146"/>
      <c r="AK241" s="228"/>
      <c r="AL241" s="146"/>
      <c r="AM241" s="146"/>
      <c r="AN241" s="146"/>
      <c r="AO241" s="228"/>
      <c r="AP241" s="146"/>
      <c r="AQ241" s="26"/>
    </row>
    <row r="242" spans="1:43" customFormat="1" x14ac:dyDescent="0.25">
      <c r="A242" s="80">
        <v>11</v>
      </c>
      <c r="B242" s="81"/>
      <c r="C242" s="81"/>
      <c r="D242" s="81"/>
      <c r="E242" s="145"/>
      <c r="F242" s="146"/>
      <c r="G242" s="228"/>
      <c r="H242" s="146"/>
      <c r="I242" s="146"/>
      <c r="J242" s="146"/>
      <c r="K242" s="228"/>
      <c r="L242" s="146"/>
      <c r="M242" s="146"/>
      <c r="N242" s="146"/>
      <c r="O242" s="228"/>
      <c r="P242" s="146"/>
      <c r="Q242" s="146"/>
      <c r="R242" s="146"/>
      <c r="S242" s="228"/>
      <c r="T242" s="146"/>
      <c r="U242" s="147"/>
      <c r="V242" s="121"/>
      <c r="W242" s="80">
        <v>11</v>
      </c>
      <c r="X242" s="81"/>
      <c r="Y242" s="81"/>
      <c r="Z242" s="81"/>
      <c r="AA242" s="145"/>
      <c r="AB242" s="146"/>
      <c r="AC242" s="228"/>
      <c r="AD242" s="146"/>
      <c r="AE242" s="146"/>
      <c r="AF242" s="146"/>
      <c r="AG242" s="228"/>
      <c r="AH242" s="146"/>
      <c r="AI242" s="146"/>
      <c r="AJ242" s="146"/>
      <c r="AK242" s="228"/>
      <c r="AL242" s="146"/>
      <c r="AM242" s="146"/>
      <c r="AN242" s="146"/>
      <c r="AO242" s="228"/>
      <c r="AP242" s="146"/>
      <c r="AQ242" s="26"/>
    </row>
    <row r="243" spans="1:43" customFormat="1" x14ac:dyDescent="0.25">
      <c r="A243" s="80"/>
      <c r="B243" s="81"/>
      <c r="C243" s="81"/>
      <c r="D243" s="81"/>
      <c r="E243" s="145"/>
      <c r="F243" s="146"/>
      <c r="G243" s="228"/>
      <c r="H243" s="146"/>
      <c r="I243" s="146"/>
      <c r="J243" s="146"/>
      <c r="K243" s="228"/>
      <c r="L243" s="146"/>
      <c r="M243" s="146"/>
      <c r="N243" s="146"/>
      <c r="O243" s="228"/>
      <c r="P243" s="146"/>
      <c r="Q243" s="146"/>
      <c r="R243" s="146"/>
      <c r="S243" s="228"/>
      <c r="T243" s="146"/>
      <c r="U243" s="147"/>
      <c r="V243" s="121"/>
      <c r="W243" s="80"/>
      <c r="X243" s="81"/>
      <c r="Y243" s="81"/>
      <c r="Z243" s="81"/>
      <c r="AA243" s="145"/>
      <c r="AB243" s="146"/>
      <c r="AC243" s="228"/>
      <c r="AD243" s="146"/>
      <c r="AE243" s="146"/>
      <c r="AF243" s="146"/>
      <c r="AG243" s="228"/>
      <c r="AH243" s="146"/>
      <c r="AI243" s="146"/>
      <c r="AJ243" s="146"/>
      <c r="AK243" s="228"/>
      <c r="AL243" s="146"/>
      <c r="AM243" s="146"/>
      <c r="AN243" s="146"/>
      <c r="AO243" s="228"/>
      <c r="AP243" s="146"/>
      <c r="AQ243" s="26"/>
    </row>
    <row r="244" spans="1:43" customFormat="1" x14ac:dyDescent="0.25">
      <c r="A244" s="80"/>
      <c r="B244" s="81"/>
      <c r="C244" s="81"/>
      <c r="D244" s="81"/>
      <c r="E244" s="145"/>
      <c r="F244" s="146"/>
      <c r="G244" s="228"/>
      <c r="H244" s="146"/>
      <c r="I244" s="146"/>
      <c r="J244" s="146"/>
      <c r="K244" s="228"/>
      <c r="L244" s="84"/>
      <c r="M244" s="85"/>
      <c r="N244" s="83"/>
      <c r="O244" s="228"/>
      <c r="P244" s="84"/>
      <c r="Q244" s="85"/>
      <c r="R244" s="83"/>
      <c r="S244" s="228"/>
      <c r="T244" s="146"/>
      <c r="U244" s="147"/>
      <c r="V244" s="121"/>
      <c r="W244" s="80"/>
      <c r="X244" s="81"/>
      <c r="Y244" s="81"/>
      <c r="Z244" s="81"/>
      <c r="AA244" s="145"/>
      <c r="AB244" s="146"/>
      <c r="AC244" s="228"/>
      <c r="AD244" s="146"/>
      <c r="AE244" s="146"/>
      <c r="AF244" s="146"/>
      <c r="AG244" s="228"/>
      <c r="AH244" s="146"/>
      <c r="AI244" s="146"/>
      <c r="AJ244" s="146"/>
      <c r="AK244" s="228"/>
      <c r="AL244" s="146"/>
      <c r="AM244" s="146"/>
      <c r="AN244" s="146"/>
      <c r="AO244" s="228"/>
      <c r="AP244" s="146"/>
      <c r="AQ244" s="26"/>
    </row>
    <row r="245" spans="1:43" customFormat="1" x14ac:dyDescent="0.25">
      <c r="A245" s="80"/>
      <c r="B245" s="81"/>
      <c r="C245" s="81"/>
      <c r="D245" s="81"/>
      <c r="E245" s="82"/>
      <c r="F245" s="83"/>
      <c r="G245" s="228"/>
      <c r="H245" s="84"/>
      <c r="I245" s="85"/>
      <c r="J245" s="83"/>
      <c r="K245" s="228"/>
      <c r="L245" s="84"/>
      <c r="M245" s="85"/>
      <c r="N245" s="83"/>
      <c r="O245" s="228"/>
      <c r="P245" s="84"/>
      <c r="Q245" s="85"/>
      <c r="R245" s="83"/>
      <c r="S245" s="228"/>
      <c r="T245" s="146"/>
      <c r="U245" s="147"/>
      <c r="V245" s="121"/>
      <c r="W245" s="80"/>
      <c r="X245" s="81"/>
      <c r="Y245" s="81"/>
      <c r="Z245" s="81"/>
      <c r="AA245" s="82"/>
      <c r="AB245" s="83"/>
      <c r="AC245" s="228"/>
      <c r="AD245" s="146"/>
      <c r="AE245" s="146"/>
      <c r="AF245" s="146"/>
      <c r="AG245" s="228"/>
      <c r="AH245" s="146"/>
      <c r="AI245" s="146"/>
      <c r="AJ245" s="146"/>
      <c r="AK245" s="228"/>
      <c r="AL245" s="146"/>
      <c r="AM245" s="146"/>
      <c r="AN245" s="146"/>
      <c r="AO245" s="228"/>
      <c r="AP245" s="146"/>
      <c r="AQ245" s="26"/>
    </row>
    <row r="246" spans="1:43" customFormat="1" x14ac:dyDescent="0.25">
      <c r="A246" s="80"/>
      <c r="B246" s="81"/>
      <c r="C246" s="81"/>
      <c r="D246" s="81"/>
      <c r="E246" s="82"/>
      <c r="F246" s="83"/>
      <c r="G246" s="228"/>
      <c r="H246" s="84"/>
      <c r="I246" s="85"/>
      <c r="J246" s="83"/>
      <c r="K246" s="228"/>
      <c r="L246" s="84"/>
      <c r="M246" s="85"/>
      <c r="N246" s="83"/>
      <c r="O246" s="228"/>
      <c r="P246" s="84"/>
      <c r="Q246" s="85"/>
      <c r="R246" s="83"/>
      <c r="S246" s="228"/>
      <c r="T246" s="84"/>
      <c r="U246" s="26"/>
      <c r="V246" s="121"/>
      <c r="W246" s="80"/>
      <c r="X246" s="81"/>
      <c r="Y246" s="81"/>
      <c r="Z246" s="81"/>
      <c r="AA246" s="82"/>
      <c r="AB246" s="83"/>
      <c r="AC246" s="228"/>
      <c r="AD246" s="146"/>
      <c r="AE246" s="146"/>
      <c r="AF246" s="146"/>
      <c r="AG246" s="228"/>
      <c r="AH246" s="146"/>
      <c r="AI246" s="146"/>
      <c r="AJ246" s="146"/>
      <c r="AK246" s="228"/>
      <c r="AL246" s="84"/>
      <c r="AM246" s="85"/>
      <c r="AN246" s="83"/>
      <c r="AO246" s="228"/>
      <c r="AP246" s="146"/>
      <c r="AQ246" s="26"/>
    </row>
    <row r="247" spans="1:43" customFormat="1" x14ac:dyDescent="0.25">
      <c r="A247" s="80"/>
      <c r="B247" s="81"/>
      <c r="C247" s="81"/>
      <c r="D247" s="81"/>
      <c r="E247" s="82"/>
      <c r="F247" s="83"/>
      <c r="G247" s="228"/>
      <c r="H247" s="84"/>
      <c r="I247" s="85"/>
      <c r="J247" s="83"/>
      <c r="K247" s="228"/>
      <c r="L247" s="84"/>
      <c r="M247" s="85"/>
      <c r="N247" s="83"/>
      <c r="O247" s="228"/>
      <c r="P247" s="84"/>
      <c r="Q247" s="85"/>
      <c r="R247" s="83"/>
      <c r="S247" s="228"/>
      <c r="T247" s="84"/>
      <c r="U247" s="26"/>
      <c r="V247" s="121"/>
      <c r="W247" s="80"/>
      <c r="X247" s="81"/>
      <c r="Y247" s="81"/>
      <c r="Z247" s="81"/>
      <c r="AA247" s="82"/>
      <c r="AB247" s="83"/>
      <c r="AC247" s="228"/>
      <c r="AD247" s="84"/>
      <c r="AE247" s="85"/>
      <c r="AF247" s="83"/>
      <c r="AG247" s="228"/>
      <c r="AH247" s="84"/>
      <c r="AI247" s="85"/>
      <c r="AJ247" s="83"/>
      <c r="AK247" s="228"/>
      <c r="AL247" s="84"/>
      <c r="AM247" s="85"/>
      <c r="AN247" s="83"/>
      <c r="AO247" s="228"/>
      <c r="AP247" s="84"/>
      <c r="AQ247" s="26"/>
    </row>
    <row r="248" spans="1:43" customFormat="1" x14ac:dyDescent="0.25">
      <c r="A248" s="80"/>
      <c r="B248" s="81"/>
      <c r="C248" s="81"/>
      <c r="D248" s="81"/>
      <c r="E248" s="82"/>
      <c r="F248" s="83"/>
      <c r="G248" s="228"/>
      <c r="H248" s="84"/>
      <c r="I248" s="85"/>
      <c r="J248" s="83"/>
      <c r="K248" s="228"/>
      <c r="L248" s="84"/>
      <c r="M248" s="85"/>
      <c r="N248" s="83"/>
      <c r="O248" s="228"/>
      <c r="P248" s="84"/>
      <c r="Q248" s="85"/>
      <c r="R248" s="83"/>
      <c r="S248" s="228"/>
      <c r="T248" s="84"/>
      <c r="U248" s="26"/>
      <c r="V248" s="121"/>
      <c r="W248" s="80"/>
      <c r="X248" s="81"/>
      <c r="Y248" s="81"/>
      <c r="Z248" s="81"/>
      <c r="AA248" s="82"/>
      <c r="AB248" s="83"/>
      <c r="AC248" s="228"/>
      <c r="AD248" s="84"/>
      <c r="AE248" s="85"/>
      <c r="AF248" s="83"/>
      <c r="AG248" s="228"/>
      <c r="AH248" s="84"/>
      <c r="AI248" s="85"/>
      <c r="AJ248" s="83"/>
      <c r="AK248" s="228"/>
      <c r="AL248" s="84"/>
      <c r="AM248" s="85"/>
      <c r="AN248" s="83"/>
      <c r="AO248" s="228"/>
      <c r="AP248" s="84"/>
      <c r="AQ248" s="26"/>
    </row>
    <row r="249" spans="1:43" customFormat="1" x14ac:dyDescent="0.25">
      <c r="A249" s="80"/>
      <c r="B249" s="81"/>
      <c r="C249" s="81"/>
      <c r="D249" s="81"/>
      <c r="E249" s="82"/>
      <c r="F249" s="83"/>
      <c r="G249" s="228"/>
      <c r="H249" s="84"/>
      <c r="I249" s="85"/>
      <c r="J249" s="83"/>
      <c r="K249" s="228"/>
      <c r="L249" s="84"/>
      <c r="M249" s="85"/>
      <c r="N249" s="83"/>
      <c r="O249" s="228"/>
      <c r="P249" s="84"/>
      <c r="Q249" s="85"/>
      <c r="R249" s="83"/>
      <c r="S249" s="228"/>
      <c r="T249" s="84"/>
      <c r="U249" s="26"/>
      <c r="V249" s="121"/>
      <c r="W249" s="80"/>
      <c r="X249" s="81"/>
      <c r="Y249" s="81"/>
      <c r="Z249" s="81"/>
      <c r="AA249" s="82"/>
      <c r="AB249" s="83"/>
      <c r="AC249" s="228"/>
      <c r="AD249" s="84"/>
      <c r="AE249" s="85"/>
      <c r="AF249" s="83"/>
      <c r="AG249" s="228"/>
      <c r="AH249" s="84"/>
      <c r="AI249" s="85"/>
      <c r="AJ249" s="83"/>
      <c r="AK249" s="228"/>
      <c r="AL249" s="84"/>
      <c r="AM249" s="85"/>
      <c r="AN249" s="83"/>
      <c r="AO249" s="228"/>
      <c r="AP249" s="84"/>
      <c r="AQ249" s="26"/>
    </row>
    <row r="250" spans="1:43" customFormat="1" x14ac:dyDescent="0.25">
      <c r="A250" s="80"/>
      <c r="B250" s="81"/>
      <c r="C250" s="81"/>
      <c r="D250" s="81"/>
      <c r="E250" s="82"/>
      <c r="F250" s="83"/>
      <c r="G250" s="228"/>
      <c r="H250" s="84"/>
      <c r="I250" s="85"/>
      <c r="J250" s="83"/>
      <c r="K250" s="228"/>
      <c r="L250" s="84"/>
      <c r="M250" s="85"/>
      <c r="N250" s="83"/>
      <c r="O250" s="228"/>
      <c r="P250" s="84"/>
      <c r="Q250" s="85"/>
      <c r="R250" s="83"/>
      <c r="S250" s="228"/>
      <c r="T250" s="84"/>
      <c r="U250" s="26"/>
      <c r="V250" s="121"/>
      <c r="W250" s="80"/>
      <c r="X250" s="81"/>
      <c r="Y250" s="81"/>
      <c r="Z250" s="81"/>
      <c r="AA250" s="82"/>
      <c r="AB250" s="83"/>
      <c r="AC250" s="228"/>
      <c r="AD250" s="84"/>
      <c r="AE250" s="85"/>
      <c r="AF250" s="83"/>
      <c r="AG250" s="228"/>
      <c r="AH250" s="84"/>
      <c r="AI250" s="85"/>
      <c r="AJ250" s="83"/>
      <c r="AK250" s="228"/>
      <c r="AL250" s="84"/>
      <c r="AM250" s="85"/>
      <c r="AN250" s="83"/>
      <c r="AO250" s="228"/>
      <c r="AP250" s="84"/>
      <c r="AQ250" s="26"/>
    </row>
    <row r="251" spans="1:43" customFormat="1" x14ac:dyDescent="0.25">
      <c r="A251" s="80"/>
      <c r="B251" s="81"/>
      <c r="C251" s="81"/>
      <c r="D251" s="81"/>
      <c r="E251" s="82"/>
      <c r="F251" s="83"/>
      <c r="G251" s="228"/>
      <c r="H251" s="84"/>
      <c r="I251" s="85"/>
      <c r="J251" s="83"/>
      <c r="K251" s="228"/>
      <c r="L251" s="84"/>
      <c r="M251" s="85"/>
      <c r="N251" s="83"/>
      <c r="O251" s="228"/>
      <c r="P251" s="84"/>
      <c r="Q251" s="85"/>
      <c r="R251" s="83"/>
      <c r="S251" s="228"/>
      <c r="T251" s="84"/>
      <c r="U251" s="26"/>
      <c r="V251" s="121"/>
      <c r="W251" s="80"/>
      <c r="X251" s="81"/>
      <c r="Y251" s="81"/>
      <c r="Z251" s="81"/>
      <c r="AA251" s="82"/>
      <c r="AB251" s="83"/>
      <c r="AC251" s="228"/>
      <c r="AD251" s="84"/>
      <c r="AE251" s="85"/>
      <c r="AF251" s="83"/>
      <c r="AG251" s="228"/>
      <c r="AH251" s="84"/>
      <c r="AI251" s="85"/>
      <c r="AJ251" s="83"/>
      <c r="AK251" s="228"/>
      <c r="AL251" s="84"/>
      <c r="AM251" s="85"/>
      <c r="AN251" s="83"/>
      <c r="AO251" s="228"/>
      <c r="AP251" s="84"/>
      <c r="AQ251" s="26"/>
    </row>
    <row r="252" spans="1:43" x14ac:dyDescent="0.25">
      <c r="A252" s="92"/>
      <c r="B252" s="92"/>
      <c r="C252" s="92"/>
      <c r="D252" s="93"/>
      <c r="E252" s="94"/>
      <c r="F252" s="94"/>
      <c r="G252" s="229"/>
      <c r="H252" s="94"/>
      <c r="I252" s="94"/>
      <c r="J252" s="94"/>
      <c r="K252" s="229"/>
      <c r="L252" s="94"/>
      <c r="M252" s="94"/>
      <c r="N252" s="94"/>
      <c r="O252" s="229"/>
      <c r="P252" s="94"/>
      <c r="Q252" s="94"/>
      <c r="R252" s="94"/>
      <c r="S252" s="229"/>
      <c r="T252" s="94"/>
      <c r="U252" s="26"/>
      <c r="W252" s="94"/>
      <c r="X252" s="94"/>
      <c r="Y252" s="94"/>
      <c r="Z252" s="94"/>
      <c r="AA252" s="94"/>
      <c r="AB252" s="94"/>
      <c r="AC252" s="229"/>
      <c r="AD252" s="94"/>
      <c r="AE252" s="94"/>
      <c r="AF252" s="94"/>
      <c r="AG252" s="229"/>
      <c r="AH252" s="94"/>
      <c r="AI252" s="94"/>
      <c r="AJ252" s="94"/>
      <c r="AK252" s="229"/>
      <c r="AL252" s="94"/>
      <c r="AM252" s="94"/>
      <c r="AN252" s="94"/>
      <c r="AO252" s="229"/>
      <c r="AP252" s="94"/>
      <c r="AQ252" s="26"/>
    </row>
    <row r="253" spans="1:43" x14ac:dyDescent="0.25">
      <c r="A253" s="92"/>
      <c r="B253" s="92"/>
      <c r="C253" s="92"/>
      <c r="D253" s="93"/>
      <c r="E253" s="94"/>
      <c r="F253" s="94"/>
      <c r="G253" s="229"/>
      <c r="H253" s="94"/>
      <c r="I253" s="94"/>
      <c r="J253" s="94"/>
      <c r="K253" s="229"/>
      <c r="L253" s="94"/>
      <c r="M253" s="94"/>
      <c r="N253" s="94"/>
      <c r="O253" s="229"/>
      <c r="P253" s="94"/>
      <c r="Q253" s="94"/>
      <c r="R253" s="94"/>
      <c r="S253" s="229"/>
      <c r="T253" s="94"/>
      <c r="U253" s="26"/>
      <c r="W253" s="94"/>
      <c r="X253" s="94"/>
      <c r="Y253" s="94"/>
      <c r="Z253" s="94"/>
      <c r="AA253" s="94"/>
      <c r="AB253" s="94"/>
      <c r="AC253" s="229"/>
      <c r="AD253" s="94"/>
      <c r="AE253" s="94"/>
      <c r="AF253" s="94"/>
      <c r="AG253" s="229"/>
      <c r="AH253" s="94"/>
      <c r="AI253" s="94"/>
      <c r="AJ253" s="94"/>
      <c r="AK253" s="229"/>
      <c r="AL253" s="94"/>
      <c r="AM253" s="94"/>
      <c r="AN253" s="94"/>
      <c r="AO253" s="229"/>
      <c r="AP253" s="94"/>
      <c r="AQ253" s="26"/>
    </row>
    <row r="254" spans="1:43" x14ac:dyDescent="0.25">
      <c r="A254" s="92"/>
      <c r="B254" s="92"/>
      <c r="C254" s="92"/>
      <c r="D254" s="93"/>
      <c r="E254" s="94"/>
      <c r="F254" s="94"/>
      <c r="G254" s="229"/>
      <c r="H254" s="94"/>
      <c r="I254" s="94"/>
      <c r="J254" s="94"/>
      <c r="K254" s="229"/>
      <c r="L254" s="94"/>
      <c r="M254" s="94"/>
      <c r="N254" s="94"/>
      <c r="O254" s="229"/>
      <c r="P254" s="94"/>
      <c r="Q254" s="94"/>
      <c r="R254" s="94"/>
      <c r="S254" s="229"/>
      <c r="T254" s="94"/>
      <c r="U254" s="26" t="str">
        <f t="shared" ref="U254:U255" si="28">IF(B254="","",$U$67)</f>
        <v/>
      </c>
      <c r="W254" s="94"/>
      <c r="X254" s="94"/>
      <c r="Y254" s="94"/>
      <c r="Z254" s="94"/>
      <c r="AA254" s="94"/>
      <c r="AB254" s="94"/>
      <c r="AC254" s="229"/>
      <c r="AD254" s="94"/>
      <c r="AE254" s="94"/>
      <c r="AF254" s="94"/>
      <c r="AG254" s="229"/>
      <c r="AH254" s="94"/>
      <c r="AI254" s="94"/>
      <c r="AJ254" s="94"/>
      <c r="AK254" s="229"/>
      <c r="AL254" s="94"/>
      <c r="AM254" s="94"/>
      <c r="AN254" s="94"/>
      <c r="AO254" s="229"/>
      <c r="AP254" s="94"/>
      <c r="AQ254" s="26" t="str">
        <f t="shared" ref="AQ254:AQ256" si="29">IF(X254="","",$AQ$67)</f>
        <v/>
      </c>
    </row>
    <row r="255" spans="1:43" x14ac:dyDescent="0.25">
      <c r="A255" s="92"/>
      <c r="B255" s="92"/>
      <c r="C255" s="92"/>
      <c r="D255" s="93"/>
      <c r="E255" s="94"/>
      <c r="F255" s="94"/>
      <c r="G255" s="229"/>
      <c r="H255" s="94"/>
      <c r="I255" s="94"/>
      <c r="J255" s="94"/>
      <c r="K255" s="229"/>
      <c r="L255" s="94"/>
      <c r="M255" s="94"/>
      <c r="N255" s="94"/>
      <c r="O255" s="229"/>
      <c r="P255" s="94"/>
      <c r="Q255" s="94"/>
      <c r="R255" s="94"/>
      <c r="S255" s="229"/>
      <c r="T255" s="94"/>
      <c r="U255" s="26" t="str">
        <f t="shared" si="28"/>
        <v/>
      </c>
      <c r="W255" s="94"/>
      <c r="X255" s="94"/>
      <c r="Y255" s="94"/>
      <c r="Z255" s="94"/>
      <c r="AA255" s="94"/>
      <c r="AB255" s="94"/>
      <c r="AC255" s="229"/>
      <c r="AD255" s="94"/>
      <c r="AE255" s="94"/>
      <c r="AF255" s="94"/>
      <c r="AG255" s="229"/>
      <c r="AH255" s="94"/>
      <c r="AI255" s="94"/>
      <c r="AJ255" s="94"/>
      <c r="AK255" s="229"/>
      <c r="AL255" s="94"/>
      <c r="AM255" s="94"/>
      <c r="AN255" s="94"/>
      <c r="AO255" s="229"/>
      <c r="AP255" s="94"/>
      <c r="AQ255" s="26" t="str">
        <f t="shared" si="29"/>
        <v/>
      </c>
    </row>
    <row r="256" spans="1:43" customFormat="1" ht="15" x14ac:dyDescent="0.25">
      <c r="A256" s="95"/>
      <c r="B256" s="81"/>
      <c r="C256" s="81"/>
      <c r="D256" s="87"/>
      <c r="E256" s="26"/>
      <c r="F256" s="26"/>
      <c r="G256" s="230"/>
      <c r="H256" s="26"/>
      <c r="I256" s="26"/>
      <c r="J256" s="26"/>
      <c r="K256" s="230"/>
      <c r="L256" s="26"/>
      <c r="M256" s="26"/>
      <c r="N256" s="26"/>
      <c r="O256" s="230"/>
      <c r="P256" s="26"/>
      <c r="Q256" s="26"/>
      <c r="R256" s="26"/>
      <c r="S256" s="230"/>
      <c r="T256" s="26"/>
      <c r="U256" s="26" t="str">
        <f t="shared" ref="U256" si="30">IF(B256="","",$U$35)</f>
        <v/>
      </c>
      <c r="V256" s="121"/>
      <c r="W256" s="95"/>
      <c r="X256" s="81"/>
      <c r="Y256" s="81"/>
      <c r="Z256" s="87"/>
      <c r="AA256" s="26"/>
      <c r="AB256" s="26"/>
      <c r="AC256" s="230"/>
      <c r="AD256" s="26"/>
      <c r="AE256" s="26"/>
      <c r="AF256" s="26"/>
      <c r="AG256" s="230"/>
      <c r="AH256" s="26"/>
      <c r="AI256" s="26"/>
      <c r="AJ256" s="26"/>
      <c r="AK256" s="230"/>
      <c r="AL256" s="26"/>
      <c r="AM256" s="26"/>
      <c r="AN256" s="26"/>
      <c r="AO256" s="230"/>
      <c r="AP256" s="26"/>
      <c r="AQ256" s="26" t="str">
        <f t="shared" si="29"/>
        <v/>
      </c>
    </row>
    <row r="257" spans="1:26" s="32" customFormat="1" ht="5.0999999999999996" customHeight="1" x14ac:dyDescent="0.25">
      <c r="A257" s="31"/>
      <c r="B257" s="48"/>
      <c r="C257" s="48"/>
      <c r="D257" s="49"/>
      <c r="V257" s="121"/>
      <c r="W257" s="31"/>
      <c r="X257" s="48"/>
      <c r="Y257" s="48"/>
      <c r="Z257" s="49"/>
    </row>
  </sheetData>
  <sheetProtection formatCells="0" formatColumns="0" formatRows="0" insertColumns="0" insertRows="0" insertHyperlinks="0" deleteColumns="0" deleteRows="0" sort="0" autoFilter="0" pivotTables="0"/>
  <mergeCells count="128">
    <mergeCell ref="E5:H5"/>
    <mergeCell ref="I5:L5"/>
    <mergeCell ref="AA5:AD5"/>
    <mergeCell ref="AE5:AH5"/>
    <mergeCell ref="AI5:AL5"/>
    <mergeCell ref="AM5:AP5"/>
    <mergeCell ref="X5:X6"/>
    <mergeCell ref="Y5:Y6"/>
    <mergeCell ref="Z5:Z6"/>
    <mergeCell ref="M5:P5"/>
    <mergeCell ref="Q5:T5"/>
    <mergeCell ref="AM37:AP37"/>
    <mergeCell ref="X37:X38"/>
    <mergeCell ref="Y37:Y38"/>
    <mergeCell ref="Z37:Z38"/>
    <mergeCell ref="AA37:AD37"/>
    <mergeCell ref="AE37:AH37"/>
    <mergeCell ref="AI37:AL37"/>
    <mergeCell ref="W37:W38"/>
    <mergeCell ref="M37:P37"/>
    <mergeCell ref="Q37:T37"/>
    <mergeCell ref="AM69:AP69"/>
    <mergeCell ref="X69:X70"/>
    <mergeCell ref="Y69:Y70"/>
    <mergeCell ref="Z69:Z70"/>
    <mergeCell ref="AA69:AD69"/>
    <mergeCell ref="AE69:AH69"/>
    <mergeCell ref="AI69:AL69"/>
    <mergeCell ref="W69:W70"/>
    <mergeCell ref="M69:P69"/>
    <mergeCell ref="Q69:T69"/>
    <mergeCell ref="W102:W103"/>
    <mergeCell ref="X102:X103"/>
    <mergeCell ref="A102:A103"/>
    <mergeCell ref="B102:B103"/>
    <mergeCell ref="C102:C103"/>
    <mergeCell ref="D102:D103"/>
    <mergeCell ref="E102:H102"/>
    <mergeCell ref="A5:A6"/>
    <mergeCell ref="W5:W6"/>
    <mergeCell ref="A69:A70"/>
    <mergeCell ref="B69:B70"/>
    <mergeCell ref="C69:C70"/>
    <mergeCell ref="D69:D70"/>
    <mergeCell ref="E69:H69"/>
    <mergeCell ref="I69:L69"/>
    <mergeCell ref="I37:L37"/>
    <mergeCell ref="A37:A38"/>
    <mergeCell ref="B37:B38"/>
    <mergeCell ref="C37:C38"/>
    <mergeCell ref="D37:D38"/>
    <mergeCell ref="E37:H37"/>
    <mergeCell ref="B5:B6"/>
    <mergeCell ref="C5:C6"/>
    <mergeCell ref="D5:D6"/>
    <mergeCell ref="AM102:AP102"/>
    <mergeCell ref="A134:A135"/>
    <mergeCell ref="B134:B135"/>
    <mergeCell ref="C134:C135"/>
    <mergeCell ref="D134:D135"/>
    <mergeCell ref="E134:H134"/>
    <mergeCell ref="I134:L134"/>
    <mergeCell ref="M134:P134"/>
    <mergeCell ref="Q134:T134"/>
    <mergeCell ref="W134:W135"/>
    <mergeCell ref="X134:X135"/>
    <mergeCell ref="Y134:Y135"/>
    <mergeCell ref="Z134:Z135"/>
    <mergeCell ref="AA134:AD134"/>
    <mergeCell ref="AE134:AH134"/>
    <mergeCell ref="AI134:AL134"/>
    <mergeCell ref="Y102:Y103"/>
    <mergeCell ref="Z102:Z103"/>
    <mergeCell ref="AA102:AD102"/>
    <mergeCell ref="AE102:AH102"/>
    <mergeCell ref="AI102:AL102"/>
    <mergeCell ref="I102:L102"/>
    <mergeCell ref="M102:P102"/>
    <mergeCell ref="Q102:T102"/>
    <mergeCell ref="A166:A167"/>
    <mergeCell ref="B166:B167"/>
    <mergeCell ref="C166:C167"/>
    <mergeCell ref="D166:D167"/>
    <mergeCell ref="E166:H166"/>
    <mergeCell ref="I166:L166"/>
    <mergeCell ref="M166:P166"/>
    <mergeCell ref="Q166:T166"/>
    <mergeCell ref="W166:W167"/>
    <mergeCell ref="B198:B199"/>
    <mergeCell ref="C198:C199"/>
    <mergeCell ref="D198:D199"/>
    <mergeCell ref="E198:H198"/>
    <mergeCell ref="I198:L198"/>
    <mergeCell ref="M198:P198"/>
    <mergeCell ref="Q198:T198"/>
    <mergeCell ref="W198:W199"/>
    <mergeCell ref="AM134:AP134"/>
    <mergeCell ref="X166:X167"/>
    <mergeCell ref="Y166:Y167"/>
    <mergeCell ref="Z166:Z167"/>
    <mergeCell ref="AA166:AD166"/>
    <mergeCell ref="AE166:AH166"/>
    <mergeCell ref="AI166:AL166"/>
    <mergeCell ref="AM166:AP166"/>
    <mergeCell ref="X198:X199"/>
    <mergeCell ref="Y198:Y199"/>
    <mergeCell ref="Z198:Z199"/>
    <mergeCell ref="AA198:AD198"/>
    <mergeCell ref="AE198:AH198"/>
    <mergeCell ref="AI198:AL198"/>
    <mergeCell ref="AM230:AP230"/>
    <mergeCell ref="AM198:AP198"/>
    <mergeCell ref="A230:A231"/>
    <mergeCell ref="B230:B231"/>
    <mergeCell ref="C230:C231"/>
    <mergeCell ref="D230:D231"/>
    <mergeCell ref="E230:H230"/>
    <mergeCell ref="I230:L230"/>
    <mergeCell ref="M230:P230"/>
    <mergeCell ref="Q230:T230"/>
    <mergeCell ref="W230:W231"/>
    <mergeCell ref="X230:X231"/>
    <mergeCell ref="Y230:Y231"/>
    <mergeCell ref="Z230:Z231"/>
    <mergeCell ref="AA230:AD230"/>
    <mergeCell ref="AE230:AH230"/>
    <mergeCell ref="AI230:AL230"/>
    <mergeCell ref="A198:A19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N1843"/>
  <sheetViews>
    <sheetView tabSelected="1" zoomScale="190" zoomScaleNormal="190" workbookViewId="0">
      <selection activeCell="Q21" sqref="Q21"/>
    </sheetView>
  </sheetViews>
  <sheetFormatPr defaultColWidth="9.140625" defaultRowHeight="15.75" x14ac:dyDescent="0.25"/>
  <cols>
    <col min="1" max="1" width="3.42578125" style="7" customWidth="1"/>
    <col min="2" max="2" width="6.42578125" style="7" customWidth="1"/>
    <col min="3" max="3" width="17.85546875" style="7" customWidth="1"/>
    <col min="4" max="4" width="11.140625" style="7" customWidth="1"/>
    <col min="5" max="5" width="5.7109375" style="7" customWidth="1"/>
    <col min="6" max="9" width="7.7109375" style="7" customWidth="1"/>
    <col min="10" max="10" width="7.42578125" style="7" bestFit="1" customWidth="1"/>
    <col min="11" max="11" width="6.42578125" style="7" bestFit="1" customWidth="1"/>
    <col min="12" max="12" width="7.7109375" style="7" bestFit="1" customWidth="1"/>
    <col min="13" max="13" width="7.7109375" style="140" bestFit="1" customWidth="1"/>
    <col min="14" max="14" width="12.85546875" style="2" customWidth="1"/>
    <col min="15" max="15" width="7.7109375" style="2" customWidth="1"/>
    <col min="16" max="16" width="3.7109375" style="2" customWidth="1"/>
    <col min="17" max="17" width="11.28515625" style="2" customWidth="1"/>
    <col min="18" max="18" width="11" style="2" customWidth="1"/>
    <col min="19" max="19" width="11.7109375" style="2" customWidth="1"/>
    <col min="20" max="21" width="12.85546875" style="2" customWidth="1"/>
    <col min="22" max="22" width="11.85546875" style="2" customWidth="1"/>
    <col min="23" max="23" width="13" style="2" customWidth="1"/>
    <col min="24" max="31" width="9.140625" style="2" customWidth="1"/>
    <col min="32" max="32" width="1.85546875" style="2" customWidth="1"/>
    <col min="33" max="33" width="12.85546875" style="151" customWidth="1"/>
    <col min="34" max="40" width="9.140625" style="151"/>
    <col min="41" max="16384" width="9.140625" style="2"/>
  </cols>
  <sheetData>
    <row r="1" spans="1:40" x14ac:dyDescent="0.25">
      <c r="A1" s="5"/>
      <c r="C1" s="5"/>
      <c r="D1" s="3"/>
      <c r="E1" s="3"/>
      <c r="F1" s="3"/>
      <c r="G1" s="3"/>
      <c r="H1" s="3"/>
      <c r="I1" s="3"/>
      <c r="K1" s="3"/>
      <c r="L1" s="287" t="str">
        <f>Q1</f>
        <v>1st Semester</v>
      </c>
      <c r="M1" s="287"/>
      <c r="Q1" s="105" t="s">
        <v>19</v>
      </c>
    </row>
    <row r="2" spans="1:40" x14ac:dyDescent="0.25">
      <c r="A2" s="6"/>
      <c r="B2" s="6"/>
      <c r="C2" s="4"/>
      <c r="D2" s="3"/>
      <c r="E2" s="3"/>
      <c r="F2" s="3"/>
      <c r="G2" s="3"/>
      <c r="H2" s="3"/>
      <c r="I2" s="3"/>
      <c r="K2" s="3"/>
      <c r="L2" s="168" t="s">
        <v>156</v>
      </c>
      <c r="M2" s="106" t="s">
        <v>182</v>
      </c>
      <c r="Q2" s="271" t="s">
        <v>351</v>
      </c>
    </row>
    <row r="3" spans="1:40" ht="5.0999999999999996" customHeight="1" thickBot="1" x14ac:dyDescent="0.3">
      <c r="L3" s="2"/>
    </row>
    <row r="4" spans="1:40" ht="17.25" thickTop="1" thickBot="1" x14ac:dyDescent="0.3">
      <c r="A4" s="8" t="s">
        <v>1</v>
      </c>
      <c r="B4" s="9" t="s">
        <v>5</v>
      </c>
      <c r="C4" s="10" t="s">
        <v>6</v>
      </c>
      <c r="D4" s="21" t="s">
        <v>7</v>
      </c>
      <c r="E4" s="11" t="s">
        <v>9</v>
      </c>
      <c r="F4" s="12" t="s">
        <v>12</v>
      </c>
      <c r="G4" s="13" t="s">
        <v>13</v>
      </c>
      <c r="H4" s="13" t="s">
        <v>115</v>
      </c>
      <c r="I4" s="13" t="s">
        <v>116</v>
      </c>
      <c r="J4" s="169" t="str">
        <f>IF(OR($L$1="1st Semester",$L$1="2nd Semester"),"S01")</f>
        <v>S01</v>
      </c>
      <c r="K4" s="169" t="str">
        <f>IF(OR($L$1="1st Semester",$L$1="2nd Semester"),"S02")</f>
        <v>S02</v>
      </c>
      <c r="L4" s="169" t="str">
        <f>IF(OR($L$1="1st Semester",$L$1="2nd Semester"),"ANNUAL")</f>
        <v>ANNUAL</v>
      </c>
      <c r="M4" s="170" t="s">
        <v>158</v>
      </c>
      <c r="N4" s="14" t="s">
        <v>168</v>
      </c>
      <c r="O4" s="142"/>
      <c r="P4" s="3"/>
      <c r="Q4" s="141" t="s">
        <v>150</v>
      </c>
      <c r="R4" s="177" t="s">
        <v>5</v>
      </c>
      <c r="S4" s="177" t="s">
        <v>160</v>
      </c>
      <c r="T4" s="177" t="s">
        <v>161</v>
      </c>
      <c r="U4" s="177" t="s">
        <v>169</v>
      </c>
      <c r="V4" s="260" t="s">
        <v>158</v>
      </c>
      <c r="W4" s="264" t="s">
        <v>177</v>
      </c>
      <c r="X4" s="178" t="s">
        <v>12</v>
      </c>
      <c r="Y4" s="178" t="s">
        <v>13</v>
      </c>
      <c r="Z4" s="178" t="s">
        <v>14</v>
      </c>
      <c r="AA4" s="178" t="s">
        <v>116</v>
      </c>
    </row>
    <row r="5" spans="1:40" ht="16.5" thickTop="1" x14ac:dyDescent="0.25">
      <c r="A5" s="15" cm="1">
        <f t="array" aca="1" ref="A5:A12" ca="1">_xlfn.SEQUENCE(COUNTA($C$5:$C$85))</f>
        <v>1</v>
      </c>
      <c r="B5" s="153" t="str" cm="1">
        <f t="array" aca="1" ref="B5:E12" ca="1">_xlfn.CHOOSECOLS(_xlfn.ANCHORARRAY(AG5),1,2,3,4)</f>
        <v>Sb_83QV3</v>
      </c>
      <c r="C5" s="154" t="str">
        <f ca="1"/>
        <v>SASH3</v>
      </c>
      <c r="D5" s="155" t="str">
        <f ca="1"/>
        <v>WILL3</v>
      </c>
      <c r="E5" s="156" t="str">
        <f ca="1"/>
        <v>M</v>
      </c>
      <c r="F5" s="157" cm="1">
        <f t="array" aca="1" ref="F5:I5" ca="1">IF(B5="","",_xlfn.XLOOKUP(B5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13</v>
      </c>
      <c r="G5" s="158">
        <f ca="1"/>
        <v>15</v>
      </c>
      <c r="H5" s="158">
        <f ca="1"/>
        <v>14.5</v>
      </c>
      <c r="I5" s="273">
        <f ca="1"/>
        <v>0</v>
      </c>
      <c r="J5" s="179" cm="1">
        <f t="array" aca="1" ref="J5:M12" ca="1">_xlfn.CHOOSECOLS(_xlfn.ANCHORARRAY(AG5),5,6,7,8)</f>
        <v>16.73</v>
      </c>
      <c r="K5" s="179" t="str">
        <f ca="1"/>
        <v/>
      </c>
      <c r="L5" s="179" t="str">
        <f ca="1"/>
        <v/>
      </c>
      <c r="M5" s="181">
        <f ca="1"/>
        <v>1</v>
      </c>
      <c r="N5" s="17"/>
      <c r="O5" s="7"/>
      <c r="P5" s="3"/>
      <c r="Q5" s="172" t="str" cm="1">
        <f t="array" ref="Q5:Q7">_COMP[Compositions]</f>
        <v>1st Semester</v>
      </c>
      <c r="R5" s="173" t="str">
        <f>"'"&amp;"AVERAGE STUDENT 3e'!$B$4:$B$231"</f>
        <v>'AVERAGE STUDENT 3e'!$B$4:$B$231</v>
      </c>
      <c r="S5" s="173" t="str">
        <f>"'"&amp;"AVERAGE STUDENT 3e'!$H$4:$H$231"</f>
        <v>'AVERAGE STUDENT 3e'!$H$4:$H$231</v>
      </c>
      <c r="T5" s="173" t="str">
        <f>"'"&amp;"AVERAGE STUDENT 3e'!$B$4:$E$231"</f>
        <v>'AVERAGE STUDENT 3e'!$B$4:$E$231</v>
      </c>
      <c r="U5" s="173" t="str">
        <f>"'"&amp;"AVERAGE STUDENT 3e'!$F$4:$F$231"</f>
        <v>'AVERAGE STUDENT 3e'!$F$4:$F$231</v>
      </c>
      <c r="V5" s="261" t="str">
        <f>"'"&amp;"AVERAGE STUDENT 3e'!$G$4:$G$231"</f>
        <v>'AVERAGE STUDENT 3e'!$G$4:$G$231</v>
      </c>
      <c r="W5" s="265" t="str">
        <f>"'"&amp;"DATA DETAILS 3e'!$B$7:$B$256"</f>
        <v>'DATA DETAILS 3e'!$B$7:$B$256</v>
      </c>
      <c r="X5" s="173" t="str">
        <f>"'"&amp;"DATA DETAILS 3e'!$G$7:$G$256"</f>
        <v>'DATA DETAILS 3e'!$G$7:$G$256</v>
      </c>
      <c r="Y5" s="173" t="str">
        <f>"'"&amp;"DATA DETAILS 3e'!$K$7:$K$256"</f>
        <v>'DATA DETAILS 3e'!$K$7:$K$256</v>
      </c>
      <c r="Z5" s="173" t="str">
        <f>"'"&amp;"DATA DETAILS 3e'!$O$7:$O$256"</f>
        <v>'DATA DETAILS 3e'!$O$7:$O$256</v>
      </c>
      <c r="AA5" s="173" t="str">
        <f>"'"&amp;"DATA DETAILS 3e'!$S$7:$S$256"</f>
        <v>'DATA DETAILS 3e'!$S$7:$S$256</v>
      </c>
      <c r="AG5" s="222" t="str" cm="1">
        <f t="array" aca="1" ref="AG5:AN12" ca="1">_xlfn._xlws.SORT(_xlfn._xlws.FILTER(_xlfn.HSTACK(INDIRECT(_xlfn.XLOOKUP(Q1,_xlfn.ANCHORARRAY( Q5), T5:T7, "")), IF(Q1 &lt;&gt; "2nd Semester", _xlfn.EXPAND(INDIRECT(_xlfn.XLOOKUP(Q1,_xlfn.ANCHORARRAY( Q5), U5:U7, "")), , 3, ""), _xlfn.CHOOSECOLS(INDIRECT(_xlfn.XLOOKUP(Q1,_xlfn.ANCHORARRAY( Q5), U5:U7, "")), 1, 3, 5)), INDIRECT(_xlfn.XLOOKUP(Q1,_xlfn.ANCHORARRAY( Q5), V5:V7, ""))), (INDIRECT(_xlfn.XLOOKUP(Q1,_xlfn.ANCHORARRAY( Q5), S5:S7, "")) = M2) * (INDIRECT(_xlfn.XLOOKUP(Q1,_xlfn.ANCHORARRAY( Q5), R5:R7, "")) &lt;&gt; ""), "NONE"), _xlfn.HSTACK(IF(Q1 = "2nd Semester", 7, 5), 3, 2), -1, FALSE)</f>
        <v>Sb_83QV3</v>
      </c>
      <c r="AH5" s="177" t="str">
        <f ca="1"/>
        <v>SASH3</v>
      </c>
      <c r="AI5" s="177" t="str">
        <f ca="1"/>
        <v>WILL3</v>
      </c>
      <c r="AJ5" s="177" t="str">
        <f ca="1"/>
        <v>M</v>
      </c>
      <c r="AK5" s="177">
        <f ca="1"/>
        <v>16.73</v>
      </c>
      <c r="AL5" s="177" t="str">
        <f ca="1"/>
        <v/>
      </c>
      <c r="AM5" s="177" t="str">
        <f ca="1"/>
        <v/>
      </c>
      <c r="AN5" s="177">
        <f ca="1"/>
        <v>1</v>
      </c>
    </row>
    <row r="6" spans="1:40" x14ac:dyDescent="0.25">
      <c r="A6" s="16">
        <f ca="1"/>
        <v>2</v>
      </c>
      <c r="B6" s="153" t="str">
        <f ca="1"/>
        <v>Sb_83QV1</v>
      </c>
      <c r="C6" s="154" t="str">
        <f ca="1"/>
        <v>SASH1</v>
      </c>
      <c r="D6" s="155" t="str">
        <f ca="1"/>
        <v>WILL1</v>
      </c>
      <c r="E6" s="159" t="str">
        <f ca="1"/>
        <v>F</v>
      </c>
      <c r="F6" s="157" cm="1">
        <f t="array" aca="1" ref="F6:I6" ca="1">IF(B6="","",_xlfn.XLOOKUP(B6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12.25</v>
      </c>
      <c r="G6" s="160">
        <f ca="1"/>
        <v>10.75</v>
      </c>
      <c r="H6" s="160">
        <f ca="1"/>
        <v>5.5</v>
      </c>
      <c r="I6" s="274">
        <f ca="1"/>
        <v>0</v>
      </c>
      <c r="J6" s="180">
        <f ca="1"/>
        <v>16.489999999999998</v>
      </c>
      <c r="K6" s="180" t="str">
        <f ca="1"/>
        <v/>
      </c>
      <c r="L6" s="180" t="str">
        <f ca="1"/>
        <v/>
      </c>
      <c r="M6" s="182">
        <f ca="1"/>
        <v>2</v>
      </c>
      <c r="N6" s="18"/>
      <c r="O6" s="7"/>
      <c r="P6" s="7"/>
      <c r="Q6" s="174" t="str">
        <v>2nd Semester</v>
      </c>
      <c r="R6" s="175" t="str">
        <f>"'"&amp;"AVERAGE STUDENT 3e'!$K$4:$K$231"</f>
        <v>'AVERAGE STUDENT 3e'!$K$4:$K$231</v>
      </c>
      <c r="S6" s="175" t="str">
        <f>"'"&amp;"AVERAGE STUDENT 3e'!$U$4:$U$231"</f>
        <v>'AVERAGE STUDENT 3e'!$U$4:$U$231</v>
      </c>
      <c r="T6" s="175" t="str">
        <f>"'"&amp;"AVERAGE STUDENT 3e'!$K$4:$N$231"</f>
        <v>'AVERAGE STUDENT 3e'!$K$4:$N$231</v>
      </c>
      <c r="U6" s="176" t="str">
        <f>"'"&amp;"AVERAGE STUDENT 3e'!$O$4:$S$231"</f>
        <v>'AVERAGE STUDENT 3e'!$O$4:$S$231</v>
      </c>
      <c r="V6" s="262" t="str">
        <f>"'"&amp;"AVERAGE STUDENT 3e'!$T$4:$T$231"</f>
        <v>'AVERAGE STUDENT 3e'!$T$4:$T$231</v>
      </c>
      <c r="W6" s="265" t="str">
        <f>"'"&amp;"DATA DETAILS 3e'!$X$7:$X$256"</f>
        <v>'DATA DETAILS 3e'!$X$7:$X$256</v>
      </c>
      <c r="X6" s="173" t="str">
        <f>"'"&amp;"DATA DETAILS 3e'!$AC$7:$AC$256"</f>
        <v>'DATA DETAILS 3e'!$AC$7:$AC$256</v>
      </c>
      <c r="Y6" s="173" t="str">
        <f>"'"&amp;"DATA DETAILS 3e'!$AG$7:$AG$256"</f>
        <v>'DATA DETAILS 3e'!$AG$7:$AG$256</v>
      </c>
      <c r="Z6" s="173" t="str">
        <f>"'"&amp;"DATA DETAILS 3e'!$AK$7:$AK$256"</f>
        <v>'DATA DETAILS 3e'!$AK$7:$AK$256</v>
      </c>
      <c r="AA6" s="173" t="str">
        <f>"'"&amp;"DATA DETAILS 3e'!$AO$7:$AO$256"</f>
        <v>'DATA DETAILS 3e'!$AO$7:$AO$256</v>
      </c>
      <c r="AG6" s="177" t="str">
        <f ca="1"/>
        <v>Sb_83QV1</v>
      </c>
      <c r="AH6" s="177" t="str">
        <f ca="1"/>
        <v>SASH1</v>
      </c>
      <c r="AI6" s="177" t="str">
        <f ca="1"/>
        <v>WILL1</v>
      </c>
      <c r="AJ6" s="177" t="str">
        <f ca="1"/>
        <v>F</v>
      </c>
      <c r="AK6" s="177">
        <f ca="1"/>
        <v>16.489999999999998</v>
      </c>
      <c r="AL6" s="177" t="str">
        <f ca="1"/>
        <v/>
      </c>
      <c r="AM6" s="177" t="str">
        <f ca="1"/>
        <v/>
      </c>
      <c r="AN6" s="177">
        <f ca="1"/>
        <v>2</v>
      </c>
    </row>
    <row r="7" spans="1:40" x14ac:dyDescent="0.25">
      <c r="A7" s="15">
        <f ca="1"/>
        <v>3</v>
      </c>
      <c r="B7" s="153" t="str">
        <f ca="1"/>
        <v>Sb_83QV2</v>
      </c>
      <c r="C7" s="154" t="str">
        <f ca="1"/>
        <v>SASH2</v>
      </c>
      <c r="D7" s="155" t="str">
        <f ca="1"/>
        <v>WILL2</v>
      </c>
      <c r="E7" s="159" t="str">
        <f ca="1"/>
        <v>M</v>
      </c>
      <c r="F7" s="157" cm="1">
        <f t="array" aca="1" ref="F7:I7" ca="1">IF(B7="","",_xlfn.XLOOKUP(B7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16.25</v>
      </c>
      <c r="G7" s="160">
        <f ca="1"/>
        <v>17.75</v>
      </c>
      <c r="H7" s="160">
        <f ca="1"/>
        <v>15.25</v>
      </c>
      <c r="I7" s="274">
        <f ca="1"/>
        <v>0</v>
      </c>
      <c r="J7" s="180">
        <f ca="1"/>
        <v>12.44</v>
      </c>
      <c r="K7" s="180" t="str">
        <f ca="1"/>
        <v/>
      </c>
      <c r="L7" s="180" t="str">
        <f ca="1"/>
        <v/>
      </c>
      <c r="M7" s="182">
        <f ca="1"/>
        <v>3</v>
      </c>
      <c r="N7" s="18"/>
      <c r="O7" s="7"/>
      <c r="P7" s="7"/>
      <c r="Q7" s="174" t="str">
        <v>ANNUAL</v>
      </c>
      <c r="R7" s="175"/>
      <c r="S7" s="175"/>
      <c r="T7" s="175"/>
      <c r="U7" s="175"/>
      <c r="V7" s="263"/>
      <c r="W7" s="265"/>
      <c r="X7" s="173"/>
      <c r="Y7" s="177"/>
      <c r="Z7" s="177"/>
      <c r="AA7" s="177"/>
      <c r="AG7" s="177" t="str">
        <f ca="1"/>
        <v>Sb_83QV2</v>
      </c>
      <c r="AH7" s="177" t="str">
        <f ca="1"/>
        <v>SASH2</v>
      </c>
      <c r="AI7" s="177" t="str">
        <f ca="1"/>
        <v>WILL2</v>
      </c>
      <c r="AJ7" s="177" t="str">
        <f ca="1"/>
        <v>M</v>
      </c>
      <c r="AK7" s="177">
        <f ca="1"/>
        <v>12.44</v>
      </c>
      <c r="AL7" s="177" t="str">
        <f ca="1"/>
        <v/>
      </c>
      <c r="AM7" s="177" t="str">
        <f ca="1"/>
        <v/>
      </c>
      <c r="AN7" s="177">
        <f ca="1"/>
        <v>3</v>
      </c>
    </row>
    <row r="8" spans="1:40" x14ac:dyDescent="0.25">
      <c r="A8" s="16">
        <f ca="1"/>
        <v>4</v>
      </c>
      <c r="B8" s="153" t="str">
        <f ca="1"/>
        <v>Sb_83QV4</v>
      </c>
      <c r="C8" s="154" t="str">
        <f ca="1"/>
        <v>SASH4</v>
      </c>
      <c r="D8" s="155" t="str">
        <f ca="1"/>
        <v>WILL4</v>
      </c>
      <c r="E8" s="159" t="str">
        <f ca="1"/>
        <v>F</v>
      </c>
      <c r="F8" s="157" cm="1">
        <f t="array" aca="1" ref="F8:I8" ca="1">IF(B8="","",_xlfn.XLOOKUP(B8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12.5</v>
      </c>
      <c r="G8" s="161">
        <f ca="1"/>
        <v>13.75</v>
      </c>
      <c r="H8" s="160">
        <f ca="1"/>
        <v>5.5</v>
      </c>
      <c r="I8" s="274">
        <f ca="1"/>
        <v>0</v>
      </c>
      <c r="J8" s="180">
        <f ca="1"/>
        <v>11.04</v>
      </c>
      <c r="K8" s="180" t="str">
        <f ca="1"/>
        <v/>
      </c>
      <c r="L8" s="180" t="str">
        <f ca="1"/>
        <v/>
      </c>
      <c r="M8" s="182">
        <f ca="1"/>
        <v>4</v>
      </c>
      <c r="N8" s="18"/>
      <c r="O8" s="7"/>
      <c r="P8" s="7"/>
      <c r="AG8" s="177" t="str">
        <f ca="1"/>
        <v>Sb_83QV4</v>
      </c>
      <c r="AH8" s="177" t="str">
        <f ca="1"/>
        <v>SASH4</v>
      </c>
      <c r="AI8" s="177" t="str">
        <f ca="1"/>
        <v>WILL4</v>
      </c>
      <c r="AJ8" s="177" t="str">
        <f ca="1"/>
        <v>F</v>
      </c>
      <c r="AK8" s="177">
        <f ca="1"/>
        <v>11.04</v>
      </c>
      <c r="AL8" s="177" t="str">
        <f ca="1"/>
        <v/>
      </c>
      <c r="AM8" s="177" t="str">
        <f ca="1"/>
        <v/>
      </c>
      <c r="AN8" s="177">
        <f ca="1"/>
        <v>4</v>
      </c>
    </row>
    <row r="9" spans="1:40" x14ac:dyDescent="0.25">
      <c r="A9" s="15">
        <f ca="1"/>
        <v>5</v>
      </c>
      <c r="B9" s="153" t="str">
        <f ca="1"/>
        <v>Sb_83QV7</v>
      </c>
      <c r="C9" s="154" t="str">
        <f ca="1"/>
        <v>SASH7</v>
      </c>
      <c r="D9" s="155" t="str">
        <f ca="1"/>
        <v>WILL7</v>
      </c>
      <c r="E9" s="159" t="str">
        <f ca="1"/>
        <v>M</v>
      </c>
      <c r="F9" s="157" cm="1">
        <f t="array" aca="1" ref="F9:I9" ca="1">IF(B9="","",_xlfn.XLOOKUP(B9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10</v>
      </c>
      <c r="G9" s="160">
        <f ca="1"/>
        <v>13.75</v>
      </c>
      <c r="H9" s="160">
        <f ca="1"/>
        <v>5</v>
      </c>
      <c r="I9" s="274">
        <f ca="1"/>
        <v>0</v>
      </c>
      <c r="J9" s="180">
        <f ca="1"/>
        <v>10.55</v>
      </c>
      <c r="K9" s="180" t="str">
        <f ca="1"/>
        <v/>
      </c>
      <c r="L9" s="180" t="str">
        <f ca="1"/>
        <v/>
      </c>
      <c r="M9" s="182">
        <f ca="1"/>
        <v>5</v>
      </c>
      <c r="N9" s="18"/>
      <c r="O9" s="101"/>
      <c r="P9" s="7"/>
      <c r="AG9" s="177" t="str">
        <f ca="1"/>
        <v>Sb_83QV7</v>
      </c>
      <c r="AH9" s="177" t="str">
        <f ca="1"/>
        <v>SASH7</v>
      </c>
      <c r="AI9" s="177" t="str">
        <f ca="1"/>
        <v>WILL7</v>
      </c>
      <c r="AJ9" s="177" t="str">
        <f ca="1"/>
        <v>M</v>
      </c>
      <c r="AK9" s="177">
        <f ca="1"/>
        <v>10.55</v>
      </c>
      <c r="AL9" s="177" t="str">
        <f ca="1"/>
        <v/>
      </c>
      <c r="AM9" s="177" t="str">
        <f ca="1"/>
        <v/>
      </c>
      <c r="AN9" s="177">
        <f ca="1"/>
        <v>5</v>
      </c>
    </row>
    <row r="10" spans="1:40" ht="15.75" customHeight="1" x14ac:dyDescent="0.25">
      <c r="A10" s="16">
        <f ca="1"/>
        <v>6</v>
      </c>
      <c r="B10" s="153" t="str">
        <f ca="1"/>
        <v>Sb_83QV5</v>
      </c>
      <c r="C10" s="154" t="str">
        <f ca="1"/>
        <v>SASH5</v>
      </c>
      <c r="D10" s="155" t="str">
        <f ca="1"/>
        <v>WILL5</v>
      </c>
      <c r="E10" s="159" t="str">
        <f ca="1"/>
        <v>F</v>
      </c>
      <c r="F10" s="157" cm="1">
        <f t="array" aca="1" ref="F10:I10" ca="1">IF(B10="","",_xlfn.XLOOKUP(B10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12.75</v>
      </c>
      <c r="G10" s="160">
        <f ca="1"/>
        <v>14.5</v>
      </c>
      <c r="H10" s="160">
        <f ca="1"/>
        <v>12.75</v>
      </c>
      <c r="I10" s="274">
        <f ca="1"/>
        <v>0</v>
      </c>
      <c r="J10" s="180">
        <f ca="1"/>
        <v>9.83</v>
      </c>
      <c r="K10" s="180" t="str">
        <f ca="1"/>
        <v/>
      </c>
      <c r="L10" s="180" t="str">
        <f ca="1"/>
        <v/>
      </c>
      <c r="M10" s="182">
        <f ca="1"/>
        <v>6</v>
      </c>
      <c r="N10" s="18"/>
      <c r="O10" s="7"/>
      <c r="P10" s="7"/>
      <c r="Q10" s="288" t="s">
        <v>371</v>
      </c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288"/>
      <c r="AD10" s="288"/>
      <c r="AE10" s="288"/>
      <c r="AG10" s="177" t="str">
        <f ca="1"/>
        <v>Sb_83QV5</v>
      </c>
      <c r="AH10" s="177" t="str">
        <f ca="1"/>
        <v>SASH5</v>
      </c>
      <c r="AI10" s="177" t="str">
        <f ca="1"/>
        <v>WILL5</v>
      </c>
      <c r="AJ10" s="177" t="str">
        <f ca="1"/>
        <v>F</v>
      </c>
      <c r="AK10" s="177">
        <f ca="1"/>
        <v>9.83</v>
      </c>
      <c r="AL10" s="177" t="str">
        <f ca="1"/>
        <v/>
      </c>
      <c r="AM10" s="177" t="str">
        <f ca="1"/>
        <v/>
      </c>
      <c r="AN10" s="177">
        <f ca="1"/>
        <v>6</v>
      </c>
    </row>
    <row r="11" spans="1:40" x14ac:dyDescent="0.25">
      <c r="A11" s="15">
        <f ca="1"/>
        <v>7</v>
      </c>
      <c r="B11" s="153" t="str">
        <f ca="1"/>
        <v>Sb_83QV6</v>
      </c>
      <c r="C11" s="154" t="str">
        <f ca="1"/>
        <v>SASH6</v>
      </c>
      <c r="D11" s="155" t="str">
        <f ca="1"/>
        <v>WILL6</v>
      </c>
      <c r="E11" s="159" t="str">
        <f ca="1"/>
        <v>M</v>
      </c>
      <c r="F11" s="157" cm="1">
        <f t="array" aca="1" ref="F11:I11" ca="1">IF(B11="","",_xlfn.XLOOKUP(B11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12</v>
      </c>
      <c r="G11" s="162">
        <f ca="1"/>
        <v>9</v>
      </c>
      <c r="H11" s="160">
        <f ca="1"/>
        <v>7.75</v>
      </c>
      <c r="I11" s="274">
        <f ca="1"/>
        <v>0</v>
      </c>
      <c r="J11" s="180">
        <f ca="1"/>
        <v>9.6300000000000008</v>
      </c>
      <c r="K11" s="180" t="str">
        <f ca="1"/>
        <v/>
      </c>
      <c r="L11" s="180" t="str">
        <f ca="1"/>
        <v/>
      </c>
      <c r="M11" s="182">
        <f ca="1"/>
        <v>7</v>
      </c>
      <c r="N11" s="18"/>
      <c r="O11" s="7"/>
      <c r="P11" s="7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88"/>
      <c r="AD11" s="288"/>
      <c r="AE11" s="288"/>
      <c r="AG11" s="177" t="str">
        <f ca="1"/>
        <v>Sb_83QV6</v>
      </c>
      <c r="AH11" s="177" t="str">
        <f ca="1"/>
        <v>SASH6</v>
      </c>
      <c r="AI11" s="177" t="str">
        <f ca="1"/>
        <v>WILL6</v>
      </c>
      <c r="AJ11" s="177" t="str">
        <f ca="1"/>
        <v>M</v>
      </c>
      <c r="AK11" s="177">
        <f ca="1"/>
        <v>9.6300000000000008</v>
      </c>
      <c r="AL11" s="177" t="str">
        <f ca="1"/>
        <v/>
      </c>
      <c r="AM11" s="177" t="str">
        <f ca="1"/>
        <v/>
      </c>
      <c r="AN11" s="177">
        <f ca="1"/>
        <v>7</v>
      </c>
    </row>
    <row r="12" spans="1:40" x14ac:dyDescent="0.25">
      <c r="A12" s="275">
        <f ca="1"/>
        <v>8</v>
      </c>
      <c r="B12" s="276" t="str">
        <f ca="1"/>
        <v>School</v>
      </c>
      <c r="C12" s="277">
        <f ca="1"/>
        <v>0</v>
      </c>
      <c r="D12" s="278">
        <f ca="1"/>
        <v>0</v>
      </c>
      <c r="E12" s="279">
        <f ca="1"/>
        <v>0</v>
      </c>
      <c r="F12" s="280" t="str" cm="1">
        <f t="array" aca="1" ref="F12" ca="1">IF(B12="","",_xlfn.XLOOKUP(B12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NONE</v>
      </c>
      <c r="G12" s="281"/>
      <c r="H12" s="281"/>
      <c r="I12" s="274"/>
      <c r="J12" s="272">
        <f ca="1"/>
        <v>0</v>
      </c>
      <c r="K12" s="272" t="str">
        <f ca="1"/>
        <v/>
      </c>
      <c r="L12" s="272" t="str">
        <f ca="1"/>
        <v/>
      </c>
      <c r="M12" s="282">
        <f ca="1"/>
        <v>0</v>
      </c>
      <c r="N12" s="18"/>
      <c r="O12" s="7"/>
      <c r="P12" s="7"/>
      <c r="Q12" s="288"/>
      <c r="R12" s="288"/>
      <c r="S12" s="288"/>
      <c r="T12" s="288"/>
      <c r="U12" s="288"/>
      <c r="V12" s="288"/>
      <c r="W12" s="288"/>
      <c r="X12" s="288"/>
      <c r="Y12" s="288"/>
      <c r="Z12" s="288"/>
      <c r="AA12" s="288"/>
      <c r="AB12" s="288"/>
      <c r="AC12" s="288"/>
      <c r="AD12" s="288"/>
      <c r="AE12" s="288"/>
      <c r="AG12" s="283" t="str">
        <f ca="1"/>
        <v>School</v>
      </c>
      <c r="AH12" s="283">
        <f ca="1"/>
        <v>0</v>
      </c>
      <c r="AI12" s="283">
        <f ca="1"/>
        <v>0</v>
      </c>
      <c r="AJ12" s="283">
        <f ca="1"/>
        <v>0</v>
      </c>
      <c r="AK12" s="283">
        <f ca="1"/>
        <v>0</v>
      </c>
      <c r="AL12" s="283" t="str">
        <f ca="1"/>
        <v/>
      </c>
      <c r="AM12" s="283" t="str">
        <f ca="1"/>
        <v/>
      </c>
      <c r="AN12" s="283">
        <f ca="1"/>
        <v>0</v>
      </c>
    </row>
    <row r="13" spans="1:40" x14ac:dyDescent="0.25">
      <c r="A13" s="15"/>
      <c r="B13" s="153"/>
      <c r="C13" s="154"/>
      <c r="D13" s="155"/>
      <c r="E13" s="159"/>
      <c r="F13" s="157" t="str" cm="1">
        <f t="array" aca="1" ref="F13" ca="1">IF(B13="","",_xlfn.XLOOKUP(B13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13" s="160"/>
      <c r="H13" s="160"/>
      <c r="I13" s="274"/>
      <c r="J13" s="180"/>
      <c r="K13" s="180"/>
      <c r="L13" s="180"/>
      <c r="M13" s="182"/>
      <c r="N13" s="18"/>
      <c r="O13" s="7"/>
      <c r="P13" s="7"/>
      <c r="Q13" s="288"/>
      <c r="R13" s="288"/>
      <c r="S13" s="288"/>
      <c r="T13" s="288"/>
      <c r="U13" s="288"/>
      <c r="V13" s="288"/>
      <c r="W13" s="288"/>
      <c r="X13" s="288"/>
      <c r="Y13" s="288"/>
      <c r="Z13" s="288"/>
      <c r="AA13" s="288"/>
      <c r="AB13" s="288"/>
      <c r="AC13" s="288"/>
      <c r="AD13" s="288"/>
      <c r="AE13" s="288"/>
      <c r="AG13" s="177"/>
      <c r="AH13" s="177"/>
      <c r="AI13" s="177"/>
      <c r="AJ13" s="177"/>
      <c r="AK13" s="177"/>
      <c r="AL13" s="177"/>
      <c r="AM13" s="177"/>
      <c r="AN13" s="177"/>
    </row>
    <row r="14" spans="1:40" x14ac:dyDescent="0.25">
      <c r="A14" s="16"/>
      <c r="B14" s="153"/>
      <c r="C14" s="154"/>
      <c r="D14" s="155"/>
      <c r="E14" s="159"/>
      <c r="F14" s="157" t="str" cm="1">
        <f t="array" aca="1" ref="F14" ca="1">IF(B14="","",_xlfn.XLOOKUP(B14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14" s="160"/>
      <c r="H14" s="160"/>
      <c r="I14" s="274"/>
      <c r="J14" s="180"/>
      <c r="K14" s="180"/>
      <c r="L14" s="180"/>
      <c r="M14" s="182"/>
      <c r="N14" s="18"/>
      <c r="O14" s="7"/>
      <c r="P14" s="7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G14" s="177"/>
      <c r="AH14" s="177"/>
      <c r="AI14" s="177"/>
      <c r="AJ14" s="177"/>
      <c r="AK14" s="177"/>
      <c r="AL14" s="177"/>
      <c r="AM14" s="177"/>
      <c r="AN14" s="177"/>
    </row>
    <row r="15" spans="1:40" x14ac:dyDescent="0.25">
      <c r="A15" s="15"/>
      <c r="B15" s="153"/>
      <c r="C15" s="154"/>
      <c r="D15" s="155"/>
      <c r="E15" s="159"/>
      <c r="F15" s="157" t="str" cm="1">
        <f t="array" aca="1" ref="F15" ca="1">IF(B15="","",_xlfn.XLOOKUP(B15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15" s="160"/>
      <c r="H15" s="160"/>
      <c r="I15" s="274"/>
      <c r="J15" s="180"/>
      <c r="K15" s="180"/>
      <c r="L15" s="180"/>
      <c r="M15" s="182"/>
      <c r="N15" s="18"/>
      <c r="O15" s="7"/>
      <c r="P15" s="7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288"/>
      <c r="AE15" s="288"/>
      <c r="AG15" s="177"/>
      <c r="AH15" s="177"/>
      <c r="AI15" s="177"/>
      <c r="AJ15" s="177"/>
      <c r="AK15" s="177"/>
      <c r="AL15" s="177"/>
      <c r="AM15" s="177"/>
      <c r="AN15" s="177"/>
    </row>
    <row r="16" spans="1:40" x14ac:dyDescent="0.25">
      <c r="A16" s="16"/>
      <c r="B16" s="153"/>
      <c r="C16" s="154"/>
      <c r="D16" s="155"/>
      <c r="E16" s="159"/>
      <c r="F16" s="157" t="str" cm="1">
        <f t="array" aca="1" ref="F16" ca="1">IF(B16="","",_xlfn.XLOOKUP(B16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16" s="160"/>
      <c r="H16" s="160"/>
      <c r="I16" s="274"/>
      <c r="J16" s="180"/>
      <c r="K16" s="180"/>
      <c r="L16" s="180"/>
      <c r="M16" s="182"/>
      <c r="N16" s="18"/>
      <c r="O16" s="7"/>
      <c r="P16" s="7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G16" s="177"/>
      <c r="AH16" s="177"/>
      <c r="AI16" s="177"/>
      <c r="AJ16" s="177"/>
      <c r="AK16" s="177"/>
      <c r="AL16" s="177"/>
      <c r="AM16" s="177"/>
      <c r="AN16" s="177"/>
    </row>
    <row r="17" spans="1:40" x14ac:dyDescent="0.25">
      <c r="A17" s="15"/>
      <c r="B17" s="153"/>
      <c r="C17" s="154"/>
      <c r="D17" s="155"/>
      <c r="E17" s="159"/>
      <c r="F17" s="157" t="str" cm="1">
        <f t="array" aca="1" ref="F17" ca="1">IF(B17="","",_xlfn.XLOOKUP(B17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17" s="162"/>
      <c r="H17" s="160"/>
      <c r="I17" s="274"/>
      <c r="J17" s="180"/>
      <c r="K17" s="180"/>
      <c r="L17" s="180"/>
      <c r="M17" s="182"/>
      <c r="N17" s="18"/>
      <c r="O17" s="7"/>
      <c r="P17" s="7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G17" s="177"/>
      <c r="AH17" s="177"/>
      <c r="AI17" s="177"/>
      <c r="AJ17" s="177"/>
      <c r="AK17" s="177"/>
      <c r="AL17" s="177"/>
      <c r="AM17" s="177"/>
      <c r="AN17" s="177"/>
    </row>
    <row r="18" spans="1:40" x14ac:dyDescent="0.25">
      <c r="A18" s="16"/>
      <c r="B18" s="153"/>
      <c r="C18" s="154"/>
      <c r="D18" s="155"/>
      <c r="E18" s="159"/>
      <c r="F18" s="157" t="str" cm="1">
        <f t="array" aca="1" ref="F18" ca="1">IF(B18="","",_xlfn.XLOOKUP(B18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18" s="160"/>
      <c r="H18" s="160"/>
      <c r="I18" s="274"/>
      <c r="J18" s="180"/>
      <c r="K18" s="180"/>
      <c r="L18" s="180"/>
      <c r="M18" s="182"/>
      <c r="N18" s="18"/>
      <c r="O18" s="7"/>
      <c r="P18" s="7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288"/>
      <c r="AB18" s="288"/>
      <c r="AC18" s="288"/>
      <c r="AD18" s="288"/>
      <c r="AE18" s="288"/>
      <c r="AG18" s="177"/>
      <c r="AH18" s="177"/>
      <c r="AI18" s="177"/>
      <c r="AJ18" s="177"/>
      <c r="AK18" s="177"/>
      <c r="AL18" s="177"/>
      <c r="AM18" s="177"/>
      <c r="AN18" s="177"/>
    </row>
    <row r="19" spans="1:40" x14ac:dyDescent="0.25">
      <c r="A19" s="15"/>
      <c r="B19" s="153"/>
      <c r="C19" s="154"/>
      <c r="D19" s="155"/>
      <c r="E19" s="159"/>
      <c r="F19" s="157" t="str" cm="1">
        <f t="array" aca="1" ref="F19" ca="1">IF(B19="","",_xlfn.XLOOKUP(B19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19" s="160"/>
      <c r="H19" s="160"/>
      <c r="I19" s="274"/>
      <c r="J19" s="180"/>
      <c r="K19" s="180"/>
      <c r="L19" s="180"/>
      <c r="M19" s="182"/>
      <c r="N19" s="18"/>
      <c r="O19" s="7"/>
      <c r="P19" s="7"/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G19" s="177"/>
      <c r="AH19" s="177"/>
      <c r="AI19" s="177"/>
      <c r="AJ19" s="177"/>
      <c r="AK19" s="177"/>
      <c r="AL19" s="177"/>
      <c r="AM19" s="177"/>
      <c r="AN19" s="177"/>
    </row>
    <row r="20" spans="1:40" x14ac:dyDescent="0.25">
      <c r="A20" s="16"/>
      <c r="B20" s="153"/>
      <c r="C20" s="154"/>
      <c r="D20" s="155"/>
      <c r="E20" s="159"/>
      <c r="F20" s="157" t="str" cm="1">
        <f t="array" aca="1" ref="F20" ca="1">IF(B20="","",_xlfn.XLOOKUP(B20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20" s="160"/>
      <c r="H20" s="160"/>
      <c r="I20" s="274"/>
      <c r="J20" s="180"/>
      <c r="K20" s="180"/>
      <c r="L20" s="180"/>
      <c r="M20" s="182"/>
      <c r="N20" s="18"/>
      <c r="O20" s="7"/>
      <c r="P20" s="7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8"/>
      <c r="AG20" s="177"/>
      <c r="AH20" s="177"/>
      <c r="AI20" s="177"/>
      <c r="AJ20" s="177"/>
      <c r="AK20" s="177"/>
      <c r="AL20" s="177"/>
      <c r="AM20" s="177"/>
      <c r="AN20" s="177"/>
    </row>
    <row r="21" spans="1:40" x14ac:dyDescent="0.25">
      <c r="A21" s="15"/>
      <c r="B21" s="153"/>
      <c r="C21" s="154"/>
      <c r="D21" s="155"/>
      <c r="E21" s="159"/>
      <c r="F21" s="157" t="str" cm="1">
        <f t="array" aca="1" ref="F21" ca="1">IF(B21="","",_xlfn.XLOOKUP(B21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21" s="160"/>
      <c r="H21" s="160"/>
      <c r="I21" s="274"/>
      <c r="J21" s="180"/>
      <c r="K21" s="180"/>
      <c r="L21" s="180"/>
      <c r="M21" s="182"/>
      <c r="N21" s="18"/>
      <c r="O21" s="7"/>
      <c r="P21" s="7"/>
      <c r="AG21" s="177"/>
      <c r="AH21" s="177"/>
      <c r="AI21" s="177"/>
      <c r="AJ21" s="177"/>
      <c r="AK21" s="177"/>
      <c r="AL21" s="177"/>
      <c r="AM21" s="177"/>
      <c r="AN21" s="177"/>
    </row>
    <row r="22" spans="1:40" x14ac:dyDescent="0.25">
      <c r="A22" s="16"/>
      <c r="B22" s="153"/>
      <c r="C22" s="154"/>
      <c r="D22" s="155"/>
      <c r="E22" s="159"/>
      <c r="F22" s="157" t="str" cm="1">
        <f t="array" aca="1" ref="F22" ca="1">IF(B22="","",_xlfn.XLOOKUP(B22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22" s="160"/>
      <c r="H22" s="160"/>
      <c r="I22" s="274"/>
      <c r="J22" s="180"/>
      <c r="K22" s="180"/>
      <c r="L22" s="180"/>
      <c r="M22" s="182"/>
      <c r="N22" s="18"/>
      <c r="O22" s="7"/>
      <c r="P22" s="7"/>
      <c r="AG22" s="177"/>
      <c r="AH22" s="177"/>
      <c r="AI22" s="177"/>
      <c r="AJ22" s="177"/>
      <c r="AK22" s="177"/>
      <c r="AL22" s="177"/>
      <c r="AM22" s="177"/>
      <c r="AN22" s="177"/>
    </row>
    <row r="23" spans="1:40" x14ac:dyDescent="0.25">
      <c r="A23" s="15"/>
      <c r="B23" s="153"/>
      <c r="C23" s="154"/>
      <c r="D23" s="155"/>
      <c r="E23" s="159"/>
      <c r="F23" s="157" t="str" cm="1">
        <f t="array" aca="1" ref="F23" ca="1">IF(B23="","",_xlfn.XLOOKUP(B23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23" s="161"/>
      <c r="H23" s="160"/>
      <c r="I23" s="274"/>
      <c r="J23" s="180"/>
      <c r="K23" s="180"/>
      <c r="L23" s="180"/>
      <c r="M23" s="182"/>
      <c r="N23" s="18"/>
      <c r="O23" s="7"/>
      <c r="P23" s="7"/>
      <c r="Q23" s="138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G23" s="177"/>
      <c r="AH23" s="177"/>
      <c r="AI23" s="177"/>
      <c r="AJ23" s="177"/>
      <c r="AK23" s="177"/>
      <c r="AL23" s="177"/>
      <c r="AM23" s="177"/>
      <c r="AN23" s="177"/>
    </row>
    <row r="24" spans="1:40" x14ac:dyDescent="0.25">
      <c r="A24" s="16"/>
      <c r="B24" s="153"/>
      <c r="C24" s="154"/>
      <c r="D24" s="155"/>
      <c r="E24" s="159"/>
      <c r="F24" s="157" t="str" cm="1">
        <f t="array" aca="1" ref="F24" ca="1">IF(B24="","",_xlfn.XLOOKUP(B24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24" s="160"/>
      <c r="H24" s="160"/>
      <c r="I24" s="274"/>
      <c r="J24" s="180"/>
      <c r="K24" s="180"/>
      <c r="L24" s="180"/>
      <c r="M24" s="182"/>
      <c r="N24" s="18"/>
      <c r="O24" s="7"/>
      <c r="P24" s="7"/>
      <c r="Q24" s="140"/>
      <c r="AG24" s="177"/>
      <c r="AH24" s="177"/>
      <c r="AI24" s="177"/>
      <c r="AJ24" s="177"/>
      <c r="AK24" s="177"/>
      <c r="AL24" s="177"/>
      <c r="AM24" s="177"/>
      <c r="AN24" s="177"/>
    </row>
    <row r="25" spans="1:40" x14ac:dyDescent="0.25">
      <c r="A25" s="15"/>
      <c r="B25" s="153"/>
      <c r="C25" s="154"/>
      <c r="D25" s="155"/>
      <c r="E25" s="159"/>
      <c r="F25" s="157" t="str" cm="1">
        <f t="array" aca="1" ref="F25" ca="1">IF(B25="","",_xlfn.XLOOKUP(B25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25" s="160"/>
      <c r="H25" s="160"/>
      <c r="I25" s="274"/>
      <c r="J25" s="180"/>
      <c r="K25" s="180"/>
      <c r="L25" s="180"/>
      <c r="M25" s="182"/>
      <c r="N25" s="18"/>
      <c r="O25" s="7"/>
      <c r="P25" s="7"/>
      <c r="Q25" s="101"/>
      <c r="AG25" s="177"/>
      <c r="AH25" s="177"/>
      <c r="AI25" s="177"/>
      <c r="AJ25" s="177"/>
      <c r="AK25" s="177"/>
      <c r="AL25" s="177"/>
      <c r="AM25" s="177"/>
      <c r="AN25" s="177"/>
    </row>
    <row r="26" spans="1:40" x14ac:dyDescent="0.25">
      <c r="A26" s="16"/>
      <c r="B26" s="153"/>
      <c r="C26" s="154"/>
      <c r="D26" s="155"/>
      <c r="E26" s="159"/>
      <c r="F26" s="157" t="str" cm="1">
        <f t="array" aca="1" ref="F26" ca="1">IF(B26="","",_xlfn.XLOOKUP(B26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26" s="160"/>
      <c r="H26" s="160"/>
      <c r="I26" s="274"/>
      <c r="J26" s="171"/>
      <c r="K26" s="180"/>
      <c r="L26" s="180"/>
      <c r="M26" s="182"/>
      <c r="N26" s="18"/>
      <c r="O26" s="7"/>
      <c r="P26" s="7"/>
      <c r="AG26" s="177"/>
      <c r="AH26" s="177"/>
      <c r="AI26" s="177"/>
      <c r="AJ26" s="177"/>
      <c r="AK26" s="177"/>
      <c r="AL26" s="177"/>
      <c r="AM26" s="177"/>
      <c r="AN26" s="177"/>
    </row>
    <row r="27" spans="1:40" x14ac:dyDescent="0.25">
      <c r="A27" s="15"/>
      <c r="B27" s="153"/>
      <c r="C27" s="154"/>
      <c r="D27" s="155"/>
      <c r="E27" s="159"/>
      <c r="F27" s="157" t="str" cm="1">
        <f t="array" aca="1" ref="F27" ca="1">IF(B27="","",_xlfn.XLOOKUP(B27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27" s="160"/>
      <c r="H27" s="160"/>
      <c r="I27" s="274"/>
      <c r="J27" s="171"/>
      <c r="K27" s="180"/>
      <c r="L27" s="180"/>
      <c r="M27" s="182"/>
      <c r="N27" s="18"/>
      <c r="O27" s="7"/>
      <c r="P27" s="7"/>
      <c r="Q27" s="101"/>
      <c r="AG27" s="177"/>
      <c r="AH27" s="177"/>
      <c r="AI27" s="177"/>
      <c r="AJ27" s="177"/>
      <c r="AK27" s="177"/>
      <c r="AL27" s="177"/>
      <c r="AM27" s="177"/>
      <c r="AN27" s="177"/>
    </row>
    <row r="28" spans="1:40" x14ac:dyDescent="0.25">
      <c r="A28" s="16"/>
      <c r="B28" s="153"/>
      <c r="C28" s="154"/>
      <c r="D28" s="155"/>
      <c r="E28" s="159"/>
      <c r="F28" s="157" t="str" cm="1">
        <f t="array" aca="1" ref="F28" ca="1">IF(B28="","",_xlfn.XLOOKUP(B28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28" s="160"/>
      <c r="H28" s="160"/>
      <c r="I28" s="274"/>
      <c r="J28" s="171"/>
      <c r="K28" s="180"/>
      <c r="L28" s="180"/>
      <c r="M28" s="182"/>
      <c r="N28" s="18"/>
      <c r="O28" s="7"/>
      <c r="P28" s="7"/>
      <c r="AG28" s="177"/>
      <c r="AH28" s="177"/>
      <c r="AI28" s="177"/>
      <c r="AJ28" s="177"/>
      <c r="AK28" s="177"/>
      <c r="AL28" s="177"/>
      <c r="AM28" s="177"/>
      <c r="AN28" s="177"/>
    </row>
    <row r="29" spans="1:40" x14ac:dyDescent="0.25">
      <c r="A29" s="15"/>
      <c r="B29" s="153"/>
      <c r="C29" s="154"/>
      <c r="D29" s="155"/>
      <c r="E29" s="159"/>
      <c r="F29" s="157" t="str" cm="1">
        <f t="array" aca="1" ref="F29" ca="1">IF(B29="","",_xlfn.XLOOKUP(B29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29" s="160"/>
      <c r="H29" s="160"/>
      <c r="I29" s="160"/>
      <c r="J29" s="171"/>
      <c r="K29" s="180"/>
      <c r="L29" s="180"/>
      <c r="M29" s="182"/>
      <c r="N29" s="18"/>
      <c r="O29" s="7"/>
      <c r="P29" s="7"/>
      <c r="AG29" s="177"/>
      <c r="AH29" s="177"/>
      <c r="AI29" s="177"/>
      <c r="AJ29" s="177"/>
      <c r="AK29" s="177"/>
      <c r="AL29" s="177"/>
      <c r="AM29" s="177"/>
      <c r="AN29" s="177"/>
    </row>
    <row r="30" spans="1:40" x14ac:dyDescent="0.25">
      <c r="A30" s="16"/>
      <c r="B30" s="153"/>
      <c r="C30" s="154"/>
      <c r="D30" s="155"/>
      <c r="E30" s="159"/>
      <c r="F30" s="157" t="str" cm="1">
        <f t="array" aca="1" ref="F30" ca="1">IF(B30="","",_xlfn.XLOOKUP(B30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30" s="160"/>
      <c r="H30" s="160"/>
      <c r="I30" s="160"/>
      <c r="J30" s="171"/>
      <c r="K30" s="180"/>
      <c r="L30" s="180"/>
      <c r="M30" s="182"/>
      <c r="N30" s="18"/>
      <c r="O30" s="7"/>
      <c r="P30" s="7"/>
    </row>
    <row r="31" spans="1:40" x14ac:dyDescent="0.25">
      <c r="A31" s="15"/>
      <c r="B31" s="153"/>
      <c r="C31" s="154"/>
      <c r="D31" s="155"/>
      <c r="E31" s="159"/>
      <c r="F31" s="157" t="str" cm="1">
        <f t="array" aca="1" ref="F31" ca="1">IF(B31="","",_xlfn.XLOOKUP(B31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31" s="160"/>
      <c r="H31" s="160"/>
      <c r="I31" s="160"/>
      <c r="J31" s="171"/>
      <c r="K31" s="180"/>
      <c r="L31" s="180"/>
      <c r="M31" s="182"/>
      <c r="N31" s="18"/>
      <c r="O31" s="7"/>
      <c r="P31" s="7"/>
    </row>
    <row r="32" spans="1:40" x14ac:dyDescent="0.25">
      <c r="A32" s="16"/>
      <c r="B32" s="153"/>
      <c r="C32" s="154"/>
      <c r="D32" s="155"/>
      <c r="E32" s="159"/>
      <c r="F32" s="157" t="str" cm="1">
        <f t="array" aca="1" ref="F32" ca="1">IF(B32="","",_xlfn.XLOOKUP(B32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32" s="160"/>
      <c r="H32" s="160"/>
      <c r="I32" s="160"/>
      <c r="J32" s="171"/>
      <c r="K32" s="180"/>
      <c r="L32" s="180"/>
      <c r="M32" s="182"/>
      <c r="N32" s="18"/>
      <c r="O32" s="7"/>
      <c r="P32" s="7"/>
    </row>
    <row r="33" spans="1:16" x14ac:dyDescent="0.25">
      <c r="A33" s="15"/>
      <c r="B33" s="153"/>
      <c r="C33" s="154"/>
      <c r="D33" s="155"/>
      <c r="E33" s="159"/>
      <c r="F33" s="157" t="str" cm="1">
        <f t="array" aca="1" ref="F33" ca="1">IF(B33="","",_xlfn.XLOOKUP(B33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33" s="160"/>
      <c r="H33" s="160"/>
      <c r="I33" s="160"/>
      <c r="J33" s="171"/>
      <c r="K33" s="180"/>
      <c r="L33" s="180"/>
      <c r="M33" s="182"/>
      <c r="N33" s="18"/>
      <c r="O33" s="7"/>
      <c r="P33" s="7"/>
    </row>
    <row r="34" spans="1:16" x14ac:dyDescent="0.25">
      <c r="A34" s="15"/>
      <c r="B34" s="153"/>
      <c r="C34" s="154"/>
      <c r="D34" s="155"/>
      <c r="E34" s="159"/>
      <c r="F34" s="157" t="str" cm="1">
        <f t="array" aca="1" ref="F34" ca="1">IF(B34="","",_xlfn.XLOOKUP(B34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34" s="160"/>
      <c r="H34" s="160"/>
      <c r="I34" s="160"/>
      <c r="J34" s="171"/>
      <c r="K34" s="180"/>
      <c r="L34" s="180"/>
      <c r="M34" s="182"/>
      <c r="N34" s="18"/>
      <c r="O34" s="7"/>
      <c r="P34" s="7"/>
    </row>
    <row r="35" spans="1:16" x14ac:dyDescent="0.25">
      <c r="A35" s="15"/>
      <c r="B35" s="153"/>
      <c r="C35" s="154"/>
      <c r="D35" s="155"/>
      <c r="E35" s="159"/>
      <c r="F35" s="157" t="str" cm="1">
        <f t="array" aca="1" ref="F35" ca="1">IF(B35="","",_xlfn.XLOOKUP(B35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35" s="160"/>
      <c r="H35" s="160"/>
      <c r="I35" s="160"/>
      <c r="J35" s="171"/>
      <c r="K35" s="180"/>
      <c r="L35" s="180"/>
      <c r="M35" s="182"/>
      <c r="N35" s="18"/>
      <c r="O35" s="7"/>
      <c r="P35" s="7"/>
    </row>
    <row r="36" spans="1:16" x14ac:dyDescent="0.25">
      <c r="A36" s="15"/>
      <c r="B36" s="153"/>
      <c r="C36" s="154"/>
      <c r="D36" s="155"/>
      <c r="E36" s="159"/>
      <c r="F36" s="157" t="str" cm="1">
        <f t="array" aca="1" ref="F36" ca="1">IF(B36="","",_xlfn.XLOOKUP(B36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36" s="160"/>
      <c r="H36" s="160"/>
      <c r="I36" s="160"/>
      <c r="J36" s="171"/>
      <c r="K36" s="180"/>
      <c r="L36" s="180"/>
      <c r="M36" s="182"/>
      <c r="N36" s="18"/>
      <c r="O36" s="7"/>
      <c r="P36" s="7"/>
    </row>
    <row r="37" spans="1:16" x14ac:dyDescent="0.25">
      <c r="A37" s="15"/>
      <c r="B37" s="153"/>
      <c r="C37" s="154"/>
      <c r="D37" s="155"/>
      <c r="E37" s="159"/>
      <c r="F37" s="157" t="str" cm="1">
        <f t="array" aca="1" ref="F37" ca="1">IF(B37="","",_xlfn.XLOOKUP(B37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37" s="160"/>
      <c r="H37" s="160"/>
      <c r="I37" s="160"/>
      <c r="J37" s="171"/>
      <c r="K37" s="180"/>
      <c r="L37" s="180"/>
      <c r="M37" s="182"/>
      <c r="N37" s="18"/>
      <c r="O37" s="7"/>
      <c r="P37" s="7"/>
    </row>
    <row r="38" spans="1:16" x14ac:dyDescent="0.25">
      <c r="A38" s="15"/>
      <c r="B38" s="153"/>
      <c r="C38" s="154"/>
      <c r="D38" s="155"/>
      <c r="E38" s="159"/>
      <c r="F38" s="157" t="str" cm="1">
        <f t="array" aca="1" ref="F38" ca="1">IF(B38="","",_xlfn.XLOOKUP(B38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38" s="160"/>
      <c r="H38" s="160"/>
      <c r="I38" s="160"/>
      <c r="J38" s="171"/>
      <c r="K38" s="180"/>
      <c r="L38" s="180"/>
      <c r="M38" s="182"/>
      <c r="N38" s="18"/>
      <c r="O38" s="7"/>
      <c r="P38" s="7"/>
    </row>
    <row r="39" spans="1:16" x14ac:dyDescent="0.25">
      <c r="A39" s="15"/>
      <c r="B39" s="153"/>
      <c r="C39" s="154"/>
      <c r="D39" s="155"/>
      <c r="E39" s="159"/>
      <c r="F39" s="157" t="str" cm="1">
        <f t="array" aca="1" ref="F39" ca="1">IF(B39="","",_xlfn.XLOOKUP(B39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39" s="160"/>
      <c r="H39" s="160"/>
      <c r="I39" s="160"/>
      <c r="J39" s="171"/>
      <c r="K39" s="180"/>
      <c r="L39" s="180"/>
      <c r="M39" s="182"/>
      <c r="N39" s="18"/>
      <c r="O39" s="7"/>
      <c r="P39" s="7"/>
    </row>
    <row r="40" spans="1:16" x14ac:dyDescent="0.25">
      <c r="A40" s="15"/>
      <c r="B40" s="153"/>
      <c r="C40" s="154"/>
      <c r="D40" s="155"/>
      <c r="E40" s="159"/>
      <c r="F40" s="157" t="str" cm="1">
        <f t="array" aca="1" ref="F40" ca="1">IF(B40="","",_xlfn.XLOOKUP(B40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40" s="160"/>
      <c r="H40" s="160"/>
      <c r="I40" s="160"/>
      <c r="J40" s="171"/>
      <c r="K40" s="180"/>
      <c r="L40" s="180"/>
      <c r="M40" s="182"/>
      <c r="N40" s="18"/>
      <c r="O40" s="7"/>
      <c r="P40" s="7"/>
    </row>
    <row r="41" spans="1:16" x14ac:dyDescent="0.25">
      <c r="A41" s="15"/>
      <c r="B41" s="153"/>
      <c r="C41" s="154"/>
      <c r="D41" s="155"/>
      <c r="E41" s="159"/>
      <c r="F41" s="157" t="str" cm="1">
        <f t="array" aca="1" ref="F41" ca="1">IF(B41="","",_xlfn.XLOOKUP(B41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41" s="160"/>
      <c r="H41" s="160"/>
      <c r="I41" s="160"/>
      <c r="J41" s="171"/>
      <c r="K41" s="180"/>
      <c r="L41" s="180"/>
      <c r="M41" s="182"/>
      <c r="N41" s="18"/>
      <c r="O41" s="7"/>
      <c r="P41" s="7"/>
    </row>
    <row r="42" spans="1:16" x14ac:dyDescent="0.25">
      <c r="A42" s="15"/>
      <c r="B42" s="153"/>
      <c r="C42" s="154"/>
      <c r="D42" s="155"/>
      <c r="E42" s="159"/>
      <c r="F42" s="157" t="str" cm="1">
        <f t="array" aca="1" ref="F42" ca="1">IF(B42="","",_xlfn.XLOOKUP(B42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42" s="160"/>
      <c r="H42" s="160"/>
      <c r="I42" s="160"/>
      <c r="J42" s="171"/>
      <c r="K42" s="180"/>
      <c r="L42" s="180"/>
      <c r="M42" s="182"/>
      <c r="N42" s="18"/>
      <c r="O42" s="7"/>
      <c r="P42" s="7"/>
    </row>
    <row r="43" spans="1:16" x14ac:dyDescent="0.25">
      <c r="A43" s="15"/>
      <c r="B43" s="153"/>
      <c r="C43" s="154"/>
      <c r="D43" s="155"/>
      <c r="E43" s="159"/>
      <c r="F43" s="157" t="str" cm="1">
        <f t="array" aca="1" ref="F43" ca="1">IF(B43="","",_xlfn.XLOOKUP(B43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43" s="160"/>
      <c r="H43" s="160"/>
      <c r="I43" s="160"/>
      <c r="J43" s="171"/>
      <c r="K43" s="180"/>
      <c r="L43" s="180"/>
      <c r="M43" s="182"/>
      <c r="N43" s="18"/>
      <c r="O43" s="7"/>
      <c r="P43" s="7"/>
    </row>
    <row r="44" spans="1:16" x14ac:dyDescent="0.25">
      <c r="A44" s="15"/>
      <c r="B44" s="153"/>
      <c r="C44" s="154"/>
      <c r="D44" s="155"/>
      <c r="E44" s="159"/>
      <c r="F44" s="157" t="str" cm="1">
        <f t="array" aca="1" ref="F44" ca="1">IF(B44="","",_xlfn.XLOOKUP(B44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44" s="160"/>
      <c r="H44" s="160"/>
      <c r="I44" s="160"/>
      <c r="J44" s="171"/>
      <c r="K44" s="180"/>
      <c r="L44" s="180"/>
      <c r="M44" s="182"/>
      <c r="N44" s="18"/>
      <c r="O44" s="7"/>
      <c r="P44" s="7"/>
    </row>
    <row r="45" spans="1:16" x14ac:dyDescent="0.25">
      <c r="A45" s="15"/>
      <c r="B45" s="153"/>
      <c r="C45" s="154"/>
      <c r="D45" s="155"/>
      <c r="E45" s="159"/>
      <c r="F45" s="157" t="str" cm="1">
        <f t="array" aca="1" ref="F45" ca="1">IF(B45="","",_xlfn.XLOOKUP(B45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45" s="160"/>
      <c r="H45" s="160"/>
      <c r="I45" s="160"/>
      <c r="J45" s="171"/>
      <c r="K45" s="180"/>
      <c r="L45" s="180"/>
      <c r="M45" s="182"/>
      <c r="N45" s="18"/>
      <c r="O45" s="7"/>
      <c r="P45" s="7"/>
    </row>
    <row r="46" spans="1:16" x14ac:dyDescent="0.25">
      <c r="A46" s="15"/>
      <c r="B46" s="153"/>
      <c r="C46" s="154"/>
      <c r="D46" s="155"/>
      <c r="E46" s="159"/>
      <c r="F46" s="157" t="str" cm="1">
        <f t="array" aca="1" ref="F46" ca="1">IF(B46="","",_xlfn.XLOOKUP(B46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46" s="160"/>
      <c r="H46" s="160"/>
      <c r="I46" s="160"/>
      <c r="J46" s="171"/>
      <c r="K46" s="180"/>
      <c r="L46" s="180"/>
      <c r="M46" s="182"/>
      <c r="N46" s="18"/>
      <c r="O46" s="7"/>
      <c r="P46" s="7"/>
    </row>
    <row r="47" spans="1:16" x14ac:dyDescent="0.25">
      <c r="A47" s="15"/>
      <c r="B47" s="153"/>
      <c r="C47" s="154"/>
      <c r="D47" s="155"/>
      <c r="E47" s="159"/>
      <c r="F47" s="157" t="str" cm="1">
        <f t="array" aca="1" ref="F47" ca="1">IF(B47="","",_xlfn.XLOOKUP(B47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47" s="160"/>
      <c r="H47" s="160"/>
      <c r="I47" s="160"/>
      <c r="J47" s="171"/>
      <c r="K47" s="180"/>
      <c r="L47" s="180"/>
      <c r="M47" s="182"/>
      <c r="N47" s="18"/>
      <c r="O47" s="7"/>
      <c r="P47" s="7"/>
    </row>
    <row r="48" spans="1:16" x14ac:dyDescent="0.25">
      <c r="A48" s="15"/>
      <c r="B48" s="153"/>
      <c r="C48" s="154"/>
      <c r="D48" s="155"/>
      <c r="E48" s="159"/>
      <c r="F48" s="157" t="str" cm="1">
        <f t="array" aca="1" ref="F48" ca="1">IF(B48="","",_xlfn.XLOOKUP(B48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48" s="160"/>
      <c r="H48" s="160"/>
      <c r="I48" s="160"/>
      <c r="J48" s="171"/>
      <c r="K48" s="180"/>
      <c r="L48" s="180"/>
      <c r="M48" s="182"/>
      <c r="N48" s="18"/>
      <c r="O48" s="7"/>
      <c r="P48" s="7"/>
    </row>
    <row r="49" spans="1:16" x14ac:dyDescent="0.25">
      <c r="A49" s="15"/>
      <c r="B49" s="153"/>
      <c r="C49" s="154"/>
      <c r="D49" s="155"/>
      <c r="E49" s="159"/>
      <c r="F49" s="157" t="str" cm="1">
        <f t="array" aca="1" ref="F49" ca="1">IF(B49="","",_xlfn.XLOOKUP(B49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49" s="160"/>
      <c r="H49" s="160"/>
      <c r="I49" s="160"/>
      <c r="J49" s="171"/>
      <c r="K49" s="180"/>
      <c r="L49" s="180"/>
      <c r="M49" s="182"/>
      <c r="N49" s="18"/>
      <c r="O49" s="7"/>
      <c r="P49" s="7"/>
    </row>
    <row r="50" spans="1:16" x14ac:dyDescent="0.25">
      <c r="A50" s="15"/>
      <c r="B50" s="153"/>
      <c r="C50" s="154"/>
      <c r="D50" s="155"/>
      <c r="E50" s="159"/>
      <c r="F50" s="157" t="str" cm="1">
        <f t="array" aca="1" ref="F50" ca="1">IF(B50="","",_xlfn.XLOOKUP(B50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50" s="160"/>
      <c r="H50" s="160"/>
      <c r="I50" s="160"/>
      <c r="J50" s="171"/>
      <c r="K50" s="180"/>
      <c r="L50" s="180"/>
      <c r="M50" s="182"/>
      <c r="N50" s="18"/>
      <c r="O50" s="7"/>
      <c r="P50" s="7"/>
    </row>
    <row r="51" spans="1:16" x14ac:dyDescent="0.25">
      <c r="A51" s="15"/>
      <c r="B51" s="153"/>
      <c r="C51" s="154"/>
      <c r="D51" s="155"/>
      <c r="E51" s="159"/>
      <c r="F51" s="157" t="str" cm="1">
        <f t="array" aca="1" ref="F51" ca="1">IF(B51="","",_xlfn.XLOOKUP(B51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51" s="160"/>
      <c r="H51" s="160"/>
      <c r="I51" s="160"/>
      <c r="J51" s="171"/>
      <c r="K51" s="180"/>
      <c r="L51" s="180"/>
      <c r="M51" s="182"/>
      <c r="N51" s="18"/>
      <c r="O51" s="7"/>
      <c r="P51" s="7"/>
    </row>
    <row r="52" spans="1:16" x14ac:dyDescent="0.25">
      <c r="A52" s="15"/>
      <c r="B52" s="153"/>
      <c r="C52" s="154"/>
      <c r="D52" s="155"/>
      <c r="E52" s="159"/>
      <c r="F52" s="157" t="str" cm="1">
        <f t="array" aca="1" ref="F52" ca="1">IF(B52="","",_xlfn.XLOOKUP(B52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52" s="160"/>
      <c r="H52" s="160"/>
      <c r="I52" s="160"/>
      <c r="J52" s="171"/>
      <c r="K52" s="180"/>
      <c r="L52" s="180"/>
      <c r="M52" s="182"/>
      <c r="N52" s="18"/>
      <c r="O52" s="7"/>
      <c r="P52" s="7"/>
    </row>
    <row r="53" spans="1:16" x14ac:dyDescent="0.25">
      <c r="A53" s="15"/>
      <c r="B53" s="153"/>
      <c r="C53" s="154"/>
      <c r="D53" s="155"/>
      <c r="E53" s="159"/>
      <c r="F53" s="157" t="str" cm="1">
        <f t="array" aca="1" ref="F53" ca="1">IF(B53="","",_xlfn.XLOOKUP(B53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53" s="160"/>
      <c r="H53" s="160"/>
      <c r="I53" s="160"/>
      <c r="J53" s="171"/>
      <c r="K53" s="180"/>
      <c r="L53" s="180"/>
      <c r="M53" s="182"/>
      <c r="N53" s="18"/>
      <c r="O53" s="7"/>
      <c r="P53" s="7"/>
    </row>
    <row r="54" spans="1:16" x14ac:dyDescent="0.25">
      <c r="A54" s="15"/>
      <c r="B54" s="153"/>
      <c r="C54" s="154"/>
      <c r="D54" s="155"/>
      <c r="E54" s="159"/>
      <c r="F54" s="157" t="str" cm="1">
        <f t="array" aca="1" ref="F54" ca="1">IF(B54="","",_xlfn.XLOOKUP(B54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54" s="160"/>
      <c r="H54" s="160"/>
      <c r="I54" s="160"/>
      <c r="J54" s="171"/>
      <c r="K54" s="180"/>
      <c r="L54" s="180"/>
      <c r="M54" s="182"/>
      <c r="N54" s="18"/>
      <c r="O54" s="7"/>
      <c r="P54" s="7"/>
    </row>
    <row r="55" spans="1:16" x14ac:dyDescent="0.25">
      <c r="A55" s="15"/>
      <c r="B55" s="153"/>
      <c r="C55" s="154"/>
      <c r="D55" s="155"/>
      <c r="E55" s="159"/>
      <c r="F55" s="157" t="str" cm="1">
        <f t="array" aca="1" ref="F55" ca="1">IF(B55="","",_xlfn.XLOOKUP(B55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55" s="160"/>
      <c r="H55" s="160"/>
      <c r="I55" s="160"/>
      <c r="J55" s="171"/>
      <c r="K55" s="180"/>
      <c r="L55" s="180"/>
      <c r="M55" s="182"/>
      <c r="N55" s="18"/>
      <c r="O55" s="7"/>
      <c r="P55" s="7"/>
    </row>
    <row r="56" spans="1:16" x14ac:dyDescent="0.25">
      <c r="A56" s="15"/>
      <c r="B56" s="153"/>
      <c r="C56" s="154"/>
      <c r="D56" s="155"/>
      <c r="E56" s="159"/>
      <c r="F56" s="157" t="str" cm="1">
        <f t="array" aca="1" ref="F56" ca="1">IF(B56="","",_xlfn.XLOOKUP(B56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56" s="160"/>
      <c r="H56" s="160"/>
      <c r="I56" s="160"/>
      <c r="J56" s="171"/>
      <c r="K56" s="180"/>
      <c r="L56" s="180"/>
      <c r="M56" s="182"/>
      <c r="N56" s="18"/>
      <c r="O56" s="7"/>
      <c r="P56" s="7"/>
    </row>
    <row r="57" spans="1:16" x14ac:dyDescent="0.25">
      <c r="A57" s="15"/>
      <c r="B57" s="153"/>
      <c r="C57" s="154"/>
      <c r="D57" s="155"/>
      <c r="E57" s="159"/>
      <c r="F57" s="157" t="str" cm="1">
        <f t="array" aca="1" ref="F57" ca="1">IF(B57="","",_xlfn.XLOOKUP(B57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57" s="160"/>
      <c r="H57" s="160"/>
      <c r="I57" s="160"/>
      <c r="J57" s="171"/>
      <c r="K57" s="180"/>
      <c r="L57" s="180"/>
      <c r="M57" s="182"/>
      <c r="N57" s="18"/>
      <c r="O57" s="7"/>
      <c r="P57" s="7"/>
    </row>
    <row r="58" spans="1:16" x14ac:dyDescent="0.25">
      <c r="A58" s="15"/>
      <c r="B58" s="153"/>
      <c r="C58" s="154"/>
      <c r="D58" s="155"/>
      <c r="E58" s="159"/>
      <c r="F58" s="157" t="str" cm="1">
        <f t="array" aca="1" ref="F58" ca="1">IF(B58="","",_xlfn.XLOOKUP(B58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58" s="160"/>
      <c r="H58" s="160"/>
      <c r="I58" s="160"/>
      <c r="J58" s="171"/>
      <c r="K58" s="180"/>
      <c r="L58" s="180"/>
      <c r="M58" s="182"/>
      <c r="N58" s="18"/>
      <c r="O58" s="7"/>
      <c r="P58" s="7"/>
    </row>
    <row r="59" spans="1:16" x14ac:dyDescent="0.25">
      <c r="A59" s="15"/>
      <c r="B59" s="153"/>
      <c r="C59" s="154"/>
      <c r="D59" s="155"/>
      <c r="E59" s="159"/>
      <c r="F59" s="157" t="str" cm="1">
        <f t="array" aca="1" ref="F59" ca="1">IF(B59="","",_xlfn.XLOOKUP(B59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59" s="160"/>
      <c r="H59" s="160"/>
      <c r="I59" s="160"/>
      <c r="J59" s="171"/>
      <c r="K59" s="180"/>
      <c r="L59" s="180"/>
      <c r="M59" s="182"/>
      <c r="N59" s="18"/>
      <c r="O59" s="7"/>
      <c r="P59" s="7"/>
    </row>
    <row r="60" spans="1:16" x14ac:dyDescent="0.25">
      <c r="A60" s="15"/>
      <c r="B60" s="153"/>
      <c r="C60" s="154"/>
      <c r="D60" s="155"/>
      <c r="E60" s="159"/>
      <c r="F60" s="157" t="str" cm="1">
        <f t="array" aca="1" ref="F60" ca="1">IF(B60="","",_xlfn.XLOOKUP(B60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60" s="160"/>
      <c r="H60" s="160"/>
      <c r="I60" s="160"/>
      <c r="J60" s="171"/>
      <c r="K60" s="180"/>
      <c r="L60" s="180"/>
      <c r="M60" s="182"/>
      <c r="N60" s="18"/>
      <c r="O60" s="7"/>
      <c r="P60" s="7"/>
    </row>
    <row r="61" spans="1:16" x14ac:dyDescent="0.25">
      <c r="A61" s="15"/>
      <c r="B61" s="153"/>
      <c r="C61" s="154"/>
      <c r="D61" s="155"/>
      <c r="E61" s="159"/>
      <c r="F61" s="157" t="str" cm="1">
        <f t="array" aca="1" ref="F61" ca="1">IF(B61="","",_xlfn.XLOOKUP(B61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61" s="160"/>
      <c r="H61" s="160"/>
      <c r="I61" s="160"/>
      <c r="J61" s="171"/>
      <c r="K61" s="180"/>
      <c r="L61" s="180"/>
      <c r="M61" s="182"/>
      <c r="N61" s="18"/>
      <c r="O61" s="7"/>
      <c r="P61" s="7"/>
    </row>
    <row r="62" spans="1:16" x14ac:dyDescent="0.25">
      <c r="A62" s="15"/>
      <c r="B62" s="153"/>
      <c r="C62" s="154"/>
      <c r="D62" s="155"/>
      <c r="E62" s="159"/>
      <c r="F62" s="157" t="str" cm="1">
        <f t="array" aca="1" ref="F62" ca="1">IF(B62="","",_xlfn.XLOOKUP(B62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62" s="160"/>
      <c r="H62" s="160"/>
      <c r="I62" s="160"/>
      <c r="J62" s="171"/>
      <c r="K62" s="180"/>
      <c r="L62" s="180"/>
      <c r="M62" s="182"/>
      <c r="N62" s="18"/>
      <c r="O62" s="7"/>
      <c r="P62" s="7"/>
    </row>
    <row r="63" spans="1:16" x14ac:dyDescent="0.25">
      <c r="A63" s="15"/>
      <c r="B63" s="153"/>
      <c r="C63" s="154"/>
      <c r="D63" s="155"/>
      <c r="E63" s="159"/>
      <c r="F63" s="157" t="str" cm="1">
        <f t="array" aca="1" ref="F63" ca="1">IF(B63="","",_xlfn.XLOOKUP(B63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63" s="160"/>
      <c r="H63" s="160"/>
      <c r="I63" s="160"/>
      <c r="J63" s="171"/>
      <c r="K63" s="180"/>
      <c r="L63" s="180"/>
      <c r="M63" s="182"/>
      <c r="N63" s="18"/>
      <c r="O63" s="7"/>
      <c r="P63" s="7"/>
    </row>
    <row r="64" spans="1:16" x14ac:dyDescent="0.25">
      <c r="A64" s="15"/>
      <c r="B64" s="153"/>
      <c r="C64" s="154"/>
      <c r="D64" s="155"/>
      <c r="E64" s="159"/>
      <c r="F64" s="157" t="str" cm="1">
        <f t="array" aca="1" ref="F64" ca="1">IF(B64="","",_xlfn.XLOOKUP(B64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64" s="160"/>
      <c r="H64" s="160"/>
      <c r="I64" s="160"/>
      <c r="J64" s="171"/>
      <c r="K64" s="180"/>
      <c r="L64" s="180"/>
      <c r="M64" s="182"/>
      <c r="N64" s="18"/>
      <c r="O64" s="7"/>
      <c r="P64" s="7"/>
    </row>
    <row r="65" spans="1:16" x14ac:dyDescent="0.25">
      <c r="A65" s="15"/>
      <c r="B65" s="153"/>
      <c r="C65" s="154"/>
      <c r="D65" s="155"/>
      <c r="E65" s="159"/>
      <c r="F65" s="157" t="str" cm="1">
        <f t="array" aca="1" ref="F65" ca="1">IF(B65="","",_xlfn.XLOOKUP(B65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65" s="160"/>
      <c r="H65" s="160"/>
      <c r="I65" s="160"/>
      <c r="J65" s="171"/>
      <c r="K65" s="180"/>
      <c r="L65" s="180"/>
      <c r="M65" s="182"/>
      <c r="N65" s="18"/>
      <c r="O65" s="7"/>
      <c r="P65" s="7"/>
    </row>
    <row r="66" spans="1:16" x14ac:dyDescent="0.25">
      <c r="A66" s="15"/>
      <c r="B66" s="153"/>
      <c r="C66" s="154"/>
      <c r="D66" s="155"/>
      <c r="E66" s="159"/>
      <c r="F66" s="157" t="str" cm="1">
        <f t="array" aca="1" ref="F66" ca="1">IF(B66="","",_xlfn.XLOOKUP(B66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66" s="160"/>
      <c r="H66" s="160"/>
      <c r="I66" s="160"/>
      <c r="J66" s="171"/>
      <c r="K66" s="180"/>
      <c r="L66" s="180"/>
      <c r="M66" s="182"/>
      <c r="N66" s="18"/>
      <c r="O66" s="7"/>
      <c r="P66" s="7"/>
    </row>
    <row r="67" spans="1:16" x14ac:dyDescent="0.25">
      <c r="A67" s="15"/>
      <c r="B67" s="153"/>
      <c r="C67" s="154"/>
      <c r="D67" s="155"/>
      <c r="E67" s="159"/>
      <c r="F67" s="157" t="str" cm="1">
        <f t="array" aca="1" ref="F67" ca="1">IF(B67="","",_xlfn.XLOOKUP(B67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67" s="160"/>
      <c r="H67" s="160"/>
      <c r="I67" s="160"/>
      <c r="J67" s="171"/>
      <c r="K67" s="180"/>
      <c r="L67" s="180"/>
      <c r="M67" s="182"/>
      <c r="N67" s="18"/>
      <c r="O67" s="7"/>
      <c r="P67" s="7"/>
    </row>
    <row r="68" spans="1:16" x14ac:dyDescent="0.25">
      <c r="A68" s="15"/>
      <c r="B68" s="153"/>
      <c r="C68" s="154"/>
      <c r="D68" s="155"/>
      <c r="E68" s="159"/>
      <c r="F68" s="157" t="str" cm="1">
        <f t="array" aca="1" ref="F68" ca="1">IF(B68="","",_xlfn.XLOOKUP(B68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68" s="160"/>
      <c r="H68" s="160"/>
      <c r="I68" s="160"/>
      <c r="J68" s="171"/>
      <c r="K68" s="180"/>
      <c r="L68" s="180"/>
      <c r="M68" s="182"/>
      <c r="N68" s="18"/>
      <c r="O68" s="7"/>
      <c r="P68" s="7"/>
    </row>
    <row r="69" spans="1:16" x14ac:dyDescent="0.25">
      <c r="A69" s="15"/>
      <c r="B69" s="153"/>
      <c r="C69" s="154"/>
      <c r="D69" s="155"/>
      <c r="E69" s="159"/>
      <c r="F69" s="157" t="str" cm="1">
        <f t="array" aca="1" ref="F69" ca="1">IF(B69="","",_xlfn.XLOOKUP(B69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69" s="160"/>
      <c r="H69" s="160"/>
      <c r="I69" s="160"/>
      <c r="J69" s="171"/>
      <c r="K69" s="180"/>
      <c r="L69" s="180"/>
      <c r="M69" s="182"/>
      <c r="N69" s="18"/>
      <c r="O69" s="7"/>
      <c r="P69" s="7"/>
    </row>
    <row r="70" spans="1:16" x14ac:dyDescent="0.25">
      <c r="A70" s="15"/>
      <c r="B70" s="153"/>
      <c r="C70" s="154"/>
      <c r="D70" s="155"/>
      <c r="E70" s="159"/>
      <c r="F70" s="157" t="str" cm="1">
        <f t="array" aca="1" ref="F70" ca="1">IF(B70="","",_xlfn.XLOOKUP(B70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70" s="160"/>
      <c r="H70" s="160"/>
      <c r="I70" s="160"/>
      <c r="J70" s="171"/>
      <c r="K70" s="180"/>
      <c r="L70" s="180"/>
      <c r="M70" s="182"/>
      <c r="N70" s="18"/>
      <c r="O70" s="7"/>
      <c r="P70" s="7"/>
    </row>
    <row r="71" spans="1:16" x14ac:dyDescent="0.25">
      <c r="A71" s="15"/>
      <c r="B71" s="153"/>
      <c r="C71" s="154"/>
      <c r="D71" s="155"/>
      <c r="E71" s="159"/>
      <c r="F71" s="157" t="str" cm="1">
        <f t="array" aca="1" ref="F71" ca="1">IF(B71="","",_xlfn.XLOOKUP(B71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71" s="160"/>
      <c r="H71" s="160"/>
      <c r="I71" s="160"/>
      <c r="J71" s="171"/>
      <c r="K71" s="180"/>
      <c r="L71" s="180"/>
      <c r="M71" s="182"/>
      <c r="N71" s="18"/>
      <c r="O71" s="7"/>
      <c r="P71" s="7"/>
    </row>
    <row r="72" spans="1:16" x14ac:dyDescent="0.25">
      <c r="A72" s="15"/>
      <c r="B72" s="153"/>
      <c r="C72" s="154"/>
      <c r="D72" s="155"/>
      <c r="E72" s="159"/>
      <c r="F72" s="157" t="str" cm="1">
        <f t="array" aca="1" ref="F72" ca="1">IF(B72="","",_xlfn.XLOOKUP(B72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72" s="160"/>
      <c r="H72" s="160"/>
      <c r="I72" s="160"/>
      <c r="J72" s="171"/>
      <c r="K72" s="180"/>
      <c r="L72" s="180"/>
      <c r="M72" s="182"/>
      <c r="N72" s="18"/>
      <c r="O72" s="7"/>
      <c r="P72" s="7"/>
    </row>
    <row r="73" spans="1:16" x14ac:dyDescent="0.25">
      <c r="A73" s="15"/>
      <c r="B73" s="153"/>
      <c r="C73" s="154"/>
      <c r="D73" s="155"/>
      <c r="E73" s="159"/>
      <c r="F73" s="157" t="str" cm="1">
        <f t="array" aca="1" ref="F73" ca="1">IF(B73="","",_xlfn.XLOOKUP(B73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73" s="160"/>
      <c r="H73" s="160"/>
      <c r="I73" s="160"/>
      <c r="J73" s="171"/>
      <c r="K73" s="180"/>
      <c r="L73" s="180"/>
      <c r="M73" s="182"/>
      <c r="N73" s="18"/>
      <c r="O73" s="7"/>
      <c r="P73" s="7"/>
    </row>
    <row r="74" spans="1:16" x14ac:dyDescent="0.25">
      <c r="A74" s="15"/>
      <c r="B74" s="153"/>
      <c r="C74" s="154"/>
      <c r="D74" s="155"/>
      <c r="E74" s="159"/>
      <c r="F74" s="157" t="str" cm="1">
        <f t="array" aca="1" ref="F74" ca="1">IF(B74="","",_xlfn.XLOOKUP(B74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74" s="160"/>
      <c r="H74" s="160"/>
      <c r="I74" s="160"/>
      <c r="J74" s="171"/>
      <c r="K74" s="180"/>
      <c r="L74" s="180"/>
      <c r="M74" s="182"/>
      <c r="N74" s="18"/>
      <c r="O74" s="7"/>
      <c r="P74" s="7"/>
    </row>
    <row r="75" spans="1:16" x14ac:dyDescent="0.25">
      <c r="A75" s="15"/>
      <c r="B75" s="153"/>
      <c r="C75" s="154"/>
      <c r="D75" s="155"/>
      <c r="E75" s="159"/>
      <c r="F75" s="157" t="str" cm="1">
        <f t="array" aca="1" ref="F75" ca="1">IF(B75="","",_xlfn.XLOOKUP(B75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75" s="160"/>
      <c r="H75" s="160"/>
      <c r="I75" s="160"/>
      <c r="J75" s="171"/>
      <c r="K75" s="180"/>
      <c r="L75" s="180"/>
      <c r="M75" s="182"/>
      <c r="N75" s="18"/>
      <c r="O75" s="7"/>
      <c r="P75" s="7"/>
    </row>
    <row r="76" spans="1:16" x14ac:dyDescent="0.25">
      <c r="A76" s="15"/>
      <c r="B76" s="153"/>
      <c r="C76" s="154"/>
      <c r="D76" s="155"/>
      <c r="E76" s="159"/>
      <c r="F76" s="157" t="str" cm="1">
        <f t="array" aca="1" ref="F76" ca="1">IF(B76="","",_xlfn.XLOOKUP(B76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76" s="160"/>
      <c r="H76" s="160"/>
      <c r="I76" s="160"/>
      <c r="J76" s="171"/>
      <c r="K76" s="180"/>
      <c r="L76" s="180"/>
      <c r="M76" s="182"/>
      <c r="N76" s="18"/>
      <c r="O76" s="7"/>
      <c r="P76" s="7"/>
    </row>
    <row r="77" spans="1:16" x14ac:dyDescent="0.25">
      <c r="A77" s="15"/>
      <c r="B77" s="153"/>
      <c r="C77" s="154"/>
      <c r="D77" s="155"/>
      <c r="E77" s="159"/>
      <c r="F77" s="157" t="str" cm="1">
        <f t="array" aca="1" ref="F77" ca="1">IF(B77="","",_xlfn.XLOOKUP(B77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77" s="160"/>
      <c r="H77" s="160"/>
      <c r="I77" s="160"/>
      <c r="J77" s="171"/>
      <c r="K77" s="180"/>
      <c r="L77" s="180"/>
      <c r="M77" s="182"/>
      <c r="N77" s="18"/>
      <c r="O77" s="7"/>
      <c r="P77" s="7"/>
    </row>
    <row r="78" spans="1:16" x14ac:dyDescent="0.25">
      <c r="A78" s="15"/>
      <c r="B78" s="153"/>
      <c r="C78" s="154"/>
      <c r="D78" s="155"/>
      <c r="E78" s="159"/>
      <c r="F78" s="157" t="str" cm="1">
        <f t="array" aca="1" ref="F78" ca="1">IF(B78="","",_xlfn.XLOOKUP(B78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78" s="160"/>
      <c r="H78" s="160"/>
      <c r="I78" s="160"/>
      <c r="J78" s="171"/>
      <c r="K78" s="180"/>
      <c r="L78" s="180"/>
      <c r="M78" s="182"/>
      <c r="N78" s="18"/>
      <c r="O78" s="7"/>
      <c r="P78" s="7"/>
    </row>
    <row r="79" spans="1:16" x14ac:dyDescent="0.25">
      <c r="A79" s="15"/>
      <c r="B79" s="153"/>
      <c r="C79" s="154"/>
      <c r="D79" s="155"/>
      <c r="E79" s="159"/>
      <c r="F79" s="157" t="str" cm="1">
        <f t="array" aca="1" ref="F79" ca="1">IF(B79="","",_xlfn.XLOOKUP(B79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79" s="160"/>
      <c r="H79" s="160"/>
      <c r="I79" s="160"/>
      <c r="J79" s="171"/>
      <c r="K79" s="180"/>
      <c r="L79" s="180"/>
      <c r="M79" s="182"/>
      <c r="N79" s="18"/>
      <c r="O79" s="7"/>
      <c r="P79" s="7"/>
    </row>
    <row r="80" spans="1:16" x14ac:dyDescent="0.25">
      <c r="A80" s="15"/>
      <c r="B80" s="163"/>
      <c r="C80" s="154"/>
      <c r="D80" s="155"/>
      <c r="E80" s="159"/>
      <c r="F80" s="157" t="str" cm="1">
        <f t="array" aca="1" ref="F80" ca="1">IF(B80="","",_xlfn.XLOOKUP(B80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80" s="160"/>
      <c r="H80" s="160"/>
      <c r="I80" s="160"/>
      <c r="J80" s="171"/>
      <c r="K80" s="180"/>
      <c r="L80" s="180"/>
      <c r="M80" s="182"/>
      <c r="N80" s="18"/>
      <c r="O80" s="7"/>
      <c r="P80" s="7"/>
    </row>
    <row r="81" spans="1:17" x14ac:dyDescent="0.25">
      <c r="A81" s="15"/>
      <c r="B81" s="163"/>
      <c r="C81" s="154"/>
      <c r="D81" s="155"/>
      <c r="E81" s="159"/>
      <c r="F81" s="157" t="str" cm="1">
        <f t="array" aca="1" ref="F81" ca="1">IF(B81="","",_xlfn.XLOOKUP(B81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81" s="160"/>
      <c r="H81" s="160"/>
      <c r="I81" s="160"/>
      <c r="J81" s="171"/>
      <c r="K81" s="180"/>
      <c r="L81" s="180"/>
      <c r="M81" s="182"/>
      <c r="N81" s="18"/>
      <c r="O81" s="7"/>
      <c r="P81" s="7"/>
    </row>
    <row r="82" spans="1:17" x14ac:dyDescent="0.25">
      <c r="A82" s="15"/>
      <c r="B82" s="163"/>
      <c r="C82" s="154"/>
      <c r="D82" s="155"/>
      <c r="E82" s="159"/>
      <c r="F82" s="157" t="str" cm="1">
        <f t="array" aca="1" ref="F82" ca="1">IF(B82="","",_xlfn.XLOOKUP(B82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82" s="160"/>
      <c r="H82" s="160"/>
      <c r="I82" s="160"/>
      <c r="J82" s="171"/>
      <c r="K82" s="180"/>
      <c r="L82" s="180"/>
      <c r="M82" s="182"/>
      <c r="N82" s="18"/>
      <c r="O82" s="7"/>
      <c r="P82" s="7"/>
    </row>
    <row r="83" spans="1:17" x14ac:dyDescent="0.25">
      <c r="A83" s="15"/>
      <c r="B83" s="163"/>
      <c r="C83" s="154"/>
      <c r="D83" s="155"/>
      <c r="E83" s="159"/>
      <c r="F83" s="157" t="str" cm="1">
        <f t="array" aca="1" ref="F83" ca="1">IF(B83="","",_xlfn.XLOOKUP(B83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83" s="160"/>
      <c r="H83" s="160"/>
      <c r="I83" s="160"/>
      <c r="J83" s="171"/>
      <c r="K83" s="180"/>
      <c r="L83" s="180"/>
      <c r="M83" s="182"/>
      <c r="N83" s="18"/>
      <c r="O83" s="7"/>
      <c r="P83" s="7"/>
    </row>
    <row r="84" spans="1:17" x14ac:dyDescent="0.25">
      <c r="A84" s="15"/>
      <c r="B84" s="163"/>
      <c r="C84" s="154"/>
      <c r="D84" s="155"/>
      <c r="E84" s="159"/>
      <c r="F84" s="157" t="str" cm="1">
        <f t="array" aca="1" ref="F84" ca="1">IF(B84="","",_xlfn.XLOOKUP(B84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84" s="160"/>
      <c r="H84" s="160"/>
      <c r="I84" s="160"/>
      <c r="J84" s="171"/>
      <c r="K84" s="180"/>
      <c r="L84" s="180"/>
      <c r="M84" s="182"/>
      <c r="N84" s="18"/>
      <c r="O84" s="7"/>
      <c r="P84" s="7"/>
    </row>
    <row r="85" spans="1:17" x14ac:dyDescent="0.25">
      <c r="A85" s="15"/>
      <c r="B85" s="163"/>
      <c r="C85" s="154"/>
      <c r="D85" s="155"/>
      <c r="E85" s="159"/>
      <c r="F85" s="157" t="str" cm="1">
        <f t="array" aca="1" ref="F85" ca="1">IF(B85="","",_xlfn.XLOOKUP(B85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85" s="160"/>
      <c r="H85" s="160"/>
      <c r="I85" s="160"/>
      <c r="J85" s="171"/>
      <c r="K85" s="180"/>
      <c r="L85" s="180"/>
      <c r="M85" s="182"/>
      <c r="N85" s="18"/>
      <c r="O85" s="7"/>
      <c r="P85" s="7"/>
    </row>
    <row r="86" spans="1:17" x14ac:dyDescent="0.25">
      <c r="L86" s="2"/>
      <c r="M86" s="2"/>
    </row>
    <row r="87" spans="1:17" x14ac:dyDescent="0.25">
      <c r="L87" s="2"/>
      <c r="M87" s="2"/>
      <c r="Q87" s="223"/>
    </row>
    <row r="88" spans="1:17" x14ac:dyDescent="0.25">
      <c r="L88" s="2"/>
      <c r="M88" s="2"/>
    </row>
    <row r="89" spans="1:17" x14ac:dyDescent="0.25">
      <c r="L89" s="2"/>
      <c r="M89" s="2"/>
    </row>
    <row r="90" spans="1:17" x14ac:dyDescent="0.25">
      <c r="L90" s="2"/>
      <c r="M90" s="2"/>
    </row>
    <row r="91" spans="1:17" x14ac:dyDescent="0.25">
      <c r="L91" s="2"/>
      <c r="M91" s="2"/>
    </row>
    <row r="92" spans="1:17" x14ac:dyDescent="0.25">
      <c r="L92" s="2"/>
      <c r="M92" s="2"/>
    </row>
    <row r="93" spans="1:17" x14ac:dyDescent="0.25">
      <c r="L93" s="2"/>
      <c r="M93" s="2"/>
    </row>
    <row r="94" spans="1:17" x14ac:dyDescent="0.25">
      <c r="L94" s="2"/>
      <c r="M94" s="2"/>
    </row>
    <row r="95" spans="1:17" x14ac:dyDescent="0.25">
      <c r="L95" s="2"/>
      <c r="M95" s="2"/>
    </row>
    <row r="96" spans="1:17" x14ac:dyDescent="0.25">
      <c r="L96" s="2"/>
      <c r="M96" s="2"/>
    </row>
    <row r="97" spans="12:13" x14ac:dyDescent="0.25">
      <c r="L97" s="2"/>
      <c r="M97" s="2"/>
    </row>
    <row r="98" spans="12:13" x14ac:dyDescent="0.25">
      <c r="L98" s="2"/>
      <c r="M98" s="2"/>
    </row>
    <row r="99" spans="12:13" x14ac:dyDescent="0.25">
      <c r="L99" s="2"/>
      <c r="M99" s="2"/>
    </row>
    <row r="100" spans="12:13" x14ac:dyDescent="0.25">
      <c r="L100" s="2"/>
      <c r="M100" s="2"/>
    </row>
    <row r="101" spans="12:13" x14ac:dyDescent="0.25">
      <c r="L101" s="2"/>
      <c r="M101" s="2"/>
    </row>
    <row r="102" spans="12:13" x14ac:dyDescent="0.25">
      <c r="L102" s="2"/>
      <c r="M102" s="2"/>
    </row>
    <row r="103" spans="12:13" x14ac:dyDescent="0.25">
      <c r="L103" s="2"/>
      <c r="M103" s="2"/>
    </row>
    <row r="104" spans="12:13" x14ac:dyDescent="0.25">
      <c r="L104" s="2"/>
      <c r="M104" s="2"/>
    </row>
    <row r="105" spans="12:13" x14ac:dyDescent="0.25">
      <c r="L105" s="2"/>
      <c r="M105" s="2"/>
    </row>
    <row r="106" spans="12:13" x14ac:dyDescent="0.25">
      <c r="L106" s="2"/>
      <c r="M106" s="2"/>
    </row>
    <row r="107" spans="12:13" x14ac:dyDescent="0.25">
      <c r="L107" s="2"/>
      <c r="M107" s="2"/>
    </row>
    <row r="108" spans="12:13" x14ac:dyDescent="0.25">
      <c r="L108" s="2"/>
      <c r="M108" s="2"/>
    </row>
    <row r="109" spans="12:13" x14ac:dyDescent="0.25">
      <c r="L109" s="2"/>
      <c r="M109" s="2"/>
    </row>
    <row r="110" spans="12:13" x14ac:dyDescent="0.25">
      <c r="L110" s="2"/>
      <c r="M110" s="2"/>
    </row>
    <row r="111" spans="12:13" x14ac:dyDescent="0.25">
      <c r="L111" s="2"/>
      <c r="M111" s="2"/>
    </row>
    <row r="112" spans="12:13" x14ac:dyDescent="0.25">
      <c r="L112" s="2"/>
      <c r="M112" s="2"/>
    </row>
    <row r="113" spans="12:13" x14ac:dyDescent="0.25">
      <c r="L113" s="2"/>
      <c r="M113" s="2"/>
    </row>
    <row r="114" spans="12:13" x14ac:dyDescent="0.25">
      <c r="L114" s="2"/>
      <c r="M114" s="2"/>
    </row>
    <row r="115" spans="12:13" x14ac:dyDescent="0.25">
      <c r="L115" s="2"/>
      <c r="M115" s="2"/>
    </row>
    <row r="116" spans="12:13" x14ac:dyDescent="0.25">
      <c r="L116" s="2"/>
      <c r="M116" s="2"/>
    </row>
    <row r="117" spans="12:13" x14ac:dyDescent="0.25">
      <c r="L117" s="2"/>
      <c r="M117" s="2"/>
    </row>
    <row r="118" spans="12:13" x14ac:dyDescent="0.25">
      <c r="L118" s="2"/>
      <c r="M118" s="2"/>
    </row>
    <row r="119" spans="12:13" x14ac:dyDescent="0.25">
      <c r="L119" s="2"/>
      <c r="M119" s="2"/>
    </row>
    <row r="120" spans="12:13" x14ac:dyDescent="0.25">
      <c r="L120" s="2"/>
      <c r="M120" s="2"/>
    </row>
    <row r="121" spans="12:13" x14ac:dyDescent="0.25">
      <c r="L121" s="2"/>
      <c r="M121" s="2"/>
    </row>
    <row r="122" spans="12:13" x14ac:dyDescent="0.25">
      <c r="L122" s="2"/>
      <c r="M122" s="2"/>
    </row>
    <row r="123" spans="12:13" x14ac:dyDescent="0.25">
      <c r="L123" s="2"/>
      <c r="M123" s="2"/>
    </row>
    <row r="124" spans="12:13" x14ac:dyDescent="0.25">
      <c r="L124" s="2"/>
      <c r="M124" s="2"/>
    </row>
    <row r="125" spans="12:13" x14ac:dyDescent="0.25">
      <c r="L125" s="2"/>
      <c r="M125" s="2"/>
    </row>
    <row r="126" spans="12:13" x14ac:dyDescent="0.25">
      <c r="L126" s="2"/>
      <c r="M126" s="2"/>
    </row>
    <row r="127" spans="12:13" x14ac:dyDescent="0.25">
      <c r="L127" s="2"/>
      <c r="M127" s="2"/>
    </row>
    <row r="128" spans="12:13" x14ac:dyDescent="0.25">
      <c r="L128" s="2"/>
      <c r="M128" s="2"/>
    </row>
    <row r="129" spans="12:13" x14ac:dyDescent="0.25">
      <c r="L129" s="2"/>
      <c r="M129" s="2"/>
    </row>
    <row r="151" spans="11:11" x14ac:dyDescent="0.25">
      <c r="K151" s="7" t="s">
        <v>2</v>
      </c>
    </row>
    <row r="265" spans="11:11" x14ac:dyDescent="0.25">
      <c r="K265" s="7" t="s">
        <v>2</v>
      </c>
    </row>
    <row r="379" spans="11:11" x14ac:dyDescent="0.25">
      <c r="K379" s="7" t="s">
        <v>2</v>
      </c>
    </row>
    <row r="493" spans="11:11" x14ac:dyDescent="0.25">
      <c r="K493" s="7" t="s">
        <v>2</v>
      </c>
    </row>
    <row r="607" spans="11:11" x14ac:dyDescent="0.25">
      <c r="K607" s="7" t="s">
        <v>2</v>
      </c>
    </row>
    <row r="721" spans="11:11" x14ac:dyDescent="0.25">
      <c r="K721" s="7" t="s">
        <v>2</v>
      </c>
    </row>
    <row r="832" spans="11:11" x14ac:dyDescent="0.25">
      <c r="K832" s="19"/>
    </row>
    <row r="835" spans="11:11" x14ac:dyDescent="0.25">
      <c r="K835" s="7" t="s">
        <v>2</v>
      </c>
    </row>
    <row r="949" spans="11:11" x14ac:dyDescent="0.25">
      <c r="K949" s="7" t="s">
        <v>2</v>
      </c>
    </row>
    <row r="1063" spans="11:11" x14ac:dyDescent="0.25">
      <c r="K1063" s="7" t="s">
        <v>2</v>
      </c>
    </row>
    <row r="1177" spans="11:11" x14ac:dyDescent="0.25">
      <c r="K1177" s="7" t="s">
        <v>2</v>
      </c>
    </row>
    <row r="1187" spans="11:13" x14ac:dyDescent="0.25">
      <c r="K1187" s="2"/>
    </row>
    <row r="1188" spans="11:13" x14ac:dyDescent="0.25">
      <c r="L1188" s="2"/>
      <c r="M1188" s="2"/>
    </row>
    <row r="1209" spans="1:13" x14ac:dyDescent="0.25">
      <c r="A1209" s="20"/>
      <c r="B1209" s="20"/>
      <c r="C1209" s="20"/>
      <c r="D1209" s="20"/>
      <c r="E1209" s="20"/>
      <c r="F1209" s="20"/>
      <c r="G1209" s="20"/>
      <c r="H1209" s="20"/>
      <c r="I1209" s="20"/>
      <c r="J1209" s="20"/>
      <c r="K1209" s="20"/>
    </row>
    <row r="1210" spans="1:13" x14ac:dyDescent="0.25">
      <c r="L1210" s="20"/>
      <c r="M1210" s="142"/>
    </row>
    <row r="1211" spans="1:13" x14ac:dyDescent="0.25">
      <c r="A1211" s="20"/>
      <c r="B1211" s="20"/>
      <c r="C1211" s="20"/>
      <c r="D1211" s="20"/>
      <c r="E1211" s="20"/>
      <c r="F1211" s="20"/>
      <c r="G1211" s="20"/>
      <c r="H1211" s="20"/>
      <c r="I1211" s="20"/>
      <c r="J1211" s="20"/>
      <c r="K1211" s="20"/>
    </row>
    <row r="1212" spans="1:13" x14ac:dyDescent="0.25">
      <c r="L1212" s="20"/>
      <c r="M1212" s="142"/>
    </row>
    <row r="1247" spans="1:13" x14ac:dyDescent="0.25">
      <c r="A1247" s="20"/>
      <c r="B1247" s="20"/>
      <c r="C1247" s="20"/>
      <c r="D1247" s="20"/>
      <c r="E1247" s="20"/>
      <c r="F1247" s="20"/>
      <c r="G1247" s="20"/>
      <c r="H1247" s="20"/>
      <c r="I1247" s="20"/>
      <c r="J1247" s="20"/>
      <c r="K1247" s="20"/>
    </row>
    <row r="1248" spans="1:13" x14ac:dyDescent="0.25">
      <c r="L1248" s="20"/>
      <c r="M1248" s="142"/>
    </row>
    <row r="1249" spans="1:13" x14ac:dyDescent="0.25">
      <c r="A1249" s="20"/>
      <c r="B1249" s="20"/>
      <c r="C1249" s="20"/>
      <c r="D1249" s="20"/>
      <c r="E1249" s="20"/>
      <c r="F1249" s="20"/>
      <c r="G1249" s="20"/>
      <c r="H1249" s="20"/>
      <c r="I1249" s="20"/>
      <c r="J1249" s="20"/>
      <c r="K1249" s="20"/>
    </row>
    <row r="1250" spans="1:13" x14ac:dyDescent="0.25">
      <c r="L1250" s="20"/>
      <c r="M1250" s="142"/>
    </row>
    <row r="1291" spans="11:11" x14ac:dyDescent="0.25">
      <c r="K1291" s="7" t="s">
        <v>2</v>
      </c>
    </row>
    <row r="1522" spans="11:11" x14ac:dyDescent="0.25">
      <c r="K1522" s="7" t="s">
        <v>2</v>
      </c>
    </row>
    <row r="1636" spans="11:11" x14ac:dyDescent="0.25">
      <c r="K1636" s="7" t="s">
        <v>2</v>
      </c>
    </row>
    <row r="1761" spans="11:13" x14ac:dyDescent="0.25">
      <c r="K1761" s="20"/>
    </row>
    <row r="1762" spans="11:13" x14ac:dyDescent="0.25">
      <c r="L1762" s="20"/>
      <c r="M1762" s="142"/>
    </row>
    <row r="1763" spans="11:13" x14ac:dyDescent="0.25">
      <c r="K1763" s="20"/>
    </row>
    <row r="1764" spans="11:13" x14ac:dyDescent="0.25">
      <c r="L1764" s="20"/>
      <c r="M1764" s="142"/>
    </row>
    <row r="1799" spans="11:13" x14ac:dyDescent="0.25">
      <c r="K1799" s="20"/>
    </row>
    <row r="1800" spans="11:13" x14ac:dyDescent="0.25">
      <c r="L1800" s="20"/>
      <c r="M1800" s="142"/>
    </row>
    <row r="1801" spans="11:13" x14ac:dyDescent="0.25">
      <c r="K1801" s="20"/>
    </row>
    <row r="1802" spans="11:13" x14ac:dyDescent="0.25">
      <c r="L1802" s="20"/>
      <c r="M1802" s="142"/>
    </row>
    <row r="1843" spans="11:11" x14ac:dyDescent="0.25">
      <c r="K1843" s="7" t="s">
        <v>2</v>
      </c>
    </row>
  </sheetData>
  <mergeCells count="2">
    <mergeCell ref="L1:M1"/>
    <mergeCell ref="Q10:AE20"/>
  </mergeCells>
  <phoneticPr fontId="14" type="noConversion"/>
  <dataValidations count="3">
    <dataValidation type="list" allowBlank="1" showInputMessage="1" showErrorMessage="1" sqref="M2" xr:uid="{1BA4BBF9-4A70-44BB-BA1D-4755E333BFEA}">
      <formula1>INDIRECT("CLASSES["&amp;Q2&amp;"]")</formula1>
    </dataValidation>
    <dataValidation type="list" allowBlank="1" showInputMessage="1" showErrorMessage="1" sqref="Q1" xr:uid="{7D2D04A9-F29C-4DE9-97F6-9212A0A9D86B}">
      <formula1>INDIRECT("_COMP[Compositions]")</formula1>
    </dataValidation>
    <dataValidation type="list" allowBlank="1" showInputMessage="1" showErrorMessage="1" sqref="Q2" xr:uid="{0B868A45-4635-4297-99D8-53B5B258279C}">
      <formula1>INDIRECT("_LEVELS[LEVEL]")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736DF-CDEA-4745-8C32-28AE1E8683BB}">
  <sheetPr>
    <tabColor rgb="FFFFFF00"/>
  </sheetPr>
  <dimension ref="A1:X41"/>
  <sheetViews>
    <sheetView topLeftCell="C1" zoomScale="160" zoomScaleNormal="160" workbookViewId="0">
      <selection activeCell="M27" sqref="M27"/>
    </sheetView>
  </sheetViews>
  <sheetFormatPr defaultColWidth="9.140625" defaultRowHeight="15.75" x14ac:dyDescent="0.25"/>
  <cols>
    <col min="1" max="1" width="3.28515625" style="104" bestFit="1" customWidth="1"/>
    <col min="2" max="2" width="9.7109375" style="104" bestFit="1" customWidth="1"/>
    <col min="3" max="3" width="14.5703125" style="104" customWidth="1"/>
    <col min="4" max="4" width="11.28515625" style="104" bestFit="1" customWidth="1"/>
    <col min="5" max="5" width="6.140625" style="104" bestFit="1" customWidth="1"/>
    <col min="6" max="6" width="12.42578125" style="104" bestFit="1" customWidth="1"/>
    <col min="7" max="7" width="13.42578125" style="104" bestFit="1" customWidth="1"/>
    <col min="8" max="8" width="6.140625" style="104" bestFit="1" customWidth="1"/>
    <col min="9" max="9" width="10.42578125" style="104" bestFit="1" customWidth="1"/>
    <col min="10" max="10" width="5.7109375" style="104" customWidth="1"/>
    <col min="11" max="11" width="11.7109375" style="104" customWidth="1"/>
    <col min="12" max="12" width="9.140625" style="104"/>
    <col min="13" max="13" width="9.140625" style="104" customWidth="1"/>
    <col min="14" max="14" width="17.140625" style="104" customWidth="1"/>
    <col min="15" max="15" width="12.5703125" style="104" customWidth="1"/>
    <col min="16" max="16" width="14.42578125" style="104" customWidth="1"/>
    <col min="17" max="17" width="16.7109375" style="104" customWidth="1"/>
    <col min="18" max="16384" width="9.140625" style="104"/>
  </cols>
  <sheetData>
    <row r="1" spans="1:24" s="2" customFormat="1" x14ac:dyDescent="0.25">
      <c r="A1" s="5"/>
      <c r="B1" s="7"/>
      <c r="C1" s="5"/>
      <c r="D1" s="3"/>
      <c r="E1" s="3"/>
      <c r="F1" s="3"/>
      <c r="G1" s="3"/>
      <c r="I1" s="105" t="s">
        <v>19</v>
      </c>
      <c r="K1" s="213" t="s">
        <v>176</v>
      </c>
      <c r="L1" s="214">
        <v>5</v>
      </c>
      <c r="M1" s="2" t="s">
        <v>170</v>
      </c>
    </row>
    <row r="2" spans="1:24" s="2" customFormat="1" ht="5.0999999999999996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M2" s="140"/>
    </row>
    <row r="3" spans="1:24" ht="16.5" thickBot="1" x14ac:dyDescent="0.3">
      <c r="B3" s="289" t="str">
        <f>$L$1&amp;" "&amp;"BEST STUDENTS FROM ALL CLASSES"</f>
        <v>5 BEST STUDENTS FROM ALL CLASSES</v>
      </c>
      <c r="C3" s="289"/>
      <c r="D3" s="289"/>
      <c r="E3" s="289"/>
      <c r="F3" s="289"/>
      <c r="G3" s="289"/>
      <c r="H3" s="289"/>
      <c r="I3" s="289"/>
    </row>
    <row r="4" spans="1:24" ht="17.25" thickTop="1" thickBot="1" x14ac:dyDescent="0.3">
      <c r="L4" s="141" t="s">
        <v>150</v>
      </c>
      <c r="M4" s="177" t="s">
        <v>5</v>
      </c>
      <c r="N4" s="177" t="s">
        <v>161</v>
      </c>
      <c r="O4" s="177" t="s">
        <v>169</v>
      </c>
      <c r="P4" s="150" t="s">
        <v>158</v>
      </c>
      <c r="Q4" s="177" t="s">
        <v>160</v>
      </c>
      <c r="R4" s="178"/>
      <c r="S4" s="178"/>
      <c r="T4" s="178"/>
      <c r="U4" s="178"/>
    </row>
    <row r="5" spans="1:24" ht="16.5" thickTop="1" x14ac:dyDescent="0.25">
      <c r="A5" s="129" t="s">
        <v>1</v>
      </c>
      <c r="B5" s="130" t="s">
        <v>5</v>
      </c>
      <c r="C5" s="131" t="s">
        <v>6</v>
      </c>
      <c r="D5" s="132" t="s">
        <v>7</v>
      </c>
      <c r="E5" s="133" t="s">
        <v>9</v>
      </c>
      <c r="F5" s="134" t="s">
        <v>19</v>
      </c>
      <c r="G5" s="135" t="s">
        <v>18</v>
      </c>
      <c r="H5" s="133" t="s">
        <v>158</v>
      </c>
      <c r="I5" s="136" t="s">
        <v>20</v>
      </c>
      <c r="L5" s="172" t="str" cm="1">
        <f t="array" ref="L5:L7">_COMP[Compositions]</f>
        <v>1st Semester</v>
      </c>
      <c r="M5" s="173" t="str">
        <f>"'"&amp;"AVERAGE STUDENT 3e'!$B$4:$B$86"</f>
        <v>'AVERAGE STUDENT 3e'!$B$4:$B$86</v>
      </c>
      <c r="N5" s="173" t="str">
        <f>"'"&amp;"AVERAGE STUDENT 3e'!$B$4:$E$86"</f>
        <v>'AVERAGE STUDENT 3e'!$B$4:$E$86</v>
      </c>
      <c r="O5" s="173" t="str">
        <f>"'"&amp;"AVERAGE STUDENT 3e'!$F$4:$F$86"</f>
        <v>'AVERAGE STUDENT 3e'!$F$4:$F$86</v>
      </c>
      <c r="P5" s="173" t="str">
        <f>"'"&amp;"AVERAGE STUDENT 3e'!$G$4:$G$86"</f>
        <v>'AVERAGE STUDENT 3e'!$G$4:$G$86</v>
      </c>
      <c r="Q5" s="173" t="str">
        <f>"'"&amp;"AVERAGE STUDENT 3e'!$H$4:$H$86"</f>
        <v>'AVERAGE STUDENT 3e'!$H$4:$H$86</v>
      </c>
      <c r="R5" s="173"/>
      <c r="S5" s="173"/>
      <c r="T5" s="173"/>
      <c r="U5" s="173"/>
    </row>
    <row r="6" spans="1:24" ht="15.75" customHeight="1" x14ac:dyDescent="0.25">
      <c r="A6" s="137">
        <v>1</v>
      </c>
      <c r="B6" s="154" t="str" cm="1">
        <f t="array" aca="1" ref="B6:E20" ca="1">_xlfn.CHOOSECOLS(_xlfn.ANCHORARRAY(M9),1,2,3,4)</f>
        <v>Sb_77AQC</v>
      </c>
      <c r="C6" s="185" t="str">
        <f ca="1"/>
        <v>KATE</v>
      </c>
      <c r="D6" s="186" t="str">
        <f ca="1"/>
        <v>WARNER</v>
      </c>
      <c r="E6" s="187" t="str">
        <f ca="1"/>
        <v>F</v>
      </c>
      <c r="F6" s="188" cm="1">
        <f t="array" aca="1" ref="F6:F20" ca="1">IF(I1=F5,_xlfn.CHOOSECOLS(_xlfn.ANCHORARRAY(M9),5),"")</f>
        <v>17.46</v>
      </c>
      <c r="G6" s="187" t="str" cm="1">
        <f t="array" ref="G6">IF(I1=G5,_xlfn.CHOOSECOLS(_xlfn.ANCHORARRAY(M9),5),"")</f>
        <v/>
      </c>
      <c r="H6" s="155" cm="1">
        <f t="array" aca="1" ref="H6:I20" ca="1">_xlfn.CHOOSECOLS(_xlfn.ANCHORARRAY(M9),6,7)</f>
        <v>1</v>
      </c>
      <c r="I6" s="189" t="str">
        <f ca="1"/>
        <v>_3eA</v>
      </c>
      <c r="K6" s="184"/>
      <c r="L6" s="174" t="str">
        <v>2nd Semester</v>
      </c>
      <c r="M6" s="175" t="str">
        <f>"'"&amp;"AVERAGE STUDENT 3e'!$K$4:$K$86"</f>
        <v>'AVERAGE STUDENT 3e'!$K$4:$K$86</v>
      </c>
      <c r="N6" s="175" t="str">
        <f>"'"&amp;"AVERAGE STUDENT 3e'!$K$4:$N$86"</f>
        <v>'AVERAGE STUDENT 3e'!$K$4:$N$86</v>
      </c>
      <c r="O6" s="176" t="str">
        <f>"'"&amp;"AVERAGE STUDENT 3e'!$Q$4:$Q$86"</f>
        <v>'AVERAGE STUDENT 3e'!$Q$4:$Q$86</v>
      </c>
      <c r="P6" s="176" t="str">
        <f>"'"&amp;"AVERAGE STUDENT 3e'!$T$4:$T$86"</f>
        <v>'AVERAGE STUDENT 3e'!$T$4:$T$86</v>
      </c>
      <c r="Q6" s="175" t="str">
        <f>"'"&amp;"AVERAGE STUDENT 3e'!$U$4:$U$86"</f>
        <v>'AVERAGE STUDENT 3e'!$U$4:$U$86</v>
      </c>
      <c r="R6" s="173"/>
      <c r="S6" s="173"/>
      <c r="T6" s="173"/>
      <c r="U6" s="173"/>
      <c r="V6" s="184"/>
      <c r="W6" s="184"/>
      <c r="X6" s="184"/>
    </row>
    <row r="7" spans="1:24" ht="15.75" customHeight="1" x14ac:dyDescent="0.25">
      <c r="A7" s="137">
        <v>2</v>
      </c>
      <c r="B7" s="190" t="str">
        <f ca="1"/>
        <v>Sb_85YFE</v>
      </c>
      <c r="C7" s="191" t="str">
        <f ca="1"/>
        <v>LAGERTHA</v>
      </c>
      <c r="D7" s="192" t="str">
        <f ca="1"/>
        <v>LOTHBROCK</v>
      </c>
      <c r="E7" s="193" t="str">
        <f ca="1"/>
        <v>F</v>
      </c>
      <c r="F7" s="194">
        <f ca="1"/>
        <v>17.46</v>
      </c>
      <c r="G7" s="195"/>
      <c r="H7" s="196">
        <f ca="1"/>
        <v>1</v>
      </c>
      <c r="I7" s="197" t="str">
        <f ca="1"/>
        <v>_3eB</v>
      </c>
      <c r="K7" s="184"/>
      <c r="L7" s="174" t="str">
        <v>ANNUAL</v>
      </c>
      <c r="M7" s="175" t="str">
        <f>"'"&amp;"AVERAGE STUDENT 3e'!$T$4:$T$86"</f>
        <v>'AVERAGE STUDENT 3e'!$T$4:$T$86</v>
      </c>
      <c r="N7" s="175" t="str">
        <f>"'"&amp;"AVERAGE STUDENT 3e'!$T$4:$W$86"</f>
        <v>'AVERAGE STUDENT 3e'!$T$4:$W$86</v>
      </c>
      <c r="O7" s="175" t="str">
        <f>"'"&amp;"AVERAGE STUDENT 3e'!$X$4:$X$86"</f>
        <v>'AVERAGE STUDENT 3e'!$X$4:$X$86</v>
      </c>
      <c r="P7" s="175" t="str">
        <f>"'"&amp;"AVERAGE STUDENT 3e'!$Y$4:$Y$86"</f>
        <v>'AVERAGE STUDENT 3e'!$Y$4:$Y$86</v>
      </c>
      <c r="Q7" s="175" t="str">
        <f>"'"&amp;"AVERAGE STUDENT 3e'!$Z$4:$Z$86"</f>
        <v>'AVERAGE STUDENT 3e'!$Z$4:$Z$86</v>
      </c>
      <c r="R7" s="173"/>
      <c r="S7" s="177"/>
      <c r="T7" s="177"/>
      <c r="U7" s="177"/>
      <c r="V7" s="184"/>
      <c r="W7" s="184"/>
      <c r="X7" s="184"/>
    </row>
    <row r="8" spans="1:24" ht="15.75" customHeight="1" x14ac:dyDescent="0.25">
      <c r="A8" s="137">
        <v>3</v>
      </c>
      <c r="B8" s="190" t="str">
        <f ca="1"/>
        <v>Sb_89HSJ</v>
      </c>
      <c r="C8" s="191" t="str">
        <f ca="1"/>
        <v>FOLKWIN</v>
      </c>
      <c r="D8" s="192" t="str">
        <f ca="1"/>
        <v>WOLFSPEER</v>
      </c>
      <c r="E8" s="193" t="str">
        <f ca="1"/>
        <v>M</v>
      </c>
      <c r="F8" s="194">
        <f ca="1"/>
        <v>16.73</v>
      </c>
      <c r="G8" s="193"/>
      <c r="H8" s="198">
        <f ca="1"/>
        <v>1</v>
      </c>
      <c r="I8" s="197" t="str">
        <f ca="1"/>
        <v>_3eC</v>
      </c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</row>
    <row r="9" spans="1:24" ht="15.75" customHeight="1" x14ac:dyDescent="0.25">
      <c r="A9" s="137">
        <v>4</v>
      </c>
      <c r="B9" s="190" t="str">
        <f ca="1"/>
        <v>Sb_86HZJ</v>
      </c>
      <c r="C9" s="191" t="str">
        <f ca="1"/>
        <v>EZEKIEL</v>
      </c>
      <c r="D9" s="192" t="str">
        <f ca="1"/>
        <v>EZEKIEL</v>
      </c>
      <c r="E9" s="193" t="str">
        <f ca="1"/>
        <v>M</v>
      </c>
      <c r="F9" s="194">
        <f ca="1"/>
        <v>12.33</v>
      </c>
      <c r="G9" s="195"/>
      <c r="H9" s="155">
        <f ca="1"/>
        <v>2</v>
      </c>
      <c r="I9" s="197" t="str">
        <f ca="1"/>
        <v>_3eA</v>
      </c>
      <c r="K9" s="184"/>
      <c r="L9" s="184"/>
      <c r="M9" s="216" t="str" cm="1">
        <f t="array" aca="1" ref="M9:S23" ca="1">_xlfn._xlws.SORT(_xlfn._xlws.FILTER(_xlfn.HSTACK(INDIRECT(_xlfn.XLOOKUP(I1,_xlfn.ANCHORARRAY( L5), N5:N7)), INDIRECT(_xlfn.XLOOKUP(I1,_xlfn.ANCHORARRAY( L5), O5:O7)), INDIRECT(_xlfn.XLOOKUP(I1,_xlfn.ANCHORARRAY( L5), P5:P7)), INDIRECT(_xlfn.XLOOKUP(I1,_xlfn.ANCHORARRAY( L5), Q5:Q7))), (INDIRECT(_xlfn.XLOOKUP(I1,_xlfn.ANCHORARRAY( L5), M5:M7)) &lt;&gt; "") * (INDIRECT(_xlfn.XLOOKUP(I1,_xlfn.ANCHORARRAY( L5), M5:M7)) &lt;&gt; "ID") * (INDIRECT(_xlfn.XLOOKUP(I1,_xlfn.ANCHORARRAY( L5), M5:M7)) &lt;&gt; "School Year") * (INDIRECT(_xlfn.XLOOKUP(I1,_xlfn.ANCHORARRAY( L5), M5:M7)) &lt;&gt; "School") * (INDIRECT(_xlfn.XLOOKUP(I1,_xlfn.ANCHORARRAY( L5), P5:P7)) &lt;= L1), "NONE"), {6;7}, 1)</f>
        <v>Sb_77AQC</v>
      </c>
      <c r="N9" s="215" t="str">
        <f ca="1"/>
        <v>KATE</v>
      </c>
      <c r="O9" s="215" t="str">
        <f ca="1"/>
        <v>WARNER</v>
      </c>
      <c r="P9" s="215" t="str">
        <f ca="1"/>
        <v>F</v>
      </c>
      <c r="Q9" s="215">
        <f ca="1"/>
        <v>17.46</v>
      </c>
      <c r="R9" s="215">
        <f ca="1"/>
        <v>1</v>
      </c>
      <c r="S9" s="215" t="str">
        <f ca="1"/>
        <v>_3eA</v>
      </c>
      <c r="T9" s="184"/>
      <c r="U9" s="184"/>
      <c r="V9" s="184"/>
      <c r="W9" s="184"/>
      <c r="X9" s="184"/>
    </row>
    <row r="10" spans="1:24" ht="15.75" customHeight="1" x14ac:dyDescent="0.25">
      <c r="A10" s="137">
        <v>5</v>
      </c>
      <c r="B10" s="190" t="str">
        <f ca="1"/>
        <v>Sb_67FHM</v>
      </c>
      <c r="C10" s="191" t="str">
        <f ca="1"/>
        <v>TYRION</v>
      </c>
      <c r="D10" s="192" t="str">
        <f ca="1"/>
        <v>LANNISTER</v>
      </c>
      <c r="E10" s="193" t="str">
        <f ca="1"/>
        <v>M</v>
      </c>
      <c r="F10" s="194">
        <f ca="1"/>
        <v>16.63</v>
      </c>
      <c r="G10" s="193"/>
      <c r="H10" s="198">
        <f ca="1"/>
        <v>2</v>
      </c>
      <c r="I10" s="197" t="str">
        <f ca="1"/>
        <v>_3eB</v>
      </c>
      <c r="K10" s="184"/>
      <c r="L10" s="184"/>
      <c r="M10" s="215" t="str">
        <f ca="1"/>
        <v>Sb_85YFE</v>
      </c>
      <c r="N10" s="215" t="str">
        <f ca="1"/>
        <v>LAGERTHA</v>
      </c>
      <c r="O10" s="215" t="str">
        <f ca="1"/>
        <v>LOTHBROCK</v>
      </c>
      <c r="P10" s="215" t="str">
        <f ca="1"/>
        <v>F</v>
      </c>
      <c r="Q10" s="215">
        <f ca="1"/>
        <v>17.46</v>
      </c>
      <c r="R10" s="215">
        <f ca="1"/>
        <v>1</v>
      </c>
      <c r="S10" s="215" t="str">
        <f ca="1"/>
        <v>_3eB</v>
      </c>
      <c r="T10" s="184"/>
      <c r="U10" s="184"/>
      <c r="V10" s="184"/>
      <c r="W10" s="184"/>
      <c r="X10" s="184"/>
    </row>
    <row r="11" spans="1:24" ht="15.75" customHeight="1" x14ac:dyDescent="0.25">
      <c r="A11" s="137">
        <v>6</v>
      </c>
      <c r="B11" s="190" t="str">
        <f ca="1"/>
        <v>Sb_83QVP</v>
      </c>
      <c r="C11" s="191" t="str">
        <f ca="1"/>
        <v>SASHA</v>
      </c>
      <c r="D11" s="192" t="str">
        <f ca="1"/>
        <v>WILLIAMS</v>
      </c>
      <c r="E11" s="193" t="str">
        <f ca="1"/>
        <v>F</v>
      </c>
      <c r="F11" s="194">
        <f ca="1"/>
        <v>16.489999999999998</v>
      </c>
      <c r="G11" s="195"/>
      <c r="H11" s="155">
        <f ca="1"/>
        <v>2</v>
      </c>
      <c r="I11" s="197" t="str">
        <f ca="1"/>
        <v>_3eC</v>
      </c>
      <c r="K11" s="184"/>
      <c r="L11" s="184"/>
      <c r="M11" s="215" t="str">
        <f ca="1"/>
        <v>Sb_89HSJ</v>
      </c>
      <c r="N11" s="215" t="str">
        <f ca="1"/>
        <v>FOLKWIN</v>
      </c>
      <c r="O11" s="215" t="str">
        <f ca="1"/>
        <v>WOLFSPEER</v>
      </c>
      <c r="P11" s="215" t="str">
        <f ca="1"/>
        <v>M</v>
      </c>
      <c r="Q11" s="215">
        <f ca="1"/>
        <v>16.73</v>
      </c>
      <c r="R11" s="215">
        <f ca="1"/>
        <v>1</v>
      </c>
      <c r="S11" s="215" t="str">
        <f ca="1"/>
        <v>_3eC</v>
      </c>
      <c r="T11" s="184"/>
      <c r="U11" s="184"/>
      <c r="V11" s="184"/>
      <c r="W11" s="184"/>
      <c r="X11" s="184"/>
    </row>
    <row r="12" spans="1:24" ht="15.75" customHeight="1" x14ac:dyDescent="0.25">
      <c r="A12" s="137">
        <v>7</v>
      </c>
      <c r="B12" s="199" t="str">
        <f ca="1"/>
        <v>Sb_77WDU</v>
      </c>
      <c r="C12" s="200" t="str">
        <f ca="1"/>
        <v>DAVID</v>
      </c>
      <c r="D12" s="201" t="str">
        <f ca="1"/>
        <v>PALMER</v>
      </c>
      <c r="E12" s="202" t="str">
        <f ca="1"/>
        <v>M</v>
      </c>
      <c r="F12" s="203">
        <f ca="1"/>
        <v>11.65</v>
      </c>
      <c r="G12" s="202"/>
      <c r="H12" s="217">
        <f ca="1"/>
        <v>3</v>
      </c>
      <c r="I12" s="204" t="str">
        <f ca="1"/>
        <v>_3eA</v>
      </c>
      <c r="K12" s="184"/>
      <c r="L12" s="184"/>
      <c r="M12" s="215" t="str">
        <f ca="1"/>
        <v>Sb_86HZJ</v>
      </c>
      <c r="N12" s="215" t="str">
        <f ca="1"/>
        <v>EZEKIEL</v>
      </c>
      <c r="O12" s="215" t="str">
        <f ca="1"/>
        <v>EZEKIEL</v>
      </c>
      <c r="P12" s="215" t="str">
        <f ca="1"/>
        <v>M</v>
      </c>
      <c r="Q12" s="215">
        <f ca="1"/>
        <v>12.33</v>
      </c>
      <c r="R12" s="215">
        <f ca="1"/>
        <v>2</v>
      </c>
      <c r="S12" s="215" t="str">
        <f ca="1"/>
        <v>_3eA</v>
      </c>
      <c r="T12" s="184"/>
      <c r="U12" s="184"/>
      <c r="V12" s="184"/>
      <c r="W12" s="184"/>
      <c r="X12" s="184"/>
    </row>
    <row r="13" spans="1:24" ht="15.75" customHeight="1" x14ac:dyDescent="0.25">
      <c r="A13" s="137">
        <v>8</v>
      </c>
      <c r="B13" s="199" t="str">
        <f ca="1"/>
        <v>Sb_79XUD</v>
      </c>
      <c r="C13" s="200" t="str">
        <f ca="1"/>
        <v>JAIME</v>
      </c>
      <c r="D13" s="201" t="str">
        <f ca="1"/>
        <v>LANNISTER</v>
      </c>
      <c r="E13" s="202" t="str">
        <f ca="1"/>
        <v>M</v>
      </c>
      <c r="F13" s="203">
        <f ca="1"/>
        <v>15.51</v>
      </c>
      <c r="G13" s="205"/>
      <c r="H13" s="206">
        <f ca="1"/>
        <v>3</v>
      </c>
      <c r="I13" s="204" t="str">
        <f ca="1"/>
        <v>_3eB</v>
      </c>
      <c r="K13" s="184"/>
      <c r="L13" s="184"/>
      <c r="M13" s="215" t="str">
        <f ca="1"/>
        <v>Sb_67FHM</v>
      </c>
      <c r="N13" s="215" t="str">
        <f ca="1"/>
        <v>TYRION</v>
      </c>
      <c r="O13" s="215" t="str">
        <f ca="1"/>
        <v>LANNISTER</v>
      </c>
      <c r="P13" s="215" t="str">
        <f ca="1"/>
        <v>M</v>
      </c>
      <c r="Q13" s="215">
        <f ca="1"/>
        <v>16.63</v>
      </c>
      <c r="R13" s="215">
        <f ca="1"/>
        <v>2</v>
      </c>
      <c r="S13" s="215" t="str">
        <f ca="1"/>
        <v>_3eB</v>
      </c>
      <c r="T13" s="184"/>
      <c r="U13" s="184"/>
      <c r="V13" s="184"/>
      <c r="W13" s="184"/>
      <c r="X13" s="184"/>
    </row>
    <row r="14" spans="1:24" ht="15.75" customHeight="1" x14ac:dyDescent="0.25">
      <c r="A14" s="137">
        <v>9</v>
      </c>
      <c r="B14" s="208" t="str">
        <f ca="1"/>
        <v>Sb_78XMG</v>
      </c>
      <c r="C14" s="209" t="str">
        <f ca="1"/>
        <v>THUSNELDA</v>
      </c>
      <c r="D14" s="210" t="str">
        <f ca="1"/>
        <v>GOURSAUD</v>
      </c>
      <c r="E14" s="211" t="str">
        <f ca="1"/>
        <v>M</v>
      </c>
      <c r="F14" s="212">
        <f ca="1"/>
        <v>12.44</v>
      </c>
      <c r="G14" s="211"/>
      <c r="H14" s="218">
        <f ca="1"/>
        <v>3</v>
      </c>
      <c r="I14" s="219" t="str">
        <f ca="1"/>
        <v>_3eC</v>
      </c>
      <c r="K14" s="184"/>
      <c r="L14" s="184"/>
      <c r="M14" s="215" t="str">
        <f ca="1"/>
        <v>Sb_83QVP</v>
      </c>
      <c r="N14" s="215" t="str">
        <f ca="1"/>
        <v>SASHA</v>
      </c>
      <c r="O14" s="215" t="str">
        <f ca="1"/>
        <v>WILLIAMS</v>
      </c>
      <c r="P14" s="215" t="str">
        <f ca="1"/>
        <v>F</v>
      </c>
      <c r="Q14" s="215">
        <f ca="1"/>
        <v>16.489999999999998</v>
      </c>
      <c r="R14" s="215">
        <f ca="1"/>
        <v>2</v>
      </c>
      <c r="S14" s="215" t="str">
        <f ca="1"/>
        <v>_3eC</v>
      </c>
      <c r="T14" s="184"/>
      <c r="U14" s="184"/>
      <c r="V14" s="184"/>
      <c r="W14" s="184"/>
      <c r="X14" s="184"/>
    </row>
    <row r="15" spans="1:24" ht="15.75" customHeight="1" x14ac:dyDescent="0.25">
      <c r="A15" s="137">
        <v>10</v>
      </c>
      <c r="B15" s="199" t="str">
        <f ca="1"/>
        <v>Sb_82QEZ</v>
      </c>
      <c r="C15" s="200" t="str">
        <f ca="1"/>
        <v>LAGERTHA</v>
      </c>
      <c r="D15" s="201" t="str">
        <f ca="1"/>
        <v>LOTHBROCK</v>
      </c>
      <c r="E15" s="202" t="str">
        <f ca="1"/>
        <v>F</v>
      </c>
      <c r="F15" s="203">
        <f ca="1"/>
        <v>10.55</v>
      </c>
      <c r="G15" s="205"/>
      <c r="H15" s="206">
        <f ca="1"/>
        <v>4</v>
      </c>
      <c r="I15" s="204" t="str">
        <f ca="1"/>
        <v>_3eA</v>
      </c>
      <c r="K15" s="184"/>
      <c r="L15" s="184"/>
      <c r="M15" s="220" t="str">
        <f ca="1"/>
        <v>Sb_77WDU</v>
      </c>
      <c r="N15" s="220" t="str">
        <f ca="1"/>
        <v>DAVID</v>
      </c>
      <c r="O15" s="220" t="str">
        <f ca="1"/>
        <v>PALMER</v>
      </c>
      <c r="P15" s="220" t="str">
        <f ca="1"/>
        <v>M</v>
      </c>
      <c r="Q15" s="220">
        <f ca="1"/>
        <v>11.65</v>
      </c>
      <c r="R15" s="220">
        <f ca="1"/>
        <v>3</v>
      </c>
      <c r="S15" s="220" t="str">
        <f ca="1"/>
        <v>_3eA</v>
      </c>
      <c r="T15" s="184"/>
      <c r="U15" s="184"/>
      <c r="V15" s="184"/>
      <c r="W15" s="184"/>
      <c r="X15" s="184"/>
    </row>
    <row r="16" spans="1:24" ht="15.75" customHeight="1" x14ac:dyDescent="0.25">
      <c r="A16" s="137">
        <v>11</v>
      </c>
      <c r="B16" s="199" t="str">
        <f ca="1"/>
        <v>Sb_75JRI</v>
      </c>
      <c r="C16" s="200" t="str">
        <f ca="1"/>
        <v>UHTRED</v>
      </c>
      <c r="D16" s="201" t="str">
        <f ca="1"/>
        <v>DE BEBBANBURG</v>
      </c>
      <c r="E16" s="202" t="str">
        <f ca="1"/>
        <v>M</v>
      </c>
      <c r="F16" s="203">
        <f ca="1"/>
        <v>14.71</v>
      </c>
      <c r="G16" s="202"/>
      <c r="H16" s="206">
        <f ca="1"/>
        <v>4</v>
      </c>
      <c r="I16" s="204" t="str">
        <f ca="1"/>
        <v>_3eB</v>
      </c>
      <c r="K16" s="184"/>
      <c r="L16" s="184"/>
      <c r="M16" s="220" t="str">
        <f ca="1"/>
        <v>Sb_79XUD</v>
      </c>
      <c r="N16" s="220" t="str">
        <f ca="1"/>
        <v>JAIME</v>
      </c>
      <c r="O16" s="220" t="str">
        <f ca="1"/>
        <v>LANNISTER</v>
      </c>
      <c r="P16" s="220" t="str">
        <f ca="1"/>
        <v>M</v>
      </c>
      <c r="Q16" s="220">
        <f ca="1"/>
        <v>15.51</v>
      </c>
      <c r="R16" s="220">
        <f ca="1"/>
        <v>3</v>
      </c>
      <c r="S16" s="220" t="str">
        <f ca="1"/>
        <v>_3eB</v>
      </c>
      <c r="T16" s="184"/>
      <c r="U16" s="184"/>
      <c r="V16" s="184"/>
      <c r="W16" s="184"/>
      <c r="X16" s="184"/>
    </row>
    <row r="17" spans="1:19" x14ac:dyDescent="0.25">
      <c r="A17" s="137">
        <v>12</v>
      </c>
      <c r="B17" s="190" t="str">
        <f ca="1"/>
        <v>Sb_87IQK</v>
      </c>
      <c r="C17" s="191" t="str">
        <f ca="1"/>
        <v>HADGAN</v>
      </c>
      <c r="D17" s="192" t="str">
        <f ca="1"/>
        <v>ONOPKO</v>
      </c>
      <c r="E17" s="193" t="str">
        <f ca="1"/>
        <v>F</v>
      </c>
      <c r="F17" s="194">
        <f ca="1"/>
        <v>11.04</v>
      </c>
      <c r="G17" s="195"/>
      <c r="H17" s="196">
        <f ca="1"/>
        <v>4</v>
      </c>
      <c r="I17" s="197" t="str">
        <f ca="1"/>
        <v>_3eC</v>
      </c>
      <c r="M17" s="221" t="str">
        <f ca="1"/>
        <v>Sb_78XMG</v>
      </c>
      <c r="N17" s="221" t="str">
        <f ca="1"/>
        <v>THUSNELDA</v>
      </c>
      <c r="O17" s="221" t="str">
        <f ca="1"/>
        <v>GOURSAUD</v>
      </c>
      <c r="P17" s="221" t="str">
        <f ca="1"/>
        <v>M</v>
      </c>
      <c r="Q17" s="221">
        <f ca="1"/>
        <v>12.44</v>
      </c>
      <c r="R17" s="221">
        <f ca="1"/>
        <v>3</v>
      </c>
      <c r="S17" s="221" t="str">
        <f ca="1"/>
        <v>_3eC</v>
      </c>
    </row>
    <row r="18" spans="1:19" x14ac:dyDescent="0.25">
      <c r="A18" s="137">
        <v>13</v>
      </c>
      <c r="B18" s="199" t="str">
        <f ca="1"/>
        <v>Sb_69JGI</v>
      </c>
      <c r="C18" s="200" t="str">
        <f ca="1"/>
        <v>JAIME</v>
      </c>
      <c r="D18" s="201" t="str">
        <f ca="1"/>
        <v>LANNISTER</v>
      </c>
      <c r="E18" s="202" t="str">
        <f ca="1"/>
        <v>M</v>
      </c>
      <c r="F18" s="203">
        <f ca="1"/>
        <v>10.49</v>
      </c>
      <c r="G18" s="202"/>
      <c r="H18" s="206">
        <f ca="1"/>
        <v>5</v>
      </c>
      <c r="I18" s="204" t="str">
        <f ca="1"/>
        <v>_3eA</v>
      </c>
      <c r="M18" s="221" t="str">
        <f ca="1"/>
        <v>Sb_82QEZ</v>
      </c>
      <c r="N18" s="221" t="str">
        <f ca="1"/>
        <v>LAGERTHA</v>
      </c>
      <c r="O18" s="221" t="str">
        <f ca="1"/>
        <v>LOTHBROCK</v>
      </c>
      <c r="P18" s="221" t="str">
        <f ca="1"/>
        <v>F</v>
      </c>
      <c r="Q18" s="221">
        <f ca="1"/>
        <v>10.55</v>
      </c>
      <c r="R18" s="221">
        <f ca="1"/>
        <v>4</v>
      </c>
      <c r="S18" s="221" t="str">
        <f ca="1"/>
        <v>_3eA</v>
      </c>
    </row>
    <row r="19" spans="1:19" x14ac:dyDescent="0.25">
      <c r="A19" s="137">
        <v>14</v>
      </c>
      <c r="B19" s="199" t="str">
        <f ca="1"/>
        <v>Sb_83LPC</v>
      </c>
      <c r="C19" s="200" t="str">
        <f ca="1"/>
        <v>DAENERYS</v>
      </c>
      <c r="D19" s="201" t="str">
        <f ca="1"/>
        <v>TARGARYEN</v>
      </c>
      <c r="E19" s="202" t="str">
        <f ca="1"/>
        <v>F</v>
      </c>
      <c r="F19" s="203">
        <f ca="1"/>
        <v>14.23</v>
      </c>
      <c r="G19" s="205"/>
      <c r="H19" s="206">
        <f ca="1"/>
        <v>5</v>
      </c>
      <c r="I19" s="204" t="str">
        <f ca="1"/>
        <v>_3eB</v>
      </c>
      <c r="M19" s="221" t="str">
        <f ca="1"/>
        <v>Sb_75JRI</v>
      </c>
      <c r="N19" s="221" t="str">
        <f ca="1"/>
        <v>UHTRED</v>
      </c>
      <c r="O19" s="221" t="str">
        <f ca="1"/>
        <v>DE BEBBANBURG</v>
      </c>
      <c r="P19" s="221" t="str">
        <f ca="1"/>
        <v>M</v>
      </c>
      <c r="Q19" s="221">
        <f ca="1"/>
        <v>14.71</v>
      </c>
      <c r="R19" s="221">
        <f ca="1"/>
        <v>4</v>
      </c>
      <c r="S19" s="221" t="str">
        <f ca="1"/>
        <v>_3eB</v>
      </c>
    </row>
    <row r="20" spans="1:19" x14ac:dyDescent="0.25">
      <c r="A20" s="137">
        <v>15</v>
      </c>
      <c r="B20" s="154" t="str">
        <f ca="1"/>
        <v>Sb_71FUP</v>
      </c>
      <c r="C20" s="185" t="str">
        <f ca="1"/>
        <v>KUNOLF</v>
      </c>
      <c r="D20" s="186" t="str">
        <f ca="1"/>
        <v>BRUKTEER</v>
      </c>
      <c r="E20" s="187" t="str">
        <f ca="1"/>
        <v>M</v>
      </c>
      <c r="F20" s="188">
        <f ca="1"/>
        <v>10.55</v>
      </c>
      <c r="G20" s="187"/>
      <c r="H20" s="155">
        <f ca="1"/>
        <v>5</v>
      </c>
      <c r="I20" s="197" t="str">
        <f ca="1"/>
        <v>_3eC</v>
      </c>
      <c r="M20" s="104" t="str">
        <f ca="1"/>
        <v>Sb_87IQK</v>
      </c>
      <c r="N20" s="104" t="str">
        <f ca="1"/>
        <v>HADGAN</v>
      </c>
      <c r="O20" s="104" t="str">
        <f ca="1"/>
        <v>ONOPKO</v>
      </c>
      <c r="P20" s="104" t="str">
        <f ca="1"/>
        <v>F</v>
      </c>
      <c r="Q20" s="104">
        <f ca="1"/>
        <v>11.04</v>
      </c>
      <c r="R20" s="104">
        <f ca="1"/>
        <v>4</v>
      </c>
      <c r="S20" s="104" t="str">
        <f ca="1"/>
        <v>_3eC</v>
      </c>
    </row>
    <row r="21" spans="1:19" x14ac:dyDescent="0.25">
      <c r="A21" s="137">
        <v>16</v>
      </c>
      <c r="B21" s="199"/>
      <c r="C21" s="200"/>
      <c r="D21" s="201"/>
      <c r="E21" s="202"/>
      <c r="F21" s="203"/>
      <c r="G21" s="205"/>
      <c r="H21" s="206"/>
      <c r="I21" s="204"/>
      <c r="M21" s="104" t="str">
        <f ca="1"/>
        <v>Sb_69JGI</v>
      </c>
      <c r="N21" s="104" t="str">
        <f ca="1"/>
        <v>JAIME</v>
      </c>
      <c r="O21" s="104" t="str">
        <f ca="1"/>
        <v>LANNISTER</v>
      </c>
      <c r="P21" s="104" t="str">
        <f ca="1"/>
        <v>M</v>
      </c>
      <c r="Q21" s="104">
        <f ca="1"/>
        <v>10.49</v>
      </c>
      <c r="R21" s="104">
        <f ca="1"/>
        <v>5</v>
      </c>
      <c r="S21" s="104" t="str">
        <f ca="1"/>
        <v>_3eA</v>
      </c>
    </row>
    <row r="22" spans="1:19" x14ac:dyDescent="0.25">
      <c r="A22" s="137">
        <v>17</v>
      </c>
      <c r="B22" s="199"/>
      <c r="C22" s="200"/>
      <c r="D22" s="201"/>
      <c r="E22" s="202"/>
      <c r="F22" s="203"/>
      <c r="G22" s="202"/>
      <c r="H22" s="207"/>
      <c r="I22" s="204"/>
      <c r="M22" s="104" t="str">
        <f ca="1"/>
        <v>Sb_83LPC</v>
      </c>
      <c r="N22" s="104" t="str">
        <f ca="1"/>
        <v>DAENERYS</v>
      </c>
      <c r="O22" s="104" t="str">
        <f ca="1"/>
        <v>TARGARYEN</v>
      </c>
      <c r="P22" s="104" t="str">
        <f ca="1"/>
        <v>F</v>
      </c>
      <c r="Q22" s="104">
        <f ca="1"/>
        <v>14.23</v>
      </c>
      <c r="R22" s="104">
        <f ca="1"/>
        <v>5</v>
      </c>
      <c r="S22" s="104" t="str">
        <f ca="1"/>
        <v>_3eB</v>
      </c>
    </row>
    <row r="23" spans="1:19" x14ac:dyDescent="0.25">
      <c r="A23" s="137">
        <v>18</v>
      </c>
      <c r="B23" s="190"/>
      <c r="C23" s="191"/>
      <c r="D23" s="192"/>
      <c r="E23" s="193"/>
      <c r="F23" s="194"/>
      <c r="G23" s="195"/>
      <c r="H23" s="196"/>
      <c r="I23" s="197"/>
      <c r="M23" s="104" t="str">
        <f ca="1"/>
        <v>Sb_71FUP</v>
      </c>
      <c r="N23" s="104" t="str">
        <f ca="1"/>
        <v>KUNOLF</v>
      </c>
      <c r="O23" s="104" t="str">
        <f ca="1"/>
        <v>BRUKTEER</v>
      </c>
      <c r="P23" s="104" t="str">
        <f ca="1"/>
        <v>M</v>
      </c>
      <c r="Q23" s="104">
        <f ca="1"/>
        <v>10.55</v>
      </c>
      <c r="R23" s="104">
        <f ca="1"/>
        <v>5</v>
      </c>
      <c r="S23" s="104" t="str">
        <f ca="1"/>
        <v>_3eC</v>
      </c>
    </row>
    <row r="24" spans="1:19" x14ac:dyDescent="0.25">
      <c r="A24" s="137">
        <v>19</v>
      </c>
      <c r="B24" s="199"/>
      <c r="C24" s="200"/>
      <c r="D24" s="201"/>
      <c r="E24" s="202"/>
      <c r="F24" s="203"/>
      <c r="G24" s="202"/>
      <c r="H24" s="206"/>
      <c r="I24" s="204"/>
    </row>
    <row r="25" spans="1:19" x14ac:dyDescent="0.25">
      <c r="A25" s="137">
        <v>20</v>
      </c>
      <c r="B25" s="190"/>
      <c r="C25" s="191"/>
      <c r="D25" s="192"/>
      <c r="E25" s="193"/>
      <c r="F25" s="194"/>
      <c r="G25" s="195"/>
      <c r="H25" s="196"/>
      <c r="I25" s="197"/>
    </row>
    <row r="26" spans="1:19" x14ac:dyDescent="0.25">
      <c r="A26" s="137">
        <v>21</v>
      </c>
      <c r="B26" s="199"/>
      <c r="C26" s="200"/>
      <c r="D26" s="201"/>
      <c r="E26" s="202"/>
      <c r="F26" s="203"/>
      <c r="G26" s="202"/>
      <c r="H26" s="206"/>
      <c r="I26" s="204"/>
    </row>
    <row r="27" spans="1:19" x14ac:dyDescent="0.25">
      <c r="A27" s="137">
        <v>22</v>
      </c>
      <c r="B27" s="199"/>
      <c r="C27" s="200"/>
      <c r="D27" s="201"/>
      <c r="E27" s="202"/>
      <c r="F27" s="203"/>
      <c r="G27" s="205"/>
      <c r="H27" s="206"/>
      <c r="I27" s="204"/>
      <c r="M27" s="266" t="s">
        <v>349</v>
      </c>
    </row>
    <row r="28" spans="1:19" x14ac:dyDescent="0.25">
      <c r="A28" s="137">
        <v>23</v>
      </c>
      <c r="B28" s="199"/>
      <c r="C28" s="200"/>
      <c r="D28" s="201"/>
      <c r="E28" s="202"/>
      <c r="F28" s="203"/>
      <c r="G28" s="202"/>
      <c r="H28" s="206"/>
      <c r="I28" s="204"/>
    </row>
    <row r="29" spans="1:19" x14ac:dyDescent="0.25">
      <c r="A29" s="137">
        <v>24</v>
      </c>
      <c r="B29" s="190"/>
      <c r="C29" s="191"/>
      <c r="D29" s="192"/>
      <c r="E29" s="193"/>
      <c r="F29" s="194"/>
      <c r="G29" s="195"/>
      <c r="H29" s="196"/>
      <c r="I29" s="197"/>
    </row>
    <row r="30" spans="1:19" x14ac:dyDescent="0.25">
      <c r="A30" s="137">
        <v>25</v>
      </c>
      <c r="B30" s="208"/>
      <c r="C30" s="209"/>
      <c r="D30" s="210"/>
      <c r="E30" s="211"/>
      <c r="F30" s="212"/>
      <c r="G30" s="211"/>
      <c r="H30" s="206"/>
      <c r="I30" s="204"/>
    </row>
    <row r="31" spans="1:19" x14ac:dyDescent="0.25">
      <c r="A31" s="137">
        <v>26</v>
      </c>
      <c r="B31" s="190"/>
      <c r="C31" s="191"/>
      <c r="D31" s="192"/>
      <c r="E31" s="193"/>
      <c r="F31" s="194"/>
      <c r="G31" s="195"/>
      <c r="H31" s="196"/>
      <c r="I31" s="197"/>
    </row>
    <row r="32" spans="1:19" x14ac:dyDescent="0.25">
      <c r="A32" s="137">
        <v>27</v>
      </c>
      <c r="B32" s="199"/>
      <c r="C32" s="200"/>
      <c r="D32" s="201"/>
      <c r="E32" s="202"/>
      <c r="F32" s="203"/>
      <c r="G32" s="202"/>
      <c r="H32" s="206"/>
      <c r="I32" s="204"/>
    </row>
    <row r="33" spans="1:9" x14ac:dyDescent="0.25">
      <c r="A33" s="137">
        <v>28</v>
      </c>
      <c r="B33" s="190"/>
      <c r="C33" s="191"/>
      <c r="D33" s="192"/>
      <c r="E33" s="193"/>
      <c r="F33" s="194"/>
      <c r="G33" s="195"/>
      <c r="H33" s="196"/>
      <c r="I33" s="197"/>
    </row>
    <row r="34" spans="1:9" x14ac:dyDescent="0.25">
      <c r="A34" s="137">
        <v>29</v>
      </c>
      <c r="B34" s="199"/>
      <c r="C34" s="200"/>
      <c r="D34" s="201"/>
      <c r="E34" s="202"/>
      <c r="F34" s="203"/>
      <c r="G34" s="202"/>
      <c r="H34" s="206"/>
      <c r="I34" s="204"/>
    </row>
    <row r="35" spans="1:9" x14ac:dyDescent="0.25">
      <c r="A35" s="137">
        <v>30</v>
      </c>
      <c r="B35" s="190"/>
      <c r="C35" s="191"/>
      <c r="D35" s="192"/>
      <c r="E35" s="193"/>
      <c r="F35" s="194"/>
      <c r="G35" s="195"/>
      <c r="H35" s="196"/>
      <c r="I35" s="197"/>
    </row>
    <row r="36" spans="1:9" x14ac:dyDescent="0.25">
      <c r="A36" s="137">
        <v>31</v>
      </c>
      <c r="B36" s="190"/>
      <c r="C36" s="191"/>
      <c r="D36" s="192"/>
      <c r="E36" s="193"/>
      <c r="F36" s="194"/>
      <c r="G36" s="195"/>
      <c r="H36" s="196"/>
      <c r="I36" s="197"/>
    </row>
    <row r="37" spans="1:9" x14ac:dyDescent="0.25">
      <c r="A37" s="137">
        <v>32</v>
      </c>
      <c r="B37" s="190"/>
      <c r="C37" s="191"/>
      <c r="D37" s="192"/>
      <c r="E37" s="193"/>
      <c r="F37" s="194"/>
      <c r="G37" s="195"/>
      <c r="H37" s="196"/>
      <c r="I37" s="197"/>
    </row>
    <row r="38" spans="1:9" x14ac:dyDescent="0.25">
      <c r="A38" s="137">
        <v>33</v>
      </c>
      <c r="B38" s="190"/>
      <c r="C38" s="191"/>
      <c r="D38" s="192"/>
      <c r="E38" s="193"/>
      <c r="F38" s="194"/>
      <c r="G38" s="195"/>
      <c r="H38" s="196"/>
      <c r="I38" s="197"/>
    </row>
    <row r="39" spans="1:9" x14ac:dyDescent="0.25">
      <c r="A39" s="137">
        <v>34</v>
      </c>
      <c r="B39" s="190"/>
      <c r="C39" s="191"/>
      <c r="D39" s="192"/>
      <c r="E39" s="193"/>
      <c r="F39" s="194"/>
      <c r="G39" s="195"/>
      <c r="H39" s="196"/>
      <c r="I39" s="197"/>
    </row>
    <row r="40" spans="1:9" x14ac:dyDescent="0.25">
      <c r="A40" s="137">
        <v>35</v>
      </c>
      <c r="B40" s="190"/>
      <c r="C40" s="191"/>
      <c r="D40" s="192"/>
      <c r="E40" s="193"/>
      <c r="F40" s="194"/>
      <c r="G40" s="195"/>
      <c r="H40" s="196"/>
      <c r="I40" s="197"/>
    </row>
    <row r="41" spans="1:9" x14ac:dyDescent="0.25">
      <c r="A41" s="137">
        <v>36</v>
      </c>
      <c r="B41" s="190"/>
      <c r="C41" s="191"/>
      <c r="D41" s="192"/>
      <c r="E41" s="193"/>
      <c r="F41" s="194"/>
      <c r="G41" s="195"/>
      <c r="H41" s="196"/>
      <c r="I41" s="197"/>
    </row>
  </sheetData>
  <mergeCells count="1">
    <mergeCell ref="B3:I3"/>
  </mergeCells>
  <conditionalFormatting sqref="A6:D7 B8:D9 A8:A41 B14:D17">
    <cfRule type="expression" dxfId="2" priority="3">
      <formula>AND((#REF!)&gt;16,(#REF!+#REF!+#REF!+$I6)&gt;=2,(#REF!)&lt;9.5)</formula>
    </cfRule>
  </conditionalFormatting>
  <conditionalFormatting sqref="B10:D13">
    <cfRule type="expression" dxfId="1" priority="2">
      <formula>AND((#REF!)&gt;16,(#REF!+#REF!+#REF!+$I10)&gt;=2,(#REF!)&lt;9.5)</formula>
    </cfRule>
  </conditionalFormatting>
  <conditionalFormatting sqref="B18:D41">
    <cfRule type="expression" dxfId="0" priority="1">
      <formula>AND((#REF!)&gt;16,(#REF!+#REF!+#REF!+$I18)&gt;=2,(#REF!)&lt;9.5)</formula>
    </cfRule>
  </conditionalFormatting>
  <dataValidations count="2">
    <dataValidation type="list" allowBlank="1" showInputMessage="1" showErrorMessage="1" sqref="L1" xr:uid="{F6D46E67-C499-4D49-AB9A-905405EBA0E2}">
      <formula1>INDIRECT("Number_to_CHOOSE[CHOOSE]")</formula1>
    </dataValidation>
    <dataValidation type="list" allowBlank="1" showInputMessage="1" showErrorMessage="1" sqref="I1" xr:uid="{5F92267E-D51F-4572-9B00-DB75D1960D39}">
      <formula1>INDIRECT("_COMP[Compositions]")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FEJSONBlob xmlns="http://schemas.advancedformulaenvironment.officeapps.live.com/afejsonblob/1.0">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BcAG4AIgB9AF0ALAAiAHAAcgBvAGoAZQBjAHQATgBhAG0AZQBzACIAOgBbAF0ALAAiAGwAbwBjAGEAbABlACIAOgB7ACIAbABpAHMAdABTAGUAcABhAHIAYQB0AG8AcgAiADoAIgAsACIALAAiAHIAbwB3AFMAZQBwAGEAcgBhAHQAbwByACIAOgAiADsAIgAsACIAYwBvAGwAdQBtAG4AUwBlAHAAYQByAGEAdABvAHIAIgA6ACIALAAiACwAIgB0AGgAbwB1AHMAYQBuAGQAcwBTAGUAcABhAHIAYQB0AG8AcgAiADoAIgAsACIALAAiAHQAaABvAHUAcwBhAG4AZABzAFAAbwBzAGkAdABpAG8AbgBzACIAOgBbADMAXQAsACIAZABlAGMAaQBtAGEAbABTAGUAcABhAHIAYQB0AG8AcgAiADoAIgAuACIALAAiAGQAYQB0AGUATwByAGQAZQByACIAOgAiAEQATQBZACIALAAiAGMAdQByAHIAZQBuAGMAeQBTAHkAbQBiAG8AbAAiADoAIgBIAEsAJAAiACwAIgBpAHMAQwB1AHIAcgBlAG4AYwB5AFMAeQBtAGIAbwBsAEwAZQBhAGQAIgA6AHQAcgB1AGUALAAiAGkAcwBDAHUAcgByAGUAbgBjAHkAUwBlAHAAQgB5AFMAcABhAGMAZQAiADoAZgBhAGwAcwBlACwAIgByAG8AdwBMAGUAdAB0AGUAcgAiADoAIgBSACIALAAiAGMAbwBsAHUAbQBuAEwAZQB0AHQAZQByACIAOgAiAEMAIgAsACIAcgBjAEwAZQBmAHQAQgByAGEAYwBrAGUAdAAiADoAIgBbACIALAAiAHIAYwBSAGkAZwBoAHQAQgByAGEAYwBrAGUAdAAiADoAIgBdACIALAAiAHMAdABhAHQAZQBtAGUAbgB0AFMAZQBwAGEAcgBhAHQAbwByACIAOgAiADsAIgAsACIAbABvAGMAYQBsAGUATgBhAG0AZQAiADoAIgBlAG4ALQBnAGIAIgB9AH0A</AFEJSONBlob>
</file>

<file path=customXml/itemProps1.xml><?xml version="1.0" encoding="utf-8"?>
<ds:datastoreItem xmlns:ds="http://schemas.openxmlformats.org/officeDocument/2006/customXml" ds:itemID="{301827AB-35D7-B74A-A7E9-98AAC6801371}">
  <ds:schemaRefs>
    <ds:schemaRef ds:uri="http://schemas.advancedformulaenvironment.officeapps.live.com/afejsonblob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DATA_PREPARATION TABLES</vt:lpstr>
      <vt:lpstr>AVERAGE STUDENT 3e</vt:lpstr>
      <vt:lpstr>DATA DETAILS 3e</vt:lpstr>
      <vt:lpstr>SYNTHESE</vt:lpstr>
      <vt:lpstr>2 BEST STUDENTS from ALL CLASS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Ibrahima ANNE</dc:creator>
  <cp:lastModifiedBy>Ibrahima ANNE</cp:lastModifiedBy>
  <dcterms:created xsi:type="dcterms:W3CDTF">2015-06-05T18:17:20Z</dcterms:created>
  <dcterms:modified xsi:type="dcterms:W3CDTF">2024-07-14T01:31:14Z</dcterms:modified>
</cp:coreProperties>
</file>