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0B1FB05-46B9-420B-BAF0-1A16D8DE8B5D}" xr6:coauthVersionLast="47" xr6:coauthVersionMax="47" xr10:uidLastSave="{00000000-0000-0000-0000-000000000000}"/>
  <bookViews>
    <workbookView xWindow="-120" yWindow="-120" windowWidth="29040" windowHeight="15840" activeTab="1" xr2:uid="{46E9B123-663B-4C60-B119-F98357489F02}"/>
  </bookViews>
  <sheets>
    <sheet name="FORMULE TOTAL" sheetId="1" r:id="rId1"/>
    <sheet name="RECAP" sheetId="2" r:id="rId2"/>
  </sheets>
  <externalReferences>
    <externalReference r:id="rId3"/>
    <externalReference r:id="rId4"/>
  </externalReferences>
  <definedNames>
    <definedName name="_xlnm.Print_Titles" localSheetId="0">'FORMULE TOTAL'!$1:$3</definedName>
    <definedName name="n_feu">WEEKNUM(RECAP!$A1,21)&amp;"S"&amp;YEAR(RECAP!$A1)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11" i="2" l="1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10" i="2"/>
  <c r="CQ9" i="2"/>
  <c r="DF9" i="2"/>
  <c r="GM9" i="2" s="1"/>
  <c r="DN9" i="2"/>
  <c r="GU9" i="2" s="1"/>
  <c r="DV9" i="2"/>
  <c r="HC9" i="2" s="1"/>
  <c r="ED9" i="2"/>
  <c r="HK9" i="2" s="1"/>
  <c r="EL9" i="2"/>
  <c r="HS9" i="2" s="1"/>
  <c r="ET9" i="2"/>
  <c r="FB9" i="2"/>
  <c r="FC9" i="2"/>
  <c r="FE9" i="2"/>
  <c r="FF9" i="2"/>
  <c r="FH9" i="2"/>
  <c r="FI9" i="2"/>
  <c r="FK9" i="2"/>
  <c r="FL9" i="2"/>
  <c r="FM9" i="2"/>
  <c r="FO9" i="2"/>
  <c r="FX9" i="2"/>
  <c r="CH9" i="2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11" i="1"/>
  <c r="CP26" i="2"/>
  <c r="CW26" i="2" s="1"/>
  <c r="CS26" i="2"/>
  <c r="CV26" i="2"/>
  <c r="CY26" i="2"/>
  <c r="DA26" i="2"/>
  <c r="DJ26" i="2"/>
  <c r="DO26" i="2" a="1"/>
  <c r="DO26" i="2" s="1"/>
  <c r="DP26" i="2" a="1"/>
  <c r="DP26" i="2" s="1"/>
  <c r="DQ26" i="2" a="1"/>
  <c r="DQ26" i="2" s="1"/>
  <c r="DW26" i="2"/>
  <c r="EP26" i="2"/>
  <c r="EZ26" i="2"/>
  <c r="FN26" i="2"/>
  <c r="FR26" i="2"/>
  <c r="FT26" i="2"/>
  <c r="FW26" i="2"/>
  <c r="GA26" i="2"/>
  <c r="GE26" i="2"/>
  <c r="GG26" i="2"/>
  <c r="GM26" i="2"/>
  <c r="GS26" i="2"/>
  <c r="GW26" i="2"/>
  <c r="GY26" i="2"/>
  <c r="GZ26" i="2"/>
  <c r="HC26" i="2"/>
  <c r="HK26" i="2"/>
  <c r="EI7" i="2"/>
  <c r="GP6" i="2"/>
  <c r="FR6" i="2"/>
  <c r="GE5" i="2"/>
  <c r="FJ4" i="2"/>
  <c r="CI4" i="2"/>
  <c r="BZ4" i="2"/>
  <c r="EZ3" i="2"/>
  <c r="FW2" i="2"/>
  <c r="CM2" i="2"/>
  <c r="HT1" i="2"/>
  <c r="HS1" i="2"/>
  <c r="HR1" i="2"/>
  <c r="HQ1" i="2"/>
  <c r="HP1" i="2"/>
  <c r="HO1" i="2"/>
  <c r="HN1" i="2"/>
  <c r="HM1" i="2"/>
  <c r="HL1" i="2"/>
  <c r="HK1" i="2"/>
  <c r="HJ1" i="2"/>
  <c r="HI1" i="2"/>
  <c r="HH1" i="2"/>
  <c r="HG1" i="2"/>
  <c r="HF1" i="2"/>
  <c r="HE1" i="2"/>
  <c r="HD1" i="2"/>
  <c r="HC1" i="2"/>
  <c r="HB1" i="2"/>
  <c r="HA1" i="2"/>
  <c r="GZ1" i="2"/>
  <c r="GY1" i="2"/>
  <c r="GX1" i="2"/>
  <c r="GW1" i="2"/>
  <c r="GV1" i="2"/>
  <c r="GU1" i="2"/>
  <c r="GT1" i="2"/>
  <c r="GS1" i="2"/>
  <c r="GR1" i="2"/>
  <c r="GQ1" i="2"/>
  <c r="GP1" i="2"/>
  <c r="GO1" i="2"/>
  <c r="GN1" i="2"/>
  <c r="GM1" i="2"/>
  <c r="GL1" i="2"/>
  <c r="GK1" i="2"/>
  <c r="GJ1" i="2"/>
  <c r="GI1" i="2"/>
  <c r="GH1" i="2"/>
  <c r="GG1" i="2"/>
  <c r="GF1" i="2"/>
  <c r="GE1" i="2"/>
  <c r="GD1" i="2"/>
  <c r="GC1" i="2"/>
  <c r="GB1" i="2"/>
  <c r="GA1" i="2"/>
  <c r="FZ1" i="2"/>
  <c r="FY1" i="2"/>
  <c r="FX1" i="2"/>
  <c r="FW1" i="2"/>
  <c r="FV1" i="2"/>
  <c r="FU1" i="2"/>
  <c r="FT1" i="2"/>
  <c r="FS1" i="2"/>
  <c r="FR1" i="2"/>
  <c r="FQ1" i="2"/>
  <c r="FP1" i="2"/>
  <c r="FO1" i="2"/>
  <c r="FN1" i="2"/>
  <c r="FM1" i="2"/>
  <c r="FL1" i="2"/>
  <c r="FK1" i="2"/>
  <c r="FJ1" i="2"/>
  <c r="FI1" i="2"/>
  <c r="FH1" i="2"/>
  <c r="FG1" i="2"/>
  <c r="FF1" i="2"/>
  <c r="FE1" i="2"/>
  <c r="FD1" i="2"/>
  <c r="FC1" i="2"/>
  <c r="FB1" i="2"/>
  <c r="FA1" i="2"/>
  <c r="EZ1" i="2"/>
  <c r="EY1" i="2"/>
  <c r="EX1" i="2"/>
  <c r="EW1" i="2"/>
  <c r="EV1" i="2"/>
  <c r="EU1" i="2"/>
  <c r="ET1" i="2"/>
  <c r="ES1" i="2"/>
  <c r="ER1" i="2"/>
  <c r="EQ1" i="2"/>
  <c r="EP1" i="2"/>
  <c r="EO1" i="2"/>
  <c r="EN1" i="2"/>
  <c r="EM1" i="2"/>
  <c r="EL1" i="2"/>
  <c r="EK1" i="2"/>
  <c r="EJ1" i="2"/>
  <c r="EI1" i="2"/>
  <c r="EH1" i="2"/>
  <c r="EG1" i="2"/>
  <c r="EF1" i="2"/>
  <c r="EE1" i="2"/>
  <c r="ED1" i="2"/>
  <c r="EC1" i="2"/>
  <c r="EB1" i="2"/>
  <c r="EA1" i="2"/>
  <c r="DZ1" i="2"/>
  <c r="DY1" i="2"/>
  <c r="DX1" i="2"/>
  <c r="DW1" i="2"/>
  <c r="DV1" i="2"/>
  <c r="DU1" i="2"/>
  <c r="DT1" i="2"/>
  <c r="DS1" i="2"/>
  <c r="DR1" i="2"/>
  <c r="DQ1" i="2"/>
  <c r="DP1" i="2"/>
  <c r="DO1" i="2"/>
  <c r="DN1" i="2"/>
  <c r="DM1" i="2"/>
  <c r="DL1" i="2"/>
  <c r="DK1" i="2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K1" i="2"/>
  <c r="CI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HC39" i="2"/>
  <c r="GZ39" i="2"/>
  <c r="GW39" i="2"/>
  <c r="GY39" i="2" s="1"/>
  <c r="GS39" i="2"/>
  <c r="GM39" i="2"/>
  <c r="GG39" i="2"/>
  <c r="GA39" i="2"/>
  <c r="FW39" i="2"/>
  <c r="FT39" i="2"/>
  <c r="FN39" i="2"/>
  <c r="EZ39" i="2"/>
  <c r="EP39" i="2"/>
  <c r="DW39" i="2"/>
  <c r="DQ39" i="2" a="1"/>
  <c r="DQ39" i="2" s="1"/>
  <c r="DP39" i="2" a="1"/>
  <c r="DP39" i="2" s="1"/>
  <c r="DO39" i="2" a="1"/>
  <c r="DO39" i="2" s="1"/>
  <c r="DA39" i="2"/>
  <c r="CY39" i="2"/>
  <c r="CV39" i="2"/>
  <c r="CS39" i="2"/>
  <c r="CP39" i="2"/>
  <c r="CM39" i="2"/>
  <c r="CE39" i="2"/>
  <c r="CB39" i="2"/>
  <c r="BY39" i="2"/>
  <c r="BV39" i="2"/>
  <c r="BU39" i="2"/>
  <c r="BM39" i="2"/>
  <c r="BE39" i="2"/>
  <c r="AW39" i="2"/>
  <c r="AO39" i="2"/>
  <c r="AG39" i="2"/>
  <c r="Y39" i="2"/>
  <c r="J39" i="2"/>
  <c r="HK39" i="2" s="1"/>
  <c r="HC38" i="2"/>
  <c r="GZ38" i="2"/>
  <c r="GW38" i="2"/>
  <c r="GY38" i="2" s="1"/>
  <c r="GS38" i="2"/>
  <c r="GM38" i="2"/>
  <c r="GG38" i="2"/>
  <c r="GA38" i="2"/>
  <c r="FW38" i="2"/>
  <c r="FT38" i="2"/>
  <c r="FN38" i="2"/>
  <c r="EZ38" i="2"/>
  <c r="EP38" i="2"/>
  <c r="DW38" i="2"/>
  <c r="DQ38" i="2" a="1"/>
  <c r="DQ38" i="2" s="1"/>
  <c r="DP38" i="2" a="1"/>
  <c r="DP38" i="2" s="1"/>
  <c r="DO38" i="2" a="1"/>
  <c r="DO38" i="2" s="1"/>
  <c r="DA38" i="2"/>
  <c r="CY38" i="2"/>
  <c r="CV38" i="2"/>
  <c r="CS38" i="2"/>
  <c r="CP38" i="2"/>
  <c r="CM38" i="2"/>
  <c r="CE38" i="2"/>
  <c r="CB38" i="2"/>
  <c r="BY38" i="2"/>
  <c r="BV38" i="2"/>
  <c r="BU38" i="2"/>
  <c r="BM38" i="2"/>
  <c r="BE38" i="2"/>
  <c r="AW38" i="2"/>
  <c r="AO38" i="2"/>
  <c r="AG38" i="2"/>
  <c r="Y38" i="2"/>
  <c r="J38" i="2"/>
  <c r="HK38" i="2" s="1"/>
  <c r="HC37" i="2"/>
  <c r="GZ37" i="2"/>
  <c r="GW37" i="2"/>
  <c r="GY37" i="2" s="1"/>
  <c r="GS37" i="2"/>
  <c r="GM37" i="2"/>
  <c r="GG37" i="2"/>
  <c r="GA37" i="2"/>
  <c r="FW37" i="2"/>
  <c r="FT37" i="2"/>
  <c r="FN37" i="2"/>
  <c r="EZ37" i="2"/>
  <c r="EP37" i="2"/>
  <c r="DW37" i="2"/>
  <c r="DQ37" i="2" a="1"/>
  <c r="DQ37" i="2" s="1"/>
  <c r="DP37" i="2" a="1"/>
  <c r="DP37" i="2" s="1"/>
  <c r="DO37" i="2" a="1"/>
  <c r="DO37" i="2" s="1"/>
  <c r="DA37" i="2"/>
  <c r="CY37" i="2"/>
  <c r="CV37" i="2"/>
  <c r="CS37" i="2"/>
  <c r="CP37" i="2"/>
  <c r="CM37" i="2"/>
  <c r="CE37" i="2"/>
  <c r="CB37" i="2"/>
  <c r="BY37" i="2"/>
  <c r="BV37" i="2"/>
  <c r="BU37" i="2"/>
  <c r="BM37" i="2"/>
  <c r="BE37" i="2"/>
  <c r="AW37" i="2"/>
  <c r="AO37" i="2"/>
  <c r="AG37" i="2"/>
  <c r="Y37" i="2"/>
  <c r="J37" i="2"/>
  <c r="DJ37" i="2" s="1"/>
  <c r="HC36" i="2"/>
  <c r="GZ36" i="2"/>
  <c r="GW36" i="2"/>
  <c r="GY36" i="2" s="1"/>
  <c r="GS36" i="2"/>
  <c r="GM36" i="2"/>
  <c r="GG36" i="2"/>
  <c r="GA36" i="2"/>
  <c r="FW36" i="2"/>
  <c r="FT36" i="2"/>
  <c r="FN36" i="2"/>
  <c r="EZ36" i="2"/>
  <c r="EP36" i="2"/>
  <c r="DW36" i="2"/>
  <c r="DQ36" i="2" a="1"/>
  <c r="DQ36" i="2" s="1"/>
  <c r="DP36" i="2" a="1"/>
  <c r="DP36" i="2" s="1"/>
  <c r="DO36" i="2" a="1"/>
  <c r="DO36" i="2" s="1"/>
  <c r="DA36" i="2"/>
  <c r="CY36" i="2"/>
  <c r="CV36" i="2"/>
  <c r="CS36" i="2"/>
  <c r="CP36" i="2"/>
  <c r="CM36" i="2"/>
  <c r="CE36" i="2"/>
  <c r="CB36" i="2"/>
  <c r="BY36" i="2"/>
  <c r="BV36" i="2"/>
  <c r="BU36" i="2"/>
  <c r="BM36" i="2"/>
  <c r="BE36" i="2"/>
  <c r="AW36" i="2"/>
  <c r="AO36" i="2"/>
  <c r="AG36" i="2"/>
  <c r="Y36" i="2"/>
  <c r="J36" i="2"/>
  <c r="DJ36" i="2" s="1"/>
  <c r="HC35" i="2"/>
  <c r="GZ35" i="2"/>
  <c r="GW35" i="2"/>
  <c r="GY35" i="2" s="1"/>
  <c r="GS35" i="2"/>
  <c r="GM35" i="2"/>
  <c r="GG35" i="2"/>
  <c r="GA35" i="2"/>
  <c r="FW35" i="2"/>
  <c r="FT35" i="2"/>
  <c r="FN35" i="2"/>
  <c r="EZ35" i="2"/>
  <c r="EP35" i="2"/>
  <c r="DW35" i="2"/>
  <c r="DQ35" i="2" a="1"/>
  <c r="DQ35" i="2" s="1"/>
  <c r="DP35" i="2" a="1"/>
  <c r="DP35" i="2" s="1"/>
  <c r="DO35" i="2" a="1"/>
  <c r="DO35" i="2" s="1"/>
  <c r="DA35" i="2"/>
  <c r="CY35" i="2"/>
  <c r="CV35" i="2"/>
  <c r="CS35" i="2"/>
  <c r="CP35" i="2"/>
  <c r="CM35" i="2"/>
  <c r="CE35" i="2"/>
  <c r="CB35" i="2"/>
  <c r="BY35" i="2"/>
  <c r="BV35" i="2"/>
  <c r="BU35" i="2"/>
  <c r="BM35" i="2"/>
  <c r="BE35" i="2"/>
  <c r="AW35" i="2"/>
  <c r="AO35" i="2"/>
  <c r="AG35" i="2"/>
  <c r="Y35" i="2"/>
  <c r="J35" i="2"/>
  <c r="HC34" i="2"/>
  <c r="GZ34" i="2"/>
  <c r="GW34" i="2"/>
  <c r="GY34" i="2" s="1"/>
  <c r="GS34" i="2"/>
  <c r="GM34" i="2"/>
  <c r="GG34" i="2"/>
  <c r="GA34" i="2"/>
  <c r="FW34" i="2"/>
  <c r="FT34" i="2"/>
  <c r="FN34" i="2"/>
  <c r="EZ34" i="2"/>
  <c r="EP34" i="2"/>
  <c r="DW34" i="2"/>
  <c r="DQ34" i="2" a="1"/>
  <c r="DQ34" i="2" s="1"/>
  <c r="DP34" i="2" a="1"/>
  <c r="DP34" i="2" s="1"/>
  <c r="DO34" i="2" a="1"/>
  <c r="DO34" i="2" s="1"/>
  <c r="DA34" i="2"/>
  <c r="CY34" i="2"/>
  <c r="CV34" i="2"/>
  <c r="CS34" i="2"/>
  <c r="CP34" i="2"/>
  <c r="CM34" i="2"/>
  <c r="CE34" i="2"/>
  <c r="CB34" i="2"/>
  <c r="BY34" i="2"/>
  <c r="BV34" i="2"/>
  <c r="BU34" i="2"/>
  <c r="BM34" i="2"/>
  <c r="BE34" i="2"/>
  <c r="AW34" i="2"/>
  <c r="AO34" i="2"/>
  <c r="AG34" i="2"/>
  <c r="Y34" i="2"/>
  <c r="J34" i="2"/>
  <c r="DJ34" i="2" s="1"/>
  <c r="HC33" i="2"/>
  <c r="GZ33" i="2"/>
  <c r="GW33" i="2"/>
  <c r="GY33" i="2" s="1"/>
  <c r="GS33" i="2"/>
  <c r="GM33" i="2"/>
  <c r="GG33" i="2"/>
  <c r="GA33" i="2"/>
  <c r="FW33" i="2"/>
  <c r="FR33" i="2"/>
  <c r="FT33" i="2" s="1"/>
  <c r="FN33" i="2"/>
  <c r="EZ33" i="2"/>
  <c r="EP33" i="2"/>
  <c r="DW33" i="2"/>
  <c r="DQ33" i="2" a="1"/>
  <c r="DQ33" i="2" s="1"/>
  <c r="DP33" i="2" a="1"/>
  <c r="DP33" i="2" s="1"/>
  <c r="DO33" i="2" a="1"/>
  <c r="DO33" i="2" s="1"/>
  <c r="DA33" i="2"/>
  <c r="CY33" i="2"/>
  <c r="CV33" i="2"/>
  <c r="CS33" i="2"/>
  <c r="CP33" i="2"/>
  <c r="CM33" i="2"/>
  <c r="CE33" i="2"/>
  <c r="CB33" i="2"/>
  <c r="BY33" i="2"/>
  <c r="BV33" i="2"/>
  <c r="BU33" i="2"/>
  <c r="BM33" i="2"/>
  <c r="BE33" i="2"/>
  <c r="AW33" i="2"/>
  <c r="AO33" i="2"/>
  <c r="AG33" i="2"/>
  <c r="Y33" i="2"/>
  <c r="J33" i="2"/>
  <c r="DJ33" i="2" s="1"/>
  <c r="HC32" i="2"/>
  <c r="GZ32" i="2"/>
  <c r="GW32" i="2"/>
  <c r="GY32" i="2" s="1"/>
  <c r="GS32" i="2"/>
  <c r="GM32" i="2"/>
  <c r="GG32" i="2"/>
  <c r="GA32" i="2"/>
  <c r="FW32" i="2"/>
  <c r="FT32" i="2"/>
  <c r="FN32" i="2"/>
  <c r="EZ32" i="2"/>
  <c r="EP32" i="2"/>
  <c r="DW32" i="2"/>
  <c r="DQ32" i="2" a="1"/>
  <c r="DQ32" i="2" s="1"/>
  <c r="DP32" i="2" a="1"/>
  <c r="DP32" i="2" s="1"/>
  <c r="DO32" i="2" a="1"/>
  <c r="DO32" i="2" s="1"/>
  <c r="DA32" i="2"/>
  <c r="CY32" i="2"/>
  <c r="CV32" i="2"/>
  <c r="CS32" i="2"/>
  <c r="CP32" i="2"/>
  <c r="CM32" i="2"/>
  <c r="CF32" i="2"/>
  <c r="CE32" i="2"/>
  <c r="CB32" i="2"/>
  <c r="BY32" i="2"/>
  <c r="BV32" i="2"/>
  <c r="BU32" i="2"/>
  <c r="BM32" i="2"/>
  <c r="BE32" i="2"/>
  <c r="AW32" i="2"/>
  <c r="AO32" i="2"/>
  <c r="AG32" i="2"/>
  <c r="Y32" i="2"/>
  <c r="J32" i="2"/>
  <c r="HK32" i="2" s="1"/>
  <c r="HC31" i="2"/>
  <c r="GZ31" i="2"/>
  <c r="GW31" i="2"/>
  <c r="GY31" i="2" s="1"/>
  <c r="GS31" i="2"/>
  <c r="GM31" i="2"/>
  <c r="GE31" i="2"/>
  <c r="GG31" i="2" s="1"/>
  <c r="GA31" i="2"/>
  <c r="FW31" i="2"/>
  <c r="FR31" i="2"/>
  <c r="FT31" i="2" s="1"/>
  <c r="FN31" i="2"/>
  <c r="EZ31" i="2"/>
  <c r="EP31" i="2"/>
  <c r="DW31" i="2"/>
  <c r="DQ31" i="2" a="1"/>
  <c r="DQ31" i="2" s="1"/>
  <c r="DP31" i="2" a="1"/>
  <c r="DP31" i="2" s="1"/>
  <c r="DO31" i="2" a="1"/>
  <c r="DO31" i="2" s="1"/>
  <c r="DA31" i="2"/>
  <c r="CY31" i="2"/>
  <c r="CV31" i="2"/>
  <c r="CS31" i="2"/>
  <c r="CP31" i="2"/>
  <c r="CM31" i="2"/>
  <c r="CF31" i="2"/>
  <c r="CE31" i="2"/>
  <c r="CB31" i="2"/>
  <c r="BY31" i="2"/>
  <c r="BV31" i="2"/>
  <c r="BU31" i="2"/>
  <c r="BM31" i="2"/>
  <c r="BE31" i="2"/>
  <c r="AW31" i="2"/>
  <c r="AO31" i="2"/>
  <c r="AG31" i="2"/>
  <c r="Y31" i="2"/>
  <c r="J31" i="2"/>
  <c r="HK31" i="2" s="1"/>
  <c r="HC30" i="2"/>
  <c r="GZ30" i="2"/>
  <c r="GW30" i="2"/>
  <c r="GY30" i="2" s="1"/>
  <c r="GS30" i="2"/>
  <c r="GM30" i="2"/>
  <c r="GG30" i="2"/>
  <c r="GA30" i="2"/>
  <c r="FW30" i="2"/>
  <c r="FR30" i="2"/>
  <c r="FT30" i="2" s="1"/>
  <c r="FN30" i="2"/>
  <c r="EZ30" i="2"/>
  <c r="EP30" i="2"/>
  <c r="DW30" i="2"/>
  <c r="DQ30" i="2" a="1"/>
  <c r="DQ30" i="2" s="1"/>
  <c r="DP30" i="2" a="1"/>
  <c r="DP30" i="2" s="1"/>
  <c r="DO30" i="2" a="1"/>
  <c r="DO30" i="2" s="1"/>
  <c r="DA30" i="2"/>
  <c r="CY30" i="2"/>
  <c r="CV30" i="2"/>
  <c r="CS30" i="2"/>
  <c r="CP30" i="2"/>
  <c r="CM30" i="2"/>
  <c r="CF30" i="2"/>
  <c r="CE30" i="2"/>
  <c r="CB30" i="2"/>
  <c r="BY30" i="2"/>
  <c r="BV30" i="2"/>
  <c r="BU30" i="2"/>
  <c r="BM30" i="2"/>
  <c r="BE30" i="2"/>
  <c r="AW30" i="2"/>
  <c r="AO30" i="2"/>
  <c r="AG30" i="2"/>
  <c r="Y30" i="2"/>
  <c r="J30" i="2"/>
  <c r="HK30" i="2" s="1"/>
  <c r="HC29" i="2"/>
  <c r="GZ29" i="2"/>
  <c r="GW29" i="2"/>
  <c r="GY29" i="2" s="1"/>
  <c r="GS29" i="2"/>
  <c r="GM29" i="2"/>
  <c r="GG29" i="2"/>
  <c r="GA29" i="2"/>
  <c r="FW29" i="2"/>
  <c r="FT29" i="2"/>
  <c r="FN29" i="2"/>
  <c r="EZ29" i="2"/>
  <c r="EP29" i="2"/>
  <c r="DW29" i="2"/>
  <c r="DQ29" i="2" a="1"/>
  <c r="DQ29" i="2" s="1"/>
  <c r="DP29" i="2" a="1"/>
  <c r="DP29" i="2" s="1"/>
  <c r="DO29" i="2" a="1"/>
  <c r="DO29" i="2" s="1"/>
  <c r="DA29" i="2"/>
  <c r="CY29" i="2"/>
  <c r="CV29" i="2"/>
  <c r="CS29" i="2"/>
  <c r="CP29" i="2"/>
  <c r="CM29" i="2"/>
  <c r="CE29" i="2"/>
  <c r="CB29" i="2"/>
  <c r="BY29" i="2"/>
  <c r="BV29" i="2"/>
  <c r="BU29" i="2"/>
  <c r="BM29" i="2"/>
  <c r="BE29" i="2"/>
  <c r="AW29" i="2"/>
  <c r="AO29" i="2"/>
  <c r="AG29" i="2"/>
  <c r="Y29" i="2"/>
  <c r="J29" i="2"/>
  <c r="HK29" i="2" s="1"/>
  <c r="HC28" i="2"/>
  <c r="GZ28" i="2"/>
  <c r="GW28" i="2"/>
  <c r="GY28" i="2" s="1"/>
  <c r="GS28" i="2"/>
  <c r="GM28" i="2"/>
  <c r="GG28" i="2"/>
  <c r="GA28" i="2"/>
  <c r="FW28" i="2"/>
  <c r="FT28" i="2"/>
  <c r="FN28" i="2"/>
  <c r="EZ28" i="2"/>
  <c r="EP28" i="2"/>
  <c r="DW28" i="2"/>
  <c r="DQ28" i="2" a="1"/>
  <c r="DQ28" i="2" s="1"/>
  <c r="DP28" i="2" a="1"/>
  <c r="DP28" i="2" s="1"/>
  <c r="DO28" i="2" a="1"/>
  <c r="DO28" i="2" s="1"/>
  <c r="DA28" i="2"/>
  <c r="CY28" i="2"/>
  <c r="CV28" i="2"/>
  <c r="CS28" i="2"/>
  <c r="CP28" i="2"/>
  <c r="CM28" i="2"/>
  <c r="CF28" i="2"/>
  <c r="CE28" i="2"/>
  <c r="CB28" i="2"/>
  <c r="BY28" i="2"/>
  <c r="BV28" i="2"/>
  <c r="BU28" i="2"/>
  <c r="BM28" i="2"/>
  <c r="BE28" i="2"/>
  <c r="AW28" i="2"/>
  <c r="AO28" i="2"/>
  <c r="AG28" i="2"/>
  <c r="Y28" i="2"/>
  <c r="J28" i="2"/>
  <c r="HC27" i="2"/>
  <c r="GZ27" i="2"/>
  <c r="GW27" i="2"/>
  <c r="GY27" i="2" s="1"/>
  <c r="GS27" i="2"/>
  <c r="GM27" i="2"/>
  <c r="GE27" i="2"/>
  <c r="GG27" i="2" s="1"/>
  <c r="GA27" i="2"/>
  <c r="FW27" i="2"/>
  <c r="FT27" i="2"/>
  <c r="FN27" i="2"/>
  <c r="EZ27" i="2"/>
  <c r="EP27" i="2"/>
  <c r="DW27" i="2"/>
  <c r="DQ27" i="2" a="1"/>
  <c r="DQ27" i="2" s="1"/>
  <c r="DP27" i="2" a="1"/>
  <c r="DP27" i="2" s="1"/>
  <c r="DO27" i="2" a="1"/>
  <c r="DO27" i="2" s="1"/>
  <c r="DA27" i="2"/>
  <c r="CY27" i="2"/>
  <c r="CV27" i="2"/>
  <c r="CS27" i="2"/>
  <c r="CP27" i="2"/>
  <c r="CM27" i="2"/>
  <c r="CF27" i="2"/>
  <c r="CE27" i="2"/>
  <c r="CB27" i="2"/>
  <c r="BY27" i="2"/>
  <c r="BV27" i="2"/>
  <c r="BU27" i="2"/>
  <c r="BM27" i="2"/>
  <c r="BE27" i="2"/>
  <c r="AW27" i="2"/>
  <c r="AO27" i="2"/>
  <c r="AG27" i="2"/>
  <c r="Y27" i="2"/>
  <c r="J27" i="2"/>
  <c r="CF26" i="2"/>
  <c r="CE26" i="2"/>
  <c r="CB26" i="2"/>
  <c r="BY26" i="2"/>
  <c r="BV26" i="2"/>
  <c r="BU26" i="2"/>
  <c r="BM26" i="2"/>
  <c r="BE26" i="2"/>
  <c r="AW26" i="2"/>
  <c r="AO26" i="2"/>
  <c r="AG26" i="2"/>
  <c r="Y26" i="2"/>
  <c r="J26" i="2"/>
  <c r="HC25" i="2"/>
  <c r="GZ25" i="2"/>
  <c r="GW25" i="2"/>
  <c r="GY25" i="2" s="1"/>
  <c r="GS25" i="2"/>
  <c r="GM25" i="2"/>
  <c r="GE25" i="2"/>
  <c r="GG25" i="2" s="1"/>
  <c r="GA25" i="2"/>
  <c r="FW25" i="2"/>
  <c r="FT25" i="2"/>
  <c r="FN25" i="2"/>
  <c r="EZ25" i="2"/>
  <c r="EP25" i="2"/>
  <c r="DW25" i="2"/>
  <c r="DQ25" i="2" a="1"/>
  <c r="DQ25" i="2" s="1"/>
  <c r="DP25" i="2" a="1"/>
  <c r="DP25" i="2" s="1"/>
  <c r="DO25" i="2" a="1"/>
  <c r="DO25" i="2" s="1"/>
  <c r="DA25" i="2"/>
  <c r="CY25" i="2"/>
  <c r="CV25" i="2"/>
  <c r="CS25" i="2"/>
  <c r="CP25" i="2"/>
  <c r="CF25" i="2"/>
  <c r="CE25" i="2"/>
  <c r="CB25" i="2"/>
  <c r="BY25" i="2"/>
  <c r="BV25" i="2"/>
  <c r="BU25" i="2"/>
  <c r="BM25" i="2"/>
  <c r="BE25" i="2"/>
  <c r="AW25" i="2"/>
  <c r="AO25" i="2"/>
  <c r="AG25" i="2"/>
  <c r="Y25" i="2"/>
  <c r="J25" i="2"/>
  <c r="HC24" i="2"/>
  <c r="GZ24" i="2"/>
  <c r="GW24" i="2"/>
  <c r="GY24" i="2" s="1"/>
  <c r="GS24" i="2"/>
  <c r="GM24" i="2"/>
  <c r="GH24" i="2"/>
  <c r="GE24" i="2"/>
  <c r="GG24" i="2" s="1"/>
  <c r="GA24" i="2"/>
  <c r="FW24" i="2"/>
  <c r="FR24" i="2"/>
  <c r="FT24" i="2" s="1"/>
  <c r="FN24" i="2"/>
  <c r="EZ24" i="2"/>
  <c r="EP24" i="2"/>
  <c r="DW24" i="2"/>
  <c r="DQ24" i="2" a="1"/>
  <c r="DQ24" i="2" s="1"/>
  <c r="DP24" i="2" a="1"/>
  <c r="DP24" i="2" s="1"/>
  <c r="DO24" i="2" a="1"/>
  <c r="DO24" i="2" s="1"/>
  <c r="DA24" i="2"/>
  <c r="CY24" i="2"/>
  <c r="CV24" i="2"/>
  <c r="CS24" i="2"/>
  <c r="CP24" i="2"/>
  <c r="CF24" i="2"/>
  <c r="CE24" i="2"/>
  <c r="CB24" i="2"/>
  <c r="BY24" i="2"/>
  <c r="BV24" i="2"/>
  <c r="BU24" i="2"/>
  <c r="BM24" i="2"/>
  <c r="BE24" i="2"/>
  <c r="AW24" i="2"/>
  <c r="AO24" i="2"/>
  <c r="AG24" i="2"/>
  <c r="Y24" i="2"/>
  <c r="J24" i="2"/>
  <c r="DJ24" i="2" s="1"/>
  <c r="HC23" i="2"/>
  <c r="GZ23" i="2"/>
  <c r="GW23" i="2"/>
  <c r="GY23" i="2" s="1"/>
  <c r="GS23" i="2"/>
  <c r="GM23" i="2"/>
  <c r="GH23" i="2"/>
  <c r="GG23" i="2"/>
  <c r="GA23" i="2"/>
  <c r="FW23" i="2"/>
  <c r="FT23" i="2"/>
  <c r="FN23" i="2"/>
  <c r="EZ23" i="2"/>
  <c r="EP23" i="2"/>
  <c r="DW23" i="2"/>
  <c r="DQ23" i="2" a="1"/>
  <c r="DQ23" i="2" s="1"/>
  <c r="DP23" i="2" a="1"/>
  <c r="DP23" i="2" s="1"/>
  <c r="DO23" i="2" a="1"/>
  <c r="DO23" i="2" s="1"/>
  <c r="DA23" i="2"/>
  <c r="CY23" i="2"/>
  <c r="CV23" i="2"/>
  <c r="CS23" i="2"/>
  <c r="CP23" i="2"/>
  <c r="CF23" i="2"/>
  <c r="CE23" i="2"/>
  <c r="CB23" i="2"/>
  <c r="BY23" i="2"/>
  <c r="BV23" i="2"/>
  <c r="BU23" i="2"/>
  <c r="BM23" i="2"/>
  <c r="BE23" i="2"/>
  <c r="AW23" i="2"/>
  <c r="AO23" i="2"/>
  <c r="AG23" i="2"/>
  <c r="Y23" i="2"/>
  <c r="J23" i="2"/>
  <c r="HC22" i="2"/>
  <c r="GZ22" i="2"/>
  <c r="GW22" i="2"/>
  <c r="GY22" i="2" s="1"/>
  <c r="GS22" i="2"/>
  <c r="GM22" i="2"/>
  <c r="GH22" i="2"/>
  <c r="GG22" i="2"/>
  <c r="GA22" i="2"/>
  <c r="FW22" i="2"/>
  <c r="FT22" i="2"/>
  <c r="FN22" i="2"/>
  <c r="EZ22" i="2"/>
  <c r="EP22" i="2"/>
  <c r="DW22" i="2"/>
  <c r="DQ22" i="2" a="1"/>
  <c r="DQ22" i="2" s="1"/>
  <c r="DP22" i="2" a="1"/>
  <c r="DP22" i="2" s="1"/>
  <c r="DO22" i="2" a="1"/>
  <c r="DO22" i="2" s="1"/>
  <c r="DA22" i="2"/>
  <c r="CY22" i="2"/>
  <c r="CV22" i="2"/>
  <c r="CS22" i="2"/>
  <c r="CP22" i="2"/>
  <c r="CM22" i="2"/>
  <c r="CE22" i="2"/>
  <c r="CB22" i="2"/>
  <c r="BY22" i="2"/>
  <c r="BV22" i="2"/>
  <c r="BU22" i="2"/>
  <c r="BM22" i="2"/>
  <c r="BE22" i="2"/>
  <c r="AW22" i="2"/>
  <c r="AO22" i="2"/>
  <c r="AG22" i="2"/>
  <c r="Y22" i="2"/>
  <c r="J22" i="2"/>
  <c r="HC21" i="2"/>
  <c r="GZ21" i="2"/>
  <c r="GW21" i="2"/>
  <c r="GY21" i="2" s="1"/>
  <c r="GS21" i="2"/>
  <c r="GM21" i="2"/>
  <c r="GG21" i="2"/>
  <c r="GA21" i="2"/>
  <c r="FW21" i="2"/>
  <c r="FT21" i="2"/>
  <c r="FN21" i="2"/>
  <c r="EZ21" i="2"/>
  <c r="EP21" i="2"/>
  <c r="DW21" i="2"/>
  <c r="DQ21" i="2" a="1"/>
  <c r="DQ21" i="2" s="1"/>
  <c r="DP21" i="2" a="1"/>
  <c r="DP21" i="2" s="1"/>
  <c r="DO21" i="2" a="1"/>
  <c r="DO21" i="2" s="1"/>
  <c r="DA21" i="2"/>
  <c r="CY21" i="2"/>
  <c r="CV21" i="2"/>
  <c r="CS21" i="2"/>
  <c r="CP21" i="2"/>
  <c r="CF21" i="2"/>
  <c r="CE21" i="2"/>
  <c r="CB21" i="2"/>
  <c r="BY21" i="2"/>
  <c r="BV21" i="2"/>
  <c r="BU21" i="2"/>
  <c r="BM21" i="2"/>
  <c r="BE21" i="2"/>
  <c r="AW21" i="2"/>
  <c r="AO21" i="2"/>
  <c r="AG21" i="2"/>
  <c r="Y21" i="2"/>
  <c r="J21" i="2"/>
  <c r="DJ21" i="2" s="1"/>
  <c r="HC20" i="2"/>
  <c r="GZ20" i="2"/>
  <c r="GW20" i="2"/>
  <c r="GY20" i="2" s="1"/>
  <c r="GS20" i="2"/>
  <c r="GM20" i="2"/>
  <c r="GG20" i="2"/>
  <c r="GA20" i="2"/>
  <c r="FW20" i="2"/>
  <c r="FT20" i="2"/>
  <c r="FN20" i="2"/>
  <c r="EZ20" i="2"/>
  <c r="EP20" i="2"/>
  <c r="DW20" i="2"/>
  <c r="DQ20" i="2" a="1"/>
  <c r="DQ20" i="2" s="1"/>
  <c r="DP20" i="2" a="1"/>
  <c r="DP20" i="2" s="1"/>
  <c r="DO20" i="2" a="1"/>
  <c r="DO20" i="2" s="1"/>
  <c r="DA20" i="2"/>
  <c r="CY20" i="2"/>
  <c r="CV20" i="2"/>
  <c r="CS20" i="2"/>
  <c r="CP20" i="2"/>
  <c r="CF20" i="2"/>
  <c r="CE20" i="2"/>
  <c r="CB20" i="2"/>
  <c r="BY20" i="2"/>
  <c r="BV20" i="2"/>
  <c r="BU20" i="2"/>
  <c r="BM20" i="2"/>
  <c r="BE20" i="2"/>
  <c r="AW20" i="2"/>
  <c r="AO20" i="2"/>
  <c r="AG20" i="2"/>
  <c r="Y20" i="2"/>
  <c r="J20" i="2"/>
  <c r="DJ20" i="2" s="1"/>
  <c r="HC19" i="2"/>
  <c r="GZ19" i="2"/>
  <c r="GW19" i="2"/>
  <c r="GY19" i="2" s="1"/>
  <c r="GS19" i="2"/>
  <c r="GM19" i="2"/>
  <c r="GG19" i="2"/>
  <c r="GA19" i="2"/>
  <c r="FW19" i="2"/>
  <c r="FT19" i="2"/>
  <c r="FN19" i="2"/>
  <c r="EZ19" i="2"/>
  <c r="EP19" i="2"/>
  <c r="DW19" i="2"/>
  <c r="DQ19" i="2" a="1"/>
  <c r="DQ19" i="2" s="1"/>
  <c r="DP19" i="2" a="1"/>
  <c r="DP19" i="2" s="1"/>
  <c r="DO19" i="2" a="1"/>
  <c r="DO19" i="2" s="1"/>
  <c r="DA19" i="2"/>
  <c r="CY19" i="2"/>
  <c r="CV19" i="2"/>
  <c r="CS19" i="2"/>
  <c r="CP19" i="2"/>
  <c r="CF19" i="2"/>
  <c r="CE19" i="2"/>
  <c r="CB19" i="2"/>
  <c r="BY19" i="2"/>
  <c r="BV19" i="2"/>
  <c r="BU19" i="2"/>
  <c r="BM19" i="2"/>
  <c r="BE19" i="2"/>
  <c r="AW19" i="2"/>
  <c r="AO19" i="2"/>
  <c r="AG19" i="2"/>
  <c r="Y19" i="2"/>
  <c r="J19" i="2"/>
  <c r="HK19" i="2" s="1"/>
  <c r="HC18" i="2"/>
  <c r="GZ18" i="2"/>
  <c r="GW18" i="2"/>
  <c r="GY18" i="2" s="1"/>
  <c r="GS18" i="2"/>
  <c r="GM18" i="2"/>
  <c r="GG18" i="2"/>
  <c r="GA18" i="2"/>
  <c r="FW18" i="2"/>
  <c r="FT18" i="2"/>
  <c r="FN18" i="2"/>
  <c r="EZ18" i="2"/>
  <c r="EP18" i="2"/>
  <c r="DW18" i="2"/>
  <c r="DQ18" i="2" a="1"/>
  <c r="DQ18" i="2" s="1"/>
  <c r="DP18" i="2" a="1"/>
  <c r="DP18" i="2" s="1"/>
  <c r="DO18" i="2" a="1"/>
  <c r="DO18" i="2" s="1"/>
  <c r="DA18" i="2"/>
  <c r="CY18" i="2"/>
  <c r="CV18" i="2"/>
  <c r="CS18" i="2"/>
  <c r="CP18" i="2"/>
  <c r="CF18" i="2"/>
  <c r="CE18" i="2"/>
  <c r="CB18" i="2"/>
  <c r="BY18" i="2"/>
  <c r="BV18" i="2"/>
  <c r="BU18" i="2"/>
  <c r="BM18" i="2"/>
  <c r="BE18" i="2"/>
  <c r="AW18" i="2"/>
  <c r="AO18" i="2"/>
  <c r="AG18" i="2"/>
  <c r="Y18" i="2"/>
  <c r="J18" i="2"/>
  <c r="DJ18" i="2" s="1"/>
  <c r="HC17" i="2"/>
  <c r="GZ17" i="2"/>
  <c r="GW17" i="2"/>
  <c r="GY17" i="2" s="1"/>
  <c r="GS17" i="2"/>
  <c r="GM17" i="2"/>
  <c r="GG17" i="2"/>
  <c r="GA17" i="2"/>
  <c r="FW17" i="2"/>
  <c r="FT17" i="2"/>
  <c r="FN17" i="2"/>
  <c r="EZ17" i="2"/>
  <c r="EP17" i="2"/>
  <c r="DW17" i="2"/>
  <c r="DQ17" i="2" a="1"/>
  <c r="DQ17" i="2" s="1"/>
  <c r="DP17" i="2" a="1"/>
  <c r="DP17" i="2" s="1"/>
  <c r="DO17" i="2" a="1"/>
  <c r="DO17" i="2" s="1"/>
  <c r="DA17" i="2"/>
  <c r="CY17" i="2"/>
  <c r="CV17" i="2"/>
  <c r="CS17" i="2"/>
  <c r="CP17" i="2"/>
  <c r="CF17" i="2"/>
  <c r="CE17" i="2"/>
  <c r="CB17" i="2"/>
  <c r="BY17" i="2"/>
  <c r="BV17" i="2"/>
  <c r="BU17" i="2"/>
  <c r="BM17" i="2"/>
  <c r="BE17" i="2"/>
  <c r="AW17" i="2"/>
  <c r="AO17" i="2"/>
  <c r="AG17" i="2"/>
  <c r="Y17" i="2"/>
  <c r="J17" i="2"/>
  <c r="DJ17" i="2" s="1"/>
  <c r="HC16" i="2"/>
  <c r="GZ16" i="2"/>
  <c r="GW16" i="2"/>
  <c r="GY16" i="2" s="1"/>
  <c r="GS16" i="2"/>
  <c r="GM16" i="2"/>
  <c r="GG16" i="2"/>
  <c r="GA16" i="2"/>
  <c r="FW16" i="2"/>
  <c r="FT16" i="2"/>
  <c r="FN16" i="2"/>
  <c r="EZ16" i="2"/>
  <c r="EP16" i="2"/>
  <c r="DW16" i="2"/>
  <c r="DQ16" i="2" a="1"/>
  <c r="DQ16" i="2" s="1"/>
  <c r="DP16" i="2" a="1"/>
  <c r="DP16" i="2" s="1"/>
  <c r="DO16" i="2" a="1"/>
  <c r="DO16" i="2" s="1"/>
  <c r="DA16" i="2"/>
  <c r="CY16" i="2"/>
  <c r="CV16" i="2"/>
  <c r="CS16" i="2"/>
  <c r="CP16" i="2"/>
  <c r="CF16" i="2"/>
  <c r="CE16" i="2"/>
  <c r="CB16" i="2"/>
  <c r="BY16" i="2"/>
  <c r="BV16" i="2"/>
  <c r="BU16" i="2"/>
  <c r="BM16" i="2"/>
  <c r="BE16" i="2"/>
  <c r="AW16" i="2"/>
  <c r="AO16" i="2"/>
  <c r="AG16" i="2"/>
  <c r="Y16" i="2"/>
  <c r="J16" i="2"/>
  <c r="HC15" i="2"/>
  <c r="GZ15" i="2"/>
  <c r="GW15" i="2"/>
  <c r="GY15" i="2" s="1"/>
  <c r="GS15" i="2"/>
  <c r="GM15" i="2"/>
  <c r="GG15" i="2"/>
  <c r="GA15" i="2"/>
  <c r="FW15" i="2"/>
  <c r="FT15" i="2"/>
  <c r="FN15" i="2"/>
  <c r="EZ15" i="2"/>
  <c r="EP15" i="2"/>
  <c r="DW15" i="2"/>
  <c r="DQ15" i="2" a="1"/>
  <c r="DQ15" i="2" s="1"/>
  <c r="DP15" i="2" a="1"/>
  <c r="DP15" i="2" s="1"/>
  <c r="DO15" i="2" a="1"/>
  <c r="DO15" i="2" s="1"/>
  <c r="DA15" i="2"/>
  <c r="CY15" i="2"/>
  <c r="CV15" i="2"/>
  <c r="CS15" i="2"/>
  <c r="CP15" i="2"/>
  <c r="CM15" i="2"/>
  <c r="CF15" i="2"/>
  <c r="CE15" i="2"/>
  <c r="CB15" i="2"/>
  <c r="BY15" i="2"/>
  <c r="BV15" i="2"/>
  <c r="BU15" i="2"/>
  <c r="BM15" i="2"/>
  <c r="BE15" i="2"/>
  <c r="AW15" i="2"/>
  <c r="AO15" i="2"/>
  <c r="AG15" i="2"/>
  <c r="Y15" i="2"/>
  <c r="J15" i="2"/>
  <c r="HK15" i="2" s="1"/>
  <c r="HC14" i="2"/>
  <c r="GZ14" i="2"/>
  <c r="GW14" i="2"/>
  <c r="GY14" i="2" s="1"/>
  <c r="GS14" i="2"/>
  <c r="GM14" i="2"/>
  <c r="GG14" i="2"/>
  <c r="GA14" i="2"/>
  <c r="FW14" i="2"/>
  <c r="FT14" i="2"/>
  <c r="FN14" i="2"/>
  <c r="EZ14" i="2"/>
  <c r="EP14" i="2"/>
  <c r="DW14" i="2"/>
  <c r="DQ14" i="2" a="1"/>
  <c r="DQ14" i="2" s="1"/>
  <c r="DP14" i="2" a="1"/>
  <c r="DP14" i="2" s="1"/>
  <c r="DO14" i="2" a="1"/>
  <c r="DO14" i="2" s="1"/>
  <c r="DA14" i="2"/>
  <c r="CY14" i="2"/>
  <c r="CV14" i="2"/>
  <c r="CS14" i="2"/>
  <c r="CP14" i="2"/>
  <c r="CI14" i="2"/>
  <c r="CM14" i="2" s="1"/>
  <c r="CF14" i="2"/>
  <c r="CE14" i="2"/>
  <c r="CB14" i="2"/>
  <c r="BY14" i="2"/>
  <c r="BV14" i="2"/>
  <c r="BU14" i="2"/>
  <c r="BM14" i="2"/>
  <c r="BE14" i="2"/>
  <c r="AW14" i="2"/>
  <c r="AO14" i="2"/>
  <c r="AG14" i="2"/>
  <c r="Y14" i="2"/>
  <c r="J14" i="2"/>
  <c r="HK14" i="2" s="1"/>
  <c r="HC13" i="2"/>
  <c r="GZ13" i="2"/>
  <c r="GW13" i="2"/>
  <c r="GY13" i="2" s="1"/>
  <c r="GS13" i="2"/>
  <c r="GM13" i="2"/>
  <c r="GH13" i="2"/>
  <c r="GG13" i="2"/>
  <c r="GA13" i="2"/>
  <c r="FW13" i="2"/>
  <c r="FT13" i="2"/>
  <c r="FN13" i="2"/>
  <c r="EZ13" i="2"/>
  <c r="EP13" i="2"/>
  <c r="DW13" i="2"/>
  <c r="DQ13" i="2" a="1"/>
  <c r="DQ13" i="2" s="1"/>
  <c r="DP13" i="2" a="1"/>
  <c r="DP13" i="2" s="1"/>
  <c r="DO13" i="2" a="1"/>
  <c r="DO13" i="2" s="1"/>
  <c r="DA13" i="2"/>
  <c r="CY13" i="2"/>
  <c r="CV13" i="2"/>
  <c r="CS13" i="2"/>
  <c r="CP13" i="2"/>
  <c r="CF13" i="2"/>
  <c r="CE13" i="2"/>
  <c r="CB13" i="2"/>
  <c r="BY13" i="2"/>
  <c r="BV13" i="2"/>
  <c r="BU13" i="2"/>
  <c r="BM13" i="2"/>
  <c r="BE13" i="2"/>
  <c r="AW13" i="2"/>
  <c r="AO13" i="2"/>
  <c r="AG13" i="2"/>
  <c r="Y13" i="2"/>
  <c r="J13" i="2"/>
  <c r="HK13" i="2" s="1"/>
  <c r="HC12" i="2"/>
  <c r="GZ12" i="2"/>
  <c r="GW12" i="2"/>
  <c r="GY12" i="2" s="1"/>
  <c r="GS12" i="2"/>
  <c r="GM12" i="2"/>
  <c r="GG12" i="2"/>
  <c r="GA12" i="2"/>
  <c r="FW12" i="2"/>
  <c r="FT12" i="2"/>
  <c r="FN12" i="2"/>
  <c r="EZ12" i="2"/>
  <c r="EP12" i="2"/>
  <c r="DW12" i="2"/>
  <c r="DQ12" i="2" a="1"/>
  <c r="DQ12" i="2" s="1"/>
  <c r="DP12" i="2" a="1"/>
  <c r="DP12" i="2" s="1"/>
  <c r="DO12" i="2" a="1"/>
  <c r="DO12" i="2" s="1"/>
  <c r="DA12" i="2"/>
  <c r="CY12" i="2"/>
  <c r="CV12" i="2"/>
  <c r="CS12" i="2"/>
  <c r="CP12" i="2"/>
  <c r="CF12" i="2"/>
  <c r="CE12" i="2"/>
  <c r="CB12" i="2"/>
  <c r="BY12" i="2"/>
  <c r="BV12" i="2"/>
  <c r="BU12" i="2"/>
  <c r="BM12" i="2"/>
  <c r="BE12" i="2"/>
  <c r="AW12" i="2"/>
  <c r="AO12" i="2"/>
  <c r="AG12" i="2"/>
  <c r="Y12" i="2"/>
  <c r="J12" i="2"/>
  <c r="HK12" i="2" s="1"/>
  <c r="HC11" i="2"/>
  <c r="GZ11" i="2"/>
  <c r="GW11" i="2"/>
  <c r="GY11" i="2" s="1"/>
  <c r="GS11" i="2"/>
  <c r="GM11" i="2"/>
  <c r="GG11" i="2"/>
  <c r="GA11" i="2"/>
  <c r="FW11" i="2"/>
  <c r="FT11" i="2"/>
  <c r="FN11" i="2"/>
  <c r="EZ11" i="2"/>
  <c r="EP11" i="2"/>
  <c r="DW11" i="2"/>
  <c r="DQ11" i="2" a="1"/>
  <c r="DQ11" i="2" s="1"/>
  <c r="DP11" i="2" a="1"/>
  <c r="DP11" i="2" s="1"/>
  <c r="DO11" i="2" a="1"/>
  <c r="DO11" i="2" s="1"/>
  <c r="DA11" i="2"/>
  <c r="CY11" i="2"/>
  <c r="CV11" i="2"/>
  <c r="CS11" i="2"/>
  <c r="CP11" i="2"/>
  <c r="CF11" i="2"/>
  <c r="CE11" i="2"/>
  <c r="CB11" i="2"/>
  <c r="BY11" i="2"/>
  <c r="BV11" i="2"/>
  <c r="BU11" i="2"/>
  <c r="BM11" i="2"/>
  <c r="BE11" i="2"/>
  <c r="AW11" i="2"/>
  <c r="AO11" i="2"/>
  <c r="AG11" i="2"/>
  <c r="Y11" i="2"/>
  <c r="J11" i="2"/>
  <c r="DJ11" i="2" s="1"/>
  <c r="HC10" i="2"/>
  <c r="GZ10" i="2"/>
  <c r="GW10" i="2"/>
  <c r="GY10" i="2" s="1"/>
  <c r="GS10" i="2"/>
  <c r="GM10" i="2"/>
  <c r="GG10" i="2"/>
  <c r="GA10" i="2"/>
  <c r="FW10" i="2"/>
  <c r="FT10" i="2"/>
  <c r="FN10" i="2"/>
  <c r="EZ10" i="2"/>
  <c r="EP10" i="2"/>
  <c r="DW10" i="2"/>
  <c r="DQ10" i="2" a="1"/>
  <c r="DQ10" i="2" s="1"/>
  <c r="DP10" i="2" a="1"/>
  <c r="DP10" i="2" s="1"/>
  <c r="DO10" i="2" a="1"/>
  <c r="DO10" i="2" s="1"/>
  <c r="DA10" i="2"/>
  <c r="CY10" i="2"/>
  <c r="CV10" i="2"/>
  <c r="CS10" i="2"/>
  <c r="CP10" i="2"/>
  <c r="CF10" i="2"/>
  <c r="CE10" i="2"/>
  <c r="CB10" i="2"/>
  <c r="BY10" i="2"/>
  <c r="BV10" i="2"/>
  <c r="BU10" i="2"/>
  <c r="BM10" i="2"/>
  <c r="BE10" i="2"/>
  <c r="AW10" i="2"/>
  <c r="AO10" i="2"/>
  <c r="AG10" i="2"/>
  <c r="Y10" i="2"/>
  <c r="J10" i="2"/>
  <c r="CF9" i="2"/>
  <c r="CE9" i="2"/>
  <c r="CB9" i="2"/>
  <c r="BY9" i="2"/>
  <c r="BV9" i="2"/>
  <c r="BU9" i="2"/>
  <c r="BM9" i="2"/>
  <c r="BE9" i="2"/>
  <c r="AW9" i="2"/>
  <c r="AO9" i="2"/>
  <c r="AG9" i="2"/>
  <c r="Y9" i="2"/>
  <c r="J9" i="2"/>
  <c r="AF50" i="1"/>
  <c r="AG50" i="1" s="1"/>
  <c r="AF49" i="1"/>
  <c r="AG49" i="1" s="1"/>
  <c r="AF48" i="1"/>
  <c r="AG48" i="1" s="1"/>
  <c r="AF47" i="1"/>
  <c r="AG47" i="1" s="1"/>
  <c r="AF46" i="1"/>
  <c r="AG46" i="1" s="1"/>
  <c r="AF45" i="1"/>
  <c r="AG45" i="1" s="1"/>
  <c r="AF44" i="1"/>
  <c r="AG44" i="1" s="1"/>
  <c r="AF43" i="1"/>
  <c r="AG43" i="1" s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6" i="1"/>
  <c r="AG36" i="1" s="1"/>
  <c r="AF35" i="1"/>
  <c r="AG35" i="1" s="1"/>
  <c r="AF34" i="1"/>
  <c r="AG34" i="1" s="1"/>
  <c r="AF33" i="1"/>
  <c r="AG33" i="1" s="1"/>
  <c r="AF32" i="1"/>
  <c r="AG32" i="1" s="1"/>
  <c r="AF31" i="1"/>
  <c r="AG31" i="1" s="1"/>
  <c r="AF30" i="1"/>
  <c r="AG30" i="1" s="1"/>
  <c r="AF29" i="1"/>
  <c r="AG29" i="1" s="1"/>
  <c r="AF28" i="1"/>
  <c r="AG28" i="1" s="1"/>
  <c r="AF27" i="1"/>
  <c r="AG27" i="1" s="1"/>
  <c r="AF26" i="1"/>
  <c r="AG26" i="1" s="1"/>
  <c r="AF25" i="1"/>
  <c r="AG25" i="1" s="1"/>
  <c r="AF24" i="1"/>
  <c r="AG24" i="1" s="1"/>
  <c r="AF23" i="1"/>
  <c r="AG23" i="1" s="1"/>
  <c r="AF22" i="1"/>
  <c r="AG22" i="1" s="1"/>
  <c r="AF21" i="1"/>
  <c r="AG21" i="1" s="1"/>
  <c r="AF20" i="1"/>
  <c r="AG20" i="1" s="1"/>
  <c r="AF19" i="1"/>
  <c r="AG19" i="1" s="1"/>
  <c r="AF18" i="1"/>
  <c r="AG18" i="1" s="1"/>
  <c r="AF17" i="1"/>
  <c r="AG17" i="1" s="1"/>
  <c r="AF16" i="1"/>
  <c r="AG16" i="1" s="1"/>
  <c r="AF15" i="1"/>
  <c r="AG15" i="1" s="1"/>
  <c r="AF14" i="1"/>
  <c r="AG14" i="1" s="1"/>
  <c r="AF13" i="1"/>
  <c r="AG13" i="1" s="1"/>
  <c r="AF12" i="1"/>
  <c r="AG12" i="1" s="1"/>
  <c r="AF11" i="1"/>
  <c r="AG11" i="1" s="1"/>
  <c r="AF10" i="1"/>
  <c r="AG10" i="1" s="1"/>
  <c r="AF9" i="1"/>
  <c r="AG9" i="1" s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H1" i="1"/>
  <c r="G1" i="1"/>
  <c r="F1" i="1"/>
  <c r="E1" i="1"/>
  <c r="D1" i="1"/>
  <c r="C1" i="1"/>
  <c r="B1" i="1"/>
  <c r="A1" i="1"/>
  <c r="CZ31" i="2" l="1"/>
  <c r="CZ15" i="2"/>
  <c r="CZ39" i="2"/>
  <c r="CZ29" i="2"/>
  <c r="CZ33" i="2"/>
  <c r="CZ27" i="2"/>
  <c r="CW28" i="2"/>
  <c r="CZ37" i="2"/>
  <c r="CW16" i="2"/>
  <c r="CW13" i="2"/>
  <c r="CW20" i="2"/>
  <c r="CW21" i="2"/>
  <c r="CZ22" i="2"/>
  <c r="CZ38" i="2"/>
  <c r="CW17" i="2"/>
  <c r="CZ30" i="2"/>
  <c r="CW36" i="2"/>
  <c r="CZ32" i="2"/>
  <c r="CZ34" i="2"/>
  <c r="CZ35" i="2"/>
  <c r="CZ36" i="2"/>
  <c r="CZ28" i="2"/>
  <c r="CW32" i="2"/>
  <c r="DJ14" i="2"/>
  <c r="CW10" i="2"/>
  <c r="CW12" i="2"/>
  <c r="DJ19" i="2"/>
  <c r="DJ29" i="2"/>
  <c r="CW27" i="2"/>
  <c r="CW29" i="2"/>
  <c r="DJ30" i="2"/>
  <c r="HK11" i="2"/>
  <c r="CW34" i="2"/>
  <c r="CW35" i="2"/>
  <c r="DJ31" i="2"/>
  <c r="CW33" i="2"/>
  <c r="CW37" i="2"/>
  <c r="CW23" i="2"/>
  <c r="HK37" i="2"/>
  <c r="CW18" i="2"/>
  <c r="HK21" i="2"/>
  <c r="HK36" i="2"/>
  <c r="DJ12" i="2"/>
  <c r="CW11" i="2"/>
  <c r="HK10" i="2"/>
  <c r="DJ10" i="2"/>
  <c r="CW14" i="2"/>
  <c r="DJ13" i="2"/>
  <c r="CZ14" i="2"/>
  <c r="EA14" i="2"/>
  <c r="CW15" i="2"/>
  <c r="HK17" i="2"/>
  <c r="HK18" i="2"/>
  <c r="DJ15" i="2"/>
  <c r="HK16" i="2"/>
  <c r="DJ16" i="2"/>
  <c r="CW22" i="2"/>
  <c r="HK20" i="2"/>
  <c r="CW19" i="2"/>
  <c r="HK23" i="2"/>
  <c r="DJ23" i="2"/>
  <c r="HK22" i="2"/>
  <c r="DJ22" i="2"/>
  <c r="HK25" i="2"/>
  <c r="DJ25" i="2"/>
  <c r="CW25" i="2"/>
  <c r="CW24" i="2"/>
  <c r="HK24" i="2"/>
  <c r="HK27" i="2"/>
  <c r="DJ27" i="2"/>
  <c r="HK28" i="2"/>
  <c r="DJ28" i="2"/>
  <c r="CW30" i="2"/>
  <c r="CW31" i="2"/>
  <c r="HK33" i="2"/>
  <c r="HK34" i="2"/>
  <c r="DJ32" i="2"/>
  <c r="DJ35" i="2"/>
  <c r="HK35" i="2"/>
  <c r="CW39" i="2"/>
  <c r="CW38" i="2"/>
  <c r="DJ39" i="2"/>
  <c r="DJ38" i="2"/>
  <c r="AH40" i="1"/>
  <c r="AH28" i="1"/>
  <c r="AH37" i="1"/>
  <c r="AH25" i="1"/>
  <c r="AH38" i="1"/>
  <c r="AH48" i="1"/>
  <c r="AH36" i="1"/>
  <c r="AH24" i="1"/>
  <c r="AH39" i="1"/>
  <c r="AH26" i="1"/>
  <c r="AH47" i="1"/>
  <c r="AH35" i="1"/>
  <c r="AH23" i="1"/>
  <c r="AH46" i="1"/>
  <c r="AH34" i="1"/>
  <c r="AH22" i="1"/>
  <c r="AH45" i="1"/>
  <c r="AH33" i="1"/>
  <c r="AH21" i="1"/>
  <c r="AH44" i="1"/>
  <c r="AH32" i="1"/>
  <c r="AH20" i="1"/>
  <c r="AH43" i="1"/>
  <c r="AH31" i="1"/>
  <c r="AH19" i="1"/>
  <c r="AH27" i="1"/>
  <c r="AH42" i="1"/>
  <c r="AH30" i="1"/>
  <c r="AH18" i="1"/>
  <c r="AH41" i="1"/>
  <c r="AH29" i="1"/>
  <c r="AH17" i="1"/>
  <c r="AH16" i="1"/>
  <c r="AH15" i="1"/>
  <c r="AH14" i="1"/>
  <c r="AH13" i="1"/>
  <c r="AH12" i="1"/>
  <c r="AH11" i="1"/>
  <c r="AH10" i="1"/>
  <c r="AH9" i="1"/>
  <c r="AG4" i="1"/>
  <c r="CJ14" i="2" l="1"/>
  <c r="CL14" i="2"/>
  <c r="EQ9" i="2" l="1"/>
  <c r="BJ9" i="2"/>
  <c r="BJ9" i="2" a="1"/>
  <c r="BJ13" i="2"/>
  <c r="BJ26" i="2"/>
  <c r="BJ26" i="2" a="1"/>
  <c r="BJ11" i="2"/>
  <c r="BJ11" i="2" a="1"/>
  <c r="BJ10" i="2"/>
  <c r="BJ10" i="2" a="1"/>
  <c r="BJ16" i="2"/>
  <c r="BJ16" i="2" a="1"/>
  <c r="BJ28" i="2"/>
  <c r="BJ28" i="2" a="1"/>
  <c r="BJ35" i="2"/>
  <c r="BJ35" i="2" a="1"/>
  <c r="BJ21" i="2"/>
  <c r="BJ21" i="2" a="1"/>
  <c r="BJ18" i="2"/>
  <c r="BJ18" i="2" a="1"/>
  <c r="BJ20" i="2"/>
  <c r="BJ20" i="2" a="1"/>
  <c r="BJ22" i="2"/>
  <c r="BJ22" i="2" a="1"/>
  <c r="BJ29" i="2"/>
  <c r="BJ29" i="2" a="1"/>
  <c r="BJ30" i="2"/>
  <c r="BJ30" i="2" a="1"/>
  <c r="BJ32" i="2"/>
  <c r="BJ32" i="2" a="1"/>
  <c r="BJ37" i="2"/>
  <c r="BJ37" i="2" a="1"/>
  <c r="BJ39" i="2"/>
  <c r="BJ39" i="2" a="1"/>
  <c r="BJ15" i="2"/>
  <c r="BJ15" i="2" a="1"/>
  <c r="BJ19" i="2"/>
  <c r="BJ19" i="2" a="1"/>
  <c r="BJ23" i="2"/>
  <c r="BJ23" i="2" a="1"/>
  <c r="BJ24" i="2"/>
  <c r="BJ24" i="2" a="1"/>
  <c r="BJ33" i="2"/>
  <c r="BJ33" i="2" a="1"/>
  <c r="BJ12" i="2"/>
  <c r="BJ12" i="2" a="1"/>
  <c r="BJ17" i="2"/>
  <c r="BJ17" i="2" a="1"/>
  <c r="BJ14" i="2"/>
  <c r="BJ14" i="2" a="1"/>
  <c r="BJ25" i="2"/>
  <c r="BJ25" i="2" a="1"/>
  <c r="BJ27" i="2"/>
  <c r="BJ27" i="2" a="1"/>
  <c r="BJ36" i="2"/>
  <c r="BJ36" i="2" a="1"/>
  <c r="BJ31" i="2"/>
  <c r="BJ31" i="2" a="1"/>
  <c r="BJ34" i="2"/>
  <c r="BJ34" i="2" a="1"/>
  <c r="BJ38" i="2"/>
  <c r="BJ13" i="2" a="1"/>
  <c r="BJ38" i="2" a="1"/>
  <c r="EU9" i="2"/>
  <c r="BN9" i="2"/>
  <c r="FS9" i="2"/>
  <c r="CL9" i="2"/>
  <c r="E9" i="2"/>
  <c r="E9" i="2" a="1"/>
  <c r="AH9" i="2"/>
  <c r="EY9" i="2"/>
  <c r="BR9" i="2"/>
  <c r="E13" i="2"/>
  <c r="E26" i="2"/>
  <c r="E26" i="2" a="1"/>
  <c r="E11" i="2"/>
  <c r="E11" i="2" a="1"/>
  <c r="E38" i="2"/>
  <c r="E38" i="2" a="1"/>
  <c r="E19" i="2"/>
  <c r="E19" i="2" a="1"/>
  <c r="E10" i="2"/>
  <c r="E10" i="2" a="1"/>
  <c r="E15" i="2"/>
  <c r="E15" i="2" a="1"/>
  <c r="E24" i="2"/>
  <c r="E24" i="2" a="1"/>
  <c r="E30" i="2"/>
  <c r="E30" i="2" a="1"/>
  <c r="E29" i="2"/>
  <c r="E29" i="2" a="1"/>
  <c r="E33" i="2"/>
  <c r="E33" i="2" a="1"/>
  <c r="E39" i="2"/>
  <c r="E39" i="2" a="1"/>
  <c r="E17" i="2"/>
  <c r="E17" i="2" a="1"/>
  <c r="E22" i="2"/>
  <c r="E22" i="2" a="1"/>
  <c r="E16" i="2"/>
  <c r="E16" i="2" a="1"/>
  <c r="E27" i="2"/>
  <c r="E27" i="2" a="1"/>
  <c r="E35" i="2"/>
  <c r="E35" i="2" a="1"/>
  <c r="E36" i="2"/>
  <c r="E36" i="2" a="1"/>
  <c r="E12" i="2"/>
  <c r="E12" i="2" a="1"/>
  <c r="E23" i="2"/>
  <c r="E23" i="2" a="1"/>
  <c r="E20" i="2"/>
  <c r="E20" i="2" a="1"/>
  <c r="E25" i="2"/>
  <c r="E25" i="2" a="1"/>
  <c r="E28" i="2"/>
  <c r="E28" i="2" a="1"/>
  <c r="E34" i="2"/>
  <c r="E34" i="2" a="1"/>
  <c r="E18" i="2"/>
  <c r="E18" i="2" a="1"/>
  <c r="E31" i="2"/>
  <c r="E31" i="2" a="1"/>
  <c r="E21" i="2"/>
  <c r="E21" i="2" a="1"/>
  <c r="E14" i="2"/>
  <c r="E14" i="2" a="1"/>
  <c r="E37" i="2"/>
  <c r="E37" i="2" a="1"/>
  <c r="E32" i="2"/>
  <c r="E13" i="2" a="1"/>
  <c r="E32" i="2" a="1"/>
  <c r="GQ9" i="2"/>
  <c r="DJ9" i="2"/>
  <c r="AC9" i="2"/>
  <c r="AC9" i="2" a="1"/>
  <c r="I9" i="2"/>
  <c r="CP9" i="2"/>
  <c r="FW9" i="2"/>
  <c r="GI9" i="2"/>
  <c r="DB9" i="2"/>
  <c r="U9" i="2"/>
  <c r="C9" i="2"/>
  <c r="GE9" i="2"/>
  <c r="CX9" i="2"/>
  <c r="Q9" i="2"/>
  <c r="HG9" i="2"/>
  <c r="DZ9" i="2"/>
  <c r="AS9" i="2"/>
  <c r="AS9" i="2" a="1"/>
  <c r="GY9" i="2"/>
  <c r="DR9" i="2"/>
  <c r="AS13" i="2"/>
  <c r="AS26" i="2"/>
  <c r="AS26" i="2" a="1"/>
  <c r="AS10" i="2"/>
  <c r="AS10" i="2" a="1"/>
  <c r="AS11" i="2"/>
  <c r="AS11" i="2" a="1"/>
  <c r="AS16" i="2"/>
  <c r="AS16" i="2" a="1"/>
  <c r="AS17" i="2"/>
  <c r="AS17" i="2" a="1"/>
  <c r="AS21" i="2"/>
  <c r="AS21" i="2" a="1"/>
  <c r="AS19" i="2"/>
  <c r="AS19" i="2" a="1"/>
  <c r="AS24" i="2"/>
  <c r="AS24" i="2" a="1"/>
  <c r="AS27" i="2"/>
  <c r="AS27" i="2" a="1"/>
  <c r="AS25" i="2"/>
  <c r="AS25" i="2" a="1"/>
  <c r="AS29" i="2"/>
  <c r="AS29" i="2" a="1"/>
  <c r="AS31" i="2"/>
  <c r="AS31" i="2" a="1"/>
  <c r="AS12" i="2"/>
  <c r="AS12" i="2" a="1"/>
  <c r="AS34" i="2"/>
  <c r="AS34" i="2" a="1"/>
  <c r="AS39" i="2"/>
  <c r="AS39" i="2" a="1"/>
  <c r="AS18" i="2"/>
  <c r="AS18" i="2" a="1"/>
  <c r="AS14" i="2"/>
  <c r="AS14" i="2" a="1"/>
  <c r="AS20" i="2"/>
  <c r="AS20" i="2" a="1"/>
  <c r="AS22" i="2"/>
  <c r="AS22" i="2" a="1"/>
  <c r="AS30" i="2"/>
  <c r="AS30" i="2" a="1"/>
  <c r="AS32" i="2"/>
  <c r="AS32" i="2" a="1"/>
  <c r="AS35" i="2"/>
  <c r="AS35" i="2" a="1"/>
  <c r="AS36" i="2"/>
  <c r="AS36" i="2" a="1"/>
  <c r="AS37" i="2"/>
  <c r="AS37" i="2" a="1"/>
  <c r="AS15" i="2"/>
  <c r="AS15" i="2" a="1"/>
  <c r="AS23" i="2"/>
  <c r="AS23" i="2" a="1"/>
  <c r="AS28" i="2"/>
  <c r="AS28" i="2" a="1"/>
  <c r="AS38" i="2"/>
  <c r="AS38" i="2" a="1"/>
  <c r="AS33" i="2"/>
  <c r="AS13" i="2" a="1"/>
  <c r="AS33" i="2" a="1"/>
  <c r="BA9" i="2"/>
  <c r="BA9" i="2" a="1"/>
  <c r="EH9" i="2"/>
  <c r="HO9" i="2"/>
  <c r="BA13" i="2"/>
  <c r="BA26" i="2"/>
  <c r="BA26" i="2" a="1"/>
  <c r="BA36" i="2"/>
  <c r="BA36" i="2" a="1"/>
  <c r="BA11" i="2"/>
  <c r="BA11" i="2" a="1"/>
  <c r="BA17" i="2"/>
  <c r="BA17" i="2" a="1"/>
  <c r="BA20" i="2"/>
  <c r="BA20" i="2" a="1"/>
  <c r="BA23" i="2"/>
  <c r="BA23" i="2" a="1"/>
  <c r="BA34" i="2"/>
  <c r="BA34" i="2" a="1"/>
  <c r="BA31" i="2"/>
  <c r="BA31" i="2" a="1"/>
  <c r="BA38" i="2"/>
  <c r="BA38" i="2" a="1"/>
  <c r="BA12" i="2"/>
  <c r="BA12" i="2" a="1"/>
  <c r="BA14" i="2"/>
  <c r="BA14" i="2" a="1"/>
  <c r="BA18" i="2"/>
  <c r="BA18" i="2" a="1"/>
  <c r="BA25" i="2"/>
  <c r="BA25" i="2" a="1"/>
  <c r="BA28" i="2"/>
  <c r="BA28" i="2" a="1"/>
  <c r="BA32" i="2"/>
  <c r="BA32" i="2" a="1"/>
  <c r="BA37" i="2"/>
  <c r="BA37" i="2" a="1"/>
  <c r="BA15" i="2"/>
  <c r="BA15" i="2" a="1"/>
  <c r="BA19" i="2"/>
  <c r="BA19" i="2" a="1"/>
  <c r="BA24" i="2"/>
  <c r="BA24" i="2" a="1"/>
  <c r="BA29" i="2"/>
  <c r="BA29" i="2" a="1"/>
  <c r="BA33" i="2"/>
  <c r="BA33" i="2" a="1"/>
  <c r="BA35" i="2"/>
  <c r="BA35" i="2" a="1"/>
  <c r="BA16" i="2"/>
  <c r="BA16" i="2" a="1"/>
  <c r="BA30" i="2"/>
  <c r="BA30" i="2" a="1"/>
  <c r="BA21" i="2"/>
  <c r="BA21" i="2" a="1"/>
  <c r="BA39" i="2"/>
  <c r="BA39" i="2" a="1"/>
  <c r="BA22" i="2"/>
  <c r="BA22" i="2" a="1"/>
  <c r="BA10" i="2"/>
  <c r="BA10" i="2" a="1"/>
  <c r="BA27" i="2"/>
  <c r="BA13" i="2" a="1"/>
  <c r="BA27" i="2" a="1"/>
  <c r="ER9" i="2"/>
  <c r="BK9" i="2"/>
  <c r="BK9" i="2" a="1"/>
  <c r="BK13" i="2"/>
  <c r="BK26" i="2"/>
  <c r="BK26" i="2" a="1"/>
  <c r="BK17" i="2"/>
  <c r="BK17" i="2" a="1"/>
  <c r="BK19" i="2"/>
  <c r="BK19" i="2" a="1"/>
  <c r="BK29" i="2"/>
  <c r="BK29" i="2" a="1"/>
  <c r="BK33" i="2"/>
  <c r="BK33" i="2" a="1"/>
  <c r="BK38" i="2"/>
  <c r="BK38" i="2" a="1"/>
  <c r="BK15" i="2"/>
  <c r="BK15" i="2" a="1"/>
  <c r="BK18" i="2"/>
  <c r="BK18" i="2" a="1"/>
  <c r="BK14" i="2"/>
  <c r="BK14" i="2" a="1"/>
  <c r="BK25" i="2"/>
  <c r="BK25" i="2" a="1"/>
  <c r="BK31" i="2"/>
  <c r="BK31" i="2" a="1"/>
  <c r="BK35" i="2"/>
  <c r="BK35" i="2" a="1"/>
  <c r="BK39" i="2"/>
  <c r="BK39" i="2" a="1"/>
  <c r="BK12" i="2"/>
  <c r="BK12" i="2" a="1"/>
  <c r="BK10" i="2"/>
  <c r="BK10" i="2" a="1"/>
  <c r="BK16" i="2"/>
  <c r="BK16" i="2" a="1"/>
  <c r="BK23" i="2"/>
  <c r="BK23" i="2" a="1"/>
  <c r="BK24" i="2"/>
  <c r="BK24" i="2" a="1"/>
  <c r="BK27" i="2"/>
  <c r="BK27" i="2" a="1"/>
  <c r="BK28" i="2"/>
  <c r="BK28" i="2" a="1"/>
  <c r="BK36" i="2"/>
  <c r="BK36" i="2" a="1"/>
  <c r="BK11" i="2"/>
  <c r="BK11" i="2" a="1"/>
  <c r="BK21" i="2"/>
  <c r="BK21" i="2" a="1"/>
  <c r="BK20" i="2"/>
  <c r="BK20" i="2" a="1"/>
  <c r="BK22" i="2"/>
  <c r="BK22" i="2" a="1"/>
  <c r="BK30" i="2"/>
  <c r="BK30" i="2" a="1"/>
  <c r="BK32" i="2"/>
  <c r="BK32" i="2" a="1"/>
  <c r="BK37" i="2"/>
  <c r="BK37" i="2" a="1"/>
  <c r="BK34" i="2"/>
  <c r="BK13" i="2" a="1"/>
  <c r="BK34" i="2" a="1"/>
  <c r="GB9" i="2"/>
  <c r="CU9" i="2"/>
  <c r="FP9" i="2"/>
  <c r="CI9" i="2"/>
  <c r="FD9" i="2"/>
  <c r="BW9" i="2"/>
  <c r="BV4" i="2"/>
  <c r="EZ9" i="2"/>
  <c r="BS9" i="2"/>
  <c r="U9" i="2" a="1"/>
  <c r="V9" i="2"/>
  <c r="DC9" i="2"/>
  <c r="GJ9" i="2"/>
  <c r="B9" i="2"/>
  <c r="EV9" i="2"/>
  <c r="BO9" i="2"/>
  <c r="AI9" i="2"/>
  <c r="Q9" i="2" a="1"/>
  <c r="R9" i="2"/>
  <c r="CY9" i="2"/>
  <c r="GF9" i="2"/>
  <c r="GR9" i="2"/>
  <c r="DK9" i="2"/>
  <c r="AD9" i="2"/>
  <c r="AD9" i="2" a="1"/>
  <c r="AD11" i="2"/>
  <c r="AD11" i="2" a="1"/>
  <c r="AD13" i="2"/>
  <c r="AD19" i="2"/>
  <c r="AD19" i="2" a="1"/>
  <c r="AD17" i="2"/>
  <c r="AD17" i="2" a="1"/>
  <c r="AD15" i="2"/>
  <c r="AD15" i="2" a="1"/>
  <c r="AD21" i="2"/>
  <c r="AD21" i="2" a="1"/>
  <c r="AD16" i="2"/>
  <c r="AD16" i="2" a="1"/>
  <c r="AD23" i="2"/>
  <c r="AD23" i="2" a="1"/>
  <c r="AD24" i="2"/>
  <c r="AD24" i="2" a="1"/>
  <c r="AD27" i="2"/>
  <c r="AD27" i="2" a="1"/>
  <c r="AD29" i="2"/>
  <c r="AD29" i="2" a="1"/>
  <c r="AD34" i="2"/>
  <c r="AD34" i="2" a="1"/>
  <c r="AD32" i="2"/>
  <c r="AD32" i="2" a="1"/>
  <c r="AD36" i="2"/>
  <c r="AD36" i="2" a="1"/>
  <c r="AD39" i="2"/>
  <c r="AD39" i="2" a="1"/>
  <c r="AD10" i="2"/>
  <c r="AD10" i="2" a="1"/>
  <c r="AD18" i="2"/>
  <c r="AD18" i="2" a="1"/>
  <c r="AD20" i="2"/>
  <c r="AD20" i="2" a="1"/>
  <c r="AD14" i="2"/>
  <c r="AD14" i="2" a="1"/>
  <c r="AD25" i="2"/>
  <c r="AD25" i="2" a="1"/>
  <c r="AD22" i="2"/>
  <c r="AD22" i="2" a="1"/>
  <c r="AD28" i="2"/>
  <c r="AD28" i="2" a="1"/>
  <c r="AD30" i="2"/>
  <c r="AD30" i="2" a="1"/>
  <c r="AD31" i="2"/>
  <c r="AD31" i="2" a="1"/>
  <c r="AD33" i="2"/>
  <c r="AD33" i="2" a="1"/>
  <c r="AD35" i="2"/>
  <c r="AD35" i="2" a="1"/>
  <c r="AD38" i="2"/>
  <c r="AD38" i="2" a="1"/>
  <c r="AD12" i="2"/>
  <c r="AD12" i="2" a="1"/>
  <c r="AD37" i="2"/>
  <c r="AD37" i="2" a="1"/>
  <c r="AD26" i="2"/>
  <c r="AD13" i="2" a="1"/>
  <c r="AD26" i="2" a="1"/>
  <c r="AH9" i="2" a="1"/>
  <c r="DO9" i="2"/>
  <c r="GV9" i="2"/>
  <c r="AP11" i="2"/>
  <c r="AP11" i="2" a="1"/>
  <c r="AP13" i="2"/>
  <c r="AP19" i="2"/>
  <c r="AP19" i="2" a="1"/>
  <c r="AP18" i="2"/>
  <c r="AP18" i="2" a="1"/>
  <c r="AP20" i="2"/>
  <c r="AP20" i="2" a="1"/>
  <c r="AP28" i="2"/>
  <c r="AP28" i="2" a="1"/>
  <c r="AP31" i="2"/>
  <c r="AP31" i="2" a="1"/>
  <c r="AP35" i="2"/>
  <c r="AP35" i="2" a="1"/>
  <c r="AP14" i="2"/>
  <c r="AP14" i="2" a="1"/>
  <c r="AP15" i="2"/>
  <c r="AP15" i="2" a="1"/>
  <c r="AP22" i="2"/>
  <c r="AP22" i="2" a="1"/>
  <c r="AP29" i="2"/>
  <c r="AP29" i="2" a="1"/>
  <c r="AP30" i="2"/>
  <c r="AP30" i="2" a="1"/>
  <c r="AP33" i="2"/>
  <c r="AP33" i="2" a="1"/>
  <c r="AP36" i="2"/>
  <c r="AP36" i="2" a="1"/>
  <c r="AP38" i="2"/>
  <c r="AP38" i="2" a="1"/>
  <c r="AP17" i="2"/>
  <c r="AP17" i="2" a="1"/>
  <c r="AP12" i="2"/>
  <c r="AP12" i="2" a="1"/>
  <c r="AP16" i="2"/>
  <c r="AP16" i="2" a="1"/>
  <c r="AP21" i="2"/>
  <c r="AP21" i="2" a="1"/>
  <c r="AP27" i="2"/>
  <c r="AP27" i="2" a="1"/>
  <c r="AP32" i="2"/>
  <c r="AP32" i="2" a="1"/>
  <c r="AP34" i="2"/>
  <c r="AP34" i="2" a="1"/>
  <c r="AP23" i="2"/>
  <c r="AP23" i="2" a="1"/>
  <c r="AP37" i="2"/>
  <c r="AP37" i="2" a="1"/>
  <c r="AP10" i="2"/>
  <c r="AP10" i="2" a="1"/>
  <c r="AP24" i="2"/>
  <c r="AP24" i="2" a="1"/>
  <c r="AP39" i="2"/>
  <c r="AP39" i="2" a="1"/>
  <c r="AP25" i="2"/>
  <c r="AP25" i="2" a="1"/>
  <c r="AP26" i="2"/>
  <c r="AP26" i="2" a="1"/>
  <c r="AP9" i="2"/>
  <c r="AP13" i="2" a="1"/>
  <c r="AP9" i="2" a="1"/>
  <c r="DW9" i="2"/>
  <c r="HD9" i="2"/>
  <c r="HH9" i="2"/>
  <c r="EA9" i="2"/>
  <c r="AT9" i="2"/>
  <c r="AT9" i="2" a="1"/>
  <c r="AT12" i="2"/>
  <c r="AT12" i="2" a="1"/>
  <c r="AT13" i="2"/>
  <c r="AT18" i="2"/>
  <c r="AT18" i="2" a="1"/>
  <c r="AT17" i="2"/>
  <c r="AT17" i="2" a="1"/>
  <c r="AT27" i="2"/>
  <c r="AT27" i="2" a="1"/>
  <c r="AT25" i="2"/>
  <c r="AT25" i="2" a="1"/>
  <c r="AT16" i="2"/>
  <c r="AT16" i="2" a="1"/>
  <c r="AT20" i="2"/>
  <c r="AT20" i="2" a="1"/>
  <c r="AT22" i="2"/>
  <c r="AT22" i="2" a="1"/>
  <c r="AT29" i="2"/>
  <c r="AT29" i="2" a="1"/>
  <c r="AT31" i="2"/>
  <c r="AT31" i="2" a="1"/>
  <c r="AT33" i="2"/>
  <c r="AT33" i="2" a="1"/>
  <c r="AT39" i="2"/>
  <c r="AT39" i="2" a="1"/>
  <c r="AT37" i="2"/>
  <c r="AT37" i="2" a="1"/>
  <c r="AT14" i="2"/>
  <c r="AT14" i="2" a="1"/>
  <c r="AT11" i="2"/>
  <c r="AT11" i="2" a="1"/>
  <c r="AT21" i="2"/>
  <c r="AT21" i="2" a="1"/>
  <c r="AT24" i="2"/>
  <c r="AT24" i="2" a="1"/>
  <c r="AT28" i="2"/>
  <c r="AT28" i="2" a="1"/>
  <c r="AT36" i="2"/>
  <c r="AT36" i="2" a="1"/>
  <c r="AT10" i="2"/>
  <c r="AT10" i="2" a="1"/>
  <c r="AT34" i="2"/>
  <c r="AT34" i="2" a="1"/>
  <c r="AT23" i="2"/>
  <c r="AT23" i="2" a="1"/>
  <c r="AT32" i="2"/>
  <c r="AT32" i="2" a="1"/>
  <c r="AT15" i="2"/>
  <c r="AT15" i="2" a="1"/>
  <c r="AT38" i="2"/>
  <c r="AT38" i="2" a="1"/>
  <c r="AT19" i="2"/>
  <c r="AT19" i="2" a="1"/>
  <c r="AT30" i="2"/>
  <c r="AT30" i="2" a="1"/>
  <c r="AT35" i="2"/>
  <c r="AT35" i="2" a="1"/>
  <c r="AT26" i="2"/>
  <c r="AT13" i="2" a="1"/>
  <c r="AT26" i="2" a="1"/>
  <c r="HL9" i="2"/>
  <c r="EE9" i="2"/>
  <c r="AX9" i="2"/>
  <c r="AX9" i="2" a="1"/>
  <c r="AX10" i="2"/>
  <c r="AX10" i="2" a="1"/>
  <c r="AX13" i="2"/>
  <c r="AX18" i="2"/>
  <c r="AX18" i="2" a="1"/>
  <c r="AX19" i="2"/>
  <c r="AX19" i="2" a="1"/>
  <c r="AX24" i="2"/>
  <c r="AX24" i="2" a="1"/>
  <c r="AX27" i="2"/>
  <c r="AX27" i="2" a="1"/>
  <c r="AX35" i="2"/>
  <c r="AX35" i="2" a="1"/>
  <c r="AX34" i="2"/>
  <c r="AX34" i="2" a="1"/>
  <c r="AX17" i="2"/>
  <c r="AX17" i="2" a="1"/>
  <c r="AX21" i="2"/>
  <c r="AX21" i="2" a="1"/>
  <c r="AX25" i="2"/>
  <c r="AX25" i="2" a="1"/>
  <c r="AX31" i="2"/>
  <c r="AX31" i="2" a="1"/>
  <c r="AX33" i="2"/>
  <c r="AX33" i="2" a="1"/>
  <c r="AX37" i="2"/>
  <c r="AX37" i="2" a="1"/>
  <c r="AX11" i="2"/>
  <c r="AX11" i="2" a="1"/>
  <c r="AX16" i="2"/>
  <c r="AX16" i="2" a="1"/>
  <c r="AX14" i="2"/>
  <c r="AX14" i="2" a="1"/>
  <c r="AX22" i="2"/>
  <c r="AX22" i="2" a="1"/>
  <c r="AX23" i="2"/>
  <c r="AX23" i="2" a="1"/>
  <c r="AX28" i="2"/>
  <c r="AX28" i="2" a="1"/>
  <c r="AX32" i="2"/>
  <c r="AX32" i="2" a="1"/>
  <c r="AX38" i="2"/>
  <c r="AX38" i="2" a="1"/>
  <c r="AX20" i="2"/>
  <c r="AX20" i="2" a="1"/>
  <c r="AX29" i="2"/>
  <c r="AX29" i="2" a="1"/>
  <c r="AX39" i="2"/>
  <c r="AX39" i="2" a="1"/>
  <c r="AX15" i="2"/>
  <c r="AX15" i="2" a="1"/>
  <c r="AX12" i="2"/>
  <c r="AX12" i="2" a="1"/>
  <c r="AX30" i="2"/>
  <c r="AX30" i="2" a="1"/>
  <c r="AX36" i="2"/>
  <c r="AX36" i="2" a="1"/>
  <c r="AX26" i="2"/>
  <c r="AX13" i="2" a="1"/>
  <c r="AX26" i="2" a="1"/>
  <c r="HP9" i="2"/>
  <c r="EI9" i="2"/>
  <c r="BB9" i="2"/>
  <c r="BB9" i="2" a="1"/>
  <c r="BB10" i="2"/>
  <c r="BB10" i="2" a="1"/>
  <c r="BB13" i="2"/>
  <c r="BB15" i="2"/>
  <c r="BB15" i="2" a="1"/>
  <c r="BB22" i="2"/>
  <c r="BB22" i="2" a="1"/>
  <c r="BB18" i="2"/>
  <c r="BB18" i="2" a="1"/>
  <c r="BB11" i="2"/>
  <c r="BB11" i="2" a="1"/>
  <c r="BB17" i="2"/>
  <c r="BB17" i="2" a="1"/>
  <c r="BB25" i="2"/>
  <c r="BB25" i="2" a="1"/>
  <c r="BB32" i="2"/>
  <c r="BB32" i="2" a="1"/>
  <c r="BB33" i="2"/>
  <c r="BB33" i="2" a="1"/>
  <c r="BB21" i="2"/>
  <c r="BB21" i="2" a="1"/>
  <c r="BB27" i="2"/>
  <c r="BB27" i="2" a="1"/>
  <c r="BB30" i="2"/>
  <c r="BB30" i="2" a="1"/>
  <c r="BB36" i="2"/>
  <c r="BB36" i="2" a="1"/>
  <c r="BB38" i="2"/>
  <c r="BB38" i="2" a="1"/>
  <c r="BB14" i="2"/>
  <c r="BB14" i="2" a="1"/>
  <c r="BB16" i="2"/>
  <c r="BB16" i="2" a="1"/>
  <c r="BB19" i="2"/>
  <c r="BB19" i="2" a="1"/>
  <c r="BB23" i="2"/>
  <c r="BB23" i="2" a="1"/>
  <c r="BB29" i="2"/>
  <c r="BB29" i="2" a="1"/>
  <c r="BB31" i="2"/>
  <c r="BB31" i="2" a="1"/>
  <c r="BB35" i="2"/>
  <c r="BB35" i="2" a="1"/>
  <c r="BB28" i="2"/>
  <c r="BB28" i="2" a="1"/>
  <c r="BB37" i="2"/>
  <c r="BB37" i="2" a="1"/>
  <c r="BB20" i="2"/>
  <c r="BB20" i="2" a="1"/>
  <c r="BB12" i="2"/>
  <c r="BB12" i="2" a="1"/>
  <c r="BB34" i="2"/>
  <c r="BB34" i="2" a="1"/>
  <c r="BB24" i="2"/>
  <c r="BB24" i="2" a="1"/>
  <c r="BB39" i="2"/>
  <c r="BB39" i="2" a="1"/>
  <c r="BB26" i="2"/>
  <c r="BB13" i="2" a="1"/>
  <c r="BB26" i="2" a="1"/>
  <c r="HT9" i="2"/>
  <c r="EM9" i="2"/>
  <c r="BF9" i="2"/>
  <c r="BF9" i="2" a="1"/>
  <c r="BF14" i="2"/>
  <c r="BF14" i="2" a="1"/>
  <c r="BF13" i="2"/>
  <c r="BF11" i="2"/>
  <c r="BF11" i="2" a="1"/>
  <c r="BF37" i="2"/>
  <c r="BF37" i="2" a="1"/>
  <c r="BF16" i="2"/>
  <c r="BF16" i="2" a="1"/>
  <c r="BF17" i="2"/>
  <c r="BF17" i="2" a="1"/>
  <c r="BF21" i="2"/>
  <c r="BF21" i="2" a="1"/>
  <c r="BF22" i="2"/>
  <c r="BF22" i="2" a="1"/>
  <c r="BF29" i="2"/>
  <c r="BF29" i="2" a="1"/>
  <c r="BF32" i="2"/>
  <c r="BF32" i="2" a="1"/>
  <c r="BF36" i="2"/>
  <c r="BF36" i="2" a="1"/>
  <c r="BF18" i="2"/>
  <c r="BF18" i="2" a="1"/>
  <c r="BF24" i="2"/>
  <c r="BF24" i="2" a="1"/>
  <c r="BF23" i="2"/>
  <c r="BF23" i="2" a="1"/>
  <c r="BF25" i="2"/>
  <c r="BF25" i="2" a="1"/>
  <c r="BF31" i="2"/>
  <c r="BF31" i="2" a="1"/>
  <c r="BF34" i="2"/>
  <c r="BF34" i="2" a="1"/>
  <c r="BF12" i="2"/>
  <c r="BF12" i="2" a="1"/>
  <c r="BF20" i="2"/>
  <c r="BF20" i="2" a="1"/>
  <c r="BF28" i="2"/>
  <c r="BF28" i="2" a="1"/>
  <c r="BF38" i="2"/>
  <c r="BF38" i="2" a="1"/>
  <c r="BF39" i="2"/>
  <c r="BF39" i="2" a="1"/>
  <c r="BF10" i="2"/>
  <c r="BF10" i="2" a="1"/>
  <c r="BF15" i="2"/>
  <c r="BF15" i="2" a="1"/>
  <c r="BF19" i="2"/>
  <c r="BF19" i="2" a="1"/>
  <c r="BF27" i="2"/>
  <c r="BF27" i="2" a="1"/>
  <c r="BF30" i="2"/>
  <c r="BF30" i="2" a="1"/>
  <c r="BF33" i="2"/>
  <c r="BF33" i="2" a="1"/>
  <c r="BF35" i="2"/>
  <c r="BF35" i="2" a="1"/>
  <c r="BF26" i="2"/>
  <c r="BF13" i="2" a="1"/>
  <c r="BF26" i="2" a="1"/>
  <c r="EO9" i="2"/>
  <c r="BH9" i="2"/>
  <c r="BH9" i="2" a="1"/>
  <c r="BH13" i="2"/>
  <c r="BH26" i="2"/>
  <c r="BH26" i="2" a="1"/>
  <c r="BH36" i="2"/>
  <c r="BH36" i="2" a="1"/>
  <c r="BH16" i="2"/>
  <c r="BH16" i="2" a="1"/>
  <c r="BH22" i="2"/>
  <c r="BH22" i="2" a="1"/>
  <c r="BH19" i="2"/>
  <c r="BH19" i="2" a="1"/>
  <c r="BH11" i="2"/>
  <c r="BH11" i="2" a="1"/>
  <c r="BH20" i="2"/>
  <c r="BH20" i="2" a="1"/>
  <c r="BH25" i="2"/>
  <c r="BH25" i="2" a="1"/>
  <c r="BH28" i="2"/>
  <c r="BH28" i="2" a="1"/>
  <c r="BH30" i="2"/>
  <c r="BH30" i="2" a="1"/>
  <c r="BH31" i="2"/>
  <c r="BH31" i="2" a="1"/>
  <c r="BH37" i="2"/>
  <c r="BH37" i="2" a="1"/>
  <c r="BH10" i="2"/>
  <c r="BH10" i="2" a="1"/>
  <c r="BH12" i="2"/>
  <c r="BH12" i="2" a="1"/>
  <c r="BH17" i="2"/>
  <c r="BH17" i="2" a="1"/>
  <c r="BH21" i="2"/>
  <c r="BH21" i="2" a="1"/>
  <c r="BH27" i="2"/>
  <c r="BH27" i="2" a="1"/>
  <c r="BH32" i="2"/>
  <c r="BH32" i="2" a="1"/>
  <c r="BH34" i="2"/>
  <c r="BH34" i="2" a="1"/>
  <c r="BH18" i="2"/>
  <c r="BH18" i="2" a="1"/>
  <c r="BH38" i="2"/>
  <c r="BH38" i="2" a="1"/>
  <c r="BH23" i="2"/>
  <c r="BH23" i="2" a="1"/>
  <c r="BH35" i="2"/>
  <c r="BH35" i="2" a="1"/>
  <c r="BH15" i="2"/>
  <c r="BH15" i="2" a="1"/>
  <c r="BH24" i="2"/>
  <c r="BH24" i="2" a="1"/>
  <c r="BH33" i="2"/>
  <c r="BH33" i="2" a="1"/>
  <c r="BH29" i="2"/>
  <c r="BH29" i="2" a="1"/>
  <c r="BH39" i="2"/>
  <c r="BH39" i="2" a="1"/>
  <c r="BH14" i="2"/>
  <c r="BH13" i="2" a="1"/>
  <c r="BH14" i="2" a="1"/>
  <c r="ES9" i="2"/>
  <c r="BL9" i="2"/>
  <c r="BL9" i="2" a="1"/>
  <c r="BL13" i="2"/>
  <c r="BL26" i="2"/>
  <c r="BL26" i="2" a="1"/>
  <c r="BL14" i="2"/>
  <c r="BL14" i="2" a="1"/>
  <c r="BL38" i="2"/>
  <c r="BL38" i="2" a="1"/>
  <c r="BL11" i="2"/>
  <c r="BL11" i="2" a="1"/>
  <c r="BL18" i="2"/>
  <c r="BL18" i="2" a="1"/>
  <c r="BL20" i="2"/>
  <c r="BL20" i="2" a="1"/>
  <c r="BL31" i="2"/>
  <c r="BL31" i="2" a="1"/>
  <c r="BL34" i="2"/>
  <c r="BL34" i="2" a="1"/>
  <c r="BL15" i="2"/>
  <c r="BL15" i="2" a="1"/>
  <c r="BL23" i="2"/>
  <c r="BL23" i="2" a="1"/>
  <c r="BL25" i="2"/>
  <c r="BL25" i="2" a="1"/>
  <c r="BL28" i="2"/>
  <c r="BL28" i="2" a="1"/>
  <c r="BL33" i="2"/>
  <c r="BL33" i="2" a="1"/>
  <c r="BL36" i="2"/>
  <c r="BL36" i="2" a="1"/>
  <c r="BL12" i="2"/>
  <c r="BL12" i="2" a="1"/>
  <c r="BL10" i="2"/>
  <c r="BL10" i="2" a="1"/>
  <c r="BL24" i="2"/>
  <c r="BL24" i="2" a="1"/>
  <c r="BL19" i="2"/>
  <c r="BL19" i="2" a="1"/>
  <c r="BL27" i="2"/>
  <c r="BL27" i="2" a="1"/>
  <c r="BL29" i="2"/>
  <c r="BL29" i="2" a="1"/>
  <c r="BL35" i="2"/>
  <c r="BL35" i="2" a="1"/>
  <c r="BL37" i="2"/>
  <c r="BL37" i="2" a="1"/>
  <c r="BL17" i="2"/>
  <c r="BL17" i="2" a="1"/>
  <c r="BL16" i="2"/>
  <c r="BL16" i="2" a="1"/>
  <c r="BL21" i="2"/>
  <c r="BL21" i="2" a="1"/>
  <c r="BL22" i="2"/>
  <c r="BL22" i="2" a="1"/>
  <c r="BL30" i="2"/>
  <c r="BL30" i="2" a="1"/>
  <c r="BL39" i="2"/>
  <c r="BL39" i="2" a="1"/>
  <c r="BL32" i="2"/>
  <c r="BL13" i="2" a="1"/>
  <c r="BL32" i="2" a="1"/>
  <c r="EW9" i="2"/>
  <c r="BP9" i="2"/>
  <c r="AJ9" i="2"/>
  <c r="G9" i="2"/>
  <c r="G9" i="2" a="1"/>
  <c r="CN9" i="2"/>
  <c r="FU9" i="2"/>
  <c r="G13" i="2"/>
  <c r="G26" i="2"/>
  <c r="G26" i="2" a="1"/>
  <c r="G10" i="2"/>
  <c r="G10" i="2" a="1"/>
  <c r="G35" i="2"/>
  <c r="G35" i="2" a="1"/>
  <c r="G11" i="2"/>
  <c r="G11" i="2" a="1"/>
  <c r="G17" i="2"/>
  <c r="G17" i="2" a="1"/>
  <c r="G22" i="2"/>
  <c r="G22" i="2" a="1"/>
  <c r="G25" i="2"/>
  <c r="G25" i="2" a="1"/>
  <c r="G27" i="2"/>
  <c r="G27" i="2" a="1"/>
  <c r="G36" i="2"/>
  <c r="G36" i="2" a="1"/>
  <c r="G37" i="2"/>
  <c r="G37" i="2" a="1"/>
  <c r="G16" i="2"/>
  <c r="G16" i="2" a="1"/>
  <c r="G24" i="2"/>
  <c r="G24" i="2" a="1"/>
  <c r="G14" i="2"/>
  <c r="G14" i="2" a="1"/>
  <c r="G32" i="2"/>
  <c r="G32" i="2" a="1"/>
  <c r="G33" i="2"/>
  <c r="G33" i="2" a="1"/>
  <c r="G12" i="2"/>
  <c r="G12" i="2" a="1"/>
  <c r="G15" i="2"/>
  <c r="G15" i="2" a="1"/>
  <c r="G20" i="2"/>
  <c r="G20" i="2" a="1"/>
  <c r="G23" i="2"/>
  <c r="G23" i="2" a="1"/>
  <c r="G29" i="2"/>
  <c r="G29" i="2" a="1"/>
  <c r="G31" i="2"/>
  <c r="G31" i="2" a="1"/>
  <c r="G39" i="2"/>
  <c r="G39" i="2" a="1"/>
  <c r="G18" i="2"/>
  <c r="G18" i="2" a="1"/>
  <c r="G19" i="2"/>
  <c r="G19" i="2" a="1"/>
  <c r="G21" i="2"/>
  <c r="G21" i="2" a="1"/>
  <c r="G30" i="2"/>
  <c r="G30" i="2" a="1"/>
  <c r="G28" i="2"/>
  <c r="G28" i="2" a="1"/>
  <c r="G38" i="2"/>
  <c r="G38" i="2" a="1"/>
  <c r="G34" i="2"/>
  <c r="G13" i="2" a="1"/>
  <c r="G34" i="2" a="1"/>
  <c r="FY9" i="2"/>
  <c r="CR9" i="2"/>
  <c r="FQ9" i="2"/>
  <c r="C9" i="2" a="1"/>
  <c r="CJ9" i="2"/>
  <c r="FA9" i="2"/>
  <c r="BT9" i="2"/>
  <c r="AN9" i="2"/>
  <c r="AI9" i="2" a="1"/>
  <c r="DP9" i="2"/>
  <c r="GW9" i="2"/>
  <c r="K9" i="2"/>
  <c r="HE9" i="2"/>
  <c r="DX9" i="2"/>
  <c r="AQ9" i="2"/>
  <c r="AQ9" i="2" a="1"/>
  <c r="GC9" i="2"/>
  <c r="CV9" i="2"/>
  <c r="O9" i="2"/>
  <c r="AQ13" i="2"/>
  <c r="AQ26" i="2"/>
  <c r="AQ26" i="2" a="1"/>
  <c r="AQ15" i="2"/>
  <c r="AQ15" i="2" a="1"/>
  <c r="AQ21" i="2"/>
  <c r="AQ21" i="2" a="1"/>
  <c r="AQ20" i="2"/>
  <c r="AQ20" i="2" a="1"/>
  <c r="AQ25" i="2"/>
  <c r="AQ25" i="2" a="1"/>
  <c r="AQ24" i="2"/>
  <c r="AQ24" i="2" a="1"/>
  <c r="AQ30" i="2"/>
  <c r="AQ30" i="2" a="1"/>
  <c r="AQ32" i="2"/>
  <c r="AQ32" i="2" a="1"/>
  <c r="AQ37" i="2"/>
  <c r="AQ37" i="2" a="1"/>
  <c r="AQ11" i="2"/>
  <c r="AQ11" i="2" a="1"/>
  <c r="AQ10" i="2"/>
  <c r="AQ10" i="2" a="1"/>
  <c r="AQ14" i="2"/>
  <c r="AQ14" i="2" a="1"/>
  <c r="AQ27" i="2"/>
  <c r="AQ27" i="2" a="1"/>
  <c r="AQ31" i="2"/>
  <c r="AQ31" i="2" a="1"/>
  <c r="AQ35" i="2"/>
  <c r="AQ35" i="2" a="1"/>
  <c r="AQ17" i="2"/>
  <c r="AQ17" i="2" a="1"/>
  <c r="AQ19" i="2"/>
  <c r="AQ19" i="2" a="1"/>
  <c r="AQ16" i="2"/>
  <c r="AQ16" i="2" a="1"/>
  <c r="AQ12" i="2"/>
  <c r="AQ12" i="2" a="1"/>
  <c r="AQ18" i="2"/>
  <c r="AQ18" i="2" a="1"/>
  <c r="AQ23" i="2"/>
  <c r="AQ23" i="2" a="1"/>
  <c r="AQ29" i="2"/>
  <c r="AQ29" i="2" a="1"/>
  <c r="AQ33" i="2"/>
  <c r="AQ33" i="2" a="1"/>
  <c r="AQ34" i="2"/>
  <c r="AQ34" i="2" a="1"/>
  <c r="AQ22" i="2"/>
  <c r="AQ22" i="2" a="1"/>
  <c r="AQ39" i="2"/>
  <c r="AQ39" i="2" a="1"/>
  <c r="AQ28" i="2"/>
  <c r="AQ28" i="2" a="1"/>
  <c r="AQ38" i="2"/>
  <c r="AQ38" i="2" a="1"/>
  <c r="AQ36" i="2"/>
  <c r="AQ13" i="2" a="1"/>
  <c r="AQ36" i="2" a="1"/>
  <c r="GO9" i="2"/>
  <c r="DH9" i="2"/>
  <c r="GK9" i="2"/>
  <c r="DD9" i="2"/>
  <c r="W9" i="2"/>
  <c r="HI9" i="2"/>
  <c r="EB9" i="2"/>
  <c r="AU9" i="2"/>
  <c r="AU9" i="2" a="1"/>
  <c r="AM9" i="2"/>
  <c r="DV2" i="2"/>
  <c r="AM9" i="2" a="1"/>
  <c r="DT9" i="2"/>
  <c r="HA9" i="2"/>
  <c r="AA9" i="2"/>
  <c r="AU13" i="2"/>
  <c r="AU26" i="2"/>
  <c r="AU26" i="2" a="1"/>
  <c r="AU32" i="2"/>
  <c r="AU32" i="2" a="1"/>
  <c r="AU12" i="2"/>
  <c r="AU12" i="2" a="1"/>
  <c r="AU30" i="2"/>
  <c r="AU30" i="2" a="1"/>
  <c r="AU14" i="2"/>
  <c r="AU14" i="2" a="1"/>
  <c r="AU15" i="2"/>
  <c r="AU15" i="2" a="1"/>
  <c r="AU37" i="2"/>
  <c r="AU37" i="2" a="1"/>
  <c r="AU10" i="2"/>
  <c r="AU10" i="2" a="1"/>
  <c r="AU16" i="2"/>
  <c r="AU16" i="2" a="1"/>
  <c r="AU24" i="2"/>
  <c r="AU24" i="2" a="1"/>
  <c r="AU21" i="2"/>
  <c r="AU21" i="2" a="1"/>
  <c r="AU28" i="2"/>
  <c r="AU28" i="2" a="1"/>
  <c r="AU33" i="2"/>
  <c r="AU33" i="2" a="1"/>
  <c r="AU35" i="2"/>
  <c r="AU35" i="2" a="1"/>
  <c r="AU22" i="2"/>
  <c r="AU22" i="2" a="1"/>
  <c r="AU18" i="2"/>
  <c r="AU18" i="2" a="1"/>
  <c r="AU27" i="2"/>
  <c r="AU27" i="2" a="1"/>
  <c r="AU29" i="2"/>
  <c r="AU29" i="2" a="1"/>
  <c r="AU36" i="2"/>
  <c r="AU36" i="2" a="1"/>
  <c r="AU39" i="2"/>
  <c r="AU39" i="2" a="1"/>
  <c r="AU11" i="2"/>
  <c r="AU11" i="2" a="1"/>
  <c r="AU23" i="2"/>
  <c r="AU23" i="2" a="1"/>
  <c r="AU19" i="2"/>
  <c r="AU19" i="2" a="1"/>
  <c r="AU25" i="2"/>
  <c r="AU25" i="2" a="1"/>
  <c r="AU31" i="2"/>
  <c r="AU31" i="2" a="1"/>
  <c r="AU38" i="2"/>
  <c r="AU38" i="2" a="1"/>
  <c r="AU17" i="2"/>
  <c r="AU17" i="2" a="1"/>
  <c r="AU34" i="2"/>
  <c r="AU34" i="2" a="1"/>
  <c r="AU20" i="2"/>
  <c r="AU13" i="2" a="1"/>
  <c r="AU20" i="2" a="1"/>
  <c r="AY9" i="2"/>
  <c r="AY9" i="2" a="1"/>
  <c r="EF9" i="2"/>
  <c r="HM9" i="2"/>
  <c r="AY13" i="2"/>
  <c r="AY26" i="2"/>
  <c r="AY26" i="2" a="1"/>
  <c r="AY17" i="2"/>
  <c r="AY17" i="2" a="1"/>
  <c r="AY16" i="2"/>
  <c r="AY16" i="2" a="1"/>
  <c r="AY18" i="2"/>
  <c r="AY18" i="2" a="1"/>
  <c r="AY23" i="2"/>
  <c r="AY23" i="2" a="1"/>
  <c r="AY30" i="2"/>
  <c r="AY30" i="2" a="1"/>
  <c r="AY32" i="2"/>
  <c r="AY32" i="2" a="1"/>
  <c r="AY33" i="2"/>
  <c r="AY33" i="2" a="1"/>
  <c r="AY10" i="2"/>
  <c r="AY10" i="2" a="1"/>
  <c r="AY14" i="2"/>
  <c r="AY14" i="2" a="1"/>
  <c r="AY22" i="2"/>
  <c r="AY22" i="2" a="1"/>
  <c r="AY29" i="2"/>
  <c r="AY29" i="2" a="1"/>
  <c r="AY28" i="2"/>
  <c r="AY28" i="2" a="1"/>
  <c r="AY36" i="2"/>
  <c r="AY36" i="2" a="1"/>
  <c r="AY38" i="2"/>
  <c r="AY38" i="2" a="1"/>
  <c r="AY11" i="2"/>
  <c r="AY11" i="2" a="1"/>
  <c r="AY12" i="2"/>
  <c r="AY12" i="2" a="1"/>
  <c r="AY19" i="2"/>
  <c r="AY19" i="2" a="1"/>
  <c r="AY24" i="2"/>
  <c r="AY24" i="2" a="1"/>
  <c r="AY31" i="2"/>
  <c r="AY31" i="2" a="1"/>
  <c r="AY35" i="2"/>
  <c r="AY35" i="2" a="1"/>
  <c r="AY21" i="2"/>
  <c r="AY21" i="2" a="1"/>
  <c r="AY15" i="2"/>
  <c r="AY15" i="2" a="1"/>
  <c r="AY37" i="2"/>
  <c r="AY37" i="2" a="1"/>
  <c r="AY25" i="2"/>
  <c r="AY25" i="2" a="1"/>
  <c r="AY34" i="2"/>
  <c r="AY34" i="2" a="1"/>
  <c r="AY20" i="2"/>
  <c r="AY20" i="2" a="1"/>
  <c r="AY27" i="2"/>
  <c r="AY27" i="2" a="1"/>
  <c r="AY39" i="2"/>
  <c r="AY13" i="2" a="1"/>
  <c r="AY39" i="2" a="1"/>
  <c r="BC9" i="2"/>
  <c r="BC9" i="2" a="1"/>
  <c r="EJ9" i="2"/>
  <c r="HQ9" i="2"/>
  <c r="BC13" i="2"/>
  <c r="BC26" i="2"/>
  <c r="BC26" i="2" a="1"/>
  <c r="BC20" i="2"/>
  <c r="BC20" i="2" a="1"/>
  <c r="BC29" i="2"/>
  <c r="BC29" i="2" a="1"/>
  <c r="BC32" i="2"/>
  <c r="BC32" i="2" a="1"/>
  <c r="BC38" i="2"/>
  <c r="BC38" i="2" a="1"/>
  <c r="BC18" i="2"/>
  <c r="BC18" i="2" a="1"/>
  <c r="BC22" i="2"/>
  <c r="BC22" i="2" a="1"/>
  <c r="BC31" i="2"/>
  <c r="BC31" i="2" a="1"/>
  <c r="BC36" i="2"/>
  <c r="BC36" i="2" a="1"/>
  <c r="BC24" i="2"/>
  <c r="BC24" i="2" a="1"/>
  <c r="BC27" i="2"/>
  <c r="BC27" i="2" a="1"/>
  <c r="BC14" i="2"/>
  <c r="BC14" i="2" a="1"/>
  <c r="BC16" i="2"/>
  <c r="BC16" i="2" a="1"/>
  <c r="BC37" i="2"/>
  <c r="BC37" i="2" a="1"/>
  <c r="BC30" i="2"/>
  <c r="BC30" i="2" a="1"/>
  <c r="BC28" i="2"/>
  <c r="BC28" i="2" a="1"/>
  <c r="BC23" i="2"/>
  <c r="BC23" i="2" a="1"/>
  <c r="BC17" i="2"/>
  <c r="BC17" i="2" a="1"/>
  <c r="BC21" i="2"/>
  <c r="BC21" i="2" a="1"/>
  <c r="BC19" i="2"/>
  <c r="BC19" i="2" a="1"/>
  <c r="BC35" i="2"/>
  <c r="BC35" i="2" a="1"/>
  <c r="BC34" i="2"/>
  <c r="BC34" i="2" a="1"/>
  <c r="BC33" i="2"/>
  <c r="BC33" i="2" a="1"/>
  <c r="BC25" i="2"/>
  <c r="BC25" i="2" a="1"/>
  <c r="BC15" i="2"/>
  <c r="BC15" i="2" a="1"/>
  <c r="BC11" i="2"/>
  <c r="BC11" i="2" a="1"/>
  <c r="BC10" i="2"/>
  <c r="BC10" i="2" a="1"/>
  <c r="BC39" i="2"/>
  <c r="BC39" i="2" a="1"/>
  <c r="BC12" i="2"/>
  <c r="BC13" i="2" a="1"/>
  <c r="BC12" i="2" a="1"/>
  <c r="EN9" i="2"/>
  <c r="BG9" i="2"/>
  <c r="BG9" i="2" a="1"/>
  <c r="BG13" i="2"/>
  <c r="BG26" i="2"/>
  <c r="BG26" i="2" a="1"/>
  <c r="BG11" i="2"/>
  <c r="BG11" i="2" a="1"/>
  <c r="BG36" i="2"/>
  <c r="BG36" i="2" a="1"/>
  <c r="BG10" i="2"/>
  <c r="BG10" i="2" a="1"/>
  <c r="BG15" i="2"/>
  <c r="BG15" i="2" a="1"/>
  <c r="BG18" i="2"/>
  <c r="BG18" i="2" a="1"/>
  <c r="BG20" i="2"/>
  <c r="BG20" i="2" a="1"/>
  <c r="BG19" i="2"/>
  <c r="BG19" i="2" a="1"/>
  <c r="BG25" i="2"/>
  <c r="BG25" i="2" a="1"/>
  <c r="BG28" i="2"/>
  <c r="BG28" i="2" a="1"/>
  <c r="BG29" i="2"/>
  <c r="BG29" i="2" a="1"/>
  <c r="BG34" i="2"/>
  <c r="BG34" i="2" a="1"/>
  <c r="BG32" i="2"/>
  <c r="BG32" i="2" a="1"/>
  <c r="BG16" i="2"/>
  <c r="BG16" i="2" a="1"/>
  <c r="BG23" i="2"/>
  <c r="BG23" i="2" a="1"/>
  <c r="BG33" i="2"/>
  <c r="BG33" i="2" a="1"/>
  <c r="BG35" i="2"/>
  <c r="BG35" i="2" a="1"/>
  <c r="BG17" i="2"/>
  <c r="BG17" i="2" a="1"/>
  <c r="BG14" i="2"/>
  <c r="BG14" i="2" a="1"/>
  <c r="BG27" i="2"/>
  <c r="BG27" i="2" a="1"/>
  <c r="BG39" i="2"/>
  <c r="BG39" i="2" a="1"/>
  <c r="BG22" i="2"/>
  <c r="BG22" i="2" a="1"/>
  <c r="BG24" i="2"/>
  <c r="BG24" i="2" a="1"/>
  <c r="BG30" i="2"/>
  <c r="BG30" i="2" a="1"/>
  <c r="BG38" i="2"/>
  <c r="BG38" i="2" a="1"/>
  <c r="BG21" i="2"/>
  <c r="BG21" i="2" a="1"/>
  <c r="BG31" i="2"/>
  <c r="BG31" i="2" a="1"/>
  <c r="BG37" i="2"/>
  <c r="BG37" i="2" a="1"/>
  <c r="BG12" i="2"/>
  <c r="BG13" i="2" a="1"/>
  <c r="BG12" i="2" a="1"/>
  <c r="EP9" i="2"/>
  <c r="BI9" i="2"/>
  <c r="BI9" i="2" a="1"/>
  <c r="BI13" i="2"/>
  <c r="BI26" i="2"/>
  <c r="BI26" i="2" a="1"/>
  <c r="BI10" i="2"/>
  <c r="BI10" i="2" a="1"/>
  <c r="BI15" i="2"/>
  <c r="BI15" i="2" a="1"/>
  <c r="BI23" i="2"/>
  <c r="BI23" i="2" a="1"/>
  <c r="BI21" i="2"/>
  <c r="BI21" i="2" a="1"/>
  <c r="BI29" i="2"/>
  <c r="BI29" i="2" a="1"/>
  <c r="BI28" i="2"/>
  <c r="BI28" i="2" a="1"/>
  <c r="BI34" i="2"/>
  <c r="BI34" i="2" a="1"/>
  <c r="BI31" i="2"/>
  <c r="BI31" i="2" a="1"/>
  <c r="BI36" i="2"/>
  <c r="BI36" i="2" a="1"/>
  <c r="BI33" i="2"/>
  <c r="BI33" i="2" a="1"/>
  <c r="BI11" i="2"/>
  <c r="BI11" i="2" a="1"/>
  <c r="BI17" i="2"/>
  <c r="BI17" i="2" a="1"/>
  <c r="BI12" i="2"/>
  <c r="BI12" i="2" a="1"/>
  <c r="BI20" i="2"/>
  <c r="BI20" i="2" a="1"/>
  <c r="BI24" i="2"/>
  <c r="BI24" i="2" a="1"/>
  <c r="BI38" i="2"/>
  <c r="BI38" i="2" a="1"/>
  <c r="BI19" i="2"/>
  <c r="BI19" i="2" a="1"/>
  <c r="BI16" i="2"/>
  <c r="BI16" i="2" a="1"/>
  <c r="BI22" i="2"/>
  <c r="BI22" i="2" a="1"/>
  <c r="BI30" i="2"/>
  <c r="BI30" i="2" a="1"/>
  <c r="BI27" i="2"/>
  <c r="BI27" i="2" a="1"/>
  <c r="BI25" i="2"/>
  <c r="BI25" i="2" a="1"/>
  <c r="BI32" i="2"/>
  <c r="BI32" i="2" a="1"/>
  <c r="BI35" i="2"/>
  <c r="BI35" i="2" a="1"/>
  <c r="BI37" i="2"/>
  <c r="BI37" i="2" a="1"/>
  <c r="BI39" i="2"/>
  <c r="BI39" i="2" a="1"/>
  <c r="BI14" i="2"/>
  <c r="BI14" i="2" a="1"/>
  <c r="BI18" i="2"/>
  <c r="BI13" i="2" a="1"/>
  <c r="BI18" i="2" a="1"/>
  <c r="GH9" i="2"/>
  <c r="DA9" i="2"/>
  <c r="T9" i="2"/>
  <c r="FV9" i="2"/>
  <c r="CO9" i="2"/>
  <c r="B9" i="2" a="1"/>
  <c r="H9" i="2"/>
  <c r="AJ9" i="2" a="1"/>
  <c r="DQ9" i="2"/>
  <c r="GX9" i="2"/>
  <c r="HN9" i="2"/>
  <c r="EG9" i="2"/>
  <c r="AZ9" i="2"/>
  <c r="AZ9" i="2" a="1"/>
  <c r="AZ13" i="2"/>
  <c r="AZ26" i="2"/>
  <c r="AZ26" i="2" a="1"/>
  <c r="AZ33" i="2"/>
  <c r="AZ33" i="2" a="1"/>
  <c r="AZ34" i="2"/>
  <c r="AZ34" i="2" a="1"/>
  <c r="AZ14" i="2"/>
  <c r="AZ14" i="2" a="1"/>
  <c r="AZ28" i="2"/>
  <c r="AZ28" i="2" a="1"/>
  <c r="AZ15" i="2"/>
  <c r="AZ15" i="2" a="1"/>
  <c r="AZ39" i="2"/>
  <c r="AZ39" i="2" a="1"/>
  <c r="AZ32" i="2"/>
  <c r="AZ32" i="2" a="1"/>
  <c r="AZ31" i="2"/>
  <c r="AZ31" i="2" a="1"/>
  <c r="AZ24" i="2"/>
  <c r="AZ24" i="2" a="1"/>
  <c r="AZ18" i="2"/>
  <c r="AZ18" i="2" a="1"/>
  <c r="AZ17" i="2"/>
  <c r="AZ17" i="2" a="1"/>
  <c r="AZ37" i="2"/>
  <c r="AZ37" i="2" a="1"/>
  <c r="AZ35" i="2"/>
  <c r="AZ35" i="2" a="1"/>
  <c r="AZ27" i="2"/>
  <c r="AZ27" i="2" a="1"/>
  <c r="AZ29" i="2"/>
  <c r="AZ29" i="2" a="1"/>
  <c r="AZ22" i="2"/>
  <c r="AZ22" i="2" a="1"/>
  <c r="AZ20" i="2"/>
  <c r="AZ20" i="2" a="1"/>
  <c r="AZ21" i="2"/>
  <c r="AZ21" i="2" a="1"/>
  <c r="AZ11" i="2"/>
  <c r="AZ11" i="2" a="1"/>
  <c r="AZ38" i="2"/>
  <c r="AZ38" i="2" a="1"/>
  <c r="AZ30" i="2"/>
  <c r="AZ30" i="2" a="1"/>
  <c r="AZ25" i="2"/>
  <c r="AZ25" i="2" a="1"/>
  <c r="AZ23" i="2"/>
  <c r="AZ23" i="2" a="1"/>
  <c r="AZ19" i="2"/>
  <c r="AZ19" i="2" a="1"/>
  <c r="AZ16" i="2"/>
  <c r="AZ16" i="2" a="1"/>
  <c r="AZ12" i="2"/>
  <c r="AZ12" i="2" a="1"/>
  <c r="AZ36" i="2"/>
  <c r="AZ36" i="2" a="1"/>
  <c r="AZ10" i="2"/>
  <c r="AZ13" i="2" a="1"/>
  <c r="AZ10" i="2" a="1"/>
  <c r="FJ9" i="2"/>
  <c r="CC9" i="2"/>
  <c r="N9" i="2"/>
  <c r="X9" i="2"/>
  <c r="DE9" i="2"/>
  <c r="GL9" i="2"/>
  <c r="AB9" i="2"/>
  <c r="AN9" i="2" a="1"/>
  <c r="DU9" i="2"/>
  <c r="HB9" i="2"/>
  <c r="BD17" i="2"/>
  <c r="BD17" i="2" a="1"/>
  <c r="BD13" i="2"/>
  <c r="BD39" i="2"/>
  <c r="BD39" i="2" a="1"/>
  <c r="BD10" i="2"/>
  <c r="BD10" i="2" a="1"/>
  <c r="BD16" i="2"/>
  <c r="BD16" i="2" a="1"/>
  <c r="BD22" i="2"/>
  <c r="BD22" i="2" a="1"/>
  <c r="BD24" i="2"/>
  <c r="BD24" i="2" a="1"/>
  <c r="BD27" i="2"/>
  <c r="BD27" i="2" a="1"/>
  <c r="BD30" i="2"/>
  <c r="BD30" i="2" a="1"/>
  <c r="BD37" i="2"/>
  <c r="BD37" i="2" a="1"/>
  <c r="BD14" i="2"/>
  <c r="BD14" i="2" a="1"/>
  <c r="BD19" i="2"/>
  <c r="BD19" i="2" a="1"/>
  <c r="BD21" i="2"/>
  <c r="BD21" i="2" a="1"/>
  <c r="BD32" i="2"/>
  <c r="BD32" i="2" a="1"/>
  <c r="BD36" i="2"/>
  <c r="BD36" i="2" a="1"/>
  <c r="BD11" i="2"/>
  <c r="BD11" i="2" a="1"/>
  <c r="BD25" i="2"/>
  <c r="BD25" i="2" a="1"/>
  <c r="BD23" i="2"/>
  <c r="BD23" i="2" a="1"/>
  <c r="BD28" i="2"/>
  <c r="BD28" i="2" a="1"/>
  <c r="BD33" i="2"/>
  <c r="BD33" i="2" a="1"/>
  <c r="BD38" i="2"/>
  <c r="BD38" i="2" a="1"/>
  <c r="BD20" i="2"/>
  <c r="BD20" i="2" a="1"/>
  <c r="BD31" i="2"/>
  <c r="BD31" i="2" a="1"/>
  <c r="BD12" i="2"/>
  <c r="BD12" i="2" a="1"/>
  <c r="BD15" i="2"/>
  <c r="BD15" i="2" a="1"/>
  <c r="BD18" i="2"/>
  <c r="BD18" i="2" a="1"/>
  <c r="BD34" i="2"/>
  <c r="BD34" i="2" a="1"/>
  <c r="BD29" i="2"/>
  <c r="BD29" i="2" a="1"/>
  <c r="BD35" i="2"/>
  <c r="BD35" i="2" a="1"/>
  <c r="BD26" i="2"/>
  <c r="BD26" i="2" a="1"/>
  <c r="BD9" i="2"/>
  <c r="K9" i="2" a="1"/>
  <c r="L9" i="2"/>
  <c r="CS9" i="2"/>
  <c r="FZ9" i="2"/>
  <c r="AK9" i="2"/>
  <c r="BD13" i="2" a="1"/>
  <c r="BD9" i="2" a="1"/>
  <c r="EK9" i="2"/>
  <c r="HR9" i="2"/>
  <c r="AB9" i="2" a="1"/>
  <c r="DI9" i="2"/>
  <c r="GP9" i="2"/>
  <c r="AK9" i="2" a="1"/>
  <c r="BQ9" i="2"/>
  <c r="EX9" i="2"/>
  <c r="AR26" i="2"/>
  <c r="AR26" i="2" a="1"/>
  <c r="AR13" i="2"/>
  <c r="AR33" i="2"/>
  <c r="AR33" i="2" a="1"/>
  <c r="AR34" i="2"/>
  <c r="AR34" i="2" a="1"/>
  <c r="AR35" i="2"/>
  <c r="AR35" i="2" a="1"/>
  <c r="AR36" i="2"/>
  <c r="AR36" i="2" a="1"/>
  <c r="AR27" i="2"/>
  <c r="AR27" i="2" a="1"/>
  <c r="AR23" i="2"/>
  <c r="AR23" i="2" a="1"/>
  <c r="AR20" i="2"/>
  <c r="AR20" i="2" a="1"/>
  <c r="AR39" i="2"/>
  <c r="AR39" i="2" a="1"/>
  <c r="AR32" i="2"/>
  <c r="AR32" i="2" a="1"/>
  <c r="AR28" i="2"/>
  <c r="AR28" i="2" a="1"/>
  <c r="AR22" i="2"/>
  <c r="AR22" i="2" a="1"/>
  <c r="AR25" i="2"/>
  <c r="AR25" i="2" a="1"/>
  <c r="AR21" i="2"/>
  <c r="AR21" i="2" a="1"/>
  <c r="AR31" i="2"/>
  <c r="AR31" i="2" a="1"/>
  <c r="AR30" i="2"/>
  <c r="AR30" i="2" a="1"/>
  <c r="AR37" i="2"/>
  <c r="AR37" i="2" a="1"/>
  <c r="AR29" i="2"/>
  <c r="AR29" i="2" a="1"/>
  <c r="AR14" i="2"/>
  <c r="AR14" i="2" a="1"/>
  <c r="AR24" i="2"/>
  <c r="AR24" i="2" a="1"/>
  <c r="AR19" i="2"/>
  <c r="AR19" i="2" a="1"/>
  <c r="AR17" i="2"/>
  <c r="AR17" i="2" a="1"/>
  <c r="AR18" i="2"/>
  <c r="AR18" i="2" a="1"/>
  <c r="AR11" i="2"/>
  <c r="AR11" i="2" a="1"/>
  <c r="AR16" i="2"/>
  <c r="AR16" i="2" a="1"/>
  <c r="AR15" i="2"/>
  <c r="AR15" i="2" a="1"/>
  <c r="AR10" i="2"/>
  <c r="AR10" i="2" a="1"/>
  <c r="AR38" i="2"/>
  <c r="AR38" i="2" a="1"/>
  <c r="AR12" i="2"/>
  <c r="AR12" i="2" a="1"/>
  <c r="AR9" i="2"/>
  <c r="GD9" i="2"/>
  <c r="O9" i="2" a="1"/>
  <c r="P9" i="2"/>
  <c r="CW9" i="2"/>
  <c r="AR13" i="2" a="1"/>
  <c r="AR9" i="2" a="1"/>
  <c r="DY9" i="2"/>
  <c r="HF9" i="2"/>
  <c r="FR9" i="2"/>
  <c r="CK9" i="2"/>
  <c r="D9" i="2"/>
  <c r="D9" i="2" a="1"/>
  <c r="D26" i="2"/>
  <c r="D26" i="2" a="1"/>
  <c r="D13" i="2"/>
  <c r="D10" i="2"/>
  <c r="D10" i="2" a="1"/>
  <c r="D37" i="2"/>
  <c r="D37" i="2" a="1"/>
  <c r="D12" i="2"/>
  <c r="D12" i="2" a="1"/>
  <c r="D18" i="2"/>
  <c r="D18" i="2" a="1"/>
  <c r="D24" i="2"/>
  <c r="D24" i="2" a="1"/>
  <c r="D27" i="2"/>
  <c r="D27" i="2" a="1"/>
  <c r="D32" i="2"/>
  <c r="D32" i="2" a="1"/>
  <c r="D35" i="2"/>
  <c r="D35" i="2" a="1"/>
  <c r="D16" i="2"/>
  <c r="D16" i="2" a="1"/>
  <c r="D14" i="2"/>
  <c r="D14" i="2" a="1"/>
  <c r="D19" i="2"/>
  <c r="D19" i="2" a="1"/>
  <c r="D23" i="2"/>
  <c r="D23" i="2" a="1"/>
  <c r="D28" i="2"/>
  <c r="D28" i="2" a="1"/>
  <c r="D33" i="2"/>
  <c r="D33" i="2" a="1"/>
  <c r="D36" i="2"/>
  <c r="D36" i="2" a="1"/>
  <c r="D15" i="2"/>
  <c r="D15" i="2" a="1"/>
  <c r="D20" i="2"/>
  <c r="D20" i="2" a="1"/>
  <c r="D21" i="2"/>
  <c r="D21" i="2" a="1"/>
  <c r="D25" i="2"/>
  <c r="D25" i="2" a="1"/>
  <c r="D30" i="2"/>
  <c r="D30" i="2" a="1"/>
  <c r="D31" i="2"/>
  <c r="D31" i="2" a="1"/>
  <c r="D39" i="2"/>
  <c r="D39" i="2" a="1"/>
  <c r="D17" i="2"/>
  <c r="D17" i="2" a="1"/>
  <c r="D34" i="2"/>
  <c r="D34" i="2" a="1"/>
  <c r="D22" i="2"/>
  <c r="D22" i="2" a="1"/>
  <c r="D38" i="2"/>
  <c r="D38" i="2" a="1"/>
  <c r="D29" i="2"/>
  <c r="D29" i="2" a="1"/>
  <c r="D11" i="2"/>
  <c r="D13" i="2" a="1"/>
  <c r="D11" i="2" a="1"/>
  <c r="GT9" i="2"/>
  <c r="DM9" i="2"/>
  <c r="AF9" i="2"/>
  <c r="AF9" i="2" a="1"/>
  <c r="HJ9" i="2"/>
  <c r="EC9" i="2"/>
  <c r="AV9" i="2"/>
  <c r="AV9" i="2" a="1"/>
  <c r="AV26" i="2"/>
  <c r="AV26" i="2" a="1"/>
  <c r="AV13" i="2"/>
  <c r="AV14" i="2"/>
  <c r="AV14" i="2" a="1"/>
  <c r="AV38" i="2"/>
  <c r="AV38" i="2" a="1"/>
  <c r="AV19" i="2"/>
  <c r="AV19" i="2" a="1"/>
  <c r="AV23" i="2"/>
  <c r="AV23" i="2" a="1"/>
  <c r="AV21" i="2"/>
  <c r="AV21" i="2" a="1"/>
  <c r="AV28" i="2"/>
  <c r="AV28" i="2" a="1"/>
  <c r="AV32" i="2"/>
  <c r="AV32" i="2" a="1"/>
  <c r="AV37" i="2"/>
  <c r="AV37" i="2" a="1"/>
  <c r="AV11" i="2"/>
  <c r="AV11" i="2" a="1"/>
  <c r="AV10" i="2"/>
  <c r="AV10" i="2" a="1"/>
  <c r="AV16" i="2"/>
  <c r="AV16" i="2" a="1"/>
  <c r="AV24" i="2"/>
  <c r="AV24" i="2" a="1"/>
  <c r="AV31" i="2"/>
  <c r="AV31" i="2" a="1"/>
  <c r="AV29" i="2"/>
  <c r="AV29" i="2" a="1"/>
  <c r="AV35" i="2"/>
  <c r="AV35" i="2" a="1"/>
  <c r="AV39" i="2"/>
  <c r="AV39" i="2" a="1"/>
  <c r="AV17" i="2"/>
  <c r="AV17" i="2" a="1"/>
  <c r="AV22" i="2"/>
  <c r="AV22" i="2" a="1"/>
  <c r="AV18" i="2"/>
  <c r="AV18" i="2" a="1"/>
  <c r="AV30" i="2"/>
  <c r="AV30" i="2" a="1"/>
  <c r="AV27" i="2"/>
  <c r="AV27" i="2" a="1"/>
  <c r="AV33" i="2"/>
  <c r="AV33" i="2" a="1"/>
  <c r="AV36" i="2"/>
  <c r="AV36" i="2" a="1"/>
  <c r="AV20" i="2"/>
  <c r="AV20" i="2" a="1"/>
  <c r="AV34" i="2"/>
  <c r="AV34" i="2" a="1"/>
  <c r="AV12" i="2"/>
  <c r="AV12" i="2" a="1"/>
  <c r="AV15" i="2"/>
  <c r="AV15" i="2" a="1"/>
  <c r="AV25" i="2"/>
  <c r="AV13" i="2" a="1"/>
  <c r="AV25" i="2" a="1"/>
  <c r="EB26" i="2"/>
  <c r="CN26" i="2"/>
  <c r="AE26" i="2"/>
  <c r="AE26" i="2" a="1"/>
  <c r="DN26" i="2"/>
  <c r="DB26" i="2"/>
  <c r="DD26" i="2"/>
  <c r="DB26" i="2" a="1"/>
  <c r="DE26" i="2"/>
  <c r="DF26" i="2"/>
  <c r="DS26" i="2"/>
  <c r="DR26" i="2"/>
  <c r="DK26" i="2"/>
  <c r="DM26" i="2"/>
  <c r="DK26" i="2" a="1"/>
  <c r="EE26" i="2"/>
  <c r="EJ26" i="2"/>
  <c r="EJ26" i="2" a="1"/>
  <c r="EJ13" i="2"/>
  <c r="EJ38" i="2"/>
  <c r="EJ38" i="2" a="1"/>
  <c r="EJ11" i="2"/>
  <c r="EJ11" i="2" a="1"/>
  <c r="EJ37" i="2"/>
  <c r="EJ37" i="2" a="1"/>
  <c r="EJ36" i="2"/>
  <c r="EJ36" i="2" a="1"/>
  <c r="EJ32" i="2"/>
  <c r="EJ32" i="2" a="1"/>
  <c r="EJ29" i="2"/>
  <c r="EJ29" i="2" a="1"/>
  <c r="EJ30" i="2"/>
  <c r="EJ30" i="2" a="1"/>
  <c r="EJ27" i="2"/>
  <c r="EJ27" i="2" a="1"/>
  <c r="EJ25" i="2"/>
  <c r="EJ25" i="2" a="1"/>
  <c r="EJ16" i="2"/>
  <c r="EJ16" i="2" a="1"/>
  <c r="EJ22" i="2"/>
  <c r="EJ22" i="2" a="1"/>
  <c r="EJ20" i="2"/>
  <c r="EJ20" i="2" a="1"/>
  <c r="EJ15" i="2"/>
  <c r="EJ15" i="2" a="1"/>
  <c r="EJ17" i="2"/>
  <c r="EJ17" i="2" a="1"/>
  <c r="EJ12" i="2"/>
  <c r="EJ12" i="2" a="1"/>
  <c r="EJ39" i="2"/>
  <c r="EJ39" i="2" a="1"/>
  <c r="EJ35" i="2"/>
  <c r="EJ35" i="2" a="1"/>
  <c r="EJ33" i="2"/>
  <c r="EJ33" i="2" a="1"/>
  <c r="EJ31" i="2"/>
  <c r="EJ31" i="2" a="1"/>
  <c r="EJ28" i="2"/>
  <c r="EJ28" i="2" a="1"/>
  <c r="EJ34" i="2"/>
  <c r="EJ34" i="2" a="1"/>
  <c r="EJ24" i="2"/>
  <c r="EJ24" i="2" a="1"/>
  <c r="EJ23" i="2"/>
  <c r="EJ23" i="2" a="1"/>
  <c r="EJ19" i="2"/>
  <c r="EJ19" i="2" a="1"/>
  <c r="EJ14" i="2"/>
  <c r="EJ14" i="2" a="1"/>
  <c r="EJ21" i="2"/>
  <c r="EJ21" i="2" a="1"/>
  <c r="EJ10" i="2"/>
  <c r="EJ10" i="2" a="1"/>
  <c r="EJ18" i="2"/>
  <c r="EJ13" i="2" a="1"/>
  <c r="EJ18" i="2" a="1"/>
  <c r="EK26" i="2"/>
  <c r="EK26" i="2" a="1"/>
  <c r="EK13" i="2"/>
  <c r="EK37" i="2"/>
  <c r="EK37" i="2" a="1"/>
  <c r="EK20" i="2"/>
  <c r="EK20" i="2" a="1"/>
  <c r="EK36" i="2"/>
  <c r="EK36" i="2" a="1"/>
  <c r="EK19" i="2"/>
  <c r="EK19" i="2" a="1"/>
  <c r="EK23" i="2"/>
  <c r="EK23" i="2" a="1"/>
  <c r="EK15" i="2"/>
  <c r="EK15" i="2" a="1"/>
  <c r="EK34" i="2"/>
  <c r="EK34" i="2" a="1"/>
  <c r="EK32" i="2"/>
  <c r="EK32" i="2" a="1"/>
  <c r="EK28" i="2"/>
  <c r="EK28" i="2" a="1"/>
  <c r="EK14" i="2"/>
  <c r="EK14" i="2" a="1"/>
  <c r="EK18" i="2"/>
  <c r="EK18" i="2" a="1"/>
  <c r="EK39" i="2"/>
  <c r="EK39" i="2" a="1"/>
  <c r="EK33" i="2"/>
  <c r="EK33" i="2" a="1"/>
  <c r="EK29" i="2"/>
  <c r="EK29" i="2" a="1"/>
  <c r="EK27" i="2"/>
  <c r="EK27" i="2" a="1"/>
  <c r="EK22" i="2"/>
  <c r="EK22" i="2" a="1"/>
  <c r="EK21" i="2"/>
  <c r="EK21" i="2" a="1"/>
  <c r="EK17" i="2"/>
  <c r="EK17" i="2" a="1"/>
  <c r="EK10" i="2"/>
  <c r="EK10" i="2" a="1"/>
  <c r="EK35" i="2"/>
  <c r="EK35" i="2" a="1"/>
  <c r="EK31" i="2"/>
  <c r="EK31" i="2" a="1"/>
  <c r="EK30" i="2"/>
  <c r="EK30" i="2" a="1"/>
  <c r="EK25" i="2"/>
  <c r="EK25" i="2" a="1"/>
  <c r="EK24" i="2"/>
  <c r="EK24" i="2" a="1"/>
  <c r="EK16" i="2"/>
  <c r="EK16" i="2" a="1"/>
  <c r="EK12" i="2"/>
  <c r="EK12" i="2" a="1"/>
  <c r="EK38" i="2"/>
  <c r="EK38" i="2" a="1"/>
  <c r="EK11" i="2"/>
  <c r="EK13" i="2" a="1"/>
  <c r="EK11" i="2" a="1"/>
  <c r="EL26" i="2"/>
  <c r="EL26" i="2" a="1"/>
  <c r="EL13" i="2"/>
  <c r="EL31" i="2"/>
  <c r="EL31" i="2" a="1"/>
  <c r="EL34" i="2"/>
  <c r="EL34" i="2" a="1"/>
  <c r="EL16" i="2"/>
  <c r="EL16" i="2" a="1"/>
  <c r="EL24" i="2"/>
  <c r="EL24" i="2" a="1"/>
  <c r="EL11" i="2"/>
  <c r="EL11" i="2" a="1"/>
  <c r="EL30" i="2"/>
  <c r="EL30" i="2" a="1"/>
  <c r="EL19" i="2"/>
  <c r="EL19" i="2" a="1"/>
  <c r="EL37" i="2"/>
  <c r="EL37" i="2" a="1"/>
  <c r="EL28" i="2"/>
  <c r="EL28" i="2" a="1"/>
  <c r="EL32" i="2"/>
  <c r="EL32" i="2" a="1"/>
  <c r="EL23" i="2"/>
  <c r="EL23" i="2" a="1"/>
  <c r="EL17" i="2"/>
  <c r="EL17" i="2" a="1"/>
  <c r="EL15" i="2"/>
  <c r="EL15" i="2" a="1"/>
  <c r="EL33" i="2"/>
  <c r="EL33" i="2" a="1"/>
  <c r="EL35" i="2"/>
  <c r="EL35" i="2" a="1"/>
  <c r="EL22" i="2"/>
  <c r="EL22" i="2" a="1"/>
  <c r="EL20" i="2"/>
  <c r="EL20" i="2" a="1"/>
  <c r="EL14" i="2"/>
  <c r="EL14" i="2" a="1"/>
  <c r="EL12" i="2"/>
  <c r="EL12" i="2" a="1"/>
  <c r="EL38" i="2"/>
  <c r="EL38" i="2" a="1"/>
  <c r="EL36" i="2"/>
  <c r="EL36" i="2" a="1"/>
  <c r="EL27" i="2"/>
  <c r="EL27" i="2" a="1"/>
  <c r="EL29" i="2"/>
  <c r="EL29" i="2" a="1"/>
  <c r="EL21" i="2"/>
  <c r="EL21" i="2" a="1"/>
  <c r="EL18" i="2"/>
  <c r="EL18" i="2" a="1"/>
  <c r="EL25" i="2"/>
  <c r="EL25" i="2" a="1"/>
  <c r="EL10" i="2"/>
  <c r="EL10" i="2" a="1"/>
  <c r="EL39" i="2"/>
  <c r="EL13" i="2" a="1"/>
  <c r="EL39" i="2" a="1"/>
  <c r="EM26" i="2"/>
  <c r="EM26" i="2" a="1"/>
  <c r="EM13" i="2"/>
  <c r="EM31" i="2"/>
  <c r="EM31" i="2" a="1"/>
  <c r="EM23" i="2"/>
  <c r="EM23" i="2" a="1"/>
  <c r="EM37" i="2"/>
  <c r="EM37" i="2" a="1"/>
  <c r="EM16" i="2"/>
  <c r="EM16" i="2" a="1"/>
  <c r="EM25" i="2"/>
  <c r="EM25" i="2" a="1"/>
  <c r="EM10" i="2"/>
  <c r="EM10" i="2" a="1"/>
  <c r="EM38" i="2"/>
  <c r="EM38" i="2" a="1"/>
  <c r="EM33" i="2"/>
  <c r="EM33" i="2" a="1"/>
  <c r="EM27" i="2"/>
  <c r="EM27" i="2" a="1"/>
  <c r="EM22" i="2"/>
  <c r="EM22" i="2" a="1"/>
  <c r="EM18" i="2"/>
  <c r="EM18" i="2" a="1"/>
  <c r="EM15" i="2"/>
  <c r="EM15" i="2" a="1"/>
  <c r="EM34" i="2"/>
  <c r="EM34" i="2" a="1"/>
  <c r="EM32" i="2"/>
  <c r="EM32" i="2" a="1"/>
  <c r="EM30" i="2"/>
  <c r="EM30" i="2" a="1"/>
  <c r="EM24" i="2"/>
  <c r="EM24" i="2" a="1"/>
  <c r="EM19" i="2"/>
  <c r="EM19" i="2" a="1"/>
  <c r="EM17" i="2"/>
  <c r="EM17" i="2" a="1"/>
  <c r="EM36" i="2"/>
  <c r="EM36" i="2" a="1"/>
  <c r="EM39" i="2"/>
  <c r="EM39" i="2" a="1"/>
  <c r="EM29" i="2"/>
  <c r="EM29" i="2" a="1"/>
  <c r="EM28" i="2"/>
  <c r="EM28" i="2" a="1"/>
  <c r="EM21" i="2"/>
  <c r="EM21" i="2" a="1"/>
  <c r="EM20" i="2"/>
  <c r="EM20" i="2" a="1"/>
  <c r="EM14" i="2"/>
  <c r="EM14" i="2" a="1"/>
  <c r="EM11" i="2"/>
  <c r="EM11" i="2" a="1"/>
  <c r="EM35" i="2"/>
  <c r="EM35" i="2" a="1"/>
  <c r="EM12" i="2"/>
  <c r="EM13" i="2" a="1"/>
  <c r="EM12" i="2" a="1"/>
  <c r="EN26" i="2"/>
  <c r="EH26" i="2"/>
  <c r="EH26" i="2" a="1"/>
  <c r="EO26" i="2"/>
  <c r="EI26" i="2"/>
  <c r="EI26" i="2" a="1"/>
  <c r="ES26" i="2"/>
  <c r="ES26" i="2" a="1"/>
  <c r="ES13" i="2"/>
  <c r="ES27" i="2"/>
  <c r="ES27" i="2" a="1"/>
  <c r="ES34" i="2"/>
  <c r="ES34" i="2" a="1"/>
  <c r="ES14" i="2"/>
  <c r="ES14" i="2" a="1"/>
  <c r="ES22" i="2"/>
  <c r="ES22" i="2" a="1"/>
  <c r="ES10" i="2"/>
  <c r="ES10" i="2" a="1"/>
  <c r="ES31" i="2"/>
  <c r="ES31" i="2" a="1"/>
  <c r="ES19" i="2"/>
  <c r="ES19" i="2" a="1"/>
  <c r="ES11" i="2"/>
  <c r="ES11" i="2" a="1"/>
  <c r="ES35" i="2"/>
  <c r="ES35" i="2" a="1"/>
  <c r="ES33" i="2"/>
  <c r="ES33" i="2" a="1"/>
  <c r="ES30" i="2"/>
  <c r="ES30" i="2" a="1"/>
  <c r="ES25" i="2"/>
  <c r="ES25" i="2" a="1"/>
  <c r="ES24" i="2"/>
  <c r="ES24" i="2" a="1"/>
  <c r="ES16" i="2"/>
  <c r="ES16" i="2" a="1"/>
  <c r="ES12" i="2"/>
  <c r="ES12" i="2" a="1"/>
  <c r="ES36" i="2"/>
  <c r="ES36" i="2" a="1"/>
  <c r="ES32" i="2"/>
  <c r="ES32" i="2" a="1"/>
  <c r="ES28" i="2"/>
  <c r="ES28" i="2" a="1"/>
  <c r="ES23" i="2"/>
  <c r="ES23" i="2" a="1"/>
  <c r="ES18" i="2"/>
  <c r="ES18" i="2" a="1"/>
  <c r="ES15" i="2"/>
  <c r="ES15" i="2" a="1"/>
  <c r="ES39" i="2"/>
  <c r="ES39" i="2" a="1"/>
  <c r="ES37" i="2"/>
  <c r="ES37" i="2" a="1"/>
  <c r="ES38" i="2"/>
  <c r="ES38" i="2" a="1"/>
  <c r="ES29" i="2"/>
  <c r="ES29" i="2" a="1"/>
  <c r="ES21" i="2"/>
  <c r="ES21" i="2" a="1"/>
  <c r="ES17" i="2"/>
  <c r="ES17" i="2" a="1"/>
  <c r="ES20" i="2"/>
  <c r="ES13" i="2" a="1"/>
  <c r="ES20" i="2" a="1"/>
  <c r="ET26" i="2"/>
  <c r="ET26" i="2" a="1"/>
  <c r="ET13" i="2"/>
  <c r="ET18" i="2"/>
  <c r="ET18" i="2" a="1"/>
  <c r="ET30" i="2"/>
  <c r="ET30" i="2" a="1"/>
  <c r="ET35" i="2"/>
  <c r="ET35" i="2" a="1"/>
  <c r="ET28" i="2"/>
  <c r="ET28" i="2" a="1"/>
  <c r="ET38" i="2"/>
  <c r="ET38" i="2" a="1"/>
  <c r="ET17" i="2"/>
  <c r="ET17" i="2" a="1"/>
  <c r="ET24" i="2"/>
  <c r="ET24" i="2" a="1"/>
  <c r="ET37" i="2"/>
  <c r="ET37" i="2" a="1"/>
  <c r="ET34" i="2"/>
  <c r="ET34" i="2" a="1"/>
  <c r="ET29" i="2"/>
  <c r="ET29" i="2" a="1"/>
  <c r="ET22" i="2"/>
  <c r="ET22" i="2" a="1"/>
  <c r="ET21" i="2"/>
  <c r="ET21" i="2" a="1"/>
  <c r="ET15" i="2"/>
  <c r="ET15" i="2" a="1"/>
  <c r="ET12" i="2"/>
  <c r="ET12" i="2" a="1"/>
  <c r="ET33" i="2"/>
  <c r="ET33" i="2" a="1"/>
  <c r="ET31" i="2"/>
  <c r="ET31" i="2" a="1"/>
  <c r="ET25" i="2"/>
  <c r="ET25" i="2" a="1"/>
  <c r="ET23" i="2"/>
  <c r="ET23" i="2" a="1"/>
  <c r="ET20" i="2"/>
  <c r="ET20" i="2" a="1"/>
  <c r="ET14" i="2"/>
  <c r="ET14" i="2" a="1"/>
  <c r="ET36" i="2"/>
  <c r="ET36" i="2" a="1"/>
  <c r="ET32" i="2"/>
  <c r="ET32" i="2" a="1"/>
  <c r="ET27" i="2"/>
  <c r="ET27" i="2" a="1"/>
  <c r="ET19" i="2"/>
  <c r="ET19" i="2" a="1"/>
  <c r="ET16" i="2"/>
  <c r="ET16" i="2" a="1"/>
  <c r="ET10" i="2"/>
  <c r="ET10" i="2" a="1"/>
  <c r="ET39" i="2"/>
  <c r="ET39" i="2" a="1"/>
  <c r="ET11" i="2"/>
  <c r="ET13" i="2" a="1"/>
  <c r="ET11" i="2" a="1"/>
  <c r="EU26" i="2"/>
  <c r="EU26" i="2" a="1"/>
  <c r="EU13" i="2"/>
  <c r="EU39" i="2"/>
  <c r="EU39" i="2" a="1"/>
  <c r="EU22" i="2"/>
  <c r="EU22" i="2" a="1"/>
  <c r="EU31" i="2"/>
  <c r="EU31" i="2" a="1"/>
  <c r="EU20" i="2"/>
  <c r="EU20" i="2" a="1"/>
  <c r="EU15" i="2"/>
  <c r="EU15" i="2" a="1"/>
  <c r="EU35" i="2"/>
  <c r="EU35" i="2" a="1"/>
  <c r="EU37" i="2"/>
  <c r="EU37" i="2" a="1"/>
  <c r="EU32" i="2"/>
  <c r="EU32" i="2" a="1"/>
  <c r="EU28" i="2"/>
  <c r="EU28" i="2" a="1"/>
  <c r="EU24" i="2"/>
  <c r="EU24" i="2" a="1"/>
  <c r="EU18" i="2"/>
  <c r="EU18" i="2" a="1"/>
  <c r="EU23" i="2"/>
  <c r="EU23" i="2" a="1"/>
  <c r="EU17" i="2"/>
  <c r="EU17" i="2" a="1"/>
  <c r="EU38" i="2"/>
  <c r="EU38" i="2" a="1"/>
  <c r="EU34" i="2"/>
  <c r="EU34" i="2" a="1"/>
  <c r="EU30" i="2"/>
  <c r="EU30" i="2" a="1"/>
  <c r="EU27" i="2"/>
  <c r="EU27" i="2" a="1"/>
  <c r="EU21" i="2"/>
  <c r="EU21" i="2" a="1"/>
  <c r="EU14" i="2"/>
  <c r="EU14" i="2" a="1"/>
  <c r="EU10" i="2"/>
  <c r="EU10" i="2" a="1"/>
  <c r="EU11" i="2"/>
  <c r="EU11" i="2" a="1"/>
  <c r="EU36" i="2"/>
  <c r="EU36" i="2" a="1"/>
  <c r="EU33" i="2"/>
  <c r="EU33" i="2" a="1"/>
  <c r="EU29" i="2"/>
  <c r="EU29" i="2" a="1"/>
  <c r="EU25" i="2"/>
  <c r="EU25" i="2" a="1"/>
  <c r="EU19" i="2"/>
  <c r="EU19" i="2" a="1"/>
  <c r="EU16" i="2"/>
  <c r="EU16" i="2" a="1"/>
  <c r="EU12" i="2"/>
  <c r="EU13" i="2" a="1"/>
  <c r="EU12" i="2" a="1"/>
  <c r="EV26" i="2"/>
  <c r="EV26" i="2" a="1"/>
  <c r="EV13" i="2"/>
  <c r="EV28" i="2"/>
  <c r="EV28" i="2" a="1"/>
  <c r="EV23" i="2"/>
  <c r="EV23" i="2" a="1"/>
  <c r="EV39" i="2"/>
  <c r="EV39" i="2" a="1"/>
  <c r="EV19" i="2"/>
  <c r="EV19" i="2" a="1"/>
  <c r="EV31" i="2"/>
  <c r="EV31" i="2" a="1"/>
  <c r="EV27" i="2"/>
  <c r="EV27" i="2" a="1"/>
  <c r="EV34" i="2"/>
  <c r="EV34" i="2" a="1"/>
  <c r="EV30" i="2"/>
  <c r="EV30" i="2" a="1"/>
  <c r="EV25" i="2"/>
  <c r="EV25" i="2" a="1"/>
  <c r="EV22" i="2"/>
  <c r="EV22" i="2" a="1"/>
  <c r="EV18" i="2"/>
  <c r="EV18" i="2" a="1"/>
  <c r="EV11" i="2"/>
  <c r="EV11" i="2" a="1"/>
  <c r="EV15" i="2"/>
  <c r="EV15" i="2" a="1"/>
  <c r="EV37" i="2"/>
  <c r="EV37" i="2" a="1"/>
  <c r="EV35" i="2"/>
  <c r="EV35" i="2" a="1"/>
  <c r="EV32" i="2"/>
  <c r="EV32" i="2" a="1"/>
  <c r="EV24" i="2"/>
  <c r="EV24" i="2" a="1"/>
  <c r="EV21" i="2"/>
  <c r="EV21" i="2" a="1"/>
  <c r="EV17" i="2"/>
  <c r="EV17" i="2" a="1"/>
  <c r="EV10" i="2"/>
  <c r="EV10" i="2" a="1"/>
  <c r="EV38" i="2"/>
  <c r="EV38" i="2" a="1"/>
  <c r="EV33" i="2"/>
  <c r="EV33" i="2" a="1"/>
  <c r="EV29" i="2"/>
  <c r="EV29" i="2" a="1"/>
  <c r="EV20" i="2"/>
  <c r="EV20" i="2" a="1"/>
  <c r="EV16" i="2"/>
  <c r="EV16" i="2" a="1"/>
  <c r="EV12" i="2"/>
  <c r="EV12" i="2" a="1"/>
  <c r="EV36" i="2"/>
  <c r="EV36" i="2" a="1"/>
  <c r="EV14" i="2"/>
  <c r="EV13" i="2" a="1"/>
  <c r="EV14" i="2" a="1"/>
  <c r="EW26" i="2"/>
  <c r="EW26" i="2" a="1"/>
  <c r="EW13" i="2"/>
  <c r="EW27" i="2"/>
  <c r="EW27" i="2" a="1"/>
  <c r="EW38" i="2"/>
  <c r="EW38" i="2" a="1"/>
  <c r="EW36" i="2"/>
  <c r="EW36" i="2" a="1"/>
  <c r="EW18" i="2"/>
  <c r="EW18" i="2" a="1"/>
  <c r="EW29" i="2"/>
  <c r="EW29" i="2" a="1"/>
  <c r="EW10" i="2"/>
  <c r="EW10" i="2" a="1"/>
  <c r="EW32" i="2"/>
  <c r="EW32" i="2" a="1"/>
  <c r="EW15" i="2"/>
  <c r="EW15" i="2" a="1"/>
  <c r="EW39" i="2"/>
  <c r="EW39" i="2" a="1"/>
  <c r="EW31" i="2"/>
  <c r="EW31" i="2" a="1"/>
  <c r="EW28" i="2"/>
  <c r="EW28" i="2" a="1"/>
  <c r="EW23" i="2"/>
  <c r="EW23" i="2" a="1"/>
  <c r="EW19" i="2"/>
  <c r="EW19" i="2" a="1"/>
  <c r="EW22" i="2"/>
  <c r="EW22" i="2" a="1"/>
  <c r="EW34" i="2"/>
  <c r="EW34" i="2" a="1"/>
  <c r="EW30" i="2"/>
  <c r="EW30" i="2" a="1"/>
  <c r="EW24" i="2"/>
  <c r="EW24" i="2" a="1"/>
  <c r="EW20" i="2"/>
  <c r="EW20" i="2" a="1"/>
  <c r="EW21" i="2"/>
  <c r="EW21" i="2" a="1"/>
  <c r="EW11" i="2"/>
  <c r="EW11" i="2" a="1"/>
  <c r="EW35" i="2"/>
  <c r="EW35" i="2" a="1"/>
  <c r="EW33" i="2"/>
  <c r="EW33" i="2" a="1"/>
  <c r="EW25" i="2"/>
  <c r="EW25" i="2" a="1"/>
  <c r="EW17" i="2"/>
  <c r="EW17" i="2" a="1"/>
  <c r="EW14" i="2"/>
  <c r="EW14" i="2" a="1"/>
  <c r="EW12" i="2"/>
  <c r="EW12" i="2" a="1"/>
  <c r="EW37" i="2"/>
  <c r="EW37" i="2" a="1"/>
  <c r="EW16" i="2"/>
  <c r="EW13" i="2" a="1"/>
  <c r="EW16" i="2" a="1"/>
  <c r="EX26" i="2"/>
  <c r="EQ26" i="2"/>
  <c r="EQ26" i="2" a="1"/>
  <c r="EQ13" i="2"/>
  <c r="EY26" i="2"/>
  <c r="ER26" i="2"/>
  <c r="ER26" i="2" a="1"/>
  <c r="FE26" i="2"/>
  <c r="FE26" i="2" a="1"/>
  <c r="FE15" i="2"/>
  <c r="FE39" i="2"/>
  <c r="FE39" i="2" a="1"/>
  <c r="FE37" i="2"/>
  <c r="FE37" i="2" a="1"/>
  <c r="FE31" i="2"/>
  <c r="FE31" i="2" a="1"/>
  <c r="FE29" i="2"/>
  <c r="FE29" i="2" a="1"/>
  <c r="FE34" i="2"/>
  <c r="FE34" i="2" a="1"/>
  <c r="FE32" i="2"/>
  <c r="FE32" i="2" a="1"/>
  <c r="FE24" i="2"/>
  <c r="FE24" i="2" a="1"/>
  <c r="FE16" i="2"/>
  <c r="FE16" i="2" a="1"/>
  <c r="FE23" i="2"/>
  <c r="FE23" i="2" a="1"/>
  <c r="FE21" i="2"/>
  <c r="FE21" i="2" a="1"/>
  <c r="FE17" i="2"/>
  <c r="FE17" i="2" a="1"/>
  <c r="FE13" i="2"/>
  <c r="FE13" i="2" a="1"/>
  <c r="FE12" i="2"/>
  <c r="FE12" i="2" a="1"/>
  <c r="FE38" i="2"/>
  <c r="FE38" i="2" a="1"/>
  <c r="FE11" i="2"/>
  <c r="FE11" i="2" a="1"/>
  <c r="FE36" i="2"/>
  <c r="FE36" i="2" a="1"/>
  <c r="FE35" i="2"/>
  <c r="FE35" i="2" a="1"/>
  <c r="FE30" i="2"/>
  <c r="FE30" i="2" a="1"/>
  <c r="FE28" i="2"/>
  <c r="FE28" i="2" a="1"/>
  <c r="FE33" i="2"/>
  <c r="FE33" i="2" a="1"/>
  <c r="FE27" i="2"/>
  <c r="FE27" i="2" a="1"/>
  <c r="FE25" i="2"/>
  <c r="FE25" i="2" a="1"/>
  <c r="FE19" i="2"/>
  <c r="FE19" i="2" a="1"/>
  <c r="FE14" i="2"/>
  <c r="FE14" i="2" a="1"/>
  <c r="FE22" i="2"/>
  <c r="FE22" i="2" a="1"/>
  <c r="FE20" i="2"/>
  <c r="FE20" i="2" a="1"/>
  <c r="FE10" i="2"/>
  <c r="FE10" i="2" a="1"/>
  <c r="FE18" i="2"/>
  <c r="FE15" i="2" a="1"/>
  <c r="FE18" i="2" a="1"/>
  <c r="FF26" i="2"/>
  <c r="FF26" i="2" a="1"/>
  <c r="FF15" i="2"/>
  <c r="FF36" i="2"/>
  <c r="FF36" i="2" a="1"/>
  <c r="FF31" i="2"/>
  <c r="FF31" i="2" a="1"/>
  <c r="FF13" i="2"/>
  <c r="FF13" i="2" a="1"/>
  <c r="FF27" i="2"/>
  <c r="FF27" i="2" a="1"/>
  <c r="FF18" i="2"/>
  <c r="FF18" i="2" a="1"/>
  <c r="FF38" i="2"/>
  <c r="FF38" i="2" a="1"/>
  <c r="FF37" i="2"/>
  <c r="FF37" i="2" a="1"/>
  <c r="FF35" i="2"/>
  <c r="FF35" i="2" a="1"/>
  <c r="FF32" i="2"/>
  <c r="FF32" i="2" a="1"/>
  <c r="FF25" i="2"/>
  <c r="FF25" i="2" a="1"/>
  <c r="FF24" i="2"/>
  <c r="FF24" i="2" a="1"/>
  <c r="FF22" i="2"/>
  <c r="FF22" i="2" a="1"/>
  <c r="FF12" i="2"/>
  <c r="FF12" i="2" a="1"/>
  <c r="FF34" i="2"/>
  <c r="FF34" i="2" a="1"/>
  <c r="FF29" i="2"/>
  <c r="FF29" i="2" a="1"/>
  <c r="FF28" i="2"/>
  <c r="FF28" i="2" a="1"/>
  <c r="FF20" i="2"/>
  <c r="FF20" i="2" a="1"/>
  <c r="FF19" i="2"/>
  <c r="FF19" i="2" a="1"/>
  <c r="FF16" i="2"/>
  <c r="FF16" i="2" a="1"/>
  <c r="FF10" i="2"/>
  <c r="FF10" i="2" a="1"/>
  <c r="FF11" i="2"/>
  <c r="FF11" i="2" a="1"/>
  <c r="FF39" i="2"/>
  <c r="FF39" i="2" a="1"/>
  <c r="FF33" i="2"/>
  <c r="FF33" i="2" a="1"/>
  <c r="FF30" i="2"/>
  <c r="FF30" i="2" a="1"/>
  <c r="FF23" i="2"/>
  <c r="FF23" i="2" a="1"/>
  <c r="FF14" i="2"/>
  <c r="FF14" i="2" a="1"/>
  <c r="FF21" i="2"/>
  <c r="FF21" i="2" a="1"/>
  <c r="FF17" i="2"/>
  <c r="FF15" i="2" a="1"/>
  <c r="FF17" i="2" a="1"/>
  <c r="GL26" i="2"/>
  <c r="GJ26" i="2"/>
  <c r="FA26" i="2"/>
  <c r="FD26" i="2"/>
  <c r="FD26" i="2" a="1"/>
  <c r="GD26" i="2"/>
  <c r="GF26" i="2"/>
  <c r="FC26" i="2"/>
  <c r="FC26" i="2" a="1"/>
  <c r="FX26" i="2"/>
  <c r="FZ26" i="2"/>
  <c r="FI26" i="2"/>
  <c r="FB26" i="2"/>
  <c r="FB26" i="2" a="1"/>
  <c r="FQ26" i="2"/>
  <c r="FS26" i="2"/>
  <c r="FJ26" i="2"/>
  <c r="FA26" i="2" a="1"/>
  <c r="FH26" i="2"/>
  <c r="FK26" i="2"/>
  <c r="FM26" i="2"/>
  <c r="FG26" i="2"/>
  <c r="FG26" i="2" a="1"/>
  <c r="GP26" i="2"/>
  <c r="GR26" i="2"/>
  <c r="HD26" i="2"/>
  <c r="HD26" i="2" a="1"/>
  <c r="HD15" i="2"/>
  <c r="HD20" i="2"/>
  <c r="HD20" i="2" a="1"/>
  <c r="HD36" i="2"/>
  <c r="HD36" i="2" a="1"/>
  <c r="HD17" i="2"/>
  <c r="HD17" i="2" a="1"/>
  <c r="HD29" i="2"/>
  <c r="HD29" i="2" a="1"/>
  <c r="HD37" i="2"/>
  <c r="HD37" i="2" a="1"/>
  <c r="HD31" i="2"/>
  <c r="HD31" i="2" a="1"/>
  <c r="HD24" i="2"/>
  <c r="HD24" i="2" a="1"/>
  <c r="HD18" i="2"/>
  <c r="HD18" i="2" a="1"/>
  <c r="HD33" i="2"/>
  <c r="HD33" i="2" a="1"/>
  <c r="HD23" i="2"/>
  <c r="HD23" i="2" a="1"/>
  <c r="HD16" i="2"/>
  <c r="HD16" i="2" a="1"/>
  <c r="HD39" i="2"/>
  <c r="HD39" i="2" a="1"/>
  <c r="HD35" i="2"/>
  <c r="HD35" i="2" a="1"/>
  <c r="HD21" i="2"/>
  <c r="HD21" i="2" a="1"/>
  <c r="HD38" i="2"/>
  <c r="HD38" i="2" a="1"/>
  <c r="HD32" i="2"/>
  <c r="HD32" i="2" a="1"/>
  <c r="HD34" i="2"/>
  <c r="HD34" i="2" a="1"/>
  <c r="HD25" i="2"/>
  <c r="HD25" i="2" a="1"/>
  <c r="HD19" i="2"/>
  <c r="HD19" i="2" a="1"/>
  <c r="HD12" i="2"/>
  <c r="HD12" i="2" a="1"/>
  <c r="HD13" i="2"/>
  <c r="HD13" i="2" a="1"/>
  <c r="HD30" i="2"/>
  <c r="HD30" i="2" a="1"/>
  <c r="HD28" i="2"/>
  <c r="HD28" i="2" a="1"/>
  <c r="HD22" i="2"/>
  <c r="HD22" i="2" a="1"/>
  <c r="HD27" i="2"/>
  <c r="HD27" i="2" a="1"/>
  <c r="HD10" i="2"/>
  <c r="HD10" i="2" a="1"/>
  <c r="HD11" i="2"/>
  <c r="HD11" i="2" a="1"/>
  <c r="HD14" i="2"/>
  <c r="HD15" i="2" a="1"/>
  <c r="HD14" i="2" a="1"/>
  <c r="HE26" i="2"/>
  <c r="HE26" i="2" a="1"/>
  <c r="HE15" i="2"/>
  <c r="HE27" i="2"/>
  <c r="HE27" i="2" a="1"/>
  <c r="HE19" i="2"/>
  <c r="HE19" i="2" a="1"/>
  <c r="HE32" i="2"/>
  <c r="HE32" i="2" a="1"/>
  <c r="HE14" i="2"/>
  <c r="HE14" i="2" a="1"/>
  <c r="HE30" i="2"/>
  <c r="HE30" i="2" a="1"/>
  <c r="HE10" i="2"/>
  <c r="HE10" i="2" a="1"/>
  <c r="HE35" i="2"/>
  <c r="HE35" i="2" a="1"/>
  <c r="HE34" i="2"/>
  <c r="HE34" i="2" a="1"/>
  <c r="HE28" i="2"/>
  <c r="HE28" i="2" a="1"/>
  <c r="HE23" i="2"/>
  <c r="HE23" i="2" a="1"/>
  <c r="HE24" i="2"/>
  <c r="HE24" i="2" a="1"/>
  <c r="HE20" i="2"/>
  <c r="HE20" i="2" a="1"/>
  <c r="HE17" i="2"/>
  <c r="HE17" i="2" a="1"/>
  <c r="HE38" i="2"/>
  <c r="HE38" i="2" a="1"/>
  <c r="HE12" i="2"/>
  <c r="HE12" i="2" a="1"/>
  <c r="HE39" i="2"/>
  <c r="HE39" i="2" a="1"/>
  <c r="HE36" i="2"/>
  <c r="HE36" i="2" a="1"/>
  <c r="HE37" i="2"/>
  <c r="HE37" i="2" a="1"/>
  <c r="HE33" i="2"/>
  <c r="HE33" i="2" a="1"/>
  <c r="HE29" i="2"/>
  <c r="HE29" i="2" a="1"/>
  <c r="HE31" i="2"/>
  <c r="HE31" i="2" a="1"/>
  <c r="HE25" i="2"/>
  <c r="HE25" i="2" a="1"/>
  <c r="HE22" i="2"/>
  <c r="HE22" i="2" a="1"/>
  <c r="HE16" i="2"/>
  <c r="HE16" i="2" a="1"/>
  <c r="HE13" i="2"/>
  <c r="HE13" i="2" a="1"/>
  <c r="HE21" i="2"/>
  <c r="HE21" i="2" a="1"/>
  <c r="HE18" i="2"/>
  <c r="HE18" i="2" a="1"/>
  <c r="HE11" i="2"/>
  <c r="HE15" i="2" a="1"/>
  <c r="HE11" i="2" a="1"/>
  <c r="HF26" i="2"/>
  <c r="HF26" i="2" a="1"/>
  <c r="HF15" i="2"/>
  <c r="HF25" i="2"/>
  <c r="HF25" i="2" a="1"/>
  <c r="HF37" i="2"/>
  <c r="HF37" i="2" a="1"/>
  <c r="HF36" i="2"/>
  <c r="HF36" i="2" a="1"/>
  <c r="HF10" i="2"/>
  <c r="HF10" i="2" a="1"/>
  <c r="HF14" i="2"/>
  <c r="HF14" i="2" a="1"/>
  <c r="HF19" i="2"/>
  <c r="HF19" i="2" a="1"/>
  <c r="HF39" i="2"/>
  <c r="HF39" i="2" a="1"/>
  <c r="HF34" i="2"/>
  <c r="HF34" i="2" a="1"/>
  <c r="HF31" i="2"/>
  <c r="HF31" i="2" a="1"/>
  <c r="HF32" i="2"/>
  <c r="HF32" i="2" a="1"/>
  <c r="HF20" i="2"/>
  <c r="HF20" i="2" a="1"/>
  <c r="HF21" i="2"/>
  <c r="HF21" i="2" a="1"/>
  <c r="HF11" i="2"/>
  <c r="HF11" i="2" a="1"/>
  <c r="HF12" i="2"/>
  <c r="HF12" i="2" a="1"/>
  <c r="HF35" i="2"/>
  <c r="HF35" i="2" a="1"/>
  <c r="HF29" i="2"/>
  <c r="HF29" i="2" a="1"/>
  <c r="HF27" i="2"/>
  <c r="HF27" i="2" a="1"/>
  <c r="HF23" i="2"/>
  <c r="HF23" i="2" a="1"/>
  <c r="HF24" i="2"/>
  <c r="HF24" i="2" a="1"/>
  <c r="HF13" i="2"/>
  <c r="HF13" i="2" a="1"/>
  <c r="HF16" i="2"/>
  <c r="HF16" i="2" a="1"/>
  <c r="HF33" i="2"/>
  <c r="HF33" i="2" a="1"/>
  <c r="HF30" i="2"/>
  <c r="HF30" i="2" a="1"/>
  <c r="HF28" i="2"/>
  <c r="HF28" i="2" a="1"/>
  <c r="HF22" i="2"/>
  <c r="HF22" i="2" a="1"/>
  <c r="HF18" i="2"/>
  <c r="HF18" i="2" a="1"/>
  <c r="HF17" i="2"/>
  <c r="HF17" i="2" a="1"/>
  <c r="HF38" i="2"/>
  <c r="HF15" i="2" a="1"/>
  <c r="HF38" i="2" a="1"/>
  <c r="HG26" i="2"/>
  <c r="HG26" i="2" a="1"/>
  <c r="HG15" i="2"/>
  <c r="HG31" i="2"/>
  <c r="HG31" i="2" a="1"/>
  <c r="HG38" i="2"/>
  <c r="HG38" i="2" a="1"/>
  <c r="HG17" i="2"/>
  <c r="HG17" i="2" a="1"/>
  <c r="HG25" i="2"/>
  <c r="HG25" i="2" a="1"/>
  <c r="HG14" i="2"/>
  <c r="HG14" i="2" a="1"/>
  <c r="HG33" i="2"/>
  <c r="HG33" i="2" a="1"/>
  <c r="HG23" i="2"/>
  <c r="HG23" i="2" a="1"/>
  <c r="HG34" i="2"/>
  <c r="HG34" i="2" a="1"/>
  <c r="HG32" i="2"/>
  <c r="HG32" i="2" a="1"/>
  <c r="HG22" i="2"/>
  <c r="HG22" i="2" a="1"/>
  <c r="HG18" i="2"/>
  <c r="HG18" i="2" a="1"/>
  <c r="HG13" i="2"/>
  <c r="HG13" i="2" a="1"/>
  <c r="HG12" i="2"/>
  <c r="HG12" i="2" a="1"/>
  <c r="HG39" i="2"/>
  <c r="HG39" i="2" a="1"/>
  <c r="HG35" i="2"/>
  <c r="HG35" i="2" a="1"/>
  <c r="HG36" i="2"/>
  <c r="HG36" i="2" a="1"/>
  <c r="HG27" i="2"/>
  <c r="HG27" i="2" a="1"/>
  <c r="HG28" i="2"/>
  <c r="HG28" i="2" a="1"/>
  <c r="HG20" i="2"/>
  <c r="HG20" i="2" a="1"/>
  <c r="HG19" i="2"/>
  <c r="HG19" i="2" a="1"/>
  <c r="HG11" i="2"/>
  <c r="HG11" i="2" a="1"/>
  <c r="HG37" i="2"/>
  <c r="HG37" i="2" a="1"/>
  <c r="HG30" i="2"/>
  <c r="HG30" i="2" a="1"/>
  <c r="HG29" i="2"/>
  <c r="HG29" i="2" a="1"/>
  <c r="HG24" i="2"/>
  <c r="HG24" i="2" a="1"/>
  <c r="HG21" i="2"/>
  <c r="HG21" i="2" a="1"/>
  <c r="HG16" i="2"/>
  <c r="HG16" i="2" a="1"/>
  <c r="HG10" i="2"/>
  <c r="HG15" i="2" a="1"/>
  <c r="HG10" i="2" a="1"/>
  <c r="HH26" i="2"/>
  <c r="HH26" i="2" a="1"/>
  <c r="HH15" i="2"/>
  <c r="HH33" i="2"/>
  <c r="HH33" i="2" a="1"/>
  <c r="HH21" i="2"/>
  <c r="HH21" i="2" a="1"/>
  <c r="HH29" i="2"/>
  <c r="HH29" i="2" a="1"/>
  <c r="HH36" i="2"/>
  <c r="HH36" i="2" a="1"/>
  <c r="HH20" i="2"/>
  <c r="HH20" i="2" a="1"/>
  <c r="HH24" i="2"/>
  <c r="HH24" i="2" a="1"/>
  <c r="HH14" i="2"/>
  <c r="HH14" i="2" a="1"/>
  <c r="HH39" i="2"/>
  <c r="HH39" i="2" a="1"/>
  <c r="HH31" i="2"/>
  <c r="HH31" i="2" a="1"/>
  <c r="HH27" i="2"/>
  <c r="HH27" i="2" a="1"/>
  <c r="HH23" i="2"/>
  <c r="HH23" i="2" a="1"/>
  <c r="HH17" i="2"/>
  <c r="HH17" i="2" a="1"/>
  <c r="HH13" i="2"/>
  <c r="HH13" i="2" a="1"/>
  <c r="HH12" i="2"/>
  <c r="HH12" i="2" a="1"/>
  <c r="HH35" i="2"/>
  <c r="HH35" i="2" a="1"/>
  <c r="HH37" i="2"/>
  <c r="HH37" i="2" a="1"/>
  <c r="HH38" i="2"/>
  <c r="HH38" i="2" a="1"/>
  <c r="HH30" i="2"/>
  <c r="HH30" i="2" a="1"/>
  <c r="HH18" i="2"/>
  <c r="HH18" i="2" a="1"/>
  <c r="HH25" i="2"/>
  <c r="HH25" i="2" a="1"/>
  <c r="HH11" i="2"/>
  <c r="HH11" i="2" a="1"/>
  <c r="HH34" i="2"/>
  <c r="HH34" i="2" a="1"/>
  <c r="HH32" i="2"/>
  <c r="HH32" i="2" a="1"/>
  <c r="HH28" i="2"/>
  <c r="HH28" i="2" a="1"/>
  <c r="HH22" i="2"/>
  <c r="HH22" i="2" a="1"/>
  <c r="HH19" i="2"/>
  <c r="HH19" i="2" a="1"/>
  <c r="HH16" i="2"/>
  <c r="HH16" i="2" a="1"/>
  <c r="HH10" i="2"/>
  <c r="HH15" i="2" a="1"/>
  <c r="HH10" i="2" a="1"/>
  <c r="HI26" i="2"/>
  <c r="HI26" i="2" a="1"/>
  <c r="HI15" i="2"/>
  <c r="HI36" i="2"/>
  <c r="HI36" i="2" a="1"/>
  <c r="HI22" i="2"/>
  <c r="HI22" i="2" a="1"/>
  <c r="HI34" i="2"/>
  <c r="HI34" i="2" a="1"/>
  <c r="HI17" i="2"/>
  <c r="HI17" i="2" a="1"/>
  <c r="HI29" i="2"/>
  <c r="HI29" i="2" a="1"/>
  <c r="HI12" i="2"/>
  <c r="HI12" i="2" a="1"/>
  <c r="HI37" i="2"/>
  <c r="HI37" i="2" a="1"/>
  <c r="HI33" i="2"/>
  <c r="HI33" i="2" a="1"/>
  <c r="HI28" i="2"/>
  <c r="HI28" i="2" a="1"/>
  <c r="HI25" i="2"/>
  <c r="HI25" i="2" a="1"/>
  <c r="HI21" i="2"/>
  <c r="HI21" i="2" a="1"/>
  <c r="HI20" i="2"/>
  <c r="HI20" i="2" a="1"/>
  <c r="HI11" i="2"/>
  <c r="HI11" i="2" a="1"/>
  <c r="HI38" i="2"/>
  <c r="HI38" i="2" a="1"/>
  <c r="HI32" i="2"/>
  <c r="HI32" i="2" a="1"/>
  <c r="HI30" i="2"/>
  <c r="HI30" i="2" a="1"/>
  <c r="HI24" i="2"/>
  <c r="HI24" i="2" a="1"/>
  <c r="HI18" i="2"/>
  <c r="HI18" i="2" a="1"/>
  <c r="HI16" i="2"/>
  <c r="HI16" i="2" a="1"/>
  <c r="HI10" i="2"/>
  <c r="HI10" i="2" a="1"/>
  <c r="HI39" i="2"/>
  <c r="HI39" i="2" a="1"/>
  <c r="HI31" i="2"/>
  <c r="HI31" i="2" a="1"/>
  <c r="HI27" i="2"/>
  <c r="HI27" i="2" a="1"/>
  <c r="HI23" i="2"/>
  <c r="HI23" i="2" a="1"/>
  <c r="HI19" i="2"/>
  <c r="HI19" i="2" a="1"/>
  <c r="HI14" i="2"/>
  <c r="HI14" i="2" a="1"/>
  <c r="HI35" i="2"/>
  <c r="HI35" i="2" a="1"/>
  <c r="HI13" i="2"/>
  <c r="HI15" i="2" a="1"/>
  <c r="HI13" i="2" a="1"/>
  <c r="HJ26" i="2"/>
  <c r="HJ26" i="2" a="1"/>
  <c r="HJ15" i="2"/>
  <c r="HJ35" i="2"/>
  <c r="HJ35" i="2" a="1"/>
  <c r="HJ31" i="2"/>
  <c r="HJ31" i="2" a="1"/>
  <c r="HJ27" i="2"/>
  <c r="HJ27" i="2" a="1"/>
  <c r="HJ23" i="2"/>
  <c r="HJ23" i="2" a="1"/>
  <c r="HJ19" i="2"/>
  <c r="HJ19" i="2" a="1"/>
  <c r="HJ17" i="2"/>
  <c r="HJ17" i="2" a="1"/>
  <c r="HJ13" i="2"/>
  <c r="HJ13" i="2" a="1"/>
  <c r="HJ38" i="2"/>
  <c r="HJ38" i="2" a="1"/>
  <c r="HJ34" i="2"/>
  <c r="HJ34" i="2" a="1"/>
  <c r="HJ29" i="2"/>
  <c r="HJ29" i="2" a="1"/>
  <c r="HJ25" i="2"/>
  <c r="HJ25" i="2" a="1"/>
  <c r="HJ21" i="2"/>
  <c r="HJ21" i="2" a="1"/>
  <c r="HJ16" i="2"/>
  <c r="HJ16" i="2" a="1"/>
  <c r="HJ37" i="2"/>
  <c r="HJ37" i="2" a="1"/>
  <c r="HJ39" i="2"/>
  <c r="HJ39" i="2" a="1"/>
  <c r="HJ32" i="2"/>
  <c r="HJ32" i="2" a="1"/>
  <c r="HJ33" i="2"/>
  <c r="HJ33" i="2" a="1"/>
  <c r="HJ30" i="2"/>
  <c r="HJ30" i="2" a="1"/>
  <c r="HJ28" i="2"/>
  <c r="HJ28" i="2" a="1"/>
  <c r="HJ24" i="2"/>
  <c r="HJ24" i="2" a="1"/>
  <c r="HJ22" i="2"/>
  <c r="HJ22" i="2" a="1"/>
  <c r="HJ20" i="2"/>
  <c r="HJ20" i="2" a="1"/>
  <c r="HJ18" i="2"/>
  <c r="HJ18" i="2" a="1"/>
  <c r="HJ12" i="2"/>
  <c r="HJ12" i="2" a="1"/>
  <c r="HJ10" i="2"/>
  <c r="HJ10" i="2" a="1"/>
  <c r="HJ14" i="2"/>
  <c r="HJ14" i="2" a="1"/>
  <c r="HJ36" i="2"/>
  <c r="HJ36" i="2" a="1"/>
  <c r="HJ11" i="2"/>
  <c r="HJ15" i="2" a="1"/>
  <c r="HJ11" i="2" a="1"/>
  <c r="HN26" i="2"/>
  <c r="HN26" i="2" a="1"/>
  <c r="HN15" i="2"/>
  <c r="HN32" i="2"/>
  <c r="HN32" i="2" a="1"/>
  <c r="HN18" i="2"/>
  <c r="HN18" i="2" a="1"/>
  <c r="HN28" i="2"/>
  <c r="HN28" i="2" a="1"/>
  <c r="HN37" i="2"/>
  <c r="HN37" i="2" a="1"/>
  <c r="HN16" i="2"/>
  <c r="HN16" i="2" a="1"/>
  <c r="HN22" i="2"/>
  <c r="HN22" i="2" a="1"/>
  <c r="HN10" i="2"/>
  <c r="HN10" i="2" a="1"/>
  <c r="HN35" i="2"/>
  <c r="HN35" i="2" a="1"/>
  <c r="HN33" i="2"/>
  <c r="HN33" i="2" a="1"/>
  <c r="HN30" i="2"/>
  <c r="HN30" i="2" a="1"/>
  <c r="HN23" i="2"/>
  <c r="HN23" i="2" a="1"/>
  <c r="HN13" i="2"/>
  <c r="HN13" i="2" a="1"/>
  <c r="HN14" i="2"/>
  <c r="HN14" i="2" a="1"/>
  <c r="HN36" i="2"/>
  <c r="HN36" i="2" a="1"/>
  <c r="HN34" i="2"/>
  <c r="HN34" i="2" a="1"/>
  <c r="HN27" i="2"/>
  <c r="HN27" i="2" a="1"/>
  <c r="HN24" i="2"/>
  <c r="HN24" i="2" a="1"/>
  <c r="HN21" i="2"/>
  <c r="HN21" i="2" a="1"/>
  <c r="HN17" i="2"/>
  <c r="HN17" i="2" a="1"/>
  <c r="HN12" i="2"/>
  <c r="HN12" i="2" a="1"/>
  <c r="HN39" i="2"/>
  <c r="HN39" i="2" a="1"/>
  <c r="HN38" i="2"/>
  <c r="HN38" i="2" a="1"/>
  <c r="HN31" i="2"/>
  <c r="HN31" i="2" a="1"/>
  <c r="HN29" i="2"/>
  <c r="HN29" i="2" a="1"/>
  <c r="HN25" i="2"/>
  <c r="HN25" i="2" a="1"/>
  <c r="HN20" i="2"/>
  <c r="HN20" i="2" a="1"/>
  <c r="HN19" i="2"/>
  <c r="HN19" i="2" a="1"/>
  <c r="HN11" i="2"/>
  <c r="HN15" i="2" a="1"/>
  <c r="HN11" i="2" a="1"/>
  <c r="HO26" i="2"/>
  <c r="HO26" i="2" a="1"/>
  <c r="HO15" i="2"/>
  <c r="HO39" i="2"/>
  <c r="HO39" i="2" a="1"/>
  <c r="HO32" i="2"/>
  <c r="HO32" i="2" a="1"/>
  <c r="HO35" i="2"/>
  <c r="HO35" i="2" a="1"/>
  <c r="HO37" i="2"/>
  <c r="HO37" i="2" a="1"/>
  <c r="HO31" i="2"/>
  <c r="HO31" i="2" a="1"/>
  <c r="HO34" i="2"/>
  <c r="HO34" i="2" a="1"/>
  <c r="HO11" i="2"/>
  <c r="HO11" i="2" a="1"/>
  <c r="HO38" i="2"/>
  <c r="HO38" i="2" a="1"/>
  <c r="HO29" i="2"/>
  <c r="HO29" i="2" a="1"/>
  <c r="HO30" i="2"/>
  <c r="HO30" i="2" a="1"/>
  <c r="HO24" i="2"/>
  <c r="HO24" i="2" a="1"/>
  <c r="HO18" i="2"/>
  <c r="HO18" i="2" a="1"/>
  <c r="HO36" i="2"/>
  <c r="HO36" i="2" a="1"/>
  <c r="HO33" i="2"/>
  <c r="HO33" i="2" a="1"/>
  <c r="HO28" i="2"/>
  <c r="HO28" i="2" a="1"/>
  <c r="HO23" i="2"/>
  <c r="HO23" i="2" a="1"/>
  <c r="HO13" i="2"/>
  <c r="HO13" i="2" a="1"/>
  <c r="HO22" i="2"/>
  <c r="HO22" i="2" a="1"/>
  <c r="HO21" i="2"/>
  <c r="HO21" i="2" a="1"/>
  <c r="HO12" i="2"/>
  <c r="HO12" i="2" a="1"/>
  <c r="HO10" i="2"/>
  <c r="HO10" i="2" a="1"/>
  <c r="HO27" i="2"/>
  <c r="HO27" i="2" a="1"/>
  <c r="HO25" i="2"/>
  <c r="HO25" i="2" a="1"/>
  <c r="HO20" i="2"/>
  <c r="HO20" i="2" a="1"/>
  <c r="HO16" i="2"/>
  <c r="HO16" i="2" a="1"/>
  <c r="HO17" i="2"/>
  <c r="HO17" i="2" a="1"/>
  <c r="HO19" i="2"/>
  <c r="HO19" i="2" a="1"/>
  <c r="HO14" i="2"/>
  <c r="HO15" i="2" a="1"/>
  <c r="HO14" i="2" a="1"/>
  <c r="HP26" i="2"/>
  <c r="HP26" i="2" a="1"/>
  <c r="HP15" i="2"/>
  <c r="HP25" i="2"/>
  <c r="HP25" i="2" a="1"/>
  <c r="HP11" i="2"/>
  <c r="HP11" i="2" a="1"/>
  <c r="HP24" i="2"/>
  <c r="HP24" i="2" a="1"/>
  <c r="HP38" i="2"/>
  <c r="HP38" i="2" a="1"/>
  <c r="HP18" i="2"/>
  <c r="HP18" i="2" a="1"/>
  <c r="HP30" i="2"/>
  <c r="HP30" i="2" a="1"/>
  <c r="HP19" i="2"/>
  <c r="HP19" i="2" a="1"/>
  <c r="HP39" i="2"/>
  <c r="HP39" i="2" a="1"/>
  <c r="HP32" i="2"/>
  <c r="HP32" i="2" a="1"/>
  <c r="HP28" i="2"/>
  <c r="HP28" i="2" a="1"/>
  <c r="HP17" i="2"/>
  <c r="HP17" i="2" a="1"/>
  <c r="HP22" i="2"/>
  <c r="HP22" i="2" a="1"/>
  <c r="HP10" i="2"/>
  <c r="HP10" i="2" a="1"/>
  <c r="HP34" i="2"/>
  <c r="HP34" i="2" a="1"/>
  <c r="HP35" i="2"/>
  <c r="HP35" i="2" a="1"/>
  <c r="HP29" i="2"/>
  <c r="HP29" i="2" a="1"/>
  <c r="HP21" i="2"/>
  <c r="HP21" i="2" a="1"/>
  <c r="HP23" i="2"/>
  <c r="HP23" i="2" a="1"/>
  <c r="HP13" i="2"/>
  <c r="HP13" i="2" a="1"/>
  <c r="HP37" i="2"/>
  <c r="HP37" i="2" a="1"/>
  <c r="HP33" i="2"/>
  <c r="HP33" i="2" a="1"/>
  <c r="HP31" i="2"/>
  <c r="HP31" i="2" a="1"/>
  <c r="HP27" i="2"/>
  <c r="HP27" i="2" a="1"/>
  <c r="HP20" i="2"/>
  <c r="HP20" i="2" a="1"/>
  <c r="HP16" i="2"/>
  <c r="HP16" i="2" a="1"/>
  <c r="HP14" i="2"/>
  <c r="HP14" i="2" a="1"/>
  <c r="HP36" i="2"/>
  <c r="HP36" i="2" a="1"/>
  <c r="HP12" i="2"/>
  <c r="HP15" i="2" a="1"/>
  <c r="HP12" i="2" a="1"/>
  <c r="HQ26" i="2"/>
  <c r="HQ26" i="2" a="1"/>
  <c r="HQ15" i="2"/>
  <c r="HQ29" i="2"/>
  <c r="HQ29" i="2" a="1"/>
  <c r="HQ36" i="2"/>
  <c r="HQ36" i="2" a="1"/>
  <c r="HQ11" i="2"/>
  <c r="HQ11" i="2" a="1"/>
  <c r="HQ20" i="2"/>
  <c r="HQ20" i="2" a="1"/>
  <c r="HQ13" i="2"/>
  <c r="HQ13" i="2" a="1"/>
  <c r="HQ31" i="2"/>
  <c r="HQ31" i="2" a="1"/>
  <c r="HQ23" i="2"/>
  <c r="HQ23" i="2" a="1"/>
  <c r="HQ12" i="2"/>
  <c r="HQ12" i="2" a="1"/>
  <c r="HQ38" i="2"/>
  <c r="HQ38" i="2" a="1"/>
  <c r="HQ35" i="2"/>
  <c r="HQ35" i="2" a="1"/>
  <c r="HQ30" i="2"/>
  <c r="HQ30" i="2" a="1"/>
  <c r="HQ24" i="2"/>
  <c r="HQ24" i="2" a="1"/>
  <c r="HQ19" i="2"/>
  <c r="HQ19" i="2" a="1"/>
  <c r="HQ21" i="2"/>
  <c r="HQ21" i="2" a="1"/>
  <c r="HQ16" i="2"/>
  <c r="HQ16" i="2" a="1"/>
  <c r="HQ33" i="2"/>
  <c r="HQ33" i="2" a="1"/>
  <c r="HQ32" i="2"/>
  <c r="HQ32" i="2" a="1"/>
  <c r="HQ27" i="2"/>
  <c r="HQ27" i="2" a="1"/>
  <c r="HQ25" i="2"/>
  <c r="HQ25" i="2" a="1"/>
  <c r="HQ17" i="2"/>
  <c r="HQ17" i="2" a="1"/>
  <c r="HQ18" i="2"/>
  <c r="HQ18" i="2" a="1"/>
  <c r="HQ10" i="2"/>
  <c r="HQ10" i="2" a="1"/>
  <c r="HQ37" i="2"/>
  <c r="HQ37" i="2" a="1"/>
  <c r="HQ39" i="2"/>
  <c r="HQ39" i="2" a="1"/>
  <c r="HQ34" i="2"/>
  <c r="HQ34" i="2" a="1"/>
  <c r="HQ28" i="2"/>
  <c r="HQ28" i="2" a="1"/>
  <c r="HQ22" i="2"/>
  <c r="HQ22" i="2" a="1"/>
  <c r="HQ14" i="2"/>
  <c r="HQ15" i="2" a="1"/>
  <c r="HQ14" i="2" a="1"/>
  <c r="HR26" i="2"/>
  <c r="HR26" i="2" a="1"/>
  <c r="HR15" i="2"/>
  <c r="HR24" i="2"/>
  <c r="HR24" i="2" a="1"/>
  <c r="HR32" i="2"/>
  <c r="HR32" i="2" a="1"/>
  <c r="HR30" i="2"/>
  <c r="HR30" i="2" a="1"/>
  <c r="HR38" i="2"/>
  <c r="HR38" i="2" a="1"/>
  <c r="HR16" i="2"/>
  <c r="HR16" i="2" a="1"/>
  <c r="HR25" i="2"/>
  <c r="HR25" i="2" a="1"/>
  <c r="HR18" i="2"/>
  <c r="HR18" i="2" a="1"/>
  <c r="HR35" i="2"/>
  <c r="HR35" i="2" a="1"/>
  <c r="HR34" i="2"/>
  <c r="HR34" i="2" a="1"/>
  <c r="HR29" i="2"/>
  <c r="HR29" i="2" a="1"/>
  <c r="HR23" i="2"/>
  <c r="HR23" i="2" a="1"/>
  <c r="HR20" i="2"/>
  <c r="HR20" i="2" a="1"/>
  <c r="HR10" i="2"/>
  <c r="HR10" i="2" a="1"/>
  <c r="HR39" i="2"/>
  <c r="HR39" i="2" a="1"/>
  <c r="HR37" i="2"/>
  <c r="HR37" i="2" a="1"/>
  <c r="HR33" i="2"/>
  <c r="HR33" i="2" a="1"/>
  <c r="HR28" i="2"/>
  <c r="HR28" i="2" a="1"/>
  <c r="HR13" i="2"/>
  <c r="HR13" i="2" a="1"/>
  <c r="HR14" i="2"/>
  <c r="HR14" i="2" a="1"/>
  <c r="HR11" i="2"/>
  <c r="HR11" i="2" a="1"/>
  <c r="HR36" i="2"/>
  <c r="HR36" i="2" a="1"/>
  <c r="HR31" i="2"/>
  <c r="HR31" i="2" a="1"/>
  <c r="HR27" i="2"/>
  <c r="HR27" i="2" a="1"/>
  <c r="HR21" i="2"/>
  <c r="HR21" i="2" a="1"/>
  <c r="HR19" i="2"/>
  <c r="HR19" i="2" a="1"/>
  <c r="HR22" i="2"/>
  <c r="HR22" i="2" a="1"/>
  <c r="HR17" i="2"/>
  <c r="HR17" i="2" a="1"/>
  <c r="HR12" i="2"/>
  <c r="HR15" i="2" a="1"/>
  <c r="HR12" i="2" a="1"/>
  <c r="HS26" i="2"/>
  <c r="HL26" i="2"/>
  <c r="HL26" i="2" a="1"/>
  <c r="HT26" i="2"/>
  <c r="HM26" i="2"/>
  <c r="HM26" i="2" a="1"/>
  <c r="GR38" i="2"/>
  <c r="GP38" i="2"/>
  <c r="FG38" i="2"/>
  <c r="FG38" i="2" a="1"/>
  <c r="FM37" i="2"/>
  <c r="FK37" i="2"/>
  <c r="GF33" i="2"/>
  <c r="GD33" i="2"/>
  <c r="FD33" i="2"/>
  <c r="FD33" i="2" a="1"/>
  <c r="EN32" i="2"/>
  <c r="EH32" i="2"/>
  <c r="EH32" i="2" a="1"/>
  <c r="HT27" i="2"/>
  <c r="HM27" i="2"/>
  <c r="HM27" i="2" a="1"/>
  <c r="FS27" i="2"/>
  <c r="FQ27" i="2"/>
  <c r="FB27" i="2"/>
  <c r="FB27" i="2" a="1"/>
  <c r="FI27" i="2"/>
  <c r="HT39" i="2"/>
  <c r="HM39" i="2"/>
  <c r="HM39" i="2" a="1"/>
  <c r="FZ37" i="2"/>
  <c r="FX37" i="2"/>
  <c r="FC37" i="2"/>
  <c r="FC37" i="2" a="1"/>
  <c r="GF37" i="2"/>
  <c r="GD37" i="2"/>
  <c r="FD37" i="2"/>
  <c r="FD37" i="2" a="1"/>
  <c r="EN21" i="2"/>
  <c r="EH21" i="2"/>
  <c r="EH21" i="2" a="1"/>
  <c r="EX34" i="2"/>
  <c r="EQ34" i="2"/>
  <c r="EQ34" i="2" a="1"/>
  <c r="FZ17" i="2"/>
  <c r="FX17" i="2"/>
  <c r="FC17" i="2"/>
  <c r="FC17" i="2" a="1"/>
  <c r="FI23" i="2"/>
  <c r="FB23" i="2"/>
  <c r="FB23" i="2" a="1"/>
  <c r="FQ23" i="2"/>
  <c r="FS23" i="2"/>
  <c r="HS36" i="2"/>
  <c r="HL36" i="2"/>
  <c r="HL36" i="2" a="1"/>
  <c r="GR29" i="2"/>
  <c r="GP29" i="2"/>
  <c r="FG29" i="2"/>
  <c r="FG29" i="2" a="1"/>
  <c r="FM38" i="2"/>
  <c r="FK38" i="2"/>
  <c r="DN31" i="2"/>
  <c r="DB31" i="2"/>
  <c r="DD31" i="2"/>
  <c r="DB31" i="2" a="1"/>
  <c r="DE31" i="2"/>
  <c r="DF31" i="2"/>
  <c r="EY32" i="2"/>
  <c r="ER32" i="2"/>
  <c r="ER32" i="2" a="1"/>
  <c r="EO29" i="2"/>
  <c r="EI29" i="2"/>
  <c r="EI29" i="2" a="1"/>
  <c r="EO24" i="2"/>
  <c r="EI24" i="2"/>
  <c r="EI24" i="2" a="1"/>
  <c r="GF36" i="2"/>
  <c r="GD36" i="2"/>
  <c r="FD36" i="2"/>
  <c r="FD36" i="2" a="1"/>
  <c r="EX20" i="2"/>
  <c r="EQ20" i="2"/>
  <c r="EQ20" i="2" a="1"/>
  <c r="EN35" i="2"/>
  <c r="EH35" i="2"/>
  <c r="EH35" i="2" a="1"/>
  <c r="GR30" i="2"/>
  <c r="GP30" i="2"/>
  <c r="FG30" i="2"/>
  <c r="FG30" i="2" a="1"/>
  <c r="EO38" i="2"/>
  <c r="EI38" i="2"/>
  <c r="EI38" i="2" a="1"/>
  <c r="FS34" i="2"/>
  <c r="FQ34" i="2"/>
  <c r="FI33" i="2"/>
  <c r="FB33" i="2"/>
  <c r="FB33" i="2" a="1"/>
  <c r="FQ33" i="2"/>
  <c r="FS33" i="2"/>
  <c r="FB34" i="2"/>
  <c r="FB34" i="2" a="1"/>
  <c r="FI34" i="2"/>
  <c r="EN29" i="2"/>
  <c r="EH29" i="2"/>
  <c r="EH29" i="2" a="1"/>
  <c r="EN28" i="2"/>
  <c r="EH28" i="2"/>
  <c r="EH28" i="2" a="1"/>
  <c r="EE32" i="2"/>
  <c r="DK32" i="2"/>
  <c r="DM32" i="2"/>
  <c r="DK32" i="2" a="1"/>
  <c r="DR32" i="2"/>
  <c r="DS32" i="2"/>
  <c r="EB37" i="2"/>
  <c r="CN37" i="2"/>
  <c r="AE37" i="2"/>
  <c r="AE37" i="2" a="1"/>
  <c r="EN25" i="2"/>
  <c r="EH25" i="2"/>
  <c r="EH25" i="2" a="1"/>
  <c r="EO35" i="2"/>
  <c r="EI35" i="2"/>
  <c r="EI35" i="2" a="1"/>
  <c r="HT22" i="2"/>
  <c r="HM22" i="2"/>
  <c r="HM22" i="2" a="1"/>
  <c r="FZ38" i="2"/>
  <c r="FX38" i="2"/>
  <c r="FC38" i="2"/>
  <c r="FC38" i="2" a="1"/>
  <c r="EB28" i="2"/>
  <c r="CN28" i="2"/>
  <c r="AE28" i="2"/>
  <c r="AE28" i="2" a="1"/>
  <c r="HT31" i="2"/>
  <c r="HM31" i="2"/>
  <c r="HM31" i="2" a="1"/>
  <c r="DF19" i="2"/>
  <c r="DE19" i="2"/>
  <c r="DB19" i="2"/>
  <c r="DD19" i="2"/>
  <c r="DB19" i="2" a="1"/>
  <c r="DN19" i="2"/>
  <c r="DF22" i="2"/>
  <c r="DE22" i="2"/>
  <c r="DB22" i="2"/>
  <c r="DD22" i="2"/>
  <c r="DB22" i="2" a="1"/>
  <c r="DN22" i="2"/>
  <c r="DD21" i="2"/>
  <c r="DB21" i="2"/>
  <c r="DN21" i="2"/>
  <c r="DB21" i="2" a="1"/>
  <c r="DE21" i="2"/>
  <c r="DF21" i="2"/>
  <c r="EY35" i="2"/>
  <c r="ER35" i="2"/>
  <c r="ER35" i="2" a="1"/>
  <c r="FM33" i="2"/>
  <c r="FK33" i="2"/>
  <c r="GF35" i="2"/>
  <c r="GD35" i="2"/>
  <c r="FD35" i="2"/>
  <c r="FD35" i="2" a="1"/>
  <c r="FA37" i="2"/>
  <c r="FA38" i="2"/>
  <c r="HS31" i="2"/>
  <c r="HL31" i="2"/>
  <c r="HL31" i="2" a="1"/>
  <c r="EO22" i="2"/>
  <c r="EI22" i="2"/>
  <c r="EI22" i="2" a="1"/>
  <c r="DS24" i="2"/>
  <c r="DR24" i="2"/>
  <c r="DK24" i="2"/>
  <c r="DS25" i="2"/>
  <c r="DR25" i="2"/>
  <c r="DK25" i="2"/>
  <c r="EE24" i="2"/>
  <c r="DK24" i="2" a="1"/>
  <c r="DM24" i="2"/>
  <c r="DD39" i="2"/>
  <c r="DB39" i="2"/>
  <c r="DN39" i="2"/>
  <c r="EE25" i="2"/>
  <c r="DK25" i="2" a="1"/>
  <c r="DM25" i="2"/>
  <c r="DB39" i="2" a="1"/>
  <c r="DE39" i="2"/>
  <c r="DF39" i="2"/>
  <c r="EY36" i="2"/>
  <c r="ER36" i="2"/>
  <c r="ER36" i="2" a="1"/>
  <c r="EO30" i="2"/>
  <c r="EI30" i="2"/>
  <c r="EI30" i="2" a="1"/>
  <c r="GF31" i="2"/>
  <c r="GD31" i="2"/>
  <c r="FD31" i="2"/>
  <c r="FD31" i="2" a="1"/>
  <c r="HS25" i="2"/>
  <c r="HL25" i="2"/>
  <c r="HL25" i="2" a="1"/>
  <c r="DS37" i="2"/>
  <c r="DR37" i="2"/>
  <c r="DK37" i="2"/>
  <c r="DM37" i="2"/>
  <c r="DK37" i="2" a="1"/>
  <c r="EE37" i="2"/>
  <c r="EI13" i="2"/>
  <c r="EO33" i="2"/>
  <c r="EI33" i="2"/>
  <c r="EI33" i="2" a="1"/>
  <c r="FG36" i="2"/>
  <c r="FG36" i="2" a="1"/>
  <c r="GP36" i="2"/>
  <c r="GR36" i="2"/>
  <c r="HT37" i="2"/>
  <c r="HM37" i="2"/>
  <c r="HM37" i="2" a="1"/>
  <c r="GL34" i="2"/>
  <c r="GJ34" i="2"/>
  <c r="FA34" i="2"/>
  <c r="DF36" i="2"/>
  <c r="DE36" i="2"/>
  <c r="DB36" i="2"/>
  <c r="DD36" i="2"/>
  <c r="DB36" i="2" a="1"/>
  <c r="DN36" i="2"/>
  <c r="EO39" i="2"/>
  <c r="EI39" i="2"/>
  <c r="EI39" i="2" a="1"/>
  <c r="EN39" i="2"/>
  <c r="EH39" i="2"/>
  <c r="EH39" i="2" a="1"/>
  <c r="GL31" i="2"/>
  <c r="GJ31" i="2"/>
  <c r="FI22" i="2"/>
  <c r="FB22" i="2"/>
  <c r="FB22" i="2" a="1"/>
  <c r="FQ22" i="2"/>
  <c r="FS22" i="2"/>
  <c r="FI28" i="2"/>
  <c r="FB28" i="2"/>
  <c r="FB28" i="2" a="1"/>
  <c r="FQ28" i="2"/>
  <c r="FS28" i="2"/>
  <c r="HS34" i="2"/>
  <c r="HL34" i="2"/>
  <c r="HL34" i="2" a="1"/>
  <c r="EB29" i="2"/>
  <c r="CN29" i="2"/>
  <c r="AE29" i="2"/>
  <c r="AE29" i="2" a="1"/>
  <c r="GR27" i="2"/>
  <c r="GP27" i="2"/>
  <c r="FG27" i="2"/>
  <c r="FG27" i="2" a="1"/>
  <c r="GL32" i="2"/>
  <c r="GJ32" i="2"/>
  <c r="GR28" i="2"/>
  <c r="GP28" i="2"/>
  <c r="FG28" i="2"/>
  <c r="FG28" i="2" a="1"/>
  <c r="HT24" i="2"/>
  <c r="HM24" i="2"/>
  <c r="HM24" i="2" a="1"/>
  <c r="HM15" i="2"/>
  <c r="EE36" i="2"/>
  <c r="DK36" i="2"/>
  <c r="DM36" i="2"/>
  <c r="DK36" i="2" a="1"/>
  <c r="DR36" i="2"/>
  <c r="DS36" i="2"/>
  <c r="HT38" i="2"/>
  <c r="HM38" i="2"/>
  <c r="HM38" i="2" a="1"/>
  <c r="EX38" i="2"/>
  <c r="EQ38" i="2"/>
  <c r="EQ38" i="2" a="1"/>
  <c r="FZ31" i="2"/>
  <c r="FX31" i="2"/>
  <c r="FC31" i="2"/>
  <c r="FC31" i="2" a="1"/>
  <c r="EX23" i="2"/>
  <c r="EQ23" i="2"/>
  <c r="EQ23" i="2" a="1"/>
  <c r="EX25" i="2"/>
  <c r="EQ25" i="2"/>
  <c r="EQ25" i="2" a="1"/>
  <c r="EB36" i="2"/>
  <c r="CN36" i="2"/>
  <c r="AE36" i="2"/>
  <c r="AE36" i="2" a="1"/>
  <c r="FZ33" i="2"/>
  <c r="FX33" i="2"/>
  <c r="FC33" i="2"/>
  <c r="FC33" i="2" a="1"/>
  <c r="GR31" i="2"/>
  <c r="GP31" i="2"/>
  <c r="FG31" i="2"/>
  <c r="FG31" i="2" a="1"/>
  <c r="EB31" i="2"/>
  <c r="CN31" i="2"/>
  <c r="AE31" i="2"/>
  <c r="AE31" i="2" a="1"/>
  <c r="HS27" i="2"/>
  <c r="HL27" i="2"/>
  <c r="HL27" i="2" a="1"/>
  <c r="GR17" i="2"/>
  <c r="GP17" i="2"/>
  <c r="FG17" i="2"/>
  <c r="FG17" i="2" a="1"/>
  <c r="EN38" i="2"/>
  <c r="EH38" i="2"/>
  <c r="EH38" i="2" a="1"/>
  <c r="FC35" i="2"/>
  <c r="FC35" i="2" a="1"/>
  <c r="FX35" i="2"/>
  <c r="FZ35" i="2"/>
  <c r="DS35" i="2"/>
  <c r="DR35" i="2"/>
  <c r="DF38" i="2"/>
  <c r="DE38" i="2"/>
  <c r="DB38" i="2"/>
  <c r="DK35" i="2"/>
  <c r="EE35" i="2"/>
  <c r="DK35" i="2" a="1"/>
  <c r="DM35" i="2"/>
  <c r="DN38" i="2"/>
  <c r="DB38" i="2" a="1"/>
  <c r="DD38" i="2"/>
  <c r="DM16" i="2"/>
  <c r="DK16" i="2"/>
  <c r="EE16" i="2"/>
  <c r="DK16" i="2" a="1"/>
  <c r="DR16" i="2"/>
  <c r="DS16" i="2"/>
  <c r="FJ34" i="2"/>
  <c r="EY34" i="2"/>
  <c r="ER34" i="2"/>
  <c r="ER34" i="2" a="1"/>
  <c r="FA34" i="2" a="1"/>
  <c r="FH34" i="2"/>
  <c r="FK34" i="2"/>
  <c r="FM34" i="2"/>
  <c r="FD39" i="2"/>
  <c r="FD39" i="2" a="1"/>
  <c r="GD39" i="2"/>
  <c r="GF39" i="2"/>
  <c r="FG37" i="2"/>
  <c r="FG37" i="2" a="1"/>
  <c r="GP37" i="2"/>
  <c r="GR37" i="2"/>
  <c r="EX35" i="2"/>
  <c r="EQ35" i="2"/>
  <c r="EQ35" i="2" a="1"/>
  <c r="FI30" i="2"/>
  <c r="FB30" i="2"/>
  <c r="FB30" i="2" a="1"/>
  <c r="FQ30" i="2"/>
  <c r="FS30" i="2"/>
  <c r="EX32" i="2"/>
  <c r="EQ32" i="2"/>
  <c r="EQ32" i="2" a="1"/>
  <c r="FJ38" i="2"/>
  <c r="FA38" i="2" a="1"/>
  <c r="FH38" i="2"/>
  <c r="GJ38" i="2"/>
  <c r="GL38" i="2"/>
  <c r="EX27" i="2"/>
  <c r="EQ27" i="2"/>
  <c r="EQ27" i="2" a="1"/>
  <c r="GL39" i="2"/>
  <c r="GJ39" i="2"/>
  <c r="EO27" i="2"/>
  <c r="EI27" i="2"/>
  <c r="EI27" i="2" a="1"/>
  <c r="ER13" i="2"/>
  <c r="EY38" i="2"/>
  <c r="ER38" i="2"/>
  <c r="ER38" i="2" a="1"/>
  <c r="FA39" i="2"/>
  <c r="EN37" i="2"/>
  <c r="EH37" i="2"/>
  <c r="EH37" i="2" a="1"/>
  <c r="HS35" i="2"/>
  <c r="HL35" i="2"/>
  <c r="HL35" i="2" a="1"/>
  <c r="FI38" i="2"/>
  <c r="FB38" i="2"/>
  <c r="FB38" i="2" a="1"/>
  <c r="FQ38" i="2"/>
  <c r="FS38" i="2"/>
  <c r="AE35" i="2"/>
  <c r="AE35" i="2" a="1"/>
  <c r="CN35" i="2"/>
  <c r="EB35" i="2"/>
  <c r="FD32" i="2"/>
  <c r="FD32" i="2" a="1"/>
  <c r="GD32" i="2"/>
  <c r="GF32" i="2"/>
  <c r="HT32" i="2"/>
  <c r="HM32" i="2"/>
  <c r="HM32" i="2" a="1"/>
  <c r="EB32" i="2"/>
  <c r="CN32" i="2"/>
  <c r="AE32" i="2"/>
  <c r="AE32" i="2" a="1"/>
  <c r="HT29" i="2"/>
  <c r="HM29" i="2"/>
  <c r="HM29" i="2" a="1"/>
  <c r="DD35" i="2"/>
  <c r="DB35" i="2"/>
  <c r="DN35" i="2"/>
  <c r="DB35" i="2" a="1"/>
  <c r="DE35" i="2"/>
  <c r="DF35" i="2"/>
  <c r="HS38" i="2"/>
  <c r="HL38" i="2"/>
  <c r="HL38" i="2" a="1"/>
  <c r="GR34" i="2"/>
  <c r="GP34" i="2"/>
  <c r="FG34" i="2"/>
  <c r="FG34" i="2" a="1"/>
  <c r="FS37" i="2"/>
  <c r="FQ37" i="2"/>
  <c r="FB37" i="2"/>
  <c r="FB37" i="2" a="1"/>
  <c r="FI37" i="2"/>
  <c r="EY25" i="2"/>
  <c r="ER25" i="2"/>
  <c r="ER25" i="2" a="1"/>
  <c r="FS36" i="2"/>
  <c r="FQ36" i="2"/>
  <c r="FB36" i="2"/>
  <c r="FB36" i="2" a="1"/>
  <c r="FI36" i="2"/>
  <c r="FI21" i="2"/>
  <c r="FB21" i="2"/>
  <c r="FB21" i="2" a="1"/>
  <c r="FQ21" i="2"/>
  <c r="FS21" i="2"/>
  <c r="HS32" i="2"/>
  <c r="HL32" i="2"/>
  <c r="HL32" i="2" a="1"/>
  <c r="FZ29" i="2"/>
  <c r="FX29" i="2"/>
  <c r="FC29" i="2"/>
  <c r="FC29" i="2" a="1"/>
  <c r="DS17" i="2"/>
  <c r="DR17" i="2"/>
  <c r="DK17" i="2"/>
  <c r="DM17" i="2"/>
  <c r="DK17" i="2" a="1"/>
  <c r="EE17" i="2"/>
  <c r="EX30" i="2"/>
  <c r="EQ30" i="2"/>
  <c r="EQ30" i="2" a="1"/>
  <c r="FM30" i="2"/>
  <c r="FK30" i="2"/>
  <c r="FA33" i="2"/>
  <c r="FI32" i="2"/>
  <c r="FB32" i="2"/>
  <c r="FB32" i="2" a="1"/>
  <c r="FQ32" i="2"/>
  <c r="FS32" i="2"/>
  <c r="FA31" i="2"/>
  <c r="EX31" i="2"/>
  <c r="EQ31" i="2"/>
  <c r="EQ31" i="2" a="1"/>
  <c r="HS28" i="2"/>
  <c r="HL28" i="2"/>
  <c r="HL28" i="2" a="1"/>
  <c r="FM28" i="2"/>
  <c r="FK28" i="2"/>
  <c r="GL29" i="2"/>
  <c r="GJ29" i="2"/>
  <c r="FA28" i="2"/>
  <c r="GF27" i="2"/>
  <c r="GD27" i="2"/>
  <c r="FD27" i="2"/>
  <c r="FD27" i="2" a="1"/>
  <c r="FA30" i="2"/>
  <c r="EN27" i="2"/>
  <c r="EH27" i="2"/>
  <c r="EH27" i="2" a="1"/>
  <c r="FJ30" i="2"/>
  <c r="FA30" i="2" a="1"/>
  <c r="FH30" i="2"/>
  <c r="GJ30" i="2"/>
  <c r="GL30" i="2"/>
  <c r="EO21" i="2"/>
  <c r="EI21" i="2"/>
  <c r="EI21" i="2" a="1"/>
  <c r="EB15" i="2"/>
  <c r="CN15" i="2"/>
  <c r="AE15" i="2"/>
  <c r="AE15" i="2" a="1"/>
  <c r="EN19" i="2"/>
  <c r="EH19" i="2"/>
  <c r="EH19" i="2" a="1"/>
  <c r="AE19" i="2"/>
  <c r="AE19" i="2" a="1"/>
  <c r="CN19" i="2"/>
  <c r="EB19" i="2"/>
  <c r="AE16" i="2"/>
  <c r="AE16" i="2" a="1"/>
  <c r="CN16" i="2"/>
  <c r="EB16" i="2"/>
  <c r="FD38" i="2"/>
  <c r="FD38" i="2" a="1"/>
  <c r="GD38" i="2"/>
  <c r="GF38" i="2"/>
  <c r="EX39" i="2"/>
  <c r="EQ39" i="2"/>
  <c r="EQ39" i="2" a="1"/>
  <c r="DS39" i="2"/>
  <c r="DR39" i="2"/>
  <c r="DK39" i="2"/>
  <c r="DM39" i="2"/>
  <c r="DK39" i="2" a="1"/>
  <c r="EE39" i="2"/>
  <c r="HS37" i="2"/>
  <c r="HL37" i="2"/>
  <c r="HL37" i="2" a="1"/>
  <c r="GL36" i="2"/>
  <c r="GJ36" i="2"/>
  <c r="FM35" i="2"/>
  <c r="FK35" i="2"/>
  <c r="FA36" i="2"/>
  <c r="EX33" i="2"/>
  <c r="EQ33" i="2"/>
  <c r="EQ33" i="2" a="1"/>
  <c r="AE34" i="2"/>
  <c r="AE34" i="2" a="1"/>
  <c r="CN34" i="2"/>
  <c r="EB34" i="2"/>
  <c r="FZ34" i="2"/>
  <c r="FX34" i="2"/>
  <c r="FC34" i="2"/>
  <c r="FC34" i="2" a="1"/>
  <c r="DS31" i="2"/>
  <c r="DR31" i="2"/>
  <c r="DK31" i="2"/>
  <c r="EE31" i="2"/>
  <c r="DK31" i="2" a="1"/>
  <c r="DM31" i="2"/>
  <c r="HS30" i="2"/>
  <c r="HL30" i="2"/>
  <c r="HL30" i="2" a="1"/>
  <c r="FZ27" i="2"/>
  <c r="FX27" i="2"/>
  <c r="FC27" i="2"/>
  <c r="FC27" i="2" a="1"/>
  <c r="FJ33" i="2"/>
  <c r="FA33" i="2" a="1"/>
  <c r="FH33" i="2"/>
  <c r="GJ33" i="2"/>
  <c r="GL33" i="2"/>
  <c r="AE30" i="2"/>
  <c r="AE30" i="2" a="1"/>
  <c r="CN30" i="2"/>
  <c r="EB30" i="2"/>
  <c r="FC28" i="2"/>
  <c r="FC28" i="2" a="1"/>
  <c r="FX28" i="2"/>
  <c r="FZ28" i="2"/>
  <c r="HT25" i="2"/>
  <c r="HM25" i="2"/>
  <c r="HM25" i="2" a="1"/>
  <c r="DF25" i="2"/>
  <c r="DE25" i="2"/>
  <c r="DB25" i="2"/>
  <c r="EB24" i="2"/>
  <c r="CN24" i="2"/>
  <c r="AE24" i="2"/>
  <c r="AE24" i="2" a="1"/>
  <c r="DN25" i="2"/>
  <c r="DB25" i="2" a="1"/>
  <c r="DD25" i="2"/>
  <c r="GF18" i="2"/>
  <c r="GD18" i="2"/>
  <c r="FD18" i="2"/>
  <c r="FD18" i="2" a="1"/>
  <c r="DF27" i="2"/>
  <c r="DE27" i="2"/>
  <c r="DB27" i="2"/>
  <c r="DD27" i="2"/>
  <c r="DB27" i="2" a="1"/>
  <c r="DN27" i="2"/>
  <c r="FM10" i="2"/>
  <c r="FK10" i="2"/>
  <c r="FJ36" i="2"/>
  <c r="FA36" i="2" a="1"/>
  <c r="FH36" i="2"/>
  <c r="FK36" i="2"/>
  <c r="FM36" i="2"/>
  <c r="EN36" i="2"/>
  <c r="EH36" i="2"/>
  <c r="EH36" i="2" a="1"/>
  <c r="DS34" i="2"/>
  <c r="DR34" i="2"/>
  <c r="DK34" i="2"/>
  <c r="DM34" i="2"/>
  <c r="DK34" i="2" a="1"/>
  <c r="EE34" i="2"/>
  <c r="FG25" i="2"/>
  <c r="FG25" i="2" a="1"/>
  <c r="GP25" i="2"/>
  <c r="GR25" i="2"/>
  <c r="EY31" i="2"/>
  <c r="ER31" i="2"/>
  <c r="ER31" i="2" a="1"/>
  <c r="DF30" i="2"/>
  <c r="DE30" i="2"/>
  <c r="DM38" i="2"/>
  <c r="DK38" i="2"/>
  <c r="EE38" i="2"/>
  <c r="DB30" i="2"/>
  <c r="DK38" i="2" a="1"/>
  <c r="DR38" i="2"/>
  <c r="DS38" i="2"/>
  <c r="DD30" i="2"/>
  <c r="DB30" i="2" a="1"/>
  <c r="DN30" i="2"/>
  <c r="DF32" i="2"/>
  <c r="DE32" i="2"/>
  <c r="DB32" i="2"/>
  <c r="FZ36" i="2"/>
  <c r="FX36" i="2"/>
  <c r="FC36" i="2"/>
  <c r="FC36" i="2" a="1"/>
  <c r="DN32" i="2"/>
  <c r="DB32" i="2" a="1"/>
  <c r="DD32" i="2"/>
  <c r="HS29" i="2"/>
  <c r="HL29" i="2"/>
  <c r="HL29" i="2" a="1"/>
  <c r="EB22" i="2"/>
  <c r="CN22" i="2"/>
  <c r="AE22" i="2"/>
  <c r="AE22" i="2" a="1"/>
  <c r="DM29" i="2"/>
  <c r="DK29" i="2"/>
  <c r="EE29" i="2"/>
  <c r="DK29" i="2" a="1"/>
  <c r="DR29" i="2"/>
  <c r="DS29" i="2"/>
  <c r="HT28" i="2"/>
  <c r="HM28" i="2"/>
  <c r="HM28" i="2" a="1"/>
  <c r="DS12" i="2"/>
  <c r="DR12" i="2"/>
  <c r="DK12" i="2"/>
  <c r="EE12" i="2"/>
  <c r="DK12" i="2" a="1"/>
  <c r="DM12" i="2"/>
  <c r="HT11" i="2"/>
  <c r="HM11" i="2"/>
  <c r="HM11" i="2" a="1"/>
  <c r="EY33" i="2"/>
  <c r="ER33" i="2"/>
  <c r="ER33" i="2" a="1"/>
  <c r="FZ22" i="2"/>
  <c r="FX22" i="2"/>
  <c r="FC22" i="2"/>
  <c r="FC22" i="2" a="1"/>
  <c r="FS29" i="2"/>
  <c r="FQ29" i="2"/>
  <c r="FB29" i="2"/>
  <c r="FB29" i="2" a="1"/>
  <c r="FI29" i="2"/>
  <c r="EY14" i="2"/>
  <c r="ER14" i="2"/>
  <c r="ER14" i="2" a="1"/>
  <c r="DB13" i="2"/>
  <c r="FZ39" i="2"/>
  <c r="FX39" i="2"/>
  <c r="FC39" i="2"/>
  <c r="FC39" i="2" a="1"/>
  <c r="EY39" i="2"/>
  <c r="ER39" i="2"/>
  <c r="ER39" i="2" a="1"/>
  <c r="FJ37" i="2"/>
  <c r="FA37" i="2" a="1"/>
  <c r="FH37" i="2"/>
  <c r="GJ37" i="2"/>
  <c r="GL37" i="2"/>
  <c r="HT36" i="2"/>
  <c r="HM36" i="2"/>
  <c r="HM36" i="2" a="1"/>
  <c r="GR33" i="2"/>
  <c r="GP33" i="2"/>
  <c r="FG33" i="2"/>
  <c r="FG33" i="2" a="1"/>
  <c r="EX36" i="2"/>
  <c r="EQ36" i="2"/>
  <c r="EQ36" i="2" a="1"/>
  <c r="FA35" i="2"/>
  <c r="EY37" i="2"/>
  <c r="ER37" i="2"/>
  <c r="ER37" i="2" a="1"/>
  <c r="DF29" i="2"/>
  <c r="DE29" i="2"/>
  <c r="DB29" i="2"/>
  <c r="DD29" i="2"/>
  <c r="DB29" i="2" a="1"/>
  <c r="DN29" i="2"/>
  <c r="EN34" i="2"/>
  <c r="EH34" i="2"/>
  <c r="EH34" i="2" a="1"/>
  <c r="DS28" i="2"/>
  <c r="DR28" i="2"/>
  <c r="DK28" i="2"/>
  <c r="DM28" i="2"/>
  <c r="DK28" i="2" a="1"/>
  <c r="EE28" i="2"/>
  <c r="FD34" i="2"/>
  <c r="FD34" i="2" a="1"/>
  <c r="GD34" i="2"/>
  <c r="GF34" i="2"/>
  <c r="EO25" i="2"/>
  <c r="EI25" i="2"/>
  <c r="EI25" i="2" a="1"/>
  <c r="FZ16" i="2"/>
  <c r="FX16" i="2"/>
  <c r="FC16" i="2"/>
  <c r="FC16" i="2" a="1"/>
  <c r="EX29" i="2"/>
  <c r="EQ29" i="2"/>
  <c r="EQ29" i="2" a="1"/>
  <c r="EB33" i="2"/>
  <c r="CN33" i="2"/>
  <c r="AE33" i="2"/>
  <c r="AE33" i="2" a="1"/>
  <c r="FS39" i="2"/>
  <c r="FQ39" i="2"/>
  <c r="FB39" i="2"/>
  <c r="FB39" i="2" a="1"/>
  <c r="FI39" i="2"/>
  <c r="DD16" i="2"/>
  <c r="DB16" i="2"/>
  <c r="DN16" i="2"/>
  <c r="DB16" i="2" a="1"/>
  <c r="DE16" i="2"/>
  <c r="DF16" i="2"/>
  <c r="DF28" i="2"/>
  <c r="DE28" i="2"/>
  <c r="DB28" i="2"/>
  <c r="DD28" i="2"/>
  <c r="DB28" i="2" a="1"/>
  <c r="DN28" i="2"/>
  <c r="EE23" i="2"/>
  <c r="DK23" i="2"/>
  <c r="DM23" i="2"/>
  <c r="DK23" i="2" a="1"/>
  <c r="DR23" i="2"/>
  <c r="DS23" i="2"/>
  <c r="EO36" i="2"/>
  <c r="EI36" i="2"/>
  <c r="EI36" i="2" a="1"/>
  <c r="FJ39" i="2"/>
  <c r="FA39" i="2" a="1"/>
  <c r="FH39" i="2"/>
  <c r="FK39" i="2"/>
  <c r="FM39" i="2"/>
  <c r="EN31" i="2"/>
  <c r="EH31" i="2"/>
  <c r="EH31" i="2" a="1"/>
  <c r="FI35" i="2"/>
  <c r="FB35" i="2"/>
  <c r="FB35" i="2" a="1"/>
  <c r="FQ35" i="2"/>
  <c r="FS35" i="2"/>
  <c r="EX37" i="2"/>
  <c r="EQ37" i="2"/>
  <c r="EQ37" i="2" a="1"/>
  <c r="EN30" i="2"/>
  <c r="EH30" i="2"/>
  <c r="EH30" i="2" a="1"/>
  <c r="DD33" i="2"/>
  <c r="DB33" i="2"/>
  <c r="DN33" i="2"/>
  <c r="DB33" i="2" a="1"/>
  <c r="DE33" i="2"/>
  <c r="DF33" i="2"/>
  <c r="EO31" i="2"/>
  <c r="EI31" i="2"/>
  <c r="EI31" i="2" a="1"/>
  <c r="EB25" i="2"/>
  <c r="CN25" i="2"/>
  <c r="AE25" i="2"/>
  <c r="AE25" i="2" a="1"/>
  <c r="EY30" i="2"/>
  <c r="ER30" i="2"/>
  <c r="ER30" i="2" a="1"/>
  <c r="EO28" i="2"/>
  <c r="EI28" i="2"/>
  <c r="EI28" i="2" a="1"/>
  <c r="EX24" i="2"/>
  <c r="EQ24" i="2"/>
  <c r="EQ24" i="2" a="1"/>
  <c r="FM21" i="2"/>
  <c r="FK21" i="2"/>
  <c r="EY24" i="2"/>
  <c r="ER24" i="2"/>
  <c r="ER24" i="2" a="1"/>
  <c r="FZ23" i="2"/>
  <c r="FX23" i="2"/>
  <c r="FC23" i="2"/>
  <c r="FC23" i="2" a="1"/>
  <c r="GF21" i="2"/>
  <c r="GD21" i="2"/>
  <c r="FD21" i="2"/>
  <c r="FD21" i="2" a="1"/>
  <c r="GR20" i="2"/>
  <c r="GP20" i="2"/>
  <c r="FG20" i="2"/>
  <c r="FG20" i="2" a="1"/>
  <c r="HS22" i="2"/>
  <c r="HL22" i="2"/>
  <c r="HL22" i="2" a="1"/>
  <c r="HT33" i="2"/>
  <c r="HM33" i="2"/>
  <c r="HM33" i="2" a="1"/>
  <c r="FM25" i="2"/>
  <c r="FK25" i="2"/>
  <c r="EO32" i="2"/>
  <c r="EI32" i="2"/>
  <c r="EI32" i="2" a="1"/>
  <c r="GL27" i="2"/>
  <c r="GJ27" i="2"/>
  <c r="FA27" i="2"/>
  <c r="AE27" i="2"/>
  <c r="AE27" i="2" a="1"/>
  <c r="CN27" i="2"/>
  <c r="EB27" i="2"/>
  <c r="HT30" i="2"/>
  <c r="HM30" i="2"/>
  <c r="HM30" i="2" a="1"/>
  <c r="FJ27" i="2"/>
  <c r="FA27" i="2" a="1"/>
  <c r="FH27" i="2"/>
  <c r="FK27" i="2"/>
  <c r="FM27" i="2"/>
  <c r="GL20" i="2"/>
  <c r="GJ20" i="2"/>
  <c r="FC24" i="2"/>
  <c r="FC24" i="2" a="1"/>
  <c r="FX24" i="2"/>
  <c r="FZ24" i="2"/>
  <c r="FA25" i="2"/>
  <c r="EX28" i="2"/>
  <c r="EQ28" i="2"/>
  <c r="EQ28" i="2" a="1"/>
  <c r="FJ25" i="2"/>
  <c r="FA25" i="2" a="1"/>
  <c r="FH25" i="2"/>
  <c r="GJ25" i="2"/>
  <c r="GL25" i="2"/>
  <c r="HT17" i="2"/>
  <c r="HM17" i="2"/>
  <c r="HM17" i="2" a="1"/>
  <c r="DS15" i="2"/>
  <c r="DR15" i="2"/>
  <c r="DK15" i="2"/>
  <c r="GR32" i="2"/>
  <c r="GP32" i="2"/>
  <c r="FG32" i="2"/>
  <c r="FG32" i="2" a="1"/>
  <c r="EE15" i="2"/>
  <c r="DK15" i="2" a="1"/>
  <c r="DM15" i="2"/>
  <c r="EY23" i="2"/>
  <c r="ER23" i="2"/>
  <c r="ER23" i="2" a="1"/>
  <c r="GL22" i="2"/>
  <c r="GJ22" i="2"/>
  <c r="EB39" i="2"/>
  <c r="CN39" i="2"/>
  <c r="AE39" i="2"/>
  <c r="AE39" i="2" a="1"/>
  <c r="DD37" i="2"/>
  <c r="DB37" i="2"/>
  <c r="DN37" i="2"/>
  <c r="DB37" i="2" a="1"/>
  <c r="DE37" i="2"/>
  <c r="DF37" i="2"/>
  <c r="HT34" i="2"/>
  <c r="HM34" i="2"/>
  <c r="HM34" i="2" a="1"/>
  <c r="HS33" i="2"/>
  <c r="HL33" i="2"/>
  <c r="HL33" i="2" a="1"/>
  <c r="FJ35" i="2"/>
  <c r="FA35" i="2" a="1"/>
  <c r="FH35" i="2"/>
  <c r="GJ35" i="2"/>
  <c r="GL35" i="2"/>
  <c r="EO34" i="2"/>
  <c r="EI34" i="2"/>
  <c r="EI34" i="2" a="1"/>
  <c r="AE38" i="2"/>
  <c r="AE38" i="2" a="1"/>
  <c r="CN38" i="2"/>
  <c r="EB38" i="2"/>
  <c r="HT35" i="2"/>
  <c r="HM35" i="2"/>
  <c r="HM35" i="2" a="1"/>
  <c r="EY29" i="2"/>
  <c r="ER29" i="2"/>
  <c r="ER29" i="2" a="1"/>
  <c r="EN33" i="2"/>
  <c r="EH33" i="2"/>
  <c r="EH33" i="2" a="1"/>
  <c r="FC30" i="2"/>
  <c r="FC30" i="2" a="1"/>
  <c r="FX30" i="2"/>
  <c r="FZ30" i="2"/>
  <c r="EY27" i="2"/>
  <c r="ER27" i="2"/>
  <c r="ER27" i="2" a="1"/>
  <c r="EE30" i="2"/>
  <c r="DK30" i="2"/>
  <c r="DM30" i="2"/>
  <c r="DK30" i="2" a="1"/>
  <c r="DR30" i="2"/>
  <c r="DS30" i="2"/>
  <c r="FG22" i="2"/>
  <c r="FG22" i="2" a="1"/>
  <c r="GP22" i="2"/>
  <c r="GR22" i="2"/>
  <c r="AE12" i="2"/>
  <c r="AE12" i="2" a="1"/>
  <c r="CN12" i="2"/>
  <c r="EB12" i="2"/>
  <c r="GF30" i="2"/>
  <c r="GD30" i="2"/>
  <c r="FD30" i="2"/>
  <c r="FD30" i="2" a="1"/>
  <c r="FA29" i="2"/>
  <c r="FJ29" i="2"/>
  <c r="FA29" i="2" a="1"/>
  <c r="FH29" i="2"/>
  <c r="FK29" i="2"/>
  <c r="FM29" i="2"/>
  <c r="HS39" i="2"/>
  <c r="HL39" i="2"/>
  <c r="HL39" i="2" a="1"/>
  <c r="FG39" i="2"/>
  <c r="FG39" i="2" a="1"/>
  <c r="GP39" i="2"/>
  <c r="GR39" i="2"/>
  <c r="EO37" i="2"/>
  <c r="EI37" i="2"/>
  <c r="EI37" i="2" a="1"/>
  <c r="GR35" i="2"/>
  <c r="GP35" i="2"/>
  <c r="FG35" i="2"/>
  <c r="FG35" i="2" a="1"/>
  <c r="FA32" i="2"/>
  <c r="FJ32" i="2"/>
  <c r="FA32" i="2" a="1"/>
  <c r="FH32" i="2"/>
  <c r="FK32" i="2"/>
  <c r="FM32" i="2"/>
  <c r="FC32" i="2"/>
  <c r="FC32" i="2" a="1"/>
  <c r="FX32" i="2"/>
  <c r="FZ32" i="2"/>
  <c r="FI31" i="2"/>
  <c r="FB31" i="2"/>
  <c r="FB31" i="2" a="1"/>
  <c r="FQ31" i="2"/>
  <c r="DF34" i="2"/>
  <c r="DE34" i="2"/>
  <c r="DB34" i="2"/>
  <c r="DN34" i="2"/>
  <c r="DB34" i="2" a="1"/>
  <c r="DD34" i="2"/>
  <c r="GF28" i="2"/>
  <c r="GD28" i="2"/>
  <c r="FD28" i="2"/>
  <c r="FD28" i="2" a="1"/>
  <c r="FJ31" i="2"/>
  <c r="FA31" i="2" a="1"/>
  <c r="FH31" i="2"/>
  <c r="FK31" i="2"/>
  <c r="FM31" i="2"/>
  <c r="FD29" i="2"/>
  <c r="FD29" i="2" a="1"/>
  <c r="GD29" i="2"/>
  <c r="GF29" i="2"/>
  <c r="EE33" i="2"/>
  <c r="DK33" i="2"/>
  <c r="DM33" i="2"/>
  <c r="DK33" i="2" a="1"/>
  <c r="DR33" i="2"/>
  <c r="DS33" i="2"/>
  <c r="FC25" i="2"/>
  <c r="FC25" i="2" a="1"/>
  <c r="FX25" i="2"/>
  <c r="FZ25" i="2"/>
  <c r="FG23" i="2"/>
  <c r="FG23" i="2" a="1"/>
  <c r="GP23" i="2"/>
  <c r="GR23" i="2"/>
  <c r="AE23" i="2"/>
  <c r="AE23" i="2" a="1"/>
  <c r="CN23" i="2"/>
  <c r="EB23" i="2"/>
  <c r="AE17" i="2"/>
  <c r="AE17" i="2" a="1"/>
  <c r="CN17" i="2"/>
  <c r="EB17" i="2"/>
  <c r="FJ28" i="2"/>
  <c r="FA28" i="2" a="1"/>
  <c r="FH28" i="2"/>
  <c r="GJ28" i="2"/>
  <c r="GL28" i="2"/>
  <c r="EX22" i="2"/>
  <c r="EQ22" i="2"/>
  <c r="EQ22" i="2" a="1"/>
  <c r="FM20" i="2"/>
  <c r="FK20" i="2"/>
  <c r="FI13" i="2"/>
  <c r="FB13" i="2"/>
  <c r="FA20" i="2"/>
  <c r="FB13" i="2" a="1"/>
  <c r="FQ13" i="2"/>
  <c r="FS13" i="2"/>
  <c r="FA20" i="2" a="1"/>
  <c r="FH20" i="2"/>
  <c r="FJ20" i="2"/>
  <c r="FI17" i="2"/>
  <c r="FB17" i="2"/>
  <c r="FB17" i="2" a="1"/>
  <c r="FQ17" i="2"/>
  <c r="FS17" i="2"/>
  <c r="EY22" i="2"/>
  <c r="ER22" i="2"/>
  <c r="ER22" i="2" a="1"/>
  <c r="HT23" i="2"/>
  <c r="HM23" i="2"/>
  <c r="HM23" i="2" a="1"/>
  <c r="GR13" i="2"/>
  <c r="GP13" i="2"/>
  <c r="FG13" i="2"/>
  <c r="FG13" i="2" a="1"/>
  <c r="DF17" i="2"/>
  <c r="DE17" i="2"/>
  <c r="DB17" i="2"/>
  <c r="DD17" i="2"/>
  <c r="DB17" i="2" a="1"/>
  <c r="DN17" i="2"/>
  <c r="EY20" i="2"/>
  <c r="ER20" i="2"/>
  <c r="ER20" i="2" a="1"/>
  <c r="DS21" i="2"/>
  <c r="DR21" i="2"/>
  <c r="GF25" i="2"/>
  <c r="GD25" i="2"/>
  <c r="FD25" i="2"/>
  <c r="FD25" i="2" a="1"/>
  <c r="DK21" i="2"/>
  <c r="DM21" i="2"/>
  <c r="DK21" i="2" a="1"/>
  <c r="EE21" i="2"/>
  <c r="EX19" i="2"/>
  <c r="EQ19" i="2"/>
  <c r="EQ19" i="2" a="1"/>
  <c r="EO18" i="2"/>
  <c r="EI18" i="2"/>
  <c r="EI18" i="2" a="1"/>
  <c r="EN20" i="2"/>
  <c r="EH20" i="2"/>
  <c r="EH20" i="2" a="1"/>
  <c r="EO17" i="2"/>
  <c r="EI17" i="2"/>
  <c r="EI17" i="2" a="1"/>
  <c r="FS11" i="2"/>
  <c r="FQ11" i="2"/>
  <c r="FB11" i="2"/>
  <c r="FB11" i="2" a="1"/>
  <c r="FI11" i="2"/>
  <c r="FG21" i="2"/>
  <c r="FG21" i="2" a="1"/>
  <c r="GP21" i="2"/>
  <c r="GR21" i="2"/>
  <c r="EB13" i="2"/>
  <c r="CN13" i="2"/>
  <c r="FA22" i="2"/>
  <c r="DF14" i="2"/>
  <c r="DE14" i="2"/>
  <c r="DB14" i="2"/>
  <c r="FJ22" i="2"/>
  <c r="DN14" i="2"/>
  <c r="DB14" i="2" a="1"/>
  <c r="DD14" i="2"/>
  <c r="FA22" i="2" a="1"/>
  <c r="FH22" i="2"/>
  <c r="FK22" i="2"/>
  <c r="FM22" i="2"/>
  <c r="EX15" i="2"/>
  <c r="EQ15" i="2"/>
  <c r="EQ15" i="2" a="1"/>
  <c r="FM16" i="2"/>
  <c r="FK16" i="2"/>
  <c r="EE18" i="2"/>
  <c r="DK18" i="2"/>
  <c r="DM18" i="2"/>
  <c r="DK18" i="2" a="1"/>
  <c r="DR18" i="2"/>
  <c r="DS18" i="2"/>
  <c r="FD20" i="2"/>
  <c r="FD20" i="2" a="1"/>
  <c r="GD20" i="2"/>
  <c r="GF20" i="2"/>
  <c r="EX18" i="2"/>
  <c r="EQ18" i="2"/>
  <c r="EQ18" i="2" a="1"/>
  <c r="DF11" i="2"/>
  <c r="DE11" i="2"/>
  <c r="GL11" i="2"/>
  <c r="GJ11" i="2"/>
  <c r="DM20" i="2"/>
  <c r="DK20" i="2"/>
  <c r="EE20" i="2"/>
  <c r="DB11" i="2"/>
  <c r="DK20" i="2" a="1"/>
  <c r="DR20" i="2"/>
  <c r="DS20" i="2"/>
  <c r="DD11" i="2"/>
  <c r="DB11" i="2" a="1"/>
  <c r="DN11" i="2"/>
  <c r="EB21" i="2"/>
  <c r="CN21" i="2"/>
  <c r="AE21" i="2"/>
  <c r="AE21" i="2" a="1"/>
  <c r="FA11" i="2"/>
  <c r="EB10" i="2"/>
  <c r="CN10" i="2"/>
  <c r="AE10" i="2"/>
  <c r="AE10" i="2" a="1"/>
  <c r="HS12" i="2"/>
  <c r="HL12" i="2"/>
  <c r="HL12" i="2" a="1"/>
  <c r="FM12" i="2"/>
  <c r="FK12" i="2"/>
  <c r="FA12" i="2"/>
  <c r="HT14" i="2"/>
  <c r="HM14" i="2"/>
  <c r="HM14" i="2" a="1"/>
  <c r="GL18" i="2"/>
  <c r="GJ18" i="2"/>
  <c r="EN24" i="2"/>
  <c r="EH24" i="2"/>
  <c r="EH24" i="2" a="1"/>
  <c r="FM23" i="2"/>
  <c r="FK23" i="2"/>
  <c r="FD15" i="2"/>
  <c r="FG15" i="2"/>
  <c r="FD17" i="2"/>
  <c r="FD17" i="2" a="1"/>
  <c r="GD17" i="2"/>
  <c r="GF17" i="2"/>
  <c r="HT18" i="2"/>
  <c r="HM18" i="2"/>
  <c r="HM18" i="2" a="1"/>
  <c r="EO20" i="2"/>
  <c r="EI20" i="2"/>
  <c r="EI20" i="2" a="1"/>
  <c r="HS24" i="2"/>
  <c r="HL24" i="2"/>
  <c r="HL24" i="2" a="1"/>
  <c r="DF24" i="2"/>
  <c r="DE24" i="2"/>
  <c r="DB24" i="2"/>
  <c r="DD24" i="2"/>
  <c r="DB24" i="2" a="1"/>
  <c r="DN24" i="2"/>
  <c r="GL15" i="2"/>
  <c r="GJ15" i="2"/>
  <c r="FG14" i="2"/>
  <c r="FG14" i="2" a="1"/>
  <c r="GP14" i="2"/>
  <c r="GR14" i="2"/>
  <c r="FA21" i="2"/>
  <c r="HS18" i="2"/>
  <c r="HL18" i="2"/>
  <c r="HL18" i="2" a="1"/>
  <c r="FD22" i="2"/>
  <c r="FD22" i="2" a="1"/>
  <c r="GD22" i="2"/>
  <c r="GF22" i="2"/>
  <c r="HT20" i="2"/>
  <c r="HM20" i="2"/>
  <c r="HM20" i="2" a="1"/>
  <c r="AE18" i="2"/>
  <c r="AE18" i="2" a="1"/>
  <c r="CN18" i="2"/>
  <c r="EB18" i="2"/>
  <c r="EX10" i="2"/>
  <c r="EQ10" i="2"/>
  <c r="EQ10" i="2" a="1"/>
  <c r="GL24" i="2"/>
  <c r="GJ24" i="2"/>
  <c r="EX16" i="2"/>
  <c r="EQ16" i="2"/>
  <c r="EQ16" i="2" a="1"/>
  <c r="GL17" i="2"/>
  <c r="GJ17" i="2"/>
  <c r="GF11" i="2"/>
  <c r="GD11" i="2"/>
  <c r="FD11" i="2"/>
  <c r="FD11" i="2" a="1"/>
  <c r="HT10" i="2"/>
  <c r="HM10" i="2"/>
  <c r="HM10" i="2" a="1"/>
  <c r="AE13" i="2"/>
  <c r="FA23" i="2"/>
  <c r="HT21" i="2"/>
  <c r="HM21" i="2"/>
  <c r="HM21" i="2" a="1"/>
  <c r="FG24" i="2"/>
  <c r="FG24" i="2" a="1"/>
  <c r="GP24" i="2"/>
  <c r="GR24" i="2"/>
  <c r="FD23" i="2"/>
  <c r="FD23" i="2" a="1"/>
  <c r="GD23" i="2"/>
  <c r="GF23" i="2"/>
  <c r="EY21" i="2"/>
  <c r="ER21" i="2"/>
  <c r="ER21" i="2" a="1"/>
  <c r="HS23" i="2"/>
  <c r="HL23" i="2"/>
  <c r="HL23" i="2" a="1"/>
  <c r="FM15" i="2"/>
  <c r="FK15" i="2"/>
  <c r="GL14" i="2"/>
  <c r="GJ14" i="2"/>
  <c r="EN18" i="2"/>
  <c r="EH18" i="2"/>
  <c r="EH18" i="2" a="1"/>
  <c r="FH15" i="2"/>
  <c r="FJ15" i="2"/>
  <c r="AE20" i="2"/>
  <c r="AE20" i="2" a="1"/>
  <c r="CN20" i="2"/>
  <c r="EB20" i="2"/>
  <c r="FA18" i="2"/>
  <c r="DD20" i="2"/>
  <c r="DB20" i="2"/>
  <c r="DN20" i="2"/>
  <c r="DB20" i="2" a="1"/>
  <c r="DE20" i="2"/>
  <c r="DF20" i="2"/>
  <c r="FC18" i="2"/>
  <c r="FC18" i="2" a="1"/>
  <c r="FX18" i="2"/>
  <c r="FZ18" i="2"/>
  <c r="FC21" i="2"/>
  <c r="FC21" i="2" a="1"/>
  <c r="FX21" i="2"/>
  <c r="FZ21" i="2"/>
  <c r="DS13" i="2"/>
  <c r="DR13" i="2"/>
  <c r="EO19" i="2"/>
  <c r="EI19" i="2"/>
  <c r="EI19" i="2" a="1"/>
  <c r="GL19" i="2"/>
  <c r="GJ19" i="2"/>
  <c r="DF23" i="2"/>
  <c r="DE23" i="2"/>
  <c r="FI24" i="2"/>
  <c r="FB24" i="2"/>
  <c r="DB23" i="2"/>
  <c r="FB24" i="2" a="1"/>
  <c r="FQ24" i="2"/>
  <c r="FS24" i="2"/>
  <c r="FG16" i="2"/>
  <c r="DD23" i="2"/>
  <c r="DB23" i="2" a="1"/>
  <c r="DN23" i="2"/>
  <c r="DM22" i="2"/>
  <c r="EE22" i="2"/>
  <c r="FG16" i="2" a="1"/>
  <c r="GP16" i="2"/>
  <c r="GR16" i="2"/>
  <c r="DK22" i="2"/>
  <c r="DK22" i="2" a="1"/>
  <c r="DR22" i="2"/>
  <c r="DS22" i="2"/>
  <c r="HS21" i="2"/>
  <c r="HL21" i="2"/>
  <c r="HL21" i="2" a="1"/>
  <c r="DF18" i="2"/>
  <c r="DE18" i="2"/>
  <c r="DB18" i="2"/>
  <c r="DD18" i="2"/>
  <c r="DB18" i="2" a="1"/>
  <c r="DN18" i="2"/>
  <c r="FJ23" i="2"/>
  <c r="FA23" i="2" a="1"/>
  <c r="FH23" i="2"/>
  <c r="GJ23" i="2"/>
  <c r="GL23" i="2"/>
  <c r="EY19" i="2"/>
  <c r="ER19" i="2"/>
  <c r="ER19" i="2" a="1"/>
  <c r="FC20" i="2"/>
  <c r="FC20" i="2" a="1"/>
  <c r="FX20" i="2"/>
  <c r="FZ20" i="2"/>
  <c r="DN12" i="2"/>
  <c r="DB12" i="2"/>
  <c r="DD12" i="2"/>
  <c r="DB12" i="2" a="1"/>
  <c r="DE12" i="2"/>
  <c r="DF12" i="2"/>
  <c r="DK13" i="2"/>
  <c r="FS14" i="2"/>
  <c r="FQ14" i="2"/>
  <c r="FB14" i="2"/>
  <c r="GL13" i="2"/>
  <c r="GJ13" i="2"/>
  <c r="EO23" i="2"/>
  <c r="EI23" i="2"/>
  <c r="EI23" i="2" a="1"/>
  <c r="FB14" i="2" a="1"/>
  <c r="FI14" i="2"/>
  <c r="FA24" i="2"/>
  <c r="EO11" i="2"/>
  <c r="EI11" i="2"/>
  <c r="EI11" i="2" a="1"/>
  <c r="EO14" i="2"/>
  <c r="EI14" i="2"/>
  <c r="EI14" i="2" a="1"/>
  <c r="HS16" i="2"/>
  <c r="HL16" i="2"/>
  <c r="HL16" i="2" a="1"/>
  <c r="EX17" i="2"/>
  <c r="EQ17" i="2"/>
  <c r="EQ17" i="2" a="1"/>
  <c r="EO10" i="2"/>
  <c r="EI10" i="2"/>
  <c r="EI10" i="2" a="1"/>
  <c r="GR15" i="2"/>
  <c r="GP15" i="2"/>
  <c r="FC11" i="2"/>
  <c r="FC11" i="2" a="1"/>
  <c r="FX11" i="2"/>
  <c r="FZ11" i="2"/>
  <c r="EX21" i="2"/>
  <c r="EQ21" i="2"/>
  <c r="EQ21" i="2" a="1"/>
  <c r="EN23" i="2"/>
  <c r="EH23" i="2"/>
  <c r="EH23" i="2" a="1"/>
  <c r="FS15" i="2"/>
  <c r="FQ15" i="2"/>
  <c r="HS19" i="2"/>
  <c r="HL19" i="2"/>
  <c r="HL19" i="2" a="1"/>
  <c r="GR18" i="2"/>
  <c r="GP18" i="2"/>
  <c r="FG18" i="2"/>
  <c r="FG18" i="2" a="1"/>
  <c r="FM24" i="2"/>
  <c r="FK24" i="2"/>
  <c r="FM14" i="2"/>
  <c r="FK14" i="2"/>
  <c r="FI25" i="2"/>
  <c r="FC15" i="2"/>
  <c r="FB25" i="2"/>
  <c r="FB25" i="2" a="1"/>
  <c r="FQ25" i="2"/>
  <c r="FS25" i="2"/>
  <c r="FA14" i="2"/>
  <c r="FA24" i="2" a="1"/>
  <c r="FH24" i="2"/>
  <c r="FJ24" i="2"/>
  <c r="FA14" i="2" a="1"/>
  <c r="FH14" i="2"/>
  <c r="FJ14" i="2"/>
  <c r="FB15" i="2"/>
  <c r="FD24" i="2"/>
  <c r="FD24" i="2" a="1"/>
  <c r="GD24" i="2"/>
  <c r="GF24" i="2"/>
  <c r="DS14" i="2"/>
  <c r="DR14" i="2"/>
  <c r="DK14" i="2"/>
  <c r="FA10" i="2"/>
  <c r="DM14" i="2"/>
  <c r="DK14" i="2" a="1"/>
  <c r="EE14" i="2"/>
  <c r="FJ10" i="2"/>
  <c r="FA10" i="2" a="1"/>
  <c r="FH10" i="2"/>
  <c r="GJ10" i="2"/>
  <c r="GL10" i="2"/>
  <c r="HS20" i="2"/>
  <c r="HL20" i="2"/>
  <c r="HL20" i="2" a="1"/>
  <c r="DM10" i="2"/>
  <c r="DK10" i="2"/>
  <c r="EE10" i="2"/>
  <c r="DK10" i="2" a="1"/>
  <c r="DR10" i="2"/>
  <c r="DS10" i="2"/>
  <c r="EY17" i="2"/>
  <c r="ER17" i="2"/>
  <c r="ER17" i="2" a="1"/>
  <c r="FZ10" i="2"/>
  <c r="FX10" i="2"/>
  <c r="FC10" i="2"/>
  <c r="FC10" i="2" a="1"/>
  <c r="HS11" i="2"/>
  <c r="HL11" i="2"/>
  <c r="HL11" i="2" a="1"/>
  <c r="EN15" i="2"/>
  <c r="EH15" i="2"/>
  <c r="EH15" i="2" a="1"/>
  <c r="FS18" i="2"/>
  <c r="FQ18" i="2"/>
  <c r="FB18" i="2"/>
  <c r="FB18" i="2" a="1"/>
  <c r="FI18" i="2"/>
  <c r="EN16" i="2"/>
  <c r="EH16" i="2"/>
  <c r="EH16" i="2" a="1"/>
  <c r="HT12" i="2"/>
  <c r="HM12" i="2"/>
  <c r="HM12" i="2" a="1"/>
  <c r="HS14" i="2"/>
  <c r="HL14" i="2"/>
  <c r="HL14" i="2" a="1"/>
  <c r="FA15" i="2"/>
  <c r="FD10" i="2"/>
  <c r="FD10" i="2" a="1"/>
  <c r="GD10" i="2"/>
  <c r="GF10" i="2"/>
  <c r="EY10" i="2"/>
  <c r="ER10" i="2"/>
  <c r="ER10" i="2" a="1"/>
  <c r="FC19" i="2"/>
  <c r="FC19" i="2" a="1"/>
  <c r="FX19" i="2"/>
  <c r="FZ19" i="2"/>
  <c r="FJ18" i="2"/>
  <c r="FA18" i="2" a="1"/>
  <c r="FH18" i="2"/>
  <c r="FK18" i="2"/>
  <c r="FM18" i="2"/>
  <c r="EN17" i="2"/>
  <c r="EH17" i="2"/>
  <c r="EH17" i="2" a="1"/>
  <c r="FJ21" i="2"/>
  <c r="FA21" i="2" a="1"/>
  <c r="FH21" i="2"/>
  <c r="GJ21" i="2"/>
  <c r="GL21" i="2"/>
  <c r="FI19" i="2"/>
  <c r="FB19" i="2"/>
  <c r="EE19" i="2"/>
  <c r="DK19" i="2"/>
  <c r="DM19" i="2"/>
  <c r="FB19" i="2" a="1"/>
  <c r="FQ19" i="2"/>
  <c r="FS19" i="2"/>
  <c r="DK19" i="2" a="1"/>
  <c r="DR19" i="2"/>
  <c r="DS19" i="2"/>
  <c r="DS11" i="2"/>
  <c r="DR11" i="2"/>
  <c r="DK11" i="2"/>
  <c r="DM11" i="2"/>
  <c r="DK11" i="2" a="1"/>
  <c r="EE11" i="2"/>
  <c r="HS17" i="2"/>
  <c r="HL17" i="2"/>
  <c r="HL17" i="2" a="1"/>
  <c r="FA17" i="2"/>
  <c r="EN12" i="2"/>
  <c r="EH12" i="2"/>
  <c r="EH12" i="2" a="1"/>
  <c r="HL15" i="2"/>
  <c r="FS16" i="2"/>
  <c r="FQ16" i="2"/>
  <c r="FB16" i="2"/>
  <c r="FB16" i="2" a="1"/>
  <c r="FI16" i="2"/>
  <c r="FD19" i="2"/>
  <c r="FD19" i="2" a="1"/>
  <c r="GD19" i="2"/>
  <c r="GF19" i="2"/>
  <c r="EN11" i="2"/>
  <c r="EH11" i="2"/>
  <c r="EH11" i="2" a="1"/>
  <c r="HT13" i="2"/>
  <c r="HM13" i="2"/>
  <c r="HM13" i="2" a="1"/>
  <c r="HT16" i="2"/>
  <c r="HM16" i="2"/>
  <c r="HM16" i="2" a="1"/>
  <c r="GR11" i="2"/>
  <c r="GP11" i="2"/>
  <c r="FG11" i="2"/>
  <c r="FG11" i="2" a="1"/>
  <c r="FJ11" i="2"/>
  <c r="GF15" i="2"/>
  <c r="GD15" i="2"/>
  <c r="FA11" i="2" a="1"/>
  <c r="FH11" i="2"/>
  <c r="FK11" i="2"/>
  <c r="FM11" i="2"/>
  <c r="EH13" i="2"/>
  <c r="EN14" i="2"/>
  <c r="EH14" i="2"/>
  <c r="EH14" i="2" a="1"/>
  <c r="EY16" i="2"/>
  <c r="ER16" i="2"/>
  <c r="ER16" i="2" a="1"/>
  <c r="AE11" i="2"/>
  <c r="AE11" i="2" a="1"/>
  <c r="CN11" i="2"/>
  <c r="EB11" i="2"/>
  <c r="FD14" i="2"/>
  <c r="FD14" i="2" a="1"/>
  <c r="GD14" i="2"/>
  <c r="GF14" i="2"/>
  <c r="EO12" i="2"/>
  <c r="EI12" i="2"/>
  <c r="EI12" i="2" a="1"/>
  <c r="FI20" i="2"/>
  <c r="FB20" i="2"/>
  <c r="FB20" i="2" a="1"/>
  <c r="FQ20" i="2"/>
  <c r="FS20" i="2"/>
  <c r="FC12" i="2"/>
  <c r="FC12" i="2" a="1"/>
  <c r="FX12" i="2"/>
  <c r="FZ12" i="2"/>
  <c r="EX11" i="2"/>
  <c r="EQ11" i="2"/>
  <c r="EQ11" i="2" a="1"/>
  <c r="GF13" i="2"/>
  <c r="GD13" i="2"/>
  <c r="FD13" i="2"/>
  <c r="FD13" i="2" a="1"/>
  <c r="FA19" i="2"/>
  <c r="EX14" i="2"/>
  <c r="EQ14" i="2"/>
  <c r="EQ14" i="2" a="1"/>
  <c r="FJ19" i="2"/>
  <c r="FA19" i="2" a="1"/>
  <c r="FH19" i="2"/>
  <c r="FK19" i="2"/>
  <c r="FM19" i="2"/>
  <c r="EX13" i="2"/>
  <c r="EQ12" i="2"/>
  <c r="EQ13" i="2" a="1"/>
  <c r="EQ12" i="2" a="1"/>
  <c r="EX12" i="2"/>
  <c r="FS12" i="2"/>
  <c r="FQ12" i="2"/>
  <c r="FB12" i="2"/>
  <c r="FB12" i="2" a="1"/>
  <c r="FI12" i="2"/>
  <c r="EE13" i="2"/>
  <c r="DM13" i="2"/>
  <c r="GR19" i="2"/>
  <c r="GP19" i="2"/>
  <c r="FG19" i="2"/>
  <c r="FG19" i="2" a="1"/>
  <c r="DK27" i="2"/>
  <c r="EE27" i="2"/>
  <c r="DM27" i="2"/>
  <c r="DK13" i="2" a="1"/>
  <c r="DK27" i="2" a="1"/>
  <c r="DR27" i="2"/>
  <c r="DS27" i="2"/>
  <c r="EY28" i="2"/>
  <c r="ER28" i="2"/>
  <c r="ER28" i="2" a="1"/>
  <c r="HS13" i="2"/>
  <c r="HL13" i="2"/>
  <c r="HL13" i="2" a="1"/>
  <c r="HT15" i="2"/>
  <c r="HM19" i="2"/>
  <c r="HM15" i="2" a="1"/>
  <c r="HM19" i="2" a="1"/>
  <c r="HT19" i="2"/>
  <c r="EN22" i="2"/>
  <c r="EH22" i="2"/>
  <c r="EH22" i="2" a="1"/>
  <c r="EO16" i="2"/>
  <c r="EI16" i="2"/>
  <c r="EI16" i="2" a="1"/>
  <c r="EY18" i="2"/>
  <c r="ER18" i="2"/>
  <c r="ER18" i="2" a="1"/>
  <c r="FZ13" i="2"/>
  <c r="FX13" i="2"/>
  <c r="FC13" i="2"/>
  <c r="FC13" i="2" a="1"/>
  <c r="FJ17" i="2"/>
  <c r="FA17" i="2" a="1"/>
  <c r="FH17" i="2"/>
  <c r="FK17" i="2"/>
  <c r="FM17" i="2"/>
  <c r="DN15" i="2"/>
  <c r="DB15" i="2"/>
  <c r="DD15" i="2"/>
  <c r="FA13" i="2"/>
  <c r="DB15" i="2" a="1"/>
  <c r="DE15" i="2"/>
  <c r="DF15" i="2"/>
  <c r="FD12" i="2"/>
  <c r="FD12" i="2" a="1"/>
  <c r="GD12" i="2"/>
  <c r="GF12" i="2"/>
  <c r="FA16" i="2"/>
  <c r="HS15" i="2"/>
  <c r="HL10" i="2"/>
  <c r="HL15" i="2" a="1"/>
  <c r="HL10" i="2" a="1"/>
  <c r="HS10" i="2"/>
  <c r="EY11" i="2"/>
  <c r="ER11" i="2"/>
  <c r="ER11" i="2" a="1"/>
  <c r="FJ12" i="2"/>
  <c r="FA12" i="2" a="1"/>
  <c r="FH12" i="2"/>
  <c r="GJ12" i="2"/>
  <c r="GL12" i="2"/>
  <c r="DN10" i="2"/>
  <c r="DB10" i="2"/>
  <c r="DD10" i="2"/>
  <c r="FJ13" i="2"/>
  <c r="DB10" i="2" a="1"/>
  <c r="DE10" i="2"/>
  <c r="DF10" i="2"/>
  <c r="FA13" i="2" a="1"/>
  <c r="FH13" i="2"/>
  <c r="FK13" i="2"/>
  <c r="FM13" i="2"/>
  <c r="FC14" i="2"/>
  <c r="FC14" i="2" a="1"/>
  <c r="FX14" i="2"/>
  <c r="FZ14" i="2"/>
  <c r="FI15" i="2"/>
  <c r="FB10" i="2"/>
  <c r="FC15" i="2" a="1"/>
  <c r="FX15" i="2"/>
  <c r="FZ15" i="2"/>
  <c r="GV26" i="2"/>
  <c r="GV26" i="2" a="1"/>
  <c r="GV38" i="2"/>
  <c r="GV38" i="2" a="1"/>
  <c r="GV36" i="2"/>
  <c r="GV36" i="2" a="1"/>
  <c r="GV33" i="2"/>
  <c r="GV33" i="2" a="1"/>
  <c r="GV31" i="2"/>
  <c r="GV31" i="2" a="1"/>
  <c r="GV27" i="2"/>
  <c r="GV27" i="2" a="1"/>
  <c r="GV28" i="2"/>
  <c r="GV28" i="2" a="1"/>
  <c r="GV30" i="2"/>
  <c r="GV30" i="2" a="1"/>
  <c r="GV29" i="2"/>
  <c r="GV29" i="2" a="1"/>
  <c r="GV23" i="2"/>
  <c r="GV23" i="2" a="1"/>
  <c r="GV19" i="2"/>
  <c r="GV19" i="2" a="1"/>
  <c r="GV17" i="2"/>
  <c r="GV17" i="2" a="1"/>
  <c r="GV13" i="2"/>
  <c r="GV13" i="2" a="1"/>
  <c r="GV15" i="2"/>
  <c r="GV15" i="2" a="1"/>
  <c r="GV20" i="2"/>
  <c r="GV20" i="2" a="1"/>
  <c r="GV12" i="2"/>
  <c r="GV12" i="2" a="1"/>
  <c r="GV39" i="2"/>
  <c r="GV39" i="2" a="1"/>
  <c r="GV35" i="2"/>
  <c r="GV35" i="2" a="1"/>
  <c r="GV34" i="2"/>
  <c r="GV34" i="2" a="1"/>
  <c r="GV37" i="2"/>
  <c r="GV37" i="2" a="1"/>
  <c r="GV32" i="2"/>
  <c r="GV32" i="2" a="1"/>
  <c r="GV25" i="2"/>
  <c r="GV25" i="2" a="1"/>
  <c r="GV22" i="2"/>
  <c r="GV22" i="2" a="1"/>
  <c r="GV24" i="2"/>
  <c r="GV24" i="2" a="1"/>
  <c r="GV21" i="2"/>
  <c r="GV21" i="2" a="1"/>
  <c r="GV18" i="2"/>
  <c r="GV18" i="2" a="1"/>
  <c r="GV14" i="2"/>
  <c r="GV14" i="2" a="1"/>
  <c r="GV16" i="2"/>
  <c r="GV16" i="2" a="1"/>
  <c r="GV11" i="2"/>
  <c r="GV11" i="2" a="1"/>
  <c r="GV10" i="2"/>
  <c r="GV10" i="2" a="1"/>
  <c r="DN13" i="2"/>
  <c r="DD13" i="2"/>
  <c r="DB13" i="2" a="1"/>
  <c r="DE13" i="2"/>
  <c r="DF13" i="2"/>
  <c r="AE14" i="2"/>
  <c r="AE14" i="2" a="1"/>
  <c r="CN14" i="2"/>
  <c r="EB14" i="2"/>
  <c r="FI10" i="2"/>
  <c r="FB15" i="2" a="1"/>
  <c r="FB10" i="2" a="1"/>
  <c r="FQ10" i="2"/>
  <c r="FS10" i="2"/>
  <c r="EY12" i="2"/>
  <c r="ER12" i="2"/>
  <c r="ER12" i="2" a="1"/>
  <c r="FJ16" i="2"/>
  <c r="FA15" i="2" a="1"/>
  <c r="FA16" i="2" a="1"/>
  <c r="FH16" i="2"/>
  <c r="GJ16" i="2"/>
  <c r="GL16" i="2"/>
  <c r="FD16" i="2"/>
  <c r="FD15" i="2" a="1"/>
  <c r="FD16" i="2" a="1"/>
  <c r="GD16" i="2"/>
  <c r="GF16" i="2"/>
  <c r="EN13" i="2"/>
  <c r="EH10" i="2"/>
  <c r="EH13" i="2" a="1"/>
  <c r="EH10" i="2" a="1"/>
  <c r="EN10" i="2"/>
  <c r="EY13" i="2"/>
  <c r="ER15" i="2"/>
  <c r="ER13" i="2" a="1"/>
  <c r="ER15" i="2" a="1"/>
  <c r="EY15" i="2"/>
  <c r="FG12" i="2"/>
  <c r="FG12" i="2" a="1"/>
  <c r="GP12" i="2"/>
  <c r="GR12" i="2"/>
  <c r="EO13" i="2"/>
  <c r="EI15" i="2"/>
  <c r="EI13" i="2" a="1"/>
  <c r="EI15" i="2" a="1"/>
  <c r="EO15" i="2"/>
  <c r="GR10" i="2"/>
  <c r="GP10" i="2"/>
  <c r="FG10" i="2"/>
  <c r="FG15" i="2" a="1"/>
  <c r="FG10" i="2" a="1"/>
  <c r="FN6" i="2"/>
  <c r="FN2" i="2"/>
  <c r="FN9" i="2"/>
  <c r="CG9" i="2"/>
  <c r="AA9" i="2" a="1"/>
  <c r="BZ9" i="2"/>
  <c r="FG9" i="2"/>
  <c r="CZ13" i="2"/>
  <c r="CM13" i="2"/>
  <c r="AE9" i="2"/>
  <c r="EA13" i="2"/>
  <c r="CJ13" i="2"/>
  <c r="CI13" i="2"/>
  <c r="CL13" i="2"/>
  <c r="AA13" i="2"/>
  <c r="CU13" i="2"/>
  <c r="BW13" i="2"/>
  <c r="DX13" i="2"/>
  <c r="EF13" i="2"/>
  <c r="AE13" i="2" a="1"/>
  <c r="AE9" i="2" a="1"/>
  <c r="DL9" i="2"/>
  <c r="GS9" i="2"/>
  <c r="GS2" i="2"/>
  <c r="GS6" i="2"/>
  <c r="CG13" i="2"/>
  <c r="CX13" i="2"/>
  <c r="BZ13" i="2"/>
  <c r="DY13" i="2"/>
  <c r="EG13" i="2"/>
  <c r="AC13" i="2"/>
  <c r="Z23" i="2"/>
  <c r="CU23" i="2"/>
  <c r="Z23" i="2" a="1"/>
  <c r="BW23" i="2"/>
  <c r="DX23" i="2"/>
  <c r="EF23" i="2"/>
  <c r="Z29" i="2"/>
  <c r="CU29" i="2"/>
  <c r="Z29" i="2" a="1"/>
  <c r="BW29" i="2"/>
  <c r="DX29" i="2"/>
  <c r="EF29" i="2"/>
  <c r="Z17" i="2"/>
  <c r="Z32" i="2"/>
  <c r="CU17" i="2"/>
  <c r="CU32" i="2"/>
  <c r="Z17" i="2" a="1"/>
  <c r="BW17" i="2"/>
  <c r="DX17" i="2"/>
  <c r="EF17" i="2"/>
  <c r="Z32" i="2" a="1"/>
  <c r="BW32" i="2"/>
  <c r="DX32" i="2"/>
  <c r="EF32" i="2"/>
  <c r="Z39" i="2"/>
  <c r="CU39" i="2"/>
  <c r="Z39" i="2" a="1"/>
  <c r="BW39" i="2"/>
  <c r="DX39" i="2"/>
  <c r="EF39" i="2"/>
  <c r="Z14" i="2"/>
  <c r="EF20" i="2"/>
  <c r="DX20" i="2"/>
  <c r="CU14" i="2"/>
  <c r="Z14" i="2" a="1"/>
  <c r="BW14" i="2"/>
  <c r="DX14" i="2"/>
  <c r="EF14" i="2"/>
  <c r="Z20" i="2"/>
  <c r="EF28" i="2"/>
  <c r="DX28" i="2"/>
  <c r="Z28" i="2"/>
  <c r="Z20" i="2" a="1"/>
  <c r="BW20" i="2"/>
  <c r="CU20" i="2"/>
  <c r="Z28" i="2" a="1"/>
  <c r="BW28" i="2"/>
  <c r="CU28" i="2"/>
  <c r="EF27" i="2"/>
  <c r="DX27" i="2"/>
  <c r="Z27" i="2"/>
  <c r="Z27" i="2" a="1"/>
  <c r="BW27" i="2"/>
  <c r="CU27" i="2"/>
  <c r="EF36" i="2"/>
  <c r="DX36" i="2"/>
  <c r="Z36" i="2"/>
  <c r="Z36" i="2" a="1"/>
  <c r="BW36" i="2"/>
  <c r="CU36" i="2"/>
  <c r="AC15" i="2"/>
  <c r="CL15" i="2"/>
  <c r="EA15" i="2"/>
  <c r="AC15" i="2" a="1"/>
  <c r="CI15" i="2"/>
  <c r="CJ15" i="2"/>
  <c r="AC37" i="2"/>
  <c r="EG21" i="2"/>
  <c r="DY21" i="2"/>
  <c r="CJ37" i="2"/>
  <c r="EA37" i="2"/>
  <c r="AC37" i="2" a="1"/>
  <c r="CI37" i="2"/>
  <c r="CL37" i="2"/>
  <c r="AA21" i="2"/>
  <c r="EG39" i="2"/>
  <c r="DY39" i="2"/>
  <c r="CG21" i="2"/>
  <c r="AA21" i="2" a="1"/>
  <c r="BZ21" i="2"/>
  <c r="CX21" i="2"/>
  <c r="AA39" i="2"/>
  <c r="CG39" i="2"/>
  <c r="AA39" i="2" a="1"/>
  <c r="BZ39" i="2"/>
  <c r="CX39" i="2"/>
  <c r="EG30" i="2"/>
  <c r="DY30" i="2"/>
  <c r="AA30" i="2"/>
  <c r="EF12" i="2"/>
  <c r="DX12" i="2"/>
  <c r="Z12" i="2"/>
  <c r="AA33" i="2"/>
  <c r="CX30" i="2"/>
  <c r="AA30" i="2" a="1"/>
  <c r="BZ30" i="2"/>
  <c r="CG30" i="2"/>
  <c r="Z12" i="2" a="1"/>
  <c r="BW12" i="2"/>
  <c r="CU12" i="2"/>
  <c r="CX33" i="2"/>
  <c r="CG33" i="2"/>
  <c r="EF21" i="2"/>
  <c r="DX21" i="2"/>
  <c r="AA33" i="2" a="1"/>
  <c r="BZ33" i="2"/>
  <c r="DY33" i="2"/>
  <c r="EG33" i="2"/>
  <c r="Z21" i="2"/>
  <c r="EF34" i="2"/>
  <c r="DX34" i="2"/>
  <c r="Z34" i="2"/>
  <c r="Z21" i="2" a="1"/>
  <c r="BW21" i="2"/>
  <c r="CU21" i="2"/>
  <c r="Z34" i="2" a="1"/>
  <c r="BW34" i="2"/>
  <c r="CU34" i="2"/>
  <c r="Z31" i="2"/>
  <c r="CU31" i="2"/>
  <c r="Z31" i="2" a="1"/>
  <c r="BW31" i="2"/>
  <c r="DX31" i="2"/>
  <c r="EF31" i="2"/>
  <c r="AC30" i="2"/>
  <c r="CJ30" i="2"/>
  <c r="CL30" i="2"/>
  <c r="AC30" i="2" a="1"/>
  <c r="CI30" i="2"/>
  <c r="EA30" i="2"/>
  <c r="AC27" i="2"/>
  <c r="CJ27" i="2"/>
  <c r="EA27" i="2"/>
  <c r="AC27" i="2" a="1"/>
  <c r="CI27" i="2"/>
  <c r="CL27" i="2"/>
  <c r="EG10" i="2"/>
  <c r="DY10" i="2"/>
  <c r="AA10" i="2"/>
  <c r="CG10" i="2"/>
  <c r="AA10" i="2" a="1"/>
  <c r="BZ10" i="2"/>
  <c r="CX10" i="2"/>
  <c r="AA19" i="2"/>
  <c r="EG19" i="2"/>
  <c r="DY19" i="2"/>
  <c r="AA35" i="2"/>
  <c r="CX19" i="2"/>
  <c r="AA19" i="2" a="1"/>
  <c r="BZ19" i="2"/>
  <c r="CG19" i="2"/>
  <c r="Z11" i="2"/>
  <c r="CU11" i="2"/>
  <c r="Z11" i="2" a="1"/>
  <c r="BW11" i="2"/>
  <c r="DX11" i="2"/>
  <c r="EF11" i="2"/>
  <c r="CG35" i="2"/>
  <c r="CX35" i="2"/>
  <c r="Z10" i="2"/>
  <c r="AA35" i="2" a="1"/>
  <c r="BZ35" i="2"/>
  <c r="DY35" i="2"/>
  <c r="EG35" i="2"/>
  <c r="EF19" i="2"/>
  <c r="DX19" i="2"/>
  <c r="Z19" i="2"/>
  <c r="CU10" i="2"/>
  <c r="Z10" i="2" a="1"/>
  <c r="BW10" i="2"/>
  <c r="DX10" i="2"/>
  <c r="EF10" i="2"/>
  <c r="Z19" i="2" a="1"/>
  <c r="BW19" i="2"/>
  <c r="CU19" i="2"/>
  <c r="Z22" i="2"/>
  <c r="EF18" i="2"/>
  <c r="DX18" i="2"/>
  <c r="Z18" i="2"/>
  <c r="CU22" i="2"/>
  <c r="Z22" i="2" a="1"/>
  <c r="BW22" i="2"/>
  <c r="DX22" i="2"/>
  <c r="EF22" i="2"/>
  <c r="Z18" i="2" a="1"/>
  <c r="BW18" i="2"/>
  <c r="CU18" i="2"/>
  <c r="Z15" i="2"/>
  <c r="CU15" i="2"/>
  <c r="Z25" i="2"/>
  <c r="Z15" i="2" a="1"/>
  <c r="BW15" i="2"/>
  <c r="DX15" i="2"/>
  <c r="EF15" i="2"/>
  <c r="EF35" i="2"/>
  <c r="DX35" i="2"/>
  <c r="CU25" i="2"/>
  <c r="Z25" i="2" a="1"/>
  <c r="BW25" i="2"/>
  <c r="DX25" i="2"/>
  <c r="EF25" i="2"/>
  <c r="Z35" i="2"/>
  <c r="EF38" i="2"/>
  <c r="DX38" i="2"/>
  <c r="Z35" i="2" a="1"/>
  <c r="BW35" i="2"/>
  <c r="CU35" i="2"/>
  <c r="Z38" i="2"/>
  <c r="EF16" i="2"/>
  <c r="DX16" i="2"/>
  <c r="Z16" i="2"/>
  <c r="Z38" i="2" a="1"/>
  <c r="BW38" i="2"/>
  <c r="CU38" i="2"/>
  <c r="Z16" i="2" a="1"/>
  <c r="BW16" i="2"/>
  <c r="CU16" i="2"/>
  <c r="Z24" i="2"/>
  <c r="EF37" i="2"/>
  <c r="DX37" i="2"/>
  <c r="Z37" i="2"/>
  <c r="CU24" i="2"/>
  <c r="Z24" i="2" a="1"/>
  <c r="BW24" i="2"/>
  <c r="DX24" i="2"/>
  <c r="EF24" i="2"/>
  <c r="Z37" i="2" a="1"/>
  <c r="BW37" i="2"/>
  <c r="CU37" i="2"/>
  <c r="Z33" i="2"/>
  <c r="CU33" i="2"/>
  <c r="Z33" i="2" a="1"/>
  <c r="BW33" i="2"/>
  <c r="DX33" i="2"/>
  <c r="EF33" i="2"/>
  <c r="Z30" i="2"/>
  <c r="CU30" i="2"/>
  <c r="Z30" i="2" a="1"/>
  <c r="BW30" i="2"/>
  <c r="DX30" i="2"/>
  <c r="EF30" i="2"/>
  <c r="Z26" i="2"/>
  <c r="CU26" i="2"/>
  <c r="Z26" i="2" a="1"/>
  <c r="BW26" i="2"/>
  <c r="DX26" i="2"/>
  <c r="EF26" i="2"/>
  <c r="AC17" i="2"/>
  <c r="CJ17" i="2"/>
  <c r="EA17" i="2"/>
  <c r="CL17" i="2"/>
  <c r="AC17" i="2" a="1"/>
  <c r="CI17" i="2"/>
  <c r="CM17" i="2"/>
  <c r="CZ17" i="2"/>
  <c r="CZ16" i="2"/>
  <c r="CM16" i="2"/>
  <c r="AC16" i="2"/>
  <c r="CJ16" i="2"/>
  <c r="EA16" i="2"/>
  <c r="AC16" i="2" a="1"/>
  <c r="CI16" i="2"/>
  <c r="CL16" i="2"/>
  <c r="AC11" i="2"/>
  <c r="CZ11" i="2"/>
  <c r="CM11" i="2"/>
  <c r="CJ11" i="2"/>
  <c r="CL11" i="2"/>
  <c r="AC11" i="2" a="1"/>
  <c r="CI11" i="2"/>
  <c r="EA11" i="2"/>
  <c r="CZ23" i="2"/>
  <c r="CM23" i="2"/>
  <c r="AC23" i="2"/>
  <c r="CL23" i="2"/>
  <c r="EA23" i="2"/>
  <c r="AC23" i="2" a="1"/>
  <c r="CI23" i="2"/>
  <c r="CJ23" i="2"/>
  <c r="AC10" i="2"/>
  <c r="CZ19" i="2"/>
  <c r="CM19" i="2"/>
  <c r="CJ10" i="2"/>
  <c r="CL10" i="2"/>
  <c r="EA10" i="2"/>
  <c r="AC10" i="2" a="1"/>
  <c r="CI10" i="2"/>
  <c r="CM10" i="2"/>
  <c r="CZ10" i="2"/>
  <c r="AC19" i="2"/>
  <c r="CL19" i="2"/>
  <c r="CJ19" i="2"/>
  <c r="AC19" i="2" a="1"/>
  <c r="CI19" i="2"/>
  <c r="EA19" i="2"/>
  <c r="AC20" i="2"/>
  <c r="CZ21" i="2"/>
  <c r="CM21" i="2"/>
  <c r="AC21" i="2"/>
  <c r="CJ20" i="2"/>
  <c r="CL20" i="2"/>
  <c r="EA20" i="2"/>
  <c r="CZ25" i="2"/>
  <c r="CM25" i="2"/>
  <c r="AC20" i="2" a="1"/>
  <c r="CI20" i="2"/>
  <c r="CM20" i="2"/>
  <c r="CZ20" i="2"/>
  <c r="EA21" i="2"/>
  <c r="CL21" i="2"/>
  <c r="AC21" i="2" a="1"/>
  <c r="CI21" i="2"/>
  <c r="CJ21" i="2"/>
  <c r="CZ12" i="2"/>
  <c r="CM12" i="2"/>
  <c r="AC25" i="2"/>
  <c r="AC12" i="2"/>
  <c r="CL25" i="2"/>
  <c r="CJ25" i="2"/>
  <c r="AC25" i="2" a="1"/>
  <c r="CI25" i="2"/>
  <c r="EA25" i="2"/>
  <c r="EA12" i="2"/>
  <c r="CL12" i="2"/>
  <c r="AC12" i="2" a="1"/>
  <c r="CI12" i="2"/>
  <c r="CJ12" i="2"/>
  <c r="AC29" i="2"/>
  <c r="CJ29" i="2"/>
  <c r="CL29" i="2"/>
  <c r="AC29" i="2" a="1"/>
  <c r="CI29" i="2"/>
  <c r="EA29" i="2"/>
  <c r="AC33" i="2"/>
  <c r="CJ33" i="2"/>
  <c r="CL33" i="2"/>
  <c r="AC33" i="2" a="1"/>
  <c r="CI33" i="2"/>
  <c r="EA33" i="2"/>
  <c r="AC31" i="2"/>
  <c r="CJ31" i="2"/>
  <c r="EA31" i="2"/>
  <c r="AC31" i="2" a="1"/>
  <c r="CI31" i="2"/>
  <c r="CL31" i="2"/>
  <c r="AC36" i="2"/>
  <c r="CL36" i="2"/>
  <c r="EA36" i="2"/>
  <c r="AC36" i="2" a="1"/>
  <c r="CI36" i="2"/>
  <c r="CJ36" i="2"/>
  <c r="AC22" i="2"/>
  <c r="CJ22" i="2"/>
  <c r="CL22" i="2"/>
  <c r="AC22" i="2" a="1"/>
  <c r="CI22" i="2"/>
  <c r="EA22" i="2"/>
  <c r="AC28" i="2"/>
  <c r="CJ28" i="2"/>
  <c r="EA28" i="2"/>
  <c r="AC28" i="2" a="1"/>
  <c r="CI28" i="2"/>
  <c r="CL28" i="2"/>
  <c r="AC32" i="2"/>
  <c r="EA32" i="2"/>
  <c r="CJ32" i="2"/>
  <c r="AC32" i="2" a="1"/>
  <c r="CI32" i="2"/>
  <c r="CL32" i="2"/>
  <c r="AC34" i="2"/>
  <c r="CL34" i="2"/>
  <c r="EA34" i="2"/>
  <c r="AC34" i="2" a="1"/>
  <c r="CI34" i="2"/>
  <c r="CJ34" i="2"/>
  <c r="AC38" i="2"/>
  <c r="CL38" i="2"/>
  <c r="CJ38" i="2"/>
  <c r="AC38" i="2" a="1"/>
  <c r="CI38" i="2"/>
  <c r="EA38" i="2"/>
  <c r="AC24" i="2"/>
  <c r="CJ24" i="2"/>
  <c r="EA24" i="2"/>
  <c r="CL24" i="2"/>
  <c r="AC24" i="2" a="1"/>
  <c r="CI24" i="2"/>
  <c r="CM24" i="2"/>
  <c r="CZ24" i="2"/>
  <c r="CZ18" i="2"/>
  <c r="CM18" i="2"/>
  <c r="AC18" i="2"/>
  <c r="CJ18" i="2"/>
  <c r="CL18" i="2"/>
  <c r="AC18" i="2" a="1"/>
  <c r="CI18" i="2"/>
  <c r="EA18" i="2"/>
  <c r="AC35" i="2"/>
  <c r="EA35" i="2"/>
  <c r="CL35" i="2"/>
  <c r="AC35" i="2" a="1"/>
  <c r="CI35" i="2"/>
  <c r="CJ35" i="2"/>
  <c r="AC39" i="2"/>
  <c r="CZ26" i="2"/>
  <c r="CM26" i="2"/>
  <c r="EA39" i="2"/>
  <c r="CL39" i="2"/>
  <c r="AC39" i="2" a="1"/>
  <c r="CI39" i="2"/>
  <c r="CJ39" i="2"/>
  <c r="AC14" i="2"/>
  <c r="AC14" i="2" a="1"/>
  <c r="AC26" i="2"/>
  <c r="CJ26" i="2"/>
  <c r="EA26" i="2"/>
  <c r="AC13" i="2" a="1"/>
  <c r="AC26" i="2" a="1"/>
  <c r="CI26" i="2"/>
  <c r="CL26" i="2"/>
  <c r="AA14" i="2"/>
  <c r="AA11" i="2"/>
  <c r="EG15" i="2"/>
  <c r="DY15" i="2"/>
  <c r="AA15" i="2"/>
  <c r="CX14" i="2"/>
  <c r="CG14" i="2"/>
  <c r="AA14" i="2" a="1"/>
  <c r="BZ14" i="2"/>
  <c r="DY14" i="2"/>
  <c r="EG14" i="2"/>
  <c r="CX11" i="2"/>
  <c r="CG11" i="2"/>
  <c r="CX15" i="2"/>
  <c r="AA15" i="2" a="1"/>
  <c r="BZ15" i="2"/>
  <c r="CG15" i="2"/>
  <c r="AA11" i="2" a="1"/>
  <c r="BZ11" i="2"/>
  <c r="DY11" i="2"/>
  <c r="EG11" i="2"/>
  <c r="AA16" i="2"/>
  <c r="EG17" i="2"/>
  <c r="DY17" i="2"/>
  <c r="CX16" i="2"/>
  <c r="CG16" i="2"/>
  <c r="AA16" i="2" a="1"/>
  <c r="BZ16" i="2"/>
  <c r="DY16" i="2"/>
  <c r="EG16" i="2"/>
  <c r="AA17" i="2"/>
  <c r="CG17" i="2"/>
  <c r="AA17" i="2" a="1"/>
  <c r="BZ17" i="2"/>
  <c r="CX17" i="2"/>
  <c r="EG18" i="2"/>
  <c r="DY18" i="2"/>
  <c r="AA18" i="2"/>
  <c r="CG18" i="2"/>
  <c r="AA18" i="2" a="1"/>
  <c r="BZ18" i="2"/>
  <c r="CX18" i="2"/>
  <c r="EG23" i="2"/>
  <c r="DY23" i="2"/>
  <c r="AA23" i="2"/>
  <c r="CX23" i="2"/>
  <c r="AA23" i="2" a="1"/>
  <c r="BZ23" i="2"/>
  <c r="CG23" i="2"/>
  <c r="AA22" i="2"/>
  <c r="AA12" i="2"/>
  <c r="CX22" i="2"/>
  <c r="CG22" i="2"/>
  <c r="EG12" i="2"/>
  <c r="DY12" i="2"/>
  <c r="AA22" i="2" a="1"/>
  <c r="BZ22" i="2"/>
  <c r="DY22" i="2"/>
  <c r="EG22" i="2"/>
  <c r="CG12" i="2"/>
  <c r="AA12" i="2" a="1"/>
  <c r="BZ12" i="2"/>
  <c r="CX12" i="2"/>
  <c r="AA27" i="2"/>
  <c r="EG27" i="2"/>
  <c r="DY27" i="2"/>
  <c r="EG28" i="2"/>
  <c r="DY28" i="2"/>
  <c r="AA28" i="2"/>
  <c r="AA24" i="2"/>
  <c r="CG27" i="2"/>
  <c r="AA27" i="2" a="1"/>
  <c r="BZ27" i="2"/>
  <c r="CX27" i="2"/>
  <c r="EG24" i="2"/>
  <c r="DY24" i="2"/>
  <c r="CX28" i="2"/>
  <c r="AA28" i="2" a="1"/>
  <c r="BZ28" i="2"/>
  <c r="CG28" i="2"/>
  <c r="CG24" i="2"/>
  <c r="AA24" i="2" a="1"/>
  <c r="BZ24" i="2"/>
  <c r="CX24" i="2"/>
  <c r="AA20" i="2"/>
  <c r="CX20" i="2"/>
  <c r="CG20" i="2"/>
  <c r="EG37" i="2"/>
  <c r="DY37" i="2"/>
  <c r="AA20" i="2" a="1"/>
  <c r="BZ20" i="2"/>
  <c r="DY20" i="2"/>
  <c r="EG20" i="2"/>
  <c r="AA37" i="2"/>
  <c r="CG37" i="2"/>
  <c r="AA37" i="2" a="1"/>
  <c r="BZ37" i="2"/>
  <c r="CX37" i="2"/>
  <c r="AA38" i="2"/>
  <c r="EG25" i="2"/>
  <c r="DY25" i="2"/>
  <c r="CG38" i="2"/>
  <c r="CX38" i="2"/>
  <c r="AA38" i="2" a="1"/>
  <c r="BZ38" i="2"/>
  <c r="DY38" i="2"/>
  <c r="EG38" i="2"/>
  <c r="AA25" i="2"/>
  <c r="EG29" i="2"/>
  <c r="DY29" i="2"/>
  <c r="CX25" i="2"/>
  <c r="AA25" i="2" a="1"/>
  <c r="BZ25" i="2"/>
  <c r="CG25" i="2"/>
  <c r="AA29" i="2"/>
  <c r="CG29" i="2"/>
  <c r="AA29" i="2" a="1"/>
  <c r="BZ29" i="2"/>
  <c r="CX29" i="2"/>
  <c r="EG32" i="2"/>
  <c r="DY32" i="2"/>
  <c r="AA32" i="2"/>
  <c r="EG34" i="2"/>
  <c r="DY34" i="2"/>
  <c r="AA31" i="2"/>
  <c r="CG32" i="2"/>
  <c r="AA32" i="2" a="1"/>
  <c r="BZ32" i="2"/>
  <c r="CX32" i="2"/>
  <c r="AA34" i="2"/>
  <c r="EG36" i="2"/>
  <c r="DY36" i="2"/>
  <c r="CX31" i="2"/>
  <c r="CG31" i="2"/>
  <c r="CG34" i="2"/>
  <c r="AA34" i="2" a="1"/>
  <c r="BZ34" i="2"/>
  <c r="CX34" i="2"/>
  <c r="AA31" i="2" a="1"/>
  <c r="BZ31" i="2"/>
  <c r="DY31" i="2"/>
  <c r="EG31" i="2"/>
  <c r="AA36" i="2"/>
  <c r="EG26" i="2"/>
  <c r="DY26" i="2"/>
  <c r="AA26" i="2"/>
  <c r="CX36" i="2"/>
  <c r="AA36" i="2" a="1"/>
  <c r="BZ36" i="2"/>
  <c r="CG36" i="2"/>
  <c r="M9" i="2"/>
  <c r="Q13" i="2"/>
  <c r="AL9" i="2"/>
  <c r="Z13" i="2"/>
  <c r="DZ13" i="2"/>
  <c r="CC13" i="2"/>
  <c r="AB13" i="2"/>
  <c r="AK13" i="2"/>
  <c r="AL13" i="2"/>
  <c r="U13" i="2"/>
  <c r="CG26" i="2"/>
  <c r="AA13" i="2" a="1"/>
  <c r="AA26" i="2" a="1"/>
  <c r="BZ26" i="2"/>
  <c r="CX26" i="2"/>
  <c r="M13" i="2"/>
  <c r="AM13" i="2"/>
  <c r="AI13" i="2"/>
  <c r="AH13" i="2"/>
  <c r="M9" i="2" a="1"/>
  <c r="CT9" i="2"/>
  <c r="GA9" i="2"/>
  <c r="GA2" i="2"/>
  <c r="GA6" i="2"/>
  <c r="C13" i="2"/>
  <c r="Z9" i="2"/>
  <c r="AL9" i="2" a="1"/>
  <c r="DS9" i="2"/>
  <c r="GZ9" i="2"/>
  <c r="GZ2" i="2"/>
  <c r="AB26" i="2"/>
  <c r="AB26" i="2" a="1"/>
  <c r="CC26" i="2"/>
  <c r="DZ26" i="2"/>
  <c r="AB38" i="2"/>
  <c r="AB38" i="2" a="1"/>
  <c r="CC38" i="2"/>
  <c r="DZ38" i="2"/>
  <c r="AB35" i="2"/>
  <c r="AB35" i="2" a="1"/>
  <c r="CC35" i="2"/>
  <c r="DZ35" i="2"/>
  <c r="AB29" i="2"/>
  <c r="AB29" i="2" a="1"/>
  <c r="CC29" i="2"/>
  <c r="DZ29" i="2"/>
  <c r="AB22" i="2"/>
  <c r="AB22" i="2" a="1"/>
  <c r="CC22" i="2"/>
  <c r="DZ22" i="2"/>
  <c r="AB34" i="2"/>
  <c r="AB34" i="2" a="1"/>
  <c r="CC34" i="2"/>
  <c r="DZ34" i="2"/>
  <c r="AB31" i="2"/>
  <c r="AB31" i="2" a="1"/>
  <c r="CC31" i="2"/>
  <c r="DZ31" i="2"/>
  <c r="AB27" i="2"/>
  <c r="AB27" i="2" a="1"/>
  <c r="CC27" i="2"/>
  <c r="DZ27" i="2"/>
  <c r="AB33" i="2"/>
  <c r="AB33" i="2" a="1"/>
  <c r="CC33" i="2"/>
  <c r="DZ33" i="2"/>
  <c r="AB30" i="2"/>
  <c r="AB30" i="2" a="1"/>
  <c r="CC30" i="2"/>
  <c r="DZ30" i="2"/>
  <c r="AB28" i="2"/>
  <c r="AB28" i="2" a="1"/>
  <c r="CC28" i="2"/>
  <c r="DZ28" i="2"/>
  <c r="AB19" i="2"/>
  <c r="AB19" i="2" a="1"/>
  <c r="CC19" i="2"/>
  <c r="DZ19" i="2"/>
  <c r="AB21" i="2"/>
  <c r="AB21" i="2" a="1"/>
  <c r="CC21" i="2"/>
  <c r="DZ21" i="2"/>
  <c r="AB24" i="2"/>
  <c r="AB24" i="2" a="1"/>
  <c r="CC24" i="2"/>
  <c r="DZ24" i="2"/>
  <c r="AB25" i="2"/>
  <c r="AB25" i="2" a="1"/>
  <c r="CC25" i="2"/>
  <c r="DZ25" i="2"/>
  <c r="AB39" i="2"/>
  <c r="AB39" i="2" a="1"/>
  <c r="CC39" i="2"/>
  <c r="DZ39" i="2"/>
  <c r="AB36" i="2"/>
  <c r="AB36" i="2" a="1"/>
  <c r="CC36" i="2"/>
  <c r="DZ36" i="2"/>
  <c r="AB37" i="2"/>
  <c r="AB37" i="2" a="1"/>
  <c r="CC37" i="2"/>
  <c r="DZ37" i="2"/>
  <c r="AB32" i="2"/>
  <c r="AB32" i="2" a="1"/>
  <c r="CC32" i="2"/>
  <c r="DZ32" i="2"/>
  <c r="AB23" i="2"/>
  <c r="AB23" i="2" a="1"/>
  <c r="CC23" i="2"/>
  <c r="DZ23" i="2"/>
  <c r="AB16" i="2"/>
  <c r="AB16" i="2" a="1"/>
  <c r="CC16" i="2"/>
  <c r="DZ16" i="2"/>
  <c r="AB12" i="2"/>
  <c r="AB12" i="2" a="1"/>
  <c r="CC12" i="2"/>
  <c r="DZ12" i="2"/>
  <c r="AB15" i="2"/>
  <c r="AB15" i="2" a="1"/>
  <c r="CC15" i="2"/>
  <c r="DZ15" i="2"/>
  <c r="AB20" i="2"/>
  <c r="AB20" i="2" a="1"/>
  <c r="CC20" i="2"/>
  <c r="DZ20" i="2"/>
  <c r="AB18" i="2"/>
  <c r="AB18" i="2" a="1"/>
  <c r="CC18" i="2"/>
  <c r="DZ18" i="2"/>
  <c r="AB14" i="2"/>
  <c r="AB14" i="2" a="1"/>
  <c r="CC14" i="2"/>
  <c r="DZ14" i="2"/>
  <c r="AB17" i="2"/>
  <c r="AB17" i="2" a="1"/>
  <c r="CC17" i="2"/>
  <c r="DZ17" i="2"/>
  <c r="AB10" i="2"/>
  <c r="AB10" i="2" a="1"/>
  <c r="CC10" i="2"/>
  <c r="DZ10" i="2"/>
  <c r="T36" i="2"/>
  <c r="S36" i="2"/>
  <c r="S36" i="2" a="1"/>
  <c r="AB11" i="2"/>
  <c r="AB13" i="2" a="1"/>
  <c r="AB11" i="2" a="1"/>
  <c r="CC11" i="2"/>
  <c r="DZ11" i="2"/>
  <c r="T25" i="2"/>
  <c r="S25" i="2"/>
  <c r="S25" i="2" a="1"/>
  <c r="T24" i="2"/>
  <c r="S24" i="2"/>
  <c r="S24" i="2" a="1"/>
  <c r="T21" i="2"/>
  <c r="S21" i="2"/>
  <c r="S21" i="2" a="1"/>
  <c r="T31" i="2"/>
  <c r="S31" i="2"/>
  <c r="S31" i="2" a="1"/>
  <c r="T29" i="2"/>
  <c r="S29" i="2"/>
  <c r="S29" i="2" a="1"/>
  <c r="T37" i="2"/>
  <c r="S37" i="2"/>
  <c r="S37" i="2" a="1"/>
  <c r="T33" i="2"/>
  <c r="S33" i="2"/>
  <c r="S33" i="2" a="1"/>
  <c r="T30" i="2"/>
  <c r="S30" i="2"/>
  <c r="S30" i="2" a="1"/>
  <c r="T27" i="2"/>
  <c r="S27" i="2"/>
  <c r="S27" i="2" a="1"/>
  <c r="T22" i="2"/>
  <c r="S22" i="2"/>
  <c r="S22" i="2" a="1"/>
  <c r="T12" i="2"/>
  <c r="S12" i="2"/>
  <c r="S12" i="2" a="1"/>
  <c r="T20" i="2"/>
  <c r="S20" i="2"/>
  <c r="S20" i="2" a="1"/>
  <c r="T38" i="2"/>
  <c r="S38" i="2"/>
  <c r="S38" i="2" a="1"/>
  <c r="T39" i="2"/>
  <c r="S39" i="2"/>
  <c r="S39" i="2" a="1"/>
  <c r="T35" i="2"/>
  <c r="S35" i="2"/>
  <c r="S35" i="2" a="1"/>
  <c r="T34" i="2"/>
  <c r="S34" i="2"/>
  <c r="S34" i="2" a="1"/>
  <c r="T32" i="2"/>
  <c r="S32" i="2"/>
  <c r="S32" i="2" a="1"/>
  <c r="T28" i="2"/>
  <c r="S28" i="2"/>
  <c r="S28" i="2" a="1"/>
  <c r="T18" i="2"/>
  <c r="S18" i="2"/>
  <c r="S18" i="2" a="1"/>
  <c r="T17" i="2"/>
  <c r="S17" i="2"/>
  <c r="S17" i="2" a="1"/>
  <c r="T19" i="2"/>
  <c r="S19" i="2"/>
  <c r="S19" i="2" a="1"/>
  <c r="T23" i="2"/>
  <c r="S23" i="2"/>
  <c r="S23" i="2" a="1"/>
  <c r="T16" i="2"/>
  <c r="S16" i="2"/>
  <c r="S16" i="2" a="1"/>
  <c r="T11" i="2"/>
  <c r="S11" i="2"/>
  <c r="S11" i="2" a="1"/>
  <c r="T15" i="2"/>
  <c r="S15" i="2"/>
  <c r="S15" i="2" a="1"/>
  <c r="T14" i="2"/>
  <c r="S14" i="2"/>
  <c r="S14" i="2" a="1"/>
  <c r="T10" i="2"/>
  <c r="S10" i="2"/>
  <c r="S10" i="2" a="1"/>
  <c r="T13" i="2"/>
  <c r="S13" i="2"/>
  <c r="S9" i="2"/>
  <c r="EC13" i="2"/>
  <c r="CQ13" i="2"/>
  <c r="S26" i="2"/>
  <c r="B13" i="2"/>
  <c r="O13" i="2"/>
  <c r="S26" i="2" a="1"/>
  <c r="T26" i="2"/>
  <c r="AN13" i="2"/>
  <c r="AF13" i="2"/>
  <c r="AF26" i="2"/>
  <c r="AF26" i="2" a="1"/>
  <c r="CQ26" i="2"/>
  <c r="EC26" i="2"/>
  <c r="AF33" i="2"/>
  <c r="AF33" i="2" a="1"/>
  <c r="CQ33" i="2"/>
  <c r="EC33" i="2"/>
  <c r="AF35" i="2"/>
  <c r="AF35" i="2" a="1"/>
  <c r="CQ35" i="2"/>
  <c r="EC35" i="2"/>
  <c r="AF32" i="2"/>
  <c r="AF32" i="2" a="1"/>
  <c r="CQ32" i="2"/>
  <c r="EC32" i="2"/>
  <c r="AF27" i="2"/>
  <c r="AF27" i="2" a="1"/>
  <c r="CQ27" i="2"/>
  <c r="EC27" i="2"/>
  <c r="AF30" i="2"/>
  <c r="AF30" i="2" a="1"/>
  <c r="CQ30" i="2"/>
  <c r="EC30" i="2"/>
  <c r="AF28" i="2"/>
  <c r="AF28" i="2" a="1"/>
  <c r="CQ28" i="2"/>
  <c r="EC28" i="2"/>
  <c r="AF39" i="2"/>
  <c r="AF39" i="2" a="1"/>
  <c r="CQ39" i="2"/>
  <c r="EC39" i="2"/>
  <c r="AF37" i="2"/>
  <c r="AF37" i="2" a="1"/>
  <c r="CQ37" i="2"/>
  <c r="EC37" i="2"/>
  <c r="AF25" i="2"/>
  <c r="AF25" i="2" a="1"/>
  <c r="CQ25" i="2"/>
  <c r="EC25" i="2"/>
  <c r="AF19" i="2"/>
  <c r="AF19" i="2" a="1"/>
  <c r="CQ19" i="2"/>
  <c r="EC19" i="2"/>
  <c r="AF38" i="2"/>
  <c r="AF38" i="2" a="1"/>
  <c r="CQ38" i="2"/>
  <c r="EC38" i="2"/>
  <c r="EC34" i="2"/>
  <c r="CQ34" i="2"/>
  <c r="AF34" i="2"/>
  <c r="AF34" i="2" a="1"/>
  <c r="AF36" i="2"/>
  <c r="AF36" i="2" a="1"/>
  <c r="CQ36" i="2"/>
  <c r="EC36" i="2"/>
  <c r="AF31" i="2"/>
  <c r="AF31" i="2" a="1"/>
  <c r="CQ31" i="2"/>
  <c r="EC31" i="2"/>
  <c r="AF29" i="2"/>
  <c r="AF29" i="2" a="1"/>
  <c r="CQ29" i="2"/>
  <c r="EC29" i="2"/>
  <c r="AF24" i="2"/>
  <c r="AF24" i="2" a="1"/>
  <c r="CQ24" i="2"/>
  <c r="EC24" i="2"/>
  <c r="AF17" i="2"/>
  <c r="AF17" i="2" a="1"/>
  <c r="CQ17" i="2"/>
  <c r="EC17" i="2"/>
  <c r="AF18" i="2"/>
  <c r="AF18" i="2" a="1"/>
  <c r="CQ18" i="2"/>
  <c r="EC18" i="2"/>
  <c r="AF20" i="2"/>
  <c r="AF20" i="2" a="1"/>
  <c r="CQ20" i="2"/>
  <c r="EC20" i="2"/>
  <c r="AF23" i="2"/>
  <c r="AF23" i="2" a="1"/>
  <c r="CQ23" i="2"/>
  <c r="EC23" i="2"/>
  <c r="AF15" i="2"/>
  <c r="AF15" i="2" a="1"/>
  <c r="CQ15" i="2"/>
  <c r="EC15" i="2"/>
  <c r="AF21" i="2"/>
  <c r="AF21" i="2" a="1"/>
  <c r="CQ21" i="2"/>
  <c r="EC21" i="2"/>
  <c r="AF22" i="2"/>
  <c r="AF22" i="2" a="1"/>
  <c r="CQ22" i="2"/>
  <c r="EC22" i="2"/>
  <c r="AF14" i="2"/>
  <c r="AF14" i="2" a="1"/>
  <c r="CQ14" i="2"/>
  <c r="EC14" i="2"/>
  <c r="AF12" i="2"/>
  <c r="AF12" i="2" a="1"/>
  <c r="CQ12" i="2"/>
  <c r="EC12" i="2"/>
  <c r="AF11" i="2"/>
  <c r="AF11" i="2" a="1"/>
  <c r="CQ11" i="2"/>
  <c r="EC11" i="2"/>
  <c r="AF10" i="2"/>
  <c r="AF10" i="2" a="1"/>
  <c r="CQ10" i="2"/>
  <c r="EC10" i="2"/>
  <c r="EC16" i="2"/>
  <c r="CQ16" i="2"/>
  <c r="AF16" i="2"/>
  <c r="AF13" i="2" a="1"/>
  <c r="AF16" i="2" a="1"/>
  <c r="F9" i="2"/>
  <c r="F13" i="2"/>
  <c r="BV3" i="2"/>
  <c r="FD6" i="2"/>
  <c r="FT6" i="2"/>
  <c r="AJ13" i="2"/>
  <c r="GG6" i="2"/>
  <c r="S13" i="2" a="1"/>
  <c r="S9" i="2" a="1"/>
  <c r="CZ9" i="2"/>
  <c r="GG9" i="2"/>
  <c r="GG2" i="2"/>
  <c r="FW4" i="2"/>
  <c r="DI2" i="2"/>
  <c r="Z13" i="2" a="1"/>
  <c r="Z9" i="2" a="1"/>
  <c r="DG9" i="2"/>
  <c r="GN9" i="2"/>
  <c r="GM2" i="2"/>
  <c r="GM6" i="2"/>
  <c r="F11" i="2"/>
  <c r="F11" i="2" a="1"/>
  <c r="F15" i="2"/>
  <c r="F15" i="2" a="1"/>
  <c r="F36" i="2"/>
  <c r="F36" i="2" a="1"/>
  <c r="F19" i="2"/>
  <c r="F19" i="2" a="1"/>
  <c r="F10" i="2"/>
  <c r="F10" i="2" a="1"/>
  <c r="F20" i="2"/>
  <c r="F20" i="2" a="1"/>
  <c r="F21" i="2"/>
  <c r="F21" i="2" a="1"/>
  <c r="F16" i="2"/>
  <c r="F16" i="2" a="1"/>
  <c r="F22" i="2"/>
  <c r="F22" i="2" a="1"/>
  <c r="F25" i="2"/>
  <c r="F25" i="2" a="1"/>
  <c r="F27" i="2"/>
  <c r="F27" i="2" a="1"/>
  <c r="F28" i="2"/>
  <c r="F28" i="2" a="1"/>
  <c r="F35" i="2"/>
  <c r="F35" i="2" a="1"/>
  <c r="F32" i="2"/>
  <c r="F32" i="2" a="1"/>
  <c r="F34" i="2"/>
  <c r="F34" i="2" a="1"/>
  <c r="F39" i="2"/>
  <c r="F39" i="2" a="1"/>
  <c r="F12" i="2"/>
  <c r="F12" i="2" a="1"/>
  <c r="F18" i="2"/>
  <c r="F18" i="2" a="1"/>
  <c r="F23" i="2"/>
  <c r="F23" i="2" a="1"/>
  <c r="F14" i="2"/>
  <c r="F14" i="2" a="1"/>
  <c r="F24" i="2"/>
  <c r="F24" i="2" a="1"/>
  <c r="F30" i="2"/>
  <c r="F30" i="2" a="1"/>
  <c r="F29" i="2"/>
  <c r="F29" i="2" a="1"/>
  <c r="F31" i="2"/>
  <c r="F31" i="2" a="1"/>
  <c r="F38" i="2"/>
  <c r="F38" i="2" a="1"/>
  <c r="F33" i="2"/>
  <c r="F33" i="2" a="1"/>
  <c r="F37" i="2"/>
  <c r="F37" i="2" a="1"/>
  <c r="F17" i="2"/>
  <c r="F17" i="2" a="1"/>
  <c r="F26" i="2"/>
  <c r="F26" i="2" a="1"/>
  <c r="F13" i="2" a="1"/>
  <c r="F9" i="2" a="1"/>
  <c r="CM9" i="2"/>
  <c r="FT9" i="2"/>
  <c r="FT2" i="2"/>
  <c r="EZ2" i="2"/>
  <c r="EZ6" i="2"/>
  <c r="BN26" i="2"/>
  <c r="AH26" i="2"/>
  <c r="AH26" i="2" a="1"/>
  <c r="BN37" i="2"/>
  <c r="AH37" i="2"/>
  <c r="AH37" i="2" a="1"/>
  <c r="BN33" i="2"/>
  <c r="AH33" i="2"/>
  <c r="AH33" i="2" a="1"/>
  <c r="BN39" i="2"/>
  <c r="AH39" i="2"/>
  <c r="AH39" i="2" a="1"/>
  <c r="BN34" i="2"/>
  <c r="AH34" i="2"/>
  <c r="AH34" i="2" a="1"/>
  <c r="BN18" i="2"/>
  <c r="AH18" i="2"/>
  <c r="AH18" i="2" a="1"/>
  <c r="BN38" i="2"/>
  <c r="AH38" i="2"/>
  <c r="AH38" i="2" a="1"/>
  <c r="BN29" i="2"/>
  <c r="AH29" i="2"/>
  <c r="AH29" i="2" a="1"/>
  <c r="BN28" i="2"/>
  <c r="AH28" i="2"/>
  <c r="AH28" i="2" a="1"/>
  <c r="BN30" i="2"/>
  <c r="AH30" i="2"/>
  <c r="AH30" i="2" a="1"/>
  <c r="BN24" i="2"/>
  <c r="AH24" i="2"/>
  <c r="AH24" i="2" a="1"/>
  <c r="BN32" i="2"/>
  <c r="AH32" i="2"/>
  <c r="AH32" i="2" a="1"/>
  <c r="BN36" i="2"/>
  <c r="AH36" i="2"/>
  <c r="AH36" i="2" a="1"/>
  <c r="BN35" i="2"/>
  <c r="AH35" i="2"/>
  <c r="AH35" i="2" a="1"/>
  <c r="BN31" i="2"/>
  <c r="AH31" i="2"/>
  <c r="AH31" i="2" a="1"/>
  <c r="BN25" i="2"/>
  <c r="AH25" i="2"/>
  <c r="AH25" i="2" a="1"/>
  <c r="BN21" i="2"/>
  <c r="AH21" i="2"/>
  <c r="AH21" i="2" a="1"/>
  <c r="BN19" i="2"/>
  <c r="AH19" i="2"/>
  <c r="AH19" i="2" a="1"/>
  <c r="BN10" i="2"/>
  <c r="AH10" i="2"/>
  <c r="AH10" i="2" a="1"/>
  <c r="BN27" i="2"/>
  <c r="AH27" i="2"/>
  <c r="AH27" i="2" a="1"/>
  <c r="BN23" i="2"/>
  <c r="AH23" i="2"/>
  <c r="AH23" i="2" a="1"/>
  <c r="BN22" i="2"/>
  <c r="AH22" i="2"/>
  <c r="AH22" i="2" a="1"/>
  <c r="BN20" i="2"/>
  <c r="AH20" i="2"/>
  <c r="AH20" i="2" a="1"/>
  <c r="BN11" i="2"/>
  <c r="AH11" i="2"/>
  <c r="AH11" i="2" a="1"/>
  <c r="BN12" i="2"/>
  <c r="AH12" i="2"/>
  <c r="AH12" i="2" a="1"/>
  <c r="BN14" i="2"/>
  <c r="AH14" i="2"/>
  <c r="AH14" i="2" a="1"/>
  <c r="BN17" i="2"/>
  <c r="AH17" i="2"/>
  <c r="AH17" i="2" a="1"/>
  <c r="BN16" i="2"/>
  <c r="AH16" i="2"/>
  <c r="AH16" i="2" a="1"/>
  <c r="BN13" i="2"/>
  <c r="AH15" i="2"/>
  <c r="AH13" i="2" a="1"/>
  <c r="AH15" i="2" a="1"/>
  <c r="BN15" i="2"/>
  <c r="BR26" i="2"/>
  <c r="AL26" i="2"/>
  <c r="AL26" i="2" a="1"/>
  <c r="BR36" i="2"/>
  <c r="AL36" i="2"/>
  <c r="AL36" i="2" a="1"/>
  <c r="BR34" i="2"/>
  <c r="AL34" i="2"/>
  <c r="AL34" i="2" a="1"/>
  <c r="BR33" i="2"/>
  <c r="AL33" i="2"/>
  <c r="AL33" i="2" a="1"/>
  <c r="BR39" i="2"/>
  <c r="AL39" i="2"/>
  <c r="AL39" i="2" a="1"/>
  <c r="BR30" i="2"/>
  <c r="AL30" i="2"/>
  <c r="AL30" i="2" a="1"/>
  <c r="BR38" i="2"/>
  <c r="AL38" i="2"/>
  <c r="AL38" i="2" a="1"/>
  <c r="BR35" i="2"/>
  <c r="AL35" i="2"/>
  <c r="AL35" i="2" a="1"/>
  <c r="BR27" i="2"/>
  <c r="AL27" i="2"/>
  <c r="AL27" i="2" a="1"/>
  <c r="BR14" i="2"/>
  <c r="AL14" i="2"/>
  <c r="AL14" i="2" a="1"/>
  <c r="BR31" i="2"/>
  <c r="AL31" i="2"/>
  <c r="AL31" i="2" a="1"/>
  <c r="BR29" i="2"/>
  <c r="AL29" i="2"/>
  <c r="AL29" i="2" a="1"/>
  <c r="BR24" i="2"/>
  <c r="AL24" i="2"/>
  <c r="AL24" i="2" a="1"/>
  <c r="BR15" i="2"/>
  <c r="AL15" i="2"/>
  <c r="AL15" i="2" a="1"/>
  <c r="BR11" i="2"/>
  <c r="AL11" i="2"/>
  <c r="AL11" i="2" a="1"/>
  <c r="BR37" i="2"/>
  <c r="AL37" i="2"/>
  <c r="AL37" i="2" a="1"/>
  <c r="BR32" i="2"/>
  <c r="AL32" i="2"/>
  <c r="AL32" i="2" a="1"/>
  <c r="BR28" i="2"/>
  <c r="AL28" i="2"/>
  <c r="AL28" i="2" a="1"/>
  <c r="BR23" i="2"/>
  <c r="AL23" i="2"/>
  <c r="AL23" i="2" a="1"/>
  <c r="BR20" i="2"/>
  <c r="AL20" i="2"/>
  <c r="AL20" i="2" a="1"/>
  <c r="BR22" i="2"/>
  <c r="AL22" i="2"/>
  <c r="AL22" i="2" a="1"/>
  <c r="BR19" i="2"/>
  <c r="AL19" i="2"/>
  <c r="AL19" i="2" a="1"/>
  <c r="BR17" i="2"/>
  <c r="AL17" i="2"/>
  <c r="AL17" i="2" a="1"/>
  <c r="BR21" i="2"/>
  <c r="AL21" i="2"/>
  <c r="AL21" i="2" a="1"/>
  <c r="BR25" i="2"/>
  <c r="AL25" i="2"/>
  <c r="AL25" i="2" a="1"/>
  <c r="BR10" i="2"/>
  <c r="AL10" i="2"/>
  <c r="AL10" i="2" a="1"/>
  <c r="BR16" i="2"/>
  <c r="AL16" i="2"/>
  <c r="AL16" i="2" a="1"/>
  <c r="BR18" i="2"/>
  <c r="AL18" i="2"/>
  <c r="AL18" i="2" a="1"/>
  <c r="BR13" i="2"/>
  <c r="AL12" i="2"/>
  <c r="AL13" i="2" a="1"/>
  <c r="AL12" i="2" a="1"/>
  <c r="BR12" i="2"/>
  <c r="I26" i="2"/>
  <c r="C26" i="2"/>
  <c r="C26" i="2" a="1"/>
  <c r="I34" i="2"/>
  <c r="C34" i="2"/>
  <c r="C34" i="2" a="1"/>
  <c r="I20" i="2"/>
  <c r="C20" i="2"/>
  <c r="C20" i="2" a="1"/>
  <c r="I35" i="2"/>
  <c r="C35" i="2"/>
  <c r="C35" i="2" a="1"/>
  <c r="I30" i="2"/>
  <c r="C30" i="2"/>
  <c r="C30" i="2" a="1"/>
  <c r="I31" i="2"/>
  <c r="C31" i="2"/>
  <c r="C31" i="2" a="1"/>
  <c r="I18" i="2"/>
  <c r="C18" i="2"/>
  <c r="C18" i="2" a="1"/>
  <c r="I32" i="2"/>
  <c r="C32" i="2"/>
  <c r="C32" i="2" a="1"/>
  <c r="I36" i="2"/>
  <c r="C36" i="2"/>
  <c r="C36" i="2" a="1"/>
  <c r="I33" i="2"/>
  <c r="C33" i="2"/>
  <c r="C33" i="2" a="1"/>
  <c r="I29" i="2"/>
  <c r="C29" i="2"/>
  <c r="C29" i="2" a="1"/>
  <c r="I25" i="2"/>
  <c r="C25" i="2"/>
  <c r="C25" i="2" a="1"/>
  <c r="I28" i="2"/>
  <c r="C28" i="2"/>
  <c r="C28" i="2" a="1"/>
  <c r="I27" i="2"/>
  <c r="C27" i="2"/>
  <c r="C27" i="2" a="1"/>
  <c r="I22" i="2"/>
  <c r="C22" i="2"/>
  <c r="C22" i="2" a="1"/>
  <c r="I37" i="2"/>
  <c r="C37" i="2"/>
  <c r="C37" i="2" a="1"/>
  <c r="I38" i="2"/>
  <c r="C38" i="2"/>
  <c r="C38" i="2" a="1"/>
  <c r="I39" i="2"/>
  <c r="C39" i="2"/>
  <c r="C39" i="2" a="1"/>
  <c r="I12" i="2"/>
  <c r="C12" i="2"/>
  <c r="C12" i="2" a="1"/>
  <c r="I23" i="2"/>
  <c r="C23" i="2"/>
  <c r="C23" i="2" a="1"/>
  <c r="I21" i="2"/>
  <c r="C21" i="2"/>
  <c r="C21" i="2" a="1"/>
  <c r="I16" i="2"/>
  <c r="C16" i="2"/>
  <c r="C16" i="2" a="1"/>
  <c r="I19" i="2"/>
  <c r="C19" i="2"/>
  <c r="C19" i="2" a="1"/>
  <c r="I24" i="2"/>
  <c r="C24" i="2"/>
  <c r="C24" i="2" a="1"/>
  <c r="I17" i="2"/>
  <c r="C17" i="2"/>
  <c r="C17" i="2" a="1"/>
  <c r="I14" i="2"/>
  <c r="C14" i="2"/>
  <c r="C14" i="2" a="1"/>
  <c r="I15" i="2"/>
  <c r="C15" i="2"/>
  <c r="C15" i="2" a="1"/>
  <c r="I11" i="2"/>
  <c r="C11" i="2"/>
  <c r="C11" i="2" a="1"/>
  <c r="I13" i="2"/>
  <c r="C10" i="2"/>
  <c r="C13" i="2" a="1"/>
  <c r="C10" i="2" a="1"/>
  <c r="I10" i="2"/>
  <c r="BT26" i="2"/>
  <c r="AN26" i="2"/>
  <c r="AN26" i="2" a="1"/>
  <c r="BT36" i="2"/>
  <c r="AN36" i="2"/>
  <c r="AN36" i="2" a="1"/>
  <c r="BT35" i="2"/>
  <c r="AN35" i="2"/>
  <c r="AN35" i="2" a="1"/>
  <c r="BT30" i="2"/>
  <c r="AN30" i="2"/>
  <c r="AN30" i="2" a="1"/>
  <c r="BT33" i="2"/>
  <c r="AN33" i="2"/>
  <c r="AN33" i="2" a="1"/>
  <c r="BT28" i="2"/>
  <c r="AN28" i="2"/>
  <c r="AN28" i="2" a="1"/>
  <c r="BT38" i="2"/>
  <c r="AN38" i="2"/>
  <c r="AN38" i="2" a="1"/>
  <c r="BT34" i="2"/>
  <c r="AN34" i="2"/>
  <c r="AN34" i="2" a="1"/>
  <c r="BT27" i="2"/>
  <c r="AN27" i="2"/>
  <c r="AN27" i="2" a="1"/>
  <c r="BT23" i="2"/>
  <c r="AN23" i="2"/>
  <c r="AN23" i="2" a="1"/>
  <c r="BT39" i="2"/>
  <c r="AN39" i="2"/>
  <c r="AN39" i="2" a="1"/>
  <c r="BT32" i="2"/>
  <c r="AN32" i="2"/>
  <c r="AN32" i="2" a="1"/>
  <c r="BT24" i="2"/>
  <c r="AN24" i="2"/>
  <c r="AN24" i="2" a="1"/>
  <c r="BT37" i="2"/>
  <c r="AN37" i="2"/>
  <c r="AN37" i="2" a="1"/>
  <c r="BT31" i="2"/>
  <c r="AN31" i="2"/>
  <c r="AN31" i="2" a="1"/>
  <c r="BT29" i="2"/>
  <c r="AN29" i="2"/>
  <c r="AN29" i="2" a="1"/>
  <c r="BT22" i="2"/>
  <c r="AN22" i="2"/>
  <c r="AN22" i="2" a="1"/>
  <c r="BT15" i="2"/>
  <c r="AN15" i="2"/>
  <c r="AN15" i="2" a="1"/>
  <c r="BT21" i="2"/>
  <c r="AN21" i="2"/>
  <c r="AN21" i="2" a="1"/>
  <c r="BT19" i="2"/>
  <c r="AN19" i="2"/>
  <c r="AN19" i="2" a="1"/>
  <c r="BT14" i="2"/>
  <c r="AN14" i="2"/>
  <c r="AN14" i="2" a="1"/>
  <c r="BT25" i="2"/>
  <c r="AN25" i="2"/>
  <c r="AN25" i="2" a="1"/>
  <c r="BT20" i="2"/>
  <c r="AN20" i="2"/>
  <c r="AN20" i="2" a="1"/>
  <c r="BT18" i="2"/>
  <c r="AN18" i="2"/>
  <c r="AN18" i="2" a="1"/>
  <c r="BT12" i="2"/>
  <c r="AN12" i="2"/>
  <c r="AN12" i="2" a="1"/>
  <c r="BT10" i="2"/>
  <c r="AN10" i="2"/>
  <c r="AN10" i="2" a="1"/>
  <c r="BT17" i="2"/>
  <c r="AN17" i="2"/>
  <c r="AN17" i="2" a="1"/>
  <c r="BT11" i="2"/>
  <c r="AN11" i="2"/>
  <c r="AN11" i="2" a="1"/>
  <c r="BT13" i="2"/>
  <c r="AN16" i="2"/>
  <c r="AN13" i="2" a="1"/>
  <c r="AN16" i="2" a="1"/>
  <c r="BT16" i="2"/>
  <c r="BQ26" i="2"/>
  <c r="AK26" i="2"/>
  <c r="AK26" i="2" a="1"/>
  <c r="BQ27" i="2"/>
  <c r="AK27" i="2"/>
  <c r="AK27" i="2" a="1"/>
  <c r="BQ38" i="2"/>
  <c r="AK38" i="2"/>
  <c r="AK38" i="2" a="1"/>
  <c r="BQ36" i="2"/>
  <c r="AK36" i="2"/>
  <c r="AK36" i="2" a="1"/>
  <c r="BQ37" i="2"/>
  <c r="AK37" i="2"/>
  <c r="AK37" i="2" a="1"/>
  <c r="BQ34" i="2"/>
  <c r="AK34" i="2"/>
  <c r="AK34" i="2" a="1"/>
  <c r="BQ32" i="2"/>
  <c r="AK32" i="2"/>
  <c r="AK32" i="2" a="1"/>
  <c r="BQ30" i="2"/>
  <c r="AK30" i="2"/>
  <c r="AK30" i="2" a="1"/>
  <c r="BQ25" i="2"/>
  <c r="AK25" i="2"/>
  <c r="AK25" i="2" a="1"/>
  <c r="BQ35" i="2"/>
  <c r="AK35" i="2"/>
  <c r="AK35" i="2" a="1"/>
  <c r="BQ31" i="2"/>
  <c r="AK31" i="2"/>
  <c r="AK31" i="2" a="1"/>
  <c r="BQ15" i="2"/>
  <c r="AK15" i="2"/>
  <c r="AK15" i="2" a="1"/>
  <c r="BQ29" i="2"/>
  <c r="AK29" i="2"/>
  <c r="AK29" i="2" a="1"/>
  <c r="BQ39" i="2"/>
  <c r="AK39" i="2"/>
  <c r="AK39" i="2" a="1"/>
  <c r="BQ33" i="2"/>
  <c r="AK33" i="2"/>
  <c r="AK33" i="2" a="1"/>
  <c r="BQ28" i="2"/>
  <c r="AK28" i="2"/>
  <c r="AK28" i="2" a="1"/>
  <c r="BQ22" i="2"/>
  <c r="AK22" i="2"/>
  <c r="AK22" i="2" a="1"/>
  <c r="BQ16" i="2"/>
  <c r="AK16" i="2"/>
  <c r="AK16" i="2" a="1"/>
  <c r="BQ23" i="2"/>
  <c r="AK23" i="2"/>
  <c r="AK23" i="2" a="1"/>
  <c r="BQ10" i="2"/>
  <c r="AK10" i="2"/>
  <c r="AK10" i="2" a="1"/>
  <c r="BQ24" i="2"/>
  <c r="AK24" i="2"/>
  <c r="AK24" i="2" a="1"/>
  <c r="BQ18" i="2"/>
  <c r="AK18" i="2"/>
  <c r="AK18" i="2" a="1"/>
  <c r="BQ12" i="2"/>
  <c r="AK12" i="2"/>
  <c r="AK12" i="2" a="1"/>
  <c r="BQ17" i="2"/>
  <c r="AK17" i="2"/>
  <c r="AK17" i="2" a="1"/>
  <c r="BQ21" i="2"/>
  <c r="AK21" i="2"/>
  <c r="AK21" i="2" a="1"/>
  <c r="BQ20" i="2"/>
  <c r="AK20" i="2"/>
  <c r="AK20" i="2" a="1"/>
  <c r="BQ19" i="2"/>
  <c r="AK19" i="2"/>
  <c r="AK19" i="2" a="1"/>
  <c r="BQ14" i="2"/>
  <c r="AK14" i="2"/>
  <c r="AK14" i="2" a="1"/>
  <c r="BQ13" i="2"/>
  <c r="AK11" i="2"/>
  <c r="AK13" i="2" a="1"/>
  <c r="AK11" i="2" a="1"/>
  <c r="BQ11" i="2"/>
  <c r="X26" i="2"/>
  <c r="N26" i="2"/>
  <c r="M26" i="2"/>
  <c r="M26" i="2" a="1"/>
  <c r="X13" i="2"/>
  <c r="N13" i="2"/>
  <c r="M38" i="2"/>
  <c r="M38" i="2" a="1"/>
  <c r="N38" i="2"/>
  <c r="X38" i="2"/>
  <c r="M37" i="2"/>
  <c r="M37" i="2" a="1"/>
  <c r="N37" i="2"/>
  <c r="X37" i="2"/>
  <c r="M34" i="2"/>
  <c r="M34" i="2" a="1"/>
  <c r="N34" i="2"/>
  <c r="X34" i="2"/>
  <c r="M32" i="2"/>
  <c r="M32" i="2" a="1"/>
  <c r="N32" i="2"/>
  <c r="X32" i="2"/>
  <c r="M25" i="2"/>
  <c r="M25" i="2" a="1"/>
  <c r="N25" i="2"/>
  <c r="X25" i="2"/>
  <c r="M31" i="2"/>
  <c r="M31" i="2" a="1"/>
  <c r="N31" i="2"/>
  <c r="X31" i="2"/>
  <c r="M36" i="2"/>
  <c r="M36" i="2" a="1"/>
  <c r="N36" i="2"/>
  <c r="X36" i="2"/>
  <c r="M33" i="2"/>
  <c r="M33" i="2" a="1"/>
  <c r="N33" i="2"/>
  <c r="X33" i="2"/>
  <c r="M39" i="2"/>
  <c r="M39" i="2" a="1"/>
  <c r="N39" i="2"/>
  <c r="X39" i="2"/>
  <c r="M28" i="2"/>
  <c r="M28" i="2" a="1"/>
  <c r="N28" i="2"/>
  <c r="X28" i="2"/>
  <c r="M19" i="2"/>
  <c r="M19" i="2" a="1"/>
  <c r="N19" i="2"/>
  <c r="X19" i="2"/>
  <c r="M30" i="2"/>
  <c r="M30" i="2" a="1"/>
  <c r="N30" i="2"/>
  <c r="X30" i="2"/>
  <c r="M35" i="2"/>
  <c r="M35" i="2" a="1"/>
  <c r="N35" i="2"/>
  <c r="X35" i="2"/>
  <c r="M24" i="2"/>
  <c r="M24" i="2" a="1"/>
  <c r="N24" i="2"/>
  <c r="X24" i="2"/>
  <c r="M23" i="2"/>
  <c r="M23" i="2" a="1"/>
  <c r="N23" i="2"/>
  <c r="X23" i="2"/>
  <c r="M29" i="2"/>
  <c r="M29" i="2" a="1"/>
  <c r="N29" i="2"/>
  <c r="X29" i="2"/>
  <c r="M20" i="2"/>
  <c r="M20" i="2" a="1"/>
  <c r="N20" i="2"/>
  <c r="X20" i="2"/>
  <c r="M27" i="2"/>
  <c r="M27" i="2" a="1"/>
  <c r="N27" i="2"/>
  <c r="X27" i="2"/>
  <c r="M14" i="2"/>
  <c r="M14" i="2" a="1"/>
  <c r="N14" i="2"/>
  <c r="X14" i="2"/>
  <c r="M22" i="2"/>
  <c r="M22" i="2" a="1"/>
  <c r="N22" i="2"/>
  <c r="X22" i="2"/>
  <c r="M21" i="2"/>
  <c r="M21" i="2" a="1"/>
  <c r="N21" i="2"/>
  <c r="X21" i="2"/>
  <c r="M18" i="2"/>
  <c r="M18" i="2" a="1"/>
  <c r="N18" i="2"/>
  <c r="X18" i="2"/>
  <c r="M11" i="2"/>
  <c r="M11" i="2" a="1"/>
  <c r="N11" i="2"/>
  <c r="X11" i="2"/>
  <c r="M15" i="2"/>
  <c r="M15" i="2" a="1"/>
  <c r="N15" i="2"/>
  <c r="X15" i="2"/>
  <c r="M17" i="2"/>
  <c r="M17" i="2" a="1"/>
  <c r="N17" i="2"/>
  <c r="X17" i="2"/>
  <c r="M16" i="2"/>
  <c r="M16" i="2" a="1"/>
  <c r="N16" i="2"/>
  <c r="X16" i="2"/>
  <c r="M10" i="2"/>
  <c r="M10" i="2" a="1"/>
  <c r="N10" i="2"/>
  <c r="X10" i="2"/>
  <c r="M12" i="2"/>
  <c r="M13" i="2" a="1"/>
  <c r="M12" i="2" a="1"/>
  <c r="N12" i="2"/>
  <c r="X12" i="2"/>
  <c r="H26" i="2"/>
  <c r="B26" i="2"/>
  <c r="B26" i="2" a="1"/>
  <c r="H37" i="2"/>
  <c r="B37" i="2"/>
  <c r="B37" i="2" a="1"/>
  <c r="H38" i="2"/>
  <c r="B38" i="2"/>
  <c r="B38" i="2" a="1"/>
  <c r="H36" i="2"/>
  <c r="B36" i="2"/>
  <c r="B36" i="2" a="1"/>
  <c r="H24" i="2"/>
  <c r="B24" i="2"/>
  <c r="B24" i="2" a="1"/>
  <c r="H23" i="2"/>
  <c r="B23" i="2"/>
  <c r="B23" i="2" a="1"/>
  <c r="H29" i="2"/>
  <c r="B29" i="2"/>
  <c r="B29" i="2" a="1"/>
  <c r="H21" i="2"/>
  <c r="B21" i="2"/>
  <c r="B21" i="2" a="1"/>
  <c r="H35" i="2"/>
  <c r="B35" i="2"/>
  <c r="B35" i="2" a="1"/>
  <c r="H30" i="2"/>
  <c r="B30" i="2"/>
  <c r="B30" i="2" a="1"/>
  <c r="H28" i="2"/>
  <c r="B28" i="2"/>
  <c r="B28" i="2" a="1"/>
  <c r="H27" i="2"/>
  <c r="B27" i="2"/>
  <c r="B27" i="2" a="1"/>
  <c r="H39" i="2"/>
  <c r="B39" i="2"/>
  <c r="B39" i="2" a="1"/>
  <c r="H32" i="2"/>
  <c r="B32" i="2"/>
  <c r="B32" i="2" a="1"/>
  <c r="H34" i="2"/>
  <c r="B34" i="2"/>
  <c r="B34" i="2" a="1"/>
  <c r="H31" i="2"/>
  <c r="B31" i="2"/>
  <c r="B31" i="2" a="1"/>
  <c r="H33" i="2"/>
  <c r="B33" i="2"/>
  <c r="B33" i="2" a="1"/>
  <c r="H19" i="2"/>
  <c r="B19" i="2"/>
  <c r="B19" i="2" a="1"/>
  <c r="H12" i="2"/>
  <c r="B12" i="2"/>
  <c r="B12" i="2" a="1"/>
  <c r="H22" i="2"/>
  <c r="B22" i="2"/>
  <c r="B22" i="2" a="1"/>
  <c r="H15" i="2"/>
  <c r="B15" i="2"/>
  <c r="B15" i="2" a="1"/>
  <c r="H16" i="2"/>
  <c r="B16" i="2"/>
  <c r="B16" i="2" a="1"/>
  <c r="H18" i="2"/>
  <c r="B18" i="2"/>
  <c r="B18" i="2" a="1"/>
  <c r="H14" i="2"/>
  <c r="B14" i="2"/>
  <c r="B14" i="2" a="1"/>
  <c r="H11" i="2"/>
  <c r="B11" i="2"/>
  <c r="B11" i="2" a="1"/>
  <c r="H10" i="2"/>
  <c r="B10" i="2"/>
  <c r="B10" i="2" a="1"/>
  <c r="H25" i="2"/>
  <c r="B25" i="2"/>
  <c r="B25" i="2" a="1"/>
  <c r="H20" i="2"/>
  <c r="B20" i="2"/>
  <c r="B20" i="2" a="1"/>
  <c r="H13" i="2"/>
  <c r="B17" i="2"/>
  <c r="B13" i="2" a="1"/>
  <c r="B17" i="2" a="1"/>
  <c r="H17" i="2"/>
  <c r="P26" i="2"/>
  <c r="O26" i="2"/>
  <c r="O26" i="2" a="1"/>
  <c r="P33" i="2"/>
  <c r="O33" i="2"/>
  <c r="O33" i="2" a="1"/>
  <c r="P34" i="2"/>
  <c r="O34" i="2"/>
  <c r="O34" i="2" a="1"/>
  <c r="P37" i="2"/>
  <c r="O37" i="2"/>
  <c r="O37" i="2" a="1"/>
  <c r="P27" i="2"/>
  <c r="O27" i="2"/>
  <c r="O27" i="2" a="1"/>
  <c r="P23" i="2"/>
  <c r="O23" i="2"/>
  <c r="O23" i="2" a="1"/>
  <c r="P32" i="2"/>
  <c r="O32" i="2"/>
  <c r="O32" i="2" a="1"/>
  <c r="P31" i="2"/>
  <c r="O31" i="2"/>
  <c r="O31" i="2" a="1"/>
  <c r="P28" i="2"/>
  <c r="O28" i="2"/>
  <c r="O28" i="2" a="1"/>
  <c r="P25" i="2"/>
  <c r="O25" i="2"/>
  <c r="O25" i="2" a="1"/>
  <c r="P39" i="2"/>
  <c r="O39" i="2"/>
  <c r="O39" i="2" a="1"/>
  <c r="P38" i="2"/>
  <c r="O38" i="2"/>
  <c r="O38" i="2" a="1"/>
  <c r="P35" i="2"/>
  <c r="O35" i="2"/>
  <c r="O35" i="2" a="1"/>
  <c r="P36" i="2"/>
  <c r="O36" i="2"/>
  <c r="O36" i="2" a="1"/>
  <c r="P30" i="2"/>
  <c r="O30" i="2"/>
  <c r="O30" i="2" a="1"/>
  <c r="P29" i="2"/>
  <c r="O29" i="2"/>
  <c r="O29" i="2" a="1"/>
  <c r="P14" i="2"/>
  <c r="O14" i="2"/>
  <c r="O14" i="2" a="1"/>
  <c r="P17" i="2"/>
  <c r="O17" i="2"/>
  <c r="O17" i="2" a="1"/>
  <c r="P24" i="2"/>
  <c r="O24" i="2"/>
  <c r="O24" i="2" a="1"/>
  <c r="P18" i="2"/>
  <c r="O18" i="2"/>
  <c r="O18" i="2" a="1"/>
  <c r="P22" i="2"/>
  <c r="O22" i="2"/>
  <c r="O22" i="2" a="1"/>
  <c r="P21" i="2"/>
  <c r="O21" i="2"/>
  <c r="O21" i="2" a="1"/>
  <c r="P19" i="2"/>
  <c r="O19" i="2"/>
  <c r="O19" i="2" a="1"/>
  <c r="P20" i="2"/>
  <c r="O20" i="2"/>
  <c r="O20" i="2" a="1"/>
  <c r="P11" i="2"/>
  <c r="O11" i="2"/>
  <c r="O11" i="2" a="1"/>
  <c r="P15" i="2"/>
  <c r="O15" i="2"/>
  <c r="O15" i="2" a="1"/>
  <c r="P12" i="2"/>
  <c r="O12" i="2"/>
  <c r="O12" i="2" a="1"/>
  <c r="P10" i="2"/>
  <c r="O10" i="2"/>
  <c r="O10" i="2" a="1"/>
  <c r="P13" i="2"/>
  <c r="O16" i="2"/>
  <c r="O13" i="2" a="1"/>
  <c r="O16" i="2" a="1"/>
  <c r="P16" i="2"/>
  <c r="BO26" i="2"/>
  <c r="AI26" i="2"/>
  <c r="AI26" i="2" a="1"/>
  <c r="BO31" i="2"/>
  <c r="AI31" i="2"/>
  <c r="AI31" i="2" a="1"/>
  <c r="BO36" i="2"/>
  <c r="AI36" i="2"/>
  <c r="AI36" i="2" a="1"/>
  <c r="BO33" i="2"/>
  <c r="AI33" i="2"/>
  <c r="AI33" i="2" a="1"/>
  <c r="BO25" i="2"/>
  <c r="AI25" i="2"/>
  <c r="AI25" i="2" a="1"/>
  <c r="BO27" i="2"/>
  <c r="AI27" i="2"/>
  <c r="AI27" i="2" a="1"/>
  <c r="BO17" i="2"/>
  <c r="AI17" i="2"/>
  <c r="AI17" i="2" a="1"/>
  <c r="BO11" i="2"/>
  <c r="AI11" i="2"/>
  <c r="AI11" i="2" a="1"/>
  <c r="BO20" i="2"/>
  <c r="AI20" i="2"/>
  <c r="AI20" i="2" a="1"/>
  <c r="BO37" i="2"/>
  <c r="AI37" i="2"/>
  <c r="AI37" i="2" a="1"/>
  <c r="BO38" i="2"/>
  <c r="AI38" i="2"/>
  <c r="AI38" i="2" a="1"/>
  <c r="BO39" i="2"/>
  <c r="AI39" i="2"/>
  <c r="AI39" i="2" a="1"/>
  <c r="BO30" i="2"/>
  <c r="AI30" i="2"/>
  <c r="AI30" i="2" a="1"/>
  <c r="BO29" i="2"/>
  <c r="AI29" i="2"/>
  <c r="AI29" i="2" a="1"/>
  <c r="BO34" i="2"/>
  <c r="AI34" i="2"/>
  <c r="AI34" i="2" a="1"/>
  <c r="BO35" i="2"/>
  <c r="AI35" i="2"/>
  <c r="AI35" i="2" a="1"/>
  <c r="BO32" i="2"/>
  <c r="AI32" i="2"/>
  <c r="AI32" i="2" a="1"/>
  <c r="BO28" i="2"/>
  <c r="AI28" i="2"/>
  <c r="AI28" i="2" a="1"/>
  <c r="BO12" i="2"/>
  <c r="AI12" i="2"/>
  <c r="AI12" i="2" a="1"/>
  <c r="BO23" i="2"/>
  <c r="AI23" i="2"/>
  <c r="AI23" i="2" a="1"/>
  <c r="BO19" i="2"/>
  <c r="AI19" i="2"/>
  <c r="AI19" i="2" a="1"/>
  <c r="BO18" i="2"/>
  <c r="AI18" i="2"/>
  <c r="AI18" i="2" a="1"/>
  <c r="BO22" i="2"/>
  <c r="AI22" i="2"/>
  <c r="AI22" i="2" a="1"/>
  <c r="BO24" i="2"/>
  <c r="AI24" i="2"/>
  <c r="AI24" i="2" a="1"/>
  <c r="BO21" i="2"/>
  <c r="AI21" i="2"/>
  <c r="AI21" i="2" a="1"/>
  <c r="BO16" i="2"/>
  <c r="AI16" i="2"/>
  <c r="AI16" i="2" a="1"/>
  <c r="BO10" i="2"/>
  <c r="AI10" i="2"/>
  <c r="AI10" i="2" a="1"/>
  <c r="BO15" i="2"/>
  <c r="AI15" i="2"/>
  <c r="AI15" i="2" a="1"/>
  <c r="BO13" i="2"/>
  <c r="AI14" i="2"/>
  <c r="AI13" i="2" a="1"/>
  <c r="AI14" i="2" a="1"/>
  <c r="BO14" i="2"/>
  <c r="BS26" i="2"/>
  <c r="AM26" i="2"/>
  <c r="AM26" i="2" a="1"/>
  <c r="BS38" i="2"/>
  <c r="AM38" i="2"/>
  <c r="AM38" i="2" a="1"/>
  <c r="BS27" i="2"/>
  <c r="AM27" i="2"/>
  <c r="AM27" i="2" a="1"/>
  <c r="BS25" i="2"/>
  <c r="AM25" i="2"/>
  <c r="AM25" i="2" a="1"/>
  <c r="BS37" i="2"/>
  <c r="AM37" i="2"/>
  <c r="AM37" i="2" a="1"/>
  <c r="BS35" i="2"/>
  <c r="AM35" i="2"/>
  <c r="AM35" i="2" a="1"/>
  <c r="BS32" i="2"/>
  <c r="AM32" i="2"/>
  <c r="AM32" i="2" a="1"/>
  <c r="BS33" i="2"/>
  <c r="AM33" i="2"/>
  <c r="AM33" i="2" a="1"/>
  <c r="BS28" i="2"/>
  <c r="AM28" i="2"/>
  <c r="AM28" i="2" a="1"/>
  <c r="BS30" i="2"/>
  <c r="AM30" i="2"/>
  <c r="AM30" i="2" a="1"/>
  <c r="BS36" i="2"/>
  <c r="AM36" i="2"/>
  <c r="AM36" i="2" a="1"/>
  <c r="BS31" i="2"/>
  <c r="AM31" i="2"/>
  <c r="AM31" i="2" a="1"/>
  <c r="BS29" i="2"/>
  <c r="AM29" i="2"/>
  <c r="AM29" i="2" a="1"/>
  <c r="BS24" i="2"/>
  <c r="AM24" i="2"/>
  <c r="AM24" i="2" a="1"/>
  <c r="BS22" i="2"/>
  <c r="AM22" i="2"/>
  <c r="AM22" i="2" a="1"/>
  <c r="BS39" i="2"/>
  <c r="AM39" i="2"/>
  <c r="AM39" i="2" a="1"/>
  <c r="BS34" i="2"/>
  <c r="AM34" i="2"/>
  <c r="AM34" i="2" a="1"/>
  <c r="BS14" i="2"/>
  <c r="AM14" i="2"/>
  <c r="AM14" i="2" a="1"/>
  <c r="BS16" i="2"/>
  <c r="AM16" i="2"/>
  <c r="AM16" i="2" a="1"/>
  <c r="BS20" i="2"/>
  <c r="AM20" i="2"/>
  <c r="AM20" i="2" a="1"/>
  <c r="BS18" i="2"/>
  <c r="AM18" i="2"/>
  <c r="AM18" i="2" a="1"/>
  <c r="BS23" i="2"/>
  <c r="AM23" i="2"/>
  <c r="AM23" i="2" a="1"/>
  <c r="BS19" i="2"/>
  <c r="AM19" i="2"/>
  <c r="AM19" i="2" a="1"/>
  <c r="BS21" i="2"/>
  <c r="AM21" i="2"/>
  <c r="AM21" i="2" a="1"/>
  <c r="BS10" i="2"/>
  <c r="AM10" i="2"/>
  <c r="AM10" i="2" a="1"/>
  <c r="BS11" i="2"/>
  <c r="AM11" i="2"/>
  <c r="AM11" i="2" a="1"/>
  <c r="BS12" i="2"/>
  <c r="AM12" i="2"/>
  <c r="AM12" i="2" a="1"/>
  <c r="BS17" i="2"/>
  <c r="AM17" i="2"/>
  <c r="AM17" i="2" a="1"/>
  <c r="BS13" i="2"/>
  <c r="AM15" i="2"/>
  <c r="AM13" i="2" a="1"/>
  <c r="AM15" i="2" a="1"/>
  <c r="BS15" i="2"/>
  <c r="R26" i="2"/>
  <c r="Q26" i="2"/>
  <c r="Q26" i="2" a="1"/>
  <c r="R32" i="2"/>
  <c r="Q32" i="2"/>
  <c r="Q32" i="2" a="1"/>
  <c r="R34" i="2"/>
  <c r="Q34" i="2"/>
  <c r="Q34" i="2" a="1"/>
  <c r="R37" i="2"/>
  <c r="Q37" i="2"/>
  <c r="Q37" i="2" a="1"/>
  <c r="R35" i="2"/>
  <c r="Q35" i="2"/>
  <c r="Q35" i="2" a="1"/>
  <c r="R38" i="2"/>
  <c r="Q38" i="2"/>
  <c r="Q38" i="2" a="1"/>
  <c r="R39" i="2"/>
  <c r="Q39" i="2"/>
  <c r="Q39" i="2" a="1"/>
  <c r="R30" i="2"/>
  <c r="Q30" i="2"/>
  <c r="Q30" i="2" a="1"/>
  <c r="R23" i="2"/>
  <c r="Q23" i="2"/>
  <c r="Q23" i="2" a="1"/>
  <c r="R20" i="2"/>
  <c r="Q20" i="2"/>
  <c r="Q20" i="2" a="1"/>
  <c r="R31" i="2"/>
  <c r="Q31" i="2"/>
  <c r="Q31" i="2" a="1"/>
  <c r="R36" i="2"/>
  <c r="Q36" i="2"/>
  <c r="Q36" i="2" a="1"/>
  <c r="R33" i="2"/>
  <c r="Q33" i="2"/>
  <c r="Q33" i="2" a="1"/>
  <c r="R28" i="2"/>
  <c r="Q28" i="2"/>
  <c r="Q28" i="2" a="1"/>
  <c r="R22" i="2"/>
  <c r="Q22" i="2"/>
  <c r="Q22" i="2" a="1"/>
  <c r="R14" i="2"/>
  <c r="Q14" i="2"/>
  <c r="Q14" i="2" a="1"/>
  <c r="R29" i="2"/>
  <c r="Q29" i="2"/>
  <c r="Q29" i="2" a="1"/>
  <c r="R27" i="2"/>
  <c r="Q27" i="2"/>
  <c r="Q27" i="2" a="1"/>
  <c r="R24" i="2"/>
  <c r="Q24" i="2"/>
  <c r="Q24" i="2" a="1"/>
  <c r="R18" i="2"/>
  <c r="Q18" i="2"/>
  <c r="Q18" i="2" a="1"/>
  <c r="R16" i="2"/>
  <c r="Q16" i="2"/>
  <c r="Q16" i="2" a="1"/>
  <c r="R21" i="2"/>
  <c r="Q21" i="2"/>
  <c r="Q21" i="2" a="1"/>
  <c r="R19" i="2"/>
  <c r="Q19" i="2"/>
  <c r="Q19" i="2" a="1"/>
  <c r="R25" i="2"/>
  <c r="Q25" i="2"/>
  <c r="Q25" i="2" a="1"/>
  <c r="R17" i="2"/>
  <c r="Q17" i="2"/>
  <c r="Q17" i="2" a="1"/>
  <c r="R15" i="2"/>
  <c r="Q15" i="2"/>
  <c r="Q15" i="2" a="1"/>
  <c r="R12" i="2"/>
  <c r="Q12" i="2"/>
  <c r="Q12" i="2" a="1"/>
  <c r="R10" i="2"/>
  <c r="Q10" i="2"/>
  <c r="Q10" i="2" a="1"/>
  <c r="R13" i="2"/>
  <c r="Q11" i="2"/>
  <c r="Q13" i="2" a="1"/>
  <c r="Q11" i="2" a="1"/>
  <c r="R11" i="2"/>
  <c r="V26" i="2"/>
  <c r="U26" i="2"/>
  <c r="U26" i="2" a="1"/>
  <c r="V32" i="2"/>
  <c r="U32" i="2"/>
  <c r="U32" i="2" a="1"/>
  <c r="V37" i="2"/>
  <c r="U37" i="2"/>
  <c r="U37" i="2" a="1"/>
  <c r="V38" i="2"/>
  <c r="U38" i="2"/>
  <c r="U38" i="2" a="1"/>
  <c r="V36" i="2"/>
  <c r="U36" i="2"/>
  <c r="U36" i="2" a="1"/>
  <c r="V31" i="2"/>
  <c r="U31" i="2"/>
  <c r="U31" i="2" a="1"/>
  <c r="V33" i="2"/>
  <c r="U33" i="2"/>
  <c r="U33" i="2" a="1"/>
  <c r="V30" i="2"/>
  <c r="U30" i="2"/>
  <c r="U30" i="2" a="1"/>
  <c r="V24" i="2"/>
  <c r="U24" i="2"/>
  <c r="U24" i="2" a="1"/>
  <c r="V25" i="2"/>
  <c r="U25" i="2"/>
  <c r="U25" i="2" a="1"/>
  <c r="V20" i="2"/>
  <c r="U20" i="2"/>
  <c r="U20" i="2" a="1"/>
  <c r="V27" i="2"/>
  <c r="U27" i="2"/>
  <c r="U27" i="2" a="1"/>
  <c r="V34" i="2"/>
  <c r="U34" i="2"/>
  <c r="U34" i="2" a="1"/>
  <c r="V29" i="2"/>
  <c r="U29" i="2"/>
  <c r="U29" i="2" a="1"/>
  <c r="V39" i="2"/>
  <c r="U39" i="2"/>
  <c r="U39" i="2" a="1"/>
  <c r="V35" i="2"/>
  <c r="U35" i="2"/>
  <c r="U35" i="2" a="1"/>
  <c r="V28" i="2"/>
  <c r="U28" i="2"/>
  <c r="U28" i="2" a="1"/>
  <c r="V16" i="2"/>
  <c r="U16" i="2"/>
  <c r="U16" i="2" a="1"/>
  <c r="V19" i="2"/>
  <c r="U19" i="2"/>
  <c r="U19" i="2" a="1"/>
  <c r="V10" i="2"/>
  <c r="U10" i="2"/>
  <c r="U10" i="2" a="1"/>
  <c r="V21" i="2"/>
  <c r="U21" i="2"/>
  <c r="U21" i="2" a="1"/>
  <c r="V22" i="2"/>
  <c r="U22" i="2"/>
  <c r="U22" i="2" a="1"/>
  <c r="V14" i="2"/>
  <c r="U14" i="2"/>
  <c r="U14" i="2" a="1"/>
  <c r="V18" i="2"/>
  <c r="U18" i="2"/>
  <c r="U18" i="2" a="1"/>
  <c r="V12" i="2"/>
  <c r="U12" i="2"/>
  <c r="U12" i="2" a="1"/>
  <c r="V15" i="2"/>
  <c r="U15" i="2"/>
  <c r="U15" i="2" a="1"/>
  <c r="V17" i="2"/>
  <c r="U17" i="2"/>
  <c r="U17" i="2" a="1"/>
  <c r="V11" i="2"/>
  <c r="U11" i="2"/>
  <c r="U11" i="2" a="1"/>
  <c r="V13" i="2"/>
  <c r="U23" i="2"/>
  <c r="U13" i="2" a="1"/>
  <c r="U23" i="2" a="1"/>
  <c r="V23" i="2"/>
  <c r="BP26" i="2"/>
  <c r="AJ26" i="2"/>
  <c r="AJ26" i="2" a="1"/>
  <c r="BP39" i="2"/>
  <c r="AJ39" i="2"/>
  <c r="AJ39" i="2" a="1"/>
  <c r="BP36" i="2"/>
  <c r="AJ36" i="2"/>
  <c r="AJ36" i="2" a="1"/>
  <c r="BP37" i="2"/>
  <c r="AJ37" i="2"/>
  <c r="AJ37" i="2" a="1"/>
  <c r="BP32" i="2"/>
  <c r="AJ32" i="2"/>
  <c r="AJ32" i="2" a="1"/>
  <c r="BP28" i="2"/>
  <c r="AJ28" i="2"/>
  <c r="AJ28" i="2" a="1"/>
  <c r="BP34" i="2"/>
  <c r="AJ34" i="2"/>
  <c r="AJ34" i="2" a="1"/>
  <c r="BP31" i="2"/>
  <c r="AJ31" i="2"/>
  <c r="AJ31" i="2" a="1"/>
  <c r="BP24" i="2"/>
  <c r="AJ24" i="2"/>
  <c r="AJ24" i="2" a="1"/>
  <c r="BP23" i="2"/>
  <c r="AJ23" i="2"/>
  <c r="AJ23" i="2" a="1"/>
  <c r="BP35" i="2"/>
  <c r="AJ35" i="2"/>
  <c r="AJ35" i="2" a="1"/>
  <c r="BP30" i="2"/>
  <c r="AJ30" i="2"/>
  <c r="AJ30" i="2" a="1"/>
  <c r="BP29" i="2"/>
  <c r="AJ29" i="2"/>
  <c r="AJ29" i="2" a="1"/>
  <c r="BP14" i="2"/>
  <c r="AJ14" i="2"/>
  <c r="AJ14" i="2" a="1"/>
  <c r="BP38" i="2"/>
  <c r="AJ38" i="2"/>
  <c r="AJ38" i="2" a="1"/>
  <c r="BP33" i="2"/>
  <c r="AJ33" i="2"/>
  <c r="AJ33" i="2" a="1"/>
  <c r="BP27" i="2"/>
  <c r="AJ27" i="2"/>
  <c r="AJ27" i="2" a="1"/>
  <c r="BP25" i="2"/>
  <c r="AJ25" i="2"/>
  <c r="AJ25" i="2" a="1"/>
  <c r="BP21" i="2"/>
  <c r="AJ21" i="2"/>
  <c r="AJ21" i="2" a="1"/>
  <c r="BP20" i="2"/>
  <c r="AJ20" i="2"/>
  <c r="AJ20" i="2" a="1"/>
  <c r="BP11" i="2"/>
  <c r="AJ11" i="2"/>
  <c r="AJ11" i="2" a="1"/>
  <c r="BP18" i="2"/>
  <c r="AJ18" i="2"/>
  <c r="AJ18" i="2" a="1"/>
  <c r="BP17" i="2"/>
  <c r="AJ17" i="2"/>
  <c r="AJ17" i="2" a="1"/>
  <c r="BP22" i="2"/>
  <c r="AJ22" i="2"/>
  <c r="AJ22" i="2" a="1"/>
  <c r="BP16" i="2"/>
  <c r="AJ16" i="2"/>
  <c r="AJ16" i="2" a="1"/>
  <c r="BP19" i="2"/>
  <c r="AJ19" i="2"/>
  <c r="AJ19" i="2" a="1"/>
  <c r="BP10" i="2"/>
  <c r="AJ10" i="2"/>
  <c r="AJ10" i="2" a="1"/>
  <c r="BP12" i="2"/>
  <c r="AJ12" i="2"/>
  <c r="AJ12" i="2" a="1"/>
  <c r="BP13" i="2"/>
  <c r="AJ15" i="2"/>
  <c r="AJ13" i="2" a="1"/>
  <c r="AJ15" i="2" a="1"/>
  <c r="BP15" i="2"/>
  <c r="K31" i="2"/>
  <c r="K31" i="2" a="1"/>
  <c r="L31" i="2"/>
  <c r="W31" i="2"/>
  <c r="W13" i="2"/>
  <c r="L13" i="2"/>
  <c r="K34" i="2"/>
  <c r="K34" i="2" a="1"/>
  <c r="L34" i="2"/>
  <c r="W34" i="2"/>
  <c r="K30" i="2"/>
  <c r="K30" i="2" a="1"/>
  <c r="L30" i="2"/>
  <c r="W30" i="2"/>
  <c r="K35" i="2"/>
  <c r="K35" i="2" a="1"/>
  <c r="L35" i="2"/>
  <c r="W35" i="2"/>
  <c r="W37" i="2"/>
  <c r="L37" i="2"/>
  <c r="K37" i="2"/>
  <c r="K37" i="2" a="1"/>
  <c r="W28" i="2"/>
  <c r="L28" i="2"/>
  <c r="K28" i="2"/>
  <c r="K28" i="2" a="1"/>
  <c r="W19" i="2"/>
  <c r="L19" i="2"/>
  <c r="K19" i="2"/>
  <c r="K19" i="2" a="1"/>
  <c r="W36" i="2"/>
  <c r="L36" i="2"/>
  <c r="K36" i="2"/>
  <c r="K36" i="2" a="1"/>
  <c r="K32" i="2"/>
  <c r="K32" i="2" a="1"/>
  <c r="L32" i="2"/>
  <c r="W32" i="2"/>
  <c r="K33" i="2"/>
  <c r="K33" i="2" a="1"/>
  <c r="L33" i="2"/>
  <c r="W33" i="2"/>
  <c r="K27" i="2"/>
  <c r="K27" i="2" a="1"/>
  <c r="L27" i="2"/>
  <c r="W27" i="2"/>
  <c r="K29" i="2"/>
  <c r="K29" i="2" a="1"/>
  <c r="L29" i="2"/>
  <c r="W29" i="2"/>
  <c r="K23" i="2"/>
  <c r="K23" i="2" a="1"/>
  <c r="L23" i="2"/>
  <c r="W23" i="2"/>
  <c r="W39" i="2"/>
  <c r="L39" i="2"/>
  <c r="K39" i="2"/>
  <c r="K39" i="2" a="1"/>
  <c r="K14" i="2"/>
  <c r="K14" i="2" a="1"/>
  <c r="L14" i="2"/>
  <c r="W14" i="2"/>
  <c r="W38" i="2"/>
  <c r="L38" i="2"/>
  <c r="K38" i="2"/>
  <c r="K38" i="2" a="1"/>
  <c r="W24" i="2"/>
  <c r="L24" i="2"/>
  <c r="K24" i="2"/>
  <c r="K24" i="2" a="1"/>
  <c r="W25" i="2"/>
  <c r="L25" i="2"/>
  <c r="K25" i="2"/>
  <c r="K25" i="2" a="1"/>
  <c r="K10" i="2"/>
  <c r="K10" i="2" a="1"/>
  <c r="L10" i="2"/>
  <c r="W10" i="2"/>
  <c r="K20" i="2"/>
  <c r="K20" i="2" a="1"/>
  <c r="L20" i="2"/>
  <c r="W20" i="2"/>
  <c r="K15" i="2"/>
  <c r="K15" i="2" a="1"/>
  <c r="L15" i="2"/>
  <c r="W15" i="2"/>
  <c r="K21" i="2"/>
  <c r="K21" i="2" a="1"/>
  <c r="L21" i="2"/>
  <c r="W21" i="2"/>
  <c r="K22" i="2"/>
  <c r="K22" i="2" a="1"/>
  <c r="L22" i="2"/>
  <c r="W22" i="2"/>
  <c r="K11" i="2"/>
  <c r="K11" i="2" a="1"/>
  <c r="L11" i="2"/>
  <c r="W11" i="2"/>
  <c r="K12" i="2"/>
  <c r="K12" i="2" a="1"/>
  <c r="L12" i="2"/>
  <c r="W12" i="2"/>
  <c r="W16" i="2"/>
  <c r="L16" i="2"/>
  <c r="K16" i="2"/>
  <c r="K16" i="2" a="1"/>
  <c r="W18" i="2"/>
  <c r="L18" i="2"/>
  <c r="K18" i="2"/>
  <c r="K18" i="2" a="1"/>
  <c r="K17" i="2"/>
  <c r="K17" i="2" a="1"/>
  <c r="L17" i="2"/>
  <c r="W17" i="2"/>
  <c r="K13" i="2"/>
  <c r="K26" i="2"/>
  <c r="K13" i="2" a="1"/>
  <c r="K26" i="2" a="1"/>
  <c r="L26" i="2"/>
  <c r="W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JPS</author>
  </authors>
  <commentList>
    <comment ref="DK7" authorId="0" shapeId="0" xr:uid="{41D85A92-7129-4938-A9F5-83E9B6FB8F9B}">
      <text>
        <r>
          <rPr>
            <b/>
            <sz val="9"/>
            <color indexed="81"/>
            <rFont val="Tahoma"/>
            <family val="2"/>
          </rPr>
          <t>JPS: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L7" authorId="0" shapeId="0" xr:uid="{5A5F3376-E7DE-4C39-BE91-CDFDD1DEEF98}">
      <text>
        <r>
          <rPr>
            <b/>
            <sz val="9"/>
            <color indexed="81"/>
            <rFont val="Tahoma"/>
            <family val="2"/>
          </rPr>
          <t>JPS: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M7" authorId="0" shapeId="0" xr:uid="{782FF167-0313-47F0-BE33-85D5CA9AF092}">
      <text>
        <r>
          <rPr>
            <b/>
            <sz val="9"/>
            <color indexed="81"/>
            <rFont val="Tahoma"/>
            <family val="2"/>
          </rPr>
          <t>JPS: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J7" authorId="0" shapeId="0" xr:uid="{DCF42F8C-9039-4038-A005-6E96CC126171}">
      <text>
        <r>
          <rPr>
            <b/>
            <sz val="9"/>
            <color indexed="81"/>
            <rFont val="Tahoma"/>
            <family val="2"/>
          </rPr>
          <t xml:space="preserve">jusqu'au 14/02/2022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Z12" authorId="0" shapeId="0" xr:uid="{BAE40574-AB60-4C28-95CF-756F0E4CB84E}">
      <text>
        <r>
          <rPr>
            <b/>
            <sz val="9"/>
            <color indexed="81"/>
            <rFont val="Tahoma"/>
            <family val="2"/>
          </rPr>
          <t>ATOS 386 WORD 165 551,00€
va être remboursé car prélevé sur factures non payées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<sst xmlns="http://schemas.openxmlformats.org/spreadsheetml/2006/main" count="867" uniqueCount="290">
  <si>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</si>
  <si>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</si>
  <si>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</si>
  <si>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</si>
  <si>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</si>
  <si>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</si>
  <si>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</si>
  <si>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</si>
  <si>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</si>
  <si>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</si>
  <si>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</si>
  <si>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</si>
  <si>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</si>
  <si>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</si>
  <si>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</si>
  <si>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</si>
  <si>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</si>
  <si>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TOTAL JOUR ATOS WORLDLINE (bruts)</t>
  </si>
  <si>
    <t>NIVELLES</t>
  </si>
  <si>
    <t>BE83 0682 2344 8015</t>
  </si>
  <si>
    <t>BE79 0018 6893 1433</t>
  </si>
  <si>
    <t>Axepta BNP Paribas</t>
  </si>
  <si>
    <t>Warandeberg 3</t>
  </si>
  <si>
    <t>1000 BRUSSEL</t>
  </si>
  <si>
    <t>VERSEMENT DE BE79 0018 6893 1433 Axepta BNP Paribas    0719319138 ALL / 420.00/NR.0050028372/KOM. 1.52/       DAT.25.07.2024/EQUINOXE S. A /Nivelles REF. :          202407250028372 VERS BE83 0682 2344 8015 EQUINOXE S. A REF. : 132356752 VAL. 26-07</t>
  </si>
  <si>
    <t>EUR</t>
  </si>
  <si>
    <t>GEBABEBB</t>
  </si>
  <si>
    <t>BE</t>
  </si>
  <si>
    <t>ALL  /    420.00/NR.0050028372/KOM.     1.52/DAT.25.07.2024/EQUINOXE S.A        /Nivelles</t>
  </si>
  <si>
    <t>BE42 6792 0034 9254</t>
  </si>
  <si>
    <t>TVA RECETTES NAMUR</t>
  </si>
  <si>
    <t>VIREMENT BELFIUS DIRECT NET VERS BE42 6792 0034 9254   TVA RECETTES NAMUR +++500/2883/69656+++                REF. : 090189477Q026 VAL. 26-07</t>
  </si>
  <si>
    <t>PCHQBEBB</t>
  </si>
  <si>
    <t>+++500/2883/69656+++</t>
  </si>
  <si>
    <t>BE47 2710 1655 3080</t>
  </si>
  <si>
    <t>NET AND CO</t>
  </si>
  <si>
    <t>RUE DE NIVELLES 2</t>
  </si>
  <si>
    <t>1300 WAVRE</t>
  </si>
  <si>
    <t>VIREMENT BELFIUS DIRECT NET VERS BE47 2710 1655 3080   NET AND CO RUE DE NIVELLES 2 1300 WAVRE BE             22412079+22421045+22423035                             REF. : 090189297Q030 VAL. 26-07</t>
  </si>
  <si>
    <t>22412079+22421045+22423035</t>
  </si>
  <si>
    <t>BE06 9502 9132 8822</t>
  </si>
  <si>
    <t>Mme DOMINIQUE DEVILLE</t>
  </si>
  <si>
    <t>RUE RY-DE-DINNAN 16</t>
  </si>
  <si>
    <t>6929 DAVERDISSE</t>
  </si>
  <si>
    <t>VERSEMENT DE BE06 9502 9132 8822 Mme DOMINIQUE DEVILLE Sweet rouge et pantalon leopard VERS                   BE83 0682 2344 8015 Equinoxe SA                        REF. : 132126083 VAL. 26-07</t>
  </si>
  <si>
    <t>CTBKBEBX</t>
  </si>
  <si>
    <t>Sweet rouge et pantalon leopard</t>
  </si>
  <si>
    <t>666-0000000-79</t>
  </si>
  <si>
    <t>ATOS WORLDLINE</t>
  </si>
  <si>
    <t>VOS RECETTES BANCONTACT DU 25/07/2024 POUR LE TERMINAL 141497 , LA PERIODE TERMINAL 505 , MYRTILLE NEW CON    NIVELLES                                               REF. : 082577Q001047 VAL. 25-07</t>
  </si>
  <si>
    <t>BSYSBEB1</t>
  </si>
  <si>
    <t>25/07 REF 666141497 PERIODE 505 MYRTILLE NEW CON  NIVELLES</t>
  </si>
  <si>
    <t>PARKING STOCKEL SQUARE</t>
  </si>
  <si>
    <t>1150  BRUXELLES</t>
  </si>
  <si>
    <t>BANCONTACT ACHAT - PARKING STOCKEL SQUARE - 1150       BRUXELLES BE - 25/07/24 19:07 - CONTACTLESS - CARTE    5255 06XX XXXX 7292 - GALERA Y CARMONA J               REF. : 0053322661948 VAL. 25-07</t>
  </si>
  <si>
    <t>VOS RECETTES BANCONTACT DU 25/07/2024 POUR LE TERMINAL 141497 , LA PERIODE TERMINAL 505 , MYRTILLE NEW CON    NIVELLES                                               REF. : 082577P009537 VAL. 25-07</t>
  </si>
  <si>
    <t>BE37 2710 7538 8028</t>
  </si>
  <si>
    <t>DIERICKX MARIE FRANCE</t>
  </si>
  <si>
    <t>AVENUE DE LA GRANDE ARMEE 14 B 0</t>
  </si>
  <si>
    <t>1420 BRAINE-L'ALLEUD</t>
  </si>
  <si>
    <t>VIREMENT BELFIUS DIRECT NET VERS BE37 2710 7538 8028   DIERICKX MARIE FRANCE AVENUE DE LA GRANDE ARMEE 14 B 0 1420 BRAINE-L'ALLEUD BE ACOMPTE sur Fiche de Paie      07/2024                                                REF. : 090189467P092 VAL. 25-07</t>
  </si>
  <si>
    <t>ACOMPTE sur Fiche de Paie 07/2024</t>
  </si>
  <si>
    <t>VERSEMENT DE BE79 0018 6893 1433 Axepta BNP Paribas    0719319138 ALL / 291.00/NR.0040028845/KOM. 0.78/       DAT.24.07.2024/EQUINOXE S. A /Nivelles REF. :          202407240028845 VERS BE83 0682 2344 8015 EQUINOXE S. A REF. : 131177664 VAL. 25-07</t>
  </si>
  <si>
    <t>ALL  /    291.00/NR.0040028845/KOM.     0.78/DAT.24.07.2024/EQUINOXE S.A        /Nivelles</t>
  </si>
  <si>
    <t>VOS RECETTES BANCONTACT DU 24/07/2024 POUR LE TERMINAL 141497 , LA PERIODE TERMINAL 504 , MYRTILLE NEW CON    NIVELLES                                               REF. : 082577P001046 VAL. 24-07</t>
  </si>
  <si>
    <t>24/07 REF 666141497 PERIODE 504 MYRTILLE NEW CON  NIVELLES</t>
  </si>
  <si>
    <t>666-0000004-83</t>
  </si>
  <si>
    <t>WORLDLINE</t>
  </si>
  <si>
    <t>VOS RECETTES: R:1-82207359/120 DU 23/07 AU 23/07       BRT:0000076,00EUR C:00000,00                           REF. : 082557P114137 VAL. 25-07</t>
  </si>
  <si>
    <t>R:1-82207359/120        DU  23/07 AU  23/07          BRT:0000076,00EUR C:00000,00</t>
  </si>
  <si>
    <t>DE85 1007 0100 0222 0077 00</t>
  </si>
  <si>
    <t>Sumup Limited</t>
  </si>
  <si>
    <t>VERSEMENT INSTANTANE DE DE85 1007 0100 0222 0077 00    Sumup Limited SUMUP PID625398 PAYOUT 240724 VERS       BE83 0682 2344 8015 EQUINOXE                           REF. : 080G77O217825 VAL. 24-07</t>
  </si>
  <si>
    <t>DEUTDEBB101</t>
  </si>
  <si>
    <t>SUMUP PID625398 PAYOUT 240724</t>
  </si>
  <si>
    <t>VOS RECETTES BANCONTACT DU 24/07/2024 POUR LE TERMINAL 141497 , LA PERIODE TERMINAL 504 , MYRTILLE NEW CON    NIVELLES                                               REF. : 082577O009390 VAL. 24-07</t>
  </si>
  <si>
    <t>LUKOIL 149 DWORP</t>
  </si>
  <si>
    <t>1653  DWORP</t>
  </si>
  <si>
    <t>BANCONTACT ACHAT ESSENCE - LUKOIL 149 DWORP - 1653     DWORP BE - 24/07/24 12:29 - CARTE 5255 06XX XXXX 7292  - GALERA Y CARMONA J                                   REF. : 0040149511201 VAL. 24-07</t>
  </si>
  <si>
    <t>AMAZON MRKTPLC</t>
  </si>
  <si>
    <t>2338  LUXEMBOURG</t>
  </si>
  <si>
    <t>BANCONTACT ACHAT - AMAZON MRKTPLC - 2338 LUXEMBOURG LU - 24/07/24 08:28 - 5Y95BPJ AMAZON PAYMENTS EUROPE -    VIA INTERNET - CARTE 5255 06XX XXXX 3451 - Szava Jean  REF. : 037RIPEEU0000 VAL. 24-07</t>
  </si>
  <si>
    <t>VERSEMENT DE BE79 0018 6893 1433 Axepta BNP Paribas    0719319138 ALL / 479.00/NR.0030027718/KOM. 0.65/       DAT.23.07.2024/EQUINOXE S. A /Nivelles REF. :          202407230027718 VERS BE83 0682 2344 8015 EQUINOXE S. A REF. : 129896951 VAL. 24-07</t>
  </si>
  <si>
    <t>ALL  /    479.00/NR.0030027718/KOM.     0.65/DAT.23.07.2024/EQUINOXE S.A        /Nivelles</t>
  </si>
  <si>
    <t>VOS RECETTES BANCONTACT DU 23/07/2024 POUR LE TERMINAL 141497 , LA PERIODE TERMINAL 503 , MYRTILLE NEW CON    NIVELLES                                               REF. : 082577O001020 VAL. 23-07</t>
  </si>
  <si>
    <t>23/07 REF 666141497 PERIODE 503 MYRTILLE NEW CON  NIVELLES</t>
  </si>
  <si>
    <t>VOS RECETTES: R:1-82207359/119 DU 22/07 AU 22/07       BRT:0000360,71EUR C:00000,00                           REF. : 082557O105935 VAL. 24-07</t>
  </si>
  <si>
    <t>R:1-82207359/119        DU  22/07 AU  22/07          BRT:0000360,71EUR C:00000,00</t>
  </si>
  <si>
    <t>BANCONTACT ACHAT - PARKING STOCKEL SQUARE - 1150       BRUXELLES BE - 23/07/24 19:09 - CONTACTLESS - CARTE    5255 06XX XXXX 7292 - GALERA Y CARMONA J               REF. : 0053322661900 VAL. 23-07</t>
  </si>
  <si>
    <t>BE55 3100 2694 2444</t>
  </si>
  <si>
    <t>WORLDLINE SA</t>
  </si>
  <si>
    <t>CH DE HAECHT 1442</t>
  </si>
  <si>
    <t>BE/1130      BRUXELLES</t>
  </si>
  <si>
    <t>VERSEMENT DE BE55 3100 2694 2444 WORLDLINE SA 150321/  INV/ 22.7.2024 REF. : 2000385567 VERS                  BE83 0682 2344 8015 EQUINOXE S. A. Chaussee de Mons 18 REF. : 128889861 VAL. 23-07</t>
  </si>
  <si>
    <t>BBRUBEBB010</t>
  </si>
  <si>
    <t>150321/INV/ 22.7.2024</t>
  </si>
  <si>
    <t>VOS RECETTES BANCONTACT DU 23/07/2024 POUR LE TERMINAL 141497 , LA PERIODE TERMINAL 503 , MYRTILLE NEW CON    NIVELLES                                               REF. : 082577N009048 VAL. 23-07</t>
  </si>
  <si>
    <t>VERSEMENT DE BE79 0018 6893 1433 Axepta BNP Paribas    0719319138 ALL / 498.00/NR.0020026234/KOM. 0.91/       DAT.22.07.2024/EQUINOXE S. A /Nivelles REF. :          202407220026234 VERS BE83 0682 2344 8015 EQUINOXE S. A REF. : 128546051 VAL. 23-07</t>
  </si>
  <si>
    <t>ALL  /    498.00/NR.0020026234/KOM.     0.91/DAT.22.07.2024/EQUINOXE S.A        /Nivelles</t>
  </si>
  <si>
    <t>VOS RECETTES BANCONTACT DU 22/07/2024 POUR LE TERMINAL 141497 , LA PERIODE TERMINAL 502 , MYRTILLE NEW CON    NIVELLES                                               REF. : 082577N000979 VAL. 22-07</t>
  </si>
  <si>
    <t>22/07 REF 666141497 PERIODE 502 MYRTILLE NEW CON  NIVELLES</t>
  </si>
  <si>
    <t>VOS RECETTES: R:1-82207359/117 DU 19/07 AU 19/07       BRT:0000138,00EUR C:00000,00                           REF. : 082557N183123 VAL. 23-07</t>
  </si>
  <si>
    <t>R:1-82207359/117        DU  19/07 AU  19/07          BRT:0000138,00EUR C:00000,00</t>
  </si>
  <si>
    <t>VOS RECETTES: R:1-82207359/118 DU 20/07 AU 20/07       BRT:0000034,00EUR C:00000,00                           REF. : 082557N163150 VAL. 23-07</t>
  </si>
  <si>
    <t>R:1-82207359/118        DU  20/07 AU  20/07          BRT:0000034,00EUR C:00000,00</t>
  </si>
  <si>
    <t>VOS RECETTES BANCONTACT DU 22/07/2024 POUR LE TERMINAL 141497 , LA PERIODE TERMINAL 502 , MYRTILLE NEW CON    NIVELLES                                               REF. : 082577M018686 VAL. 22-07</t>
  </si>
  <si>
    <t>RETIF BELGIUM  NV/SA</t>
  </si>
  <si>
    <t>1600  SINT-PIETERS-</t>
  </si>
  <si>
    <t>BANCONTACT ACHAT - RETIF BELGIUM NV/SA - 1600 SINT-    PIETERS- BE - 22/07/24 12:26 - CONTACTLESS - CARTE     5255 06XX XXXX 7292 - GALERA Y CARMONA J               REF. : 0049388081280 VAL. 22-07</t>
  </si>
  <si>
    <t>VOS RECETTES BANCONTACT DU 20/07/2024 POUR LE TERMINAL 141497 , LA PERIODE TERMINAL 501 , MYRTILLE NEW CON    NIVELLES                                               REF. : 082577M007204 VAL. 20-07</t>
  </si>
  <si>
    <t>20/07 REF 666141497 PERIODE 501 MYRTILLE NEW CON  NIVELLES</t>
  </si>
  <si>
    <t>VOS RECETTES BANCONTACT DU 19/07/2024 POUR LE TERMINAL 141497 , LA PERIODE TERMINAL 500 , MYRTILLE NEW CON    NIVELLES                                               REF. : 082577M001089 VAL. 19-07</t>
  </si>
  <si>
    <t>19/07 REF 666141497 PERIODE 500 MYRTILLE NEW CON  NIVELLES</t>
  </si>
  <si>
    <t>VERSEMENT DE BE79 0018 6893 1433 Axepta BNP Paribas    0719319138 ALL / 136.00/NR.0000025788/KOM. 0.52/       DAT.20.07.2024/EQUINOXE S. A /Nivelles REF. :          202407200025788 VERS BE83 0682 2344 8015 EQUINOXE S. A REF. : 127003178 VAL. 22-07</t>
  </si>
  <si>
    <t>ALL  /    136.00/NR.0000025788/KOM.     0.52/DAT.20.07.2024/EQUINOXE S.A        /Nivelles</t>
  </si>
  <si>
    <t>VERSEMENT DE BE79 0018 6893 1433 Axepta BNP Paribas    0719319138 ALL / 282.00/NR.0090029009/KOM. 0.26/       DAT.19.07.2024/EQUINOXE S. A /Nivelles REF. :          202407190029009 VERS BE83 0682 2344 8015 EQUINOXE S. A REF. : 127002451 VAL. 22-07</t>
  </si>
  <si>
    <t>ALL  /    282.00/NR.0090029009/KOM.     0.26/DAT.19.07.2024/EQUINOXE S.A        /Nivelles</t>
  </si>
  <si>
    <t>VOS RECETTES: R:1-82207359/116 DU 18/07 AU 18/07       BRT:0000197,00EUR C:00000,00                           REF. : 082557M369019 VAL. 22-07</t>
  </si>
  <si>
    <t>R:1-82207359/116        DU  18/07 AU  18/07          BRT:0000197,00EUR C:00000,00</t>
  </si>
  <si>
    <t>VOTRE RECETTE BANCONTACT DU 19/07/2024 POUR LE         TERMINAL 141497 , LA PERIODE TERMINAL 500 , LE NUMERO  32614 , LA REFERENCE N/A MYRTILLE NEW CON NIVELLES     REF. : 082557M045127 VAL. 19-07</t>
  </si>
  <si>
    <t>19/07 REF 666141497 PERIODE 500 NR 2614 - N/A              MYRTILLE NEW CON  NIVELLES</t>
  </si>
  <si>
    <t>FRAIS DE GESTION DE VOTRE CREDIT DE CAUTIONNEMENT N°   071-3045171-14                                         REF. : 080G67J063008 VAL. 19-07</t>
  </si>
  <si>
    <t>BANCONTACT ACHAT - PARKING STOCKEL SQUARE - 1150       BRUXELLES BE - 19/07/24 17:29 - CONTACTLESS - CARTE    5255 06XX XXXX 7292 - GALERA Y CARMONA J               REF. : 0053322661722 VAL. 19-07</t>
  </si>
  <si>
    <t>19/07 REF 666141497 PERIODE 500 NR 4185 - N/A              MYRTILLE NEW CON  NIVELLES</t>
  </si>
  <si>
    <t>GALAXIE SPRL</t>
  </si>
  <si>
    <t>1070  BRUXELLES</t>
  </si>
  <si>
    <t>BANCONTACT ACHAT - GALAXIE SPRL - 1070 BRUXELLES BE -  19/07/24 11:39 - CARTE 5255 06XX XXXX 7292 - GALERA Y  CARMONA J                                              REF. : 0043193511169 VAL. 19-07</t>
  </si>
  <si>
    <t>ALL  /     92.00/NR.0080029187/KOM.     0.13/DAT.18.07.2024/EQUINOXE S.A        /Nivelles</t>
  </si>
  <si>
    <t>R:1-82207359/115        DU  17/07 AU  17/07          BRT:0000072,00EUR C:00000,00</t>
  </si>
  <si>
    <t>18/07 REF 666141497 PERIODE 499 NR 2090 - N/A              MYRTILLE NEW CON  NIVELLES</t>
  </si>
  <si>
    <t>18/07 REF 666141497 PERIODE 499 NR 9938 - N/A              MYRTILLE NEW CON  NIVELLES</t>
  </si>
  <si>
    <t>18/07 REF 666141497 PERIODE 499 NR 2860 - N/A              MYRTILLE NEW CON  NIVELLES</t>
  </si>
  <si>
    <t>18/07 REF 666141497 PERIODE 499 NR 5325 - N/A              MYRTILLE NEW CON  NIVELLES</t>
  </si>
  <si>
    <t>18/07 REF 666141497 PERIODE 499 NR 4864 - N/A              MYRTILLE NEW CON  NIVELLES</t>
  </si>
  <si>
    <t>BE80 3850 5500 0477</t>
  </si>
  <si>
    <t>VELGHE VOLET</t>
  </si>
  <si>
    <t>BBRUBEBB</t>
  </si>
  <si>
    <t>CDE 2024/07/01/001</t>
  </si>
  <si>
    <t>BE35 2100 9015 0337</t>
  </si>
  <si>
    <t>WERELDHAVE BELGIUM CHARGES</t>
  </si>
  <si>
    <t>MISS CARLA</t>
  </si>
  <si>
    <t>LACOMY</t>
  </si>
  <si>
    <t>CKV</t>
  </si>
  <si>
    <t>CARLA G</t>
  </si>
  <si>
    <t>ISSIMA</t>
  </si>
  <si>
    <t>itutnes</t>
  </si>
  <si>
    <t>09-07 car</t>
  </si>
  <si>
    <t>CARREFOUR DWORP</t>
  </si>
  <si>
    <t>TFT SB</t>
  </si>
  <si>
    <t>AVEVE</t>
  </si>
  <si>
    <t>TFT ING JPS</t>
  </si>
  <si>
    <t>TFT SC</t>
  </si>
  <si>
    <t>joys farfalla</t>
  </si>
  <si>
    <t>VETO</t>
  </si>
  <si>
    <t>XUNA FEILAI</t>
  </si>
  <si>
    <t>B2O</t>
  </si>
  <si>
    <t>ADOBE</t>
  </si>
  <si>
    <t>DEL ALSEMB</t>
  </si>
  <si>
    <t>13-07 car</t>
  </si>
  <si>
    <t>11-07 car</t>
  </si>
  <si>
    <t>spar</t>
  </si>
  <si>
    <t>10-07 car</t>
  </si>
  <si>
    <t>TFT JPS ING</t>
  </si>
  <si>
    <t>missy</t>
  </si>
  <si>
    <t>dworp carre</t>
  </si>
  <si>
    <t>miss carla</t>
  </si>
  <si>
    <t>issima</t>
  </si>
  <si>
    <t>GIOTEX</t>
  </si>
  <si>
    <t>FEILAI XUNA</t>
  </si>
  <si>
    <r>
      <t xml:space="preserve">CO Rapport imprimé  </t>
    </r>
    <r>
      <rPr>
        <b/>
        <sz val="11"/>
        <color rgb="FFFF0000"/>
        <rFont val="Aptos Narrow"/>
        <family val="2"/>
        <scheme val="minor"/>
      </rPr>
      <t>(inscrit par la vendeuse et éventuellement corrigé)</t>
    </r>
  </si>
  <si>
    <t>CO Chiffres après contrôle physique                        ( Chiffres CO imprimé + différence)</t>
  </si>
  <si>
    <t>Tot diff de caisse</t>
  </si>
  <si>
    <t>PAIEMENTS ELECTRONIQUES                                 BANKSYS MAESTRO</t>
  </si>
  <si>
    <t>PAIEMENTS ELECTRONIQUES                                           VISA</t>
  </si>
  <si>
    <t>PAIEMENTS ELECTRONIQUES                                           EUROCARD</t>
  </si>
  <si>
    <t>PAIEMENTS ELECTRONIQUES                                           VPAY</t>
  </si>
  <si>
    <t>PAIEMENTS ELECTRONIQUES                                         DINERS</t>
  </si>
  <si>
    <t>TOTAL                                                                                   CARTES DE CREDIT</t>
  </si>
  <si>
    <t>TOTAL                                                                             PAIEMENTS ELECTRONIQUES  AXEPTA et WORDLINE</t>
  </si>
  <si>
    <t>RELEVE CPTE BQ BELFIUS</t>
  </si>
  <si>
    <t>Paiements électroniques    Ingenico</t>
  </si>
  <si>
    <t xml:space="preserve">Paiements électroniques   </t>
  </si>
  <si>
    <t>Paiements électroniques             EQUINOXE   Sumup</t>
  </si>
  <si>
    <r>
      <rPr>
        <b/>
        <sz val="14"/>
        <color theme="1"/>
        <rFont val="Aptos Narrow"/>
        <family val="2"/>
        <scheme val="minor"/>
      </rPr>
      <t>EQUINOXE ID: MRLM4Y7K BELFIUS</t>
    </r>
    <r>
      <rPr>
        <b/>
        <sz val="16"/>
        <color theme="1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 xml:space="preserve"> </t>
    </r>
    <r>
      <rPr>
        <b/>
        <sz val="12"/>
        <color theme="1"/>
        <rFont val="Aptos Narrow"/>
        <family val="2"/>
        <scheme val="minor"/>
      </rPr>
      <t>equinoxe.sa@outlook.com</t>
    </r>
  </si>
  <si>
    <t>Paiements électroniques             EQUINOXE Sumup</t>
  </si>
  <si>
    <t>CASH</t>
  </si>
  <si>
    <t>TOTAL</t>
  </si>
  <si>
    <t>PAIEMENTS EFFECTUES PAR VIREMENT</t>
  </si>
  <si>
    <t>VENTES REALISEES  PAR SUMUP</t>
  </si>
  <si>
    <t>FRAIS</t>
  </si>
  <si>
    <r>
      <rPr>
        <b/>
        <sz val="12"/>
        <color theme="0"/>
        <rFont val="Aptos Narrow"/>
        <family val="2"/>
        <scheme val="minor"/>
      </rPr>
      <t>WST</t>
    </r>
    <r>
      <rPr>
        <b/>
        <sz val="12"/>
        <color theme="1"/>
        <rFont val="Aptos Narrow"/>
        <family val="2"/>
        <scheme val="minor"/>
      </rPr>
      <t xml:space="preserve"> ID: M9UF4LMY CRELAN jean-pierre@szava.com</t>
    </r>
  </si>
  <si>
    <r>
      <rPr>
        <b/>
        <sz val="12"/>
        <color theme="0"/>
        <rFont val="Aptos Narrow"/>
        <family val="2"/>
        <scheme val="minor"/>
      </rPr>
      <t>NIV</t>
    </r>
    <r>
      <rPr>
        <b/>
        <sz val="12"/>
        <color theme="1"/>
        <rFont val="Aptos Narrow"/>
        <family val="2"/>
        <scheme val="minor"/>
      </rPr>
      <t xml:space="preserve"> ID: M9UF4LMY CRELAN jean-pierre@szava.com</t>
    </r>
  </si>
  <si>
    <t>NAM ID: MCV2ZSNS     ING  jean-pierre.szava@telenet.be</t>
  </si>
  <si>
    <t>STO ID: MCRZRM63   BPOST   jpszorro@icloud.com</t>
  </si>
  <si>
    <r>
      <rPr>
        <b/>
        <sz val="10"/>
        <color theme="1"/>
        <rFont val="Aptos Narrow"/>
        <family val="2"/>
        <scheme val="minor"/>
      </rPr>
      <t>NAM2 ID: MYNDFNNE</t>
    </r>
    <r>
      <rPr>
        <b/>
        <sz val="12"/>
        <color theme="1"/>
        <rFont val="Aptos Narrow"/>
        <family val="2"/>
        <scheme val="minor"/>
      </rPr>
      <t xml:space="preserve">   SUMUP   carine.vanleeuw@telenet.be</t>
    </r>
  </si>
  <si>
    <r>
      <t xml:space="preserve">SUMUP BELFIUS ID: MXGKXF9K  SUMUP   </t>
    </r>
    <r>
      <rPr>
        <b/>
        <sz val="10"/>
        <color theme="1"/>
        <rFont val="Aptos Narrow"/>
        <family val="2"/>
        <scheme val="minor"/>
      </rPr>
      <t>svs.concept@outlook.be</t>
    </r>
  </si>
  <si>
    <t xml:space="preserve">                                      PAIEMENTS EFFECTUES  PAR DIVERS</t>
  </si>
  <si>
    <t>DEPENSES SANS JUSTIFICATIFS</t>
  </si>
  <si>
    <t>COL</t>
  </si>
  <si>
    <t>calcul jps</t>
  </si>
  <si>
    <t>SVS</t>
  </si>
  <si>
    <t>EQUINOXE</t>
  </si>
  <si>
    <t xml:space="preserve"> (Dans Co, vente encaissée en "chèque" et dans Comptage "Cheque S")</t>
  </si>
  <si>
    <t>23252325Aa?</t>
  </si>
  <si>
    <t>(dans CO, choisir type de paiement: traite)</t>
  </si>
  <si>
    <t>Dans CO, choisir "Autre type de paiement"</t>
  </si>
  <si>
    <t>5291 3340 4757 3811</t>
  </si>
  <si>
    <t>valid 06/24  cvc 973</t>
  </si>
  <si>
    <r>
      <rPr>
        <b/>
        <strike/>
        <sz val="16"/>
        <color theme="1"/>
        <rFont val="Aptos Narrow"/>
        <family val="2"/>
        <scheme val="minor"/>
      </rPr>
      <t>5291 3340 4757 3811</t>
    </r>
    <r>
      <rPr>
        <b/>
        <sz val="16"/>
        <color theme="1"/>
        <rFont val="Aptos Narrow"/>
        <family val="2"/>
        <scheme val="minor"/>
      </rPr>
      <t xml:space="preserve"> 5291 3340 0037 9073 PIN 2325</t>
    </r>
  </si>
  <si>
    <t>valid 04/27  cvc 743</t>
  </si>
  <si>
    <t>5291 3340 5136 0048</t>
  </si>
  <si>
    <t>valid 08/24  cvc 240</t>
  </si>
  <si>
    <r>
      <rPr>
        <b/>
        <strike/>
        <sz val="16"/>
        <color theme="1"/>
        <rFont val="Aptos Narrow"/>
        <family val="2"/>
        <scheme val="minor"/>
      </rPr>
      <t>5291 3340 9134 9126</t>
    </r>
    <r>
      <rPr>
        <b/>
        <sz val="16"/>
        <color theme="1"/>
        <rFont val="Aptos Narrow"/>
        <family val="2"/>
        <scheme val="minor"/>
      </rPr>
      <t xml:space="preserve">  5291 3340 7597 0665</t>
    </r>
  </si>
  <si>
    <t>valid 07/27  cvc 711</t>
  </si>
  <si>
    <t>5291 3340 6652 6732</t>
  </si>
  <si>
    <t>valid 07/25  cvc 927</t>
  </si>
  <si>
    <t>5291 3340 5652 0596</t>
  </si>
  <si>
    <t>valid 04/27  cvc 316</t>
  </si>
  <si>
    <t>5291 3340 1738 0791</t>
  </si>
  <si>
    <t>valid 11/24  cvc 704</t>
  </si>
  <si>
    <t>à disposition sur cartes</t>
  </si>
  <si>
    <t>IE55SUMU99036510021870    23252325Aa?</t>
  </si>
  <si>
    <t>SUMUIE22XXX</t>
  </si>
  <si>
    <t>IE78SUMU99036510082760   23252325Aa?</t>
  </si>
  <si>
    <t>IE48SUMU99036510082815    23252325Aa?</t>
  </si>
  <si>
    <t>IE86SUMU99036510292621  23252325Aa?</t>
  </si>
  <si>
    <t>IE86SUMU99036510292621  23252325Aa?A</t>
  </si>
  <si>
    <t>IE46SUMU99036510257354</t>
  </si>
  <si>
    <t>Date</t>
  </si>
  <si>
    <t>WST</t>
  </si>
  <si>
    <t>NIV</t>
  </si>
  <si>
    <t>NAM</t>
  </si>
  <si>
    <t>STO</t>
  </si>
  <si>
    <t>NAM 2</t>
  </si>
  <si>
    <t>HOR</t>
  </si>
  <si>
    <t>Diff.</t>
  </si>
  <si>
    <t>WAV</t>
  </si>
  <si>
    <t>COR</t>
  </si>
  <si>
    <t>Frais</t>
  </si>
  <si>
    <t>A VERSER</t>
  </si>
  <si>
    <t>DIFF</t>
  </si>
  <si>
    <t>CC SVS</t>
  </si>
  <si>
    <t>Equinoxe</t>
  </si>
  <si>
    <t>CC Equinoxe</t>
  </si>
  <si>
    <t>reprise</t>
  </si>
  <si>
    <t xml:space="preserve"> PAIEMENTS ELECTRONIQUES  AXEPTA et WORDLINE</t>
  </si>
  <si>
    <t>PAIEM. ELECTR. SUMUP</t>
  </si>
  <si>
    <t>SUMUP BQ</t>
  </si>
  <si>
    <t>TOTAL PAIEMENTS ELECTRONIQUES (bruts sans les frais)</t>
  </si>
  <si>
    <t>Dispo:</t>
  </si>
  <si>
    <t xml:space="preserve">CO Rapport imprimé  </t>
  </si>
  <si>
    <t>NIV BANQUE ATOS</t>
  </si>
  <si>
    <t xml:space="preserve">STO </t>
  </si>
  <si>
    <t>STO BQ BELFIUS Brut</t>
  </si>
  <si>
    <t>STO BQ BELFIUS Net</t>
  </si>
  <si>
    <t>RELEVE CPTE BQ BELFIUS SVS</t>
  </si>
  <si>
    <t>STO BANQUE</t>
  </si>
  <si>
    <t>STO VENDEUSE</t>
  </si>
  <si>
    <t xml:space="preserve">NIV </t>
  </si>
  <si>
    <t>DIFF Vente sumup</t>
  </si>
  <si>
    <t>NIV STO BANQUE</t>
  </si>
  <si>
    <t>2,75%</t>
  </si>
  <si>
    <t>VERSÉ</t>
  </si>
  <si>
    <t>CC WST</t>
  </si>
  <si>
    <t>CC NAM</t>
  </si>
  <si>
    <t>CC STO</t>
  </si>
  <si>
    <t>CC NAM 2</t>
  </si>
  <si>
    <t>CC HOR</t>
  </si>
  <si>
    <t>VENTES</t>
  </si>
  <si>
    <t>CC SUMUP</t>
  </si>
  <si>
    <t>TOTAL SVS</t>
  </si>
  <si>
    <t>TOTAL EQUINOXE</t>
  </si>
  <si>
    <t>Tot Diff.SVS</t>
  </si>
  <si>
    <t>Tot Diff EQUINOXE</t>
  </si>
  <si>
    <t>01258480</t>
  </si>
  <si>
    <t>versé</t>
  </si>
  <si>
    <t>frais</t>
  </si>
  <si>
    <t>01258462</t>
  </si>
  <si>
    <t>BANQUE</t>
  </si>
  <si>
    <t>01308996</t>
  </si>
  <si>
    <t>01309029</t>
  </si>
  <si>
    <t>APPORT</t>
  </si>
  <si>
    <t>DEPENSES</t>
  </si>
  <si>
    <t>QUID</t>
  </si>
  <si>
    <t>SUMUP SVS</t>
  </si>
  <si>
    <t>SUMUP EQUINOXE</t>
  </si>
  <si>
    <t>TOTAL  SVS</t>
  </si>
  <si>
    <t>TOTAL  EQUINOXE</t>
  </si>
  <si>
    <t>1,69%</t>
  </si>
  <si>
    <t>SUMUP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</si>
</sst>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\ dd\/mm\/\ yyyy"/>
    <numFmt numFmtId="165" formatCode="\+\ #,##0.00;\-\ #,##0.00"/>
    <numFmt numFmtId="166" formatCode="0.00_ ;\-0.00\ "/>
    <numFmt numFmtId="167" formatCode="#,##0.00\ &quot;€&quot;"/>
    <numFmt numFmtId="168" formatCode="#,##0.00\ _€"/>
    <numFmt numFmtId="169" formatCode="#,##0.00_ ;\-#,##0.00\ "/>
  </numFmts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303030"/>
      <name val="Roboto"/>
    </font>
    <font>
      <sz val="10"/>
      <name val="Times New Roman"/>
      <family val="1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trike/>
      <sz val="16"/>
      <color theme="1"/>
      <name val="Aptos Narrow"/>
      <family val="2"/>
      <scheme val="minor"/>
    </font>
    <font>
      <b/>
      <sz val="14"/>
      <name val="Times New Roman"/>
      <family val="1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CF6A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2" fontId="5" fillId="0" borderId="0"/>
  </cellStyleXfs>
  <cellXfs count="35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2" fontId="0" fillId="0" borderId="0" xfId="0" applyNumberFormat="1"/>
    <xf numFmtId="2" fontId="2" fillId="0" borderId="5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5" fillId="0" borderId="7" xfId="1" applyNumberFormat="1" applyBorder="1" applyAlignment="1" applyProtection="1">
      <alignment horizontal="center" vertical="center" wrapText="1" shrinkToFit="1"/>
      <protection locked="0"/>
    </xf>
    <xf numFmtId="2" fontId="0" fillId="6" borderId="8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166" fontId="0" fillId="6" borderId="8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166" fontId="0" fillId="6" borderId="12" xfId="0" applyNumberFormat="1" applyFill="1" applyBorder="1" applyAlignment="1">
      <alignment horizontal="center" vertical="center"/>
    </xf>
    <xf numFmtId="166" fontId="1" fillId="6" borderId="13" xfId="0" applyNumberFormat="1" applyFont="1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/>
    </xf>
    <xf numFmtId="2" fontId="0" fillId="6" borderId="14" xfId="0" applyNumberFormat="1" applyFill="1" applyBorder="1" applyAlignment="1">
      <alignment horizontal="center" vertical="center"/>
    </xf>
    <xf numFmtId="2" fontId="0" fillId="6" borderId="15" xfId="0" applyNumberFormat="1" applyFill="1" applyBorder="1" applyAlignment="1">
      <alignment horizontal="center" vertical="center"/>
    </xf>
    <xf numFmtId="2" fontId="6" fillId="6" borderId="10" xfId="0" applyNumberFormat="1" applyFont="1" applyFill="1" applyBorder="1" applyAlignment="1">
      <alignment horizontal="center" vertical="center"/>
    </xf>
    <xf numFmtId="2" fontId="0" fillId="7" borderId="14" xfId="0" applyNumberFormat="1" applyFill="1" applyBorder="1" applyAlignment="1">
      <alignment horizontal="center" vertical="center"/>
    </xf>
    <xf numFmtId="2" fontId="1" fillId="5" borderId="14" xfId="0" applyNumberFormat="1" applyFont="1" applyFill="1" applyBorder="1" applyAlignment="1">
      <alignment horizontal="center" vertical="center"/>
    </xf>
    <xf numFmtId="2" fontId="5" fillId="0" borderId="8" xfId="1" applyBorder="1" applyAlignment="1" applyProtection="1">
      <alignment horizontal="center" vertical="center" wrapText="1" shrinkToFit="1"/>
      <protection locked="0"/>
    </xf>
    <xf numFmtId="2" fontId="0" fillId="6" borderId="16" xfId="0" applyNumberFormat="1" applyFill="1" applyBorder="1" applyAlignment="1">
      <alignment horizontal="center" vertical="center"/>
    </xf>
    <xf numFmtId="2" fontId="1" fillId="6" borderId="10" xfId="0" applyNumberFormat="1" applyFont="1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164" fontId="5" fillId="0" borderId="15" xfId="1" applyNumberFormat="1" applyBorder="1" applyAlignment="1" applyProtection="1">
      <alignment horizontal="center" vertical="center" wrapText="1" shrinkToFit="1"/>
      <protection locked="0"/>
    </xf>
    <xf numFmtId="2" fontId="0" fillId="6" borderId="13" xfId="0" applyNumberFormat="1" applyFill="1" applyBorder="1" applyAlignment="1">
      <alignment horizontal="center" vertical="center"/>
    </xf>
    <xf numFmtId="2" fontId="0" fillId="5" borderId="16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center" vertical="center"/>
    </xf>
    <xf numFmtId="2" fontId="6" fillId="6" borderId="10" xfId="0" applyNumberFormat="1" applyFont="1" applyFill="1" applyBorder="1" applyAlignment="1">
      <alignment horizontal="center" vertical="center" wrapText="1" shrinkToFit="1"/>
    </xf>
    <xf numFmtId="49" fontId="6" fillId="6" borderId="10" xfId="0" applyNumberFormat="1" applyFont="1" applyFill="1" applyBorder="1" applyAlignment="1">
      <alignment horizontal="center" vertical="center" wrapText="1" shrinkToFit="1"/>
    </xf>
    <xf numFmtId="2" fontId="0" fillId="6" borderId="12" xfId="0" applyNumberFormat="1" applyFill="1" applyBorder="1" applyAlignment="1">
      <alignment horizontal="center" vertical="center" wrapText="1"/>
    </xf>
    <xf numFmtId="2" fontId="0" fillId="6" borderId="17" xfId="0" applyNumberFormat="1" applyFill="1" applyBorder="1" applyAlignment="1">
      <alignment horizontal="center" vertical="center"/>
    </xf>
    <xf numFmtId="2" fontId="0" fillId="9" borderId="8" xfId="0" applyNumberFormat="1" applyFill="1" applyBorder="1" applyAlignment="1">
      <alignment horizontal="center" vertical="center"/>
    </xf>
    <xf numFmtId="2" fontId="6" fillId="6" borderId="10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/>
    </xf>
    <xf numFmtId="2" fontId="0" fillId="9" borderId="12" xfId="0" applyNumberFormat="1" applyFill="1" applyBorder="1" applyAlignment="1">
      <alignment horizontal="center" vertical="center"/>
    </xf>
    <xf numFmtId="2" fontId="0" fillId="10" borderId="15" xfId="0" applyNumberForma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center" vertical="center" wrapText="1" shrinkToFit="1"/>
    </xf>
    <xf numFmtId="2" fontId="0" fillId="5" borderId="12" xfId="0" applyNumberFormat="1" applyFill="1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0" fillId="0" borderId="21" xfId="0" applyBorder="1"/>
    <xf numFmtId="0" fontId="0" fillId="0" borderId="23" xfId="0" applyBorder="1"/>
    <xf numFmtId="2" fontId="0" fillId="0" borderId="21" xfId="0" applyNumberForma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7" fontId="2" fillId="11" borderId="23" xfId="0" applyNumberFormat="1" applyFont="1" applyFill="1" applyBorder="1" applyAlignment="1">
      <alignment horizontal="center" vertical="center"/>
    </xf>
    <xf numFmtId="164" fontId="1" fillId="12" borderId="0" xfId="0" applyNumberFormat="1" applyFont="1" applyFill="1" applyAlignment="1">
      <alignment horizontal="right" vertical="center"/>
    </xf>
    <xf numFmtId="2" fontId="10" fillId="12" borderId="0" xfId="0" applyNumberFormat="1" applyFont="1" applyFill="1" applyAlignment="1">
      <alignment horizontal="center" vertical="center" wrapText="1"/>
    </xf>
    <xf numFmtId="2" fontId="13" fillId="12" borderId="0" xfId="0" applyNumberFormat="1" applyFont="1" applyFill="1" applyAlignment="1">
      <alignment horizontal="center" vertical="center" wrapText="1"/>
    </xf>
    <xf numFmtId="2" fontId="13" fillId="12" borderId="26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0" fillId="0" borderId="27" xfId="0" applyBorder="1"/>
    <xf numFmtId="2" fontId="14" fillId="0" borderId="2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2" fontId="0" fillId="0" borderId="21" xfId="0" applyNumberForma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0" xfId="0" applyBorder="1"/>
    <xf numFmtId="0" fontId="0" fillId="0" borderId="30" xfId="0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2" fontId="0" fillId="0" borderId="30" xfId="0" applyNumberFormat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2" fontId="0" fillId="4" borderId="30" xfId="0" applyNumberForma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2" fontId="2" fillId="12" borderId="0" xfId="0" applyNumberFormat="1" applyFont="1" applyFill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0" borderId="31" xfId="0" quotePrefix="1" applyNumberFormat="1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0" fillId="0" borderId="25" xfId="0" applyBorder="1"/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26" xfId="0" applyBorder="1"/>
    <xf numFmtId="2" fontId="18" fillId="0" borderId="19" xfId="1" applyFont="1" applyBorder="1" applyAlignment="1" applyProtection="1">
      <alignment horizontal="center" vertical="center" wrapText="1" shrinkToFit="1"/>
      <protection locked="0"/>
    </xf>
    <xf numFmtId="164" fontId="1" fillId="12" borderId="20" xfId="0" applyNumberFormat="1" applyFont="1" applyFill="1" applyBorder="1" applyAlignment="1">
      <alignment horizontal="right" vertical="center"/>
    </xf>
    <xf numFmtId="2" fontId="10" fillId="12" borderId="21" xfId="0" applyNumberFormat="1" applyFont="1" applyFill="1" applyBorder="1" applyAlignment="1">
      <alignment horizontal="center" vertical="center" wrapText="1"/>
    </xf>
    <xf numFmtId="2" fontId="2" fillId="12" borderId="21" xfId="0" applyNumberFormat="1" applyFont="1" applyFill="1" applyBorder="1" applyAlignment="1">
      <alignment horizontal="center" vertical="center" wrapText="1"/>
    </xf>
    <xf numFmtId="2" fontId="2" fillId="12" borderId="23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0" fillId="0" borderId="26" xfId="0" applyNumberFormat="1" applyBorder="1"/>
    <xf numFmtId="0" fontId="1" fillId="0" borderId="31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2" xfId="0" applyBorder="1"/>
    <xf numFmtId="164" fontId="1" fillId="0" borderId="31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2" fontId="1" fillId="5" borderId="22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14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164" fontId="0" fillId="12" borderId="20" xfId="0" applyNumberFormat="1" applyFill="1" applyBorder="1"/>
    <xf numFmtId="0" fontId="1" fillId="12" borderId="21" xfId="0" applyFont="1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4" fontId="0" fillId="0" borderId="0" xfId="0" applyNumberFormat="1"/>
    <xf numFmtId="2" fontId="19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3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15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5" borderId="0" xfId="0" applyFont="1" applyFill="1" applyAlignment="1">
      <alignment vertical="center"/>
    </xf>
    <xf numFmtId="2" fontId="1" fillId="5" borderId="0" xfId="0" applyNumberFormat="1" applyFont="1" applyFill="1" applyAlignment="1">
      <alignment vertical="center"/>
    </xf>
    <xf numFmtId="0" fontId="1" fillId="0" borderId="25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 wrapText="1"/>
    </xf>
    <xf numFmtId="0" fontId="13" fillId="5" borderId="28" xfId="0" applyFont="1" applyFill="1" applyBorder="1" applyAlignment="1">
      <alignment vertical="center" wrapText="1"/>
    </xf>
    <xf numFmtId="0" fontId="1" fillId="5" borderId="28" xfId="0" applyFont="1" applyFill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49" fontId="1" fillId="15" borderId="29" xfId="0" applyNumberFormat="1" applyFont="1" applyFill="1" applyBorder="1" applyAlignment="1">
      <alignment vertical="center"/>
    </xf>
    <xf numFmtId="49" fontId="1" fillId="0" borderId="22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49" fontId="1" fillId="0" borderId="28" xfId="0" applyNumberFormat="1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9" fontId="20" fillId="15" borderId="3" xfId="0" applyNumberFormat="1" applyFont="1" applyFill="1" applyBorder="1" applyAlignment="1">
      <alignment horizontal="center" vertical="center"/>
    </xf>
    <xf numFmtId="169" fontId="20" fillId="15" borderId="2" xfId="0" applyNumberFormat="1" applyFont="1" applyFill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/>
    </xf>
    <xf numFmtId="169" fontId="20" fillId="15" borderId="39" xfId="0" applyNumberFormat="1" applyFont="1" applyFill="1" applyBorder="1" applyAlignment="1">
      <alignment horizontal="center" vertical="center"/>
    </xf>
    <xf numFmtId="169" fontId="20" fillId="15" borderId="40" xfId="0" applyNumberFormat="1" applyFont="1" applyFill="1" applyBorder="1" applyAlignment="1">
      <alignment horizontal="center" vertical="center"/>
    </xf>
    <xf numFmtId="169" fontId="1" fillId="15" borderId="24" xfId="0" applyNumberFormat="1" applyFont="1" applyFill="1" applyBorder="1" applyAlignment="1">
      <alignment horizontal="center" vertical="center"/>
    </xf>
    <xf numFmtId="169" fontId="1" fillId="15" borderId="32" xfId="0" applyNumberFormat="1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/>
    </xf>
    <xf numFmtId="169" fontId="20" fillId="15" borderId="24" xfId="0" applyNumberFormat="1" applyFont="1" applyFill="1" applyBorder="1" applyAlignment="1">
      <alignment horizontal="center" vertical="center"/>
    </xf>
    <xf numFmtId="169" fontId="20" fillId="15" borderId="4" xfId="0" applyNumberFormat="1" applyFont="1" applyFill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/>
    </xf>
    <xf numFmtId="169" fontId="20" fillId="15" borderId="0" xfId="0" applyNumberFormat="1" applyFont="1" applyFill="1" applyAlignment="1">
      <alignment horizontal="center" vertical="center"/>
    </xf>
    <xf numFmtId="169" fontId="20" fillId="15" borderId="42" xfId="0" applyNumberFormat="1" applyFont="1" applyFill="1" applyBorder="1" applyAlignment="1">
      <alignment horizontal="center" vertical="center"/>
    </xf>
    <xf numFmtId="169" fontId="20" fillId="15" borderId="43" xfId="0" applyNumberFormat="1" applyFont="1" applyFill="1" applyBorder="1" applyAlignment="1">
      <alignment horizontal="center" vertical="center"/>
    </xf>
    <xf numFmtId="169" fontId="20" fillId="15" borderId="44" xfId="0" applyNumberFormat="1" applyFont="1" applyFill="1" applyBorder="1" applyAlignment="1">
      <alignment horizontal="center" vertical="center"/>
    </xf>
    <xf numFmtId="169" fontId="20" fillId="15" borderId="8" xfId="0" applyNumberFormat="1" applyFont="1" applyFill="1" applyBorder="1" applyAlignment="1">
      <alignment horizontal="center" vertical="center"/>
    </xf>
    <xf numFmtId="169" fontId="20" fillId="15" borderId="10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169" fontId="20" fillId="15" borderId="15" xfId="0" applyNumberFormat="1" applyFont="1" applyFill="1" applyBorder="1" applyAlignment="1">
      <alignment horizontal="center" vertical="center"/>
    </xf>
    <xf numFmtId="169" fontId="20" fillId="15" borderId="45" xfId="0" applyNumberFormat="1" applyFont="1" applyFill="1" applyBorder="1" applyAlignment="1">
      <alignment horizontal="center" vertical="center"/>
    </xf>
    <xf numFmtId="2" fontId="18" fillId="0" borderId="21" xfId="1" applyFont="1" applyBorder="1" applyAlignment="1" applyProtection="1">
      <alignment horizontal="center" vertical="center" wrapText="1" shrinkToFit="1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" fillId="0" borderId="46" xfId="0" applyNumberFormat="1" applyFont="1" applyBorder="1" applyAlignment="1">
      <alignment horizontal="center"/>
    </xf>
    <xf numFmtId="0" fontId="1" fillId="0" borderId="41" xfId="0" applyFont="1" applyBorder="1"/>
    <xf numFmtId="0" fontId="1" fillId="0" borderId="41" xfId="0" applyFont="1" applyBorder="1" applyAlignment="1">
      <alignment horizontal="center" wrapText="1"/>
    </xf>
    <xf numFmtId="49" fontId="1" fillId="0" borderId="19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49" fontId="1" fillId="0" borderId="33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8" fontId="12" fillId="0" borderId="20" xfId="0" applyNumberFormat="1" applyFont="1" applyBorder="1" applyAlignment="1">
      <alignment horizontal="center" vertical="center"/>
    </xf>
    <xf numFmtId="168" fontId="12" fillId="0" borderId="21" xfId="0" applyNumberFormat="1" applyFont="1" applyBorder="1" applyAlignment="1">
      <alignment horizontal="center" vertical="center"/>
    </xf>
    <xf numFmtId="168" fontId="12" fillId="0" borderId="23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1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8" fontId="12" fillId="0" borderId="24" xfId="0" applyNumberFormat="1" applyFont="1" applyBorder="1" applyAlignment="1">
      <alignment horizontal="center" vertical="center"/>
    </xf>
    <xf numFmtId="168" fontId="12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167" fontId="2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13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 wrapText="1"/>
    </xf>
    <xf numFmtId="0" fontId="12" fillId="11" borderId="30" xfId="0" applyFont="1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49" fontId="12" fillId="13" borderId="29" xfId="0" applyNumberFormat="1" applyFon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167" fontId="2" fillId="0" borderId="21" xfId="0" applyNumberFormat="1" applyFont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19" xfId="0" applyBorder="1"/>
    <xf numFmtId="0" fontId="0" fillId="0" borderId="0" xfId="0"/>
    <xf numFmtId="0" fontId="13" fillId="13" borderId="20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21" xfId="0" applyFont="1" applyFill="1" applyBorder="1"/>
    <xf numFmtId="0" fontId="0" fillId="0" borderId="23" xfId="0" applyBorder="1"/>
    <xf numFmtId="0" fontId="13" fillId="13" borderId="20" xfId="0" applyFont="1" applyFill="1" applyBorder="1" applyAlignment="1">
      <alignment horizontal="left" vertical="center" wrapText="1"/>
    </xf>
    <xf numFmtId="0" fontId="13" fillId="13" borderId="21" xfId="0" applyFont="1" applyFill="1" applyBorder="1" applyAlignment="1">
      <alignment horizontal="left" vertical="center"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164" fontId="2" fillId="0" borderId="24" xfId="0" applyNumberFormat="1" applyFont="1" applyBorder="1" applyAlignment="1">
      <alignment horizontal="center" vertical="center" wrapText="1"/>
    </xf>
    <xf numFmtId="164" fontId="1" fillId="12" borderId="0" xfId="0" applyNumberFormat="1" applyFont="1" applyFill="1" applyAlignment="1">
      <alignment horizontal="right" vertical="center"/>
    </xf>
    <xf numFmtId="0" fontId="0" fillId="12" borderId="0" xfId="0" applyFill="1" applyAlignment="1">
      <alignment vertical="center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50D4EA4A-93D7-490A-A195-1EFCC7DB64E0}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BANQUE\BELFIUS%20AU%2002-01-2024.xlsx" TargetMode="External"/><Relationship Id="rId1" Type="http://schemas.openxmlformats.org/officeDocument/2006/relationships/externalLinkPath" Target="file:///C:\Users\JPS\Dropbox\EQUINOXE%20SA\BANQUE\BELFIUS%20AU%2002-01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SUMUP%20BANQUE.xlsx" TargetMode="External"/><Relationship Id="rId1" Type="http://schemas.openxmlformats.org/officeDocument/2006/relationships/externalLinkPath" Target="file:///C:\Users\JPS\Dropbox\EQUINOXE%20SA\SUMUP%20BAN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 format date"/>
      <sheetName val="formule 2"/>
      <sheetName val="Formule ajout date"/>
      <sheetName val="formule inclure ENT"/>
      <sheetName val="FORMULE TOTAL"/>
      <sheetName val=" 01-01-23 au 24-05-2024"/>
      <sheetName val=" 01-01-23 au 30-06-2023"/>
      <sheetName val="PE 07-24 ok"/>
      <sheetName val="FORMULE AVEC R;1 en plus"/>
      <sheetName val=" 01-01-23 au 24-05-2024 (2)"/>
      <sheetName val="AMAZON 2"/>
      <sheetName val="AXEPTA"/>
      <sheetName val="DEPOT ESPECES DATE VALEUR"/>
      <sheetName val="FORMULE"/>
      <sheetName val="FORMULE 3"/>
      <sheetName val="FORMULE 5"/>
      <sheetName val="FORMULE via55"/>
      <sheetName val="FORMULE DjiDji59430"/>
      <sheetName val="formule donnée intérieur cellul"/>
      <sheetName val="ATOS WORDLINE"/>
      <sheetName val="WORDLINE"/>
      <sheetName val="ATOS et WORDLINE"/>
      <sheetName val="ATOS et WORDLINE sous total"/>
      <sheetName val="BE83 0682 2344 8015 LYNN"/>
      <sheetName val="ALPHA"/>
      <sheetName val="A JUSTIFIER"/>
      <sheetName val="A JUSTIFIER (2)"/>
      <sheetName val="TOUT LYNN"/>
      <sheetName val="TOUT LYNN (2)"/>
      <sheetName val="AXA CEUSTERS"/>
      <sheetName val="AMAZON"/>
    </sheetNames>
    <sheetDataSet>
      <sheetData sheetId="0"/>
      <sheetData sheetId="1"/>
      <sheetData sheetId="2"/>
      <sheetData sheetId="3"/>
      <sheetData sheetId="4"/>
      <sheetData sheetId="5">
        <row r="9">
          <cell r="AM9" t="str">
            <v/>
          </cell>
          <cell r="AN9" t="str">
            <v/>
          </cell>
        </row>
        <row r="10">
          <cell r="AM10" t="str">
            <v/>
          </cell>
          <cell r="AN10" t="str">
            <v/>
          </cell>
        </row>
        <row r="11">
          <cell r="AM11" t="str">
            <v/>
          </cell>
          <cell r="AN11" t="str">
            <v/>
          </cell>
        </row>
        <row r="12">
          <cell r="AM12" t="str">
            <v/>
          </cell>
          <cell r="AN12" t="str">
            <v/>
          </cell>
        </row>
        <row r="13">
          <cell r="AM13">
            <v>45497</v>
          </cell>
          <cell r="AN13">
            <v>291</v>
          </cell>
        </row>
        <row r="14">
          <cell r="AM14" t="str">
            <v/>
          </cell>
          <cell r="AN14" t="str">
            <v/>
          </cell>
        </row>
        <row r="15">
          <cell r="AM15" t="str">
            <v/>
          </cell>
          <cell r="AN15" t="str">
            <v/>
          </cell>
        </row>
        <row r="16">
          <cell r="AM16" t="str">
            <v/>
          </cell>
          <cell r="AN16" t="str">
            <v/>
          </cell>
        </row>
        <row r="17">
          <cell r="AM17" t="str">
            <v/>
          </cell>
          <cell r="AN17" t="str">
            <v/>
          </cell>
        </row>
        <row r="18">
          <cell r="AM18" t="str">
            <v/>
          </cell>
          <cell r="AN18" t="str">
            <v/>
          </cell>
        </row>
        <row r="19">
          <cell r="AM19" t="str">
            <v/>
          </cell>
          <cell r="AN19" t="str">
            <v/>
          </cell>
        </row>
        <row r="20">
          <cell r="AM20">
            <v>45496</v>
          </cell>
          <cell r="AN20">
            <v>479</v>
          </cell>
        </row>
        <row r="21">
          <cell r="AM21" t="str">
            <v/>
          </cell>
          <cell r="AN21" t="str">
            <v/>
          </cell>
        </row>
        <row r="22">
          <cell r="AM22" t="str">
            <v/>
          </cell>
          <cell r="AN22" t="str">
            <v/>
          </cell>
        </row>
        <row r="23">
          <cell r="AM23" t="str">
            <v/>
          </cell>
          <cell r="AN23" t="str">
            <v/>
          </cell>
          <cell r="AO23" t="str">
            <v/>
          </cell>
        </row>
        <row r="24">
          <cell r="AM24" t="str">
            <v/>
          </cell>
          <cell r="AN24" t="str">
            <v/>
          </cell>
          <cell r="AO24" t="str">
            <v/>
          </cell>
        </row>
        <row r="25">
          <cell r="AM25" t="str">
            <v/>
          </cell>
          <cell r="AN25" t="str">
            <v/>
          </cell>
          <cell r="AO25" t="str">
            <v/>
          </cell>
        </row>
        <row r="26">
          <cell r="AM26">
            <v>45495</v>
          </cell>
          <cell r="AN26">
            <v>498</v>
          </cell>
          <cell r="AO26">
            <v>496.9</v>
          </cell>
        </row>
        <row r="27">
          <cell r="AM27" t="str">
            <v/>
          </cell>
          <cell r="AN27" t="str">
            <v/>
          </cell>
          <cell r="AO27" t="str">
            <v/>
          </cell>
        </row>
        <row r="28">
          <cell r="AM28" t="str">
            <v/>
          </cell>
          <cell r="AN28" t="str">
            <v/>
          </cell>
          <cell r="AO28" t="str">
            <v/>
          </cell>
        </row>
        <row r="29">
          <cell r="AM29" t="str">
            <v/>
          </cell>
          <cell r="AN29" t="str">
            <v/>
          </cell>
          <cell r="AO29" t="str">
            <v/>
          </cell>
        </row>
        <row r="30">
          <cell r="AM30" t="str">
            <v/>
          </cell>
          <cell r="AN30" t="str">
            <v/>
          </cell>
          <cell r="AO30" t="str">
            <v/>
          </cell>
        </row>
        <row r="31">
          <cell r="AM31" t="str">
            <v/>
          </cell>
          <cell r="AN31" t="str">
            <v/>
          </cell>
          <cell r="AO31" t="str">
            <v/>
          </cell>
        </row>
        <row r="32">
          <cell r="AM32" t="str">
            <v/>
          </cell>
          <cell r="AN32" t="str">
            <v/>
          </cell>
          <cell r="AO32" t="str">
            <v/>
          </cell>
        </row>
        <row r="33">
          <cell r="AM33" t="str">
            <v/>
          </cell>
          <cell r="AN33" t="str">
            <v/>
          </cell>
          <cell r="AO33" t="str">
            <v/>
          </cell>
        </row>
        <row r="34">
          <cell r="AM34">
            <v>45493</v>
          </cell>
          <cell r="AN34">
            <v>136</v>
          </cell>
          <cell r="AO34">
            <v>135.37</v>
          </cell>
        </row>
        <row r="35">
          <cell r="AM35">
            <v>45492</v>
          </cell>
          <cell r="AN35">
            <v>282</v>
          </cell>
          <cell r="AO35">
            <v>281.69</v>
          </cell>
        </row>
        <row r="36">
          <cell r="AM36" t="str">
            <v/>
          </cell>
          <cell r="AN36" t="str">
            <v/>
          </cell>
          <cell r="AO36" t="str">
            <v/>
          </cell>
        </row>
        <row r="37">
          <cell r="AM37" t="str">
            <v/>
          </cell>
          <cell r="AN37" t="str">
            <v/>
          </cell>
          <cell r="AO37" t="str">
            <v/>
          </cell>
        </row>
        <row r="38">
          <cell r="AM38" t="str">
            <v/>
          </cell>
          <cell r="AN38" t="str">
            <v/>
          </cell>
          <cell r="AO38" t="str">
            <v/>
          </cell>
        </row>
        <row r="39">
          <cell r="AM39" t="str">
            <v/>
          </cell>
          <cell r="AN39" t="str">
            <v/>
          </cell>
          <cell r="AO39" t="str">
            <v/>
          </cell>
        </row>
        <row r="40">
          <cell r="AM40" t="str">
            <v/>
          </cell>
          <cell r="AN40" t="str">
            <v/>
          </cell>
          <cell r="AO40" t="str">
            <v/>
          </cell>
        </row>
        <row r="41">
          <cell r="AM41" t="str">
            <v/>
          </cell>
          <cell r="AN41" t="str">
            <v/>
          </cell>
          <cell r="AO41" t="str">
            <v/>
          </cell>
        </row>
        <row r="42">
          <cell r="AM42">
            <v>45491</v>
          </cell>
          <cell r="AN42">
            <v>92</v>
          </cell>
          <cell r="AO42">
            <v>91.84</v>
          </cell>
        </row>
        <row r="43">
          <cell r="AM43" t="str">
            <v/>
          </cell>
          <cell r="AN43" t="str">
            <v/>
          </cell>
          <cell r="AO43" t="str">
            <v/>
          </cell>
        </row>
        <row r="44">
          <cell r="AM44" t="str">
            <v/>
          </cell>
          <cell r="AN44" t="str">
            <v/>
          </cell>
          <cell r="AO44" t="str">
            <v/>
          </cell>
        </row>
        <row r="45">
          <cell r="AM45" t="str">
            <v/>
          </cell>
          <cell r="AN45" t="str">
            <v/>
          </cell>
          <cell r="AO45" t="str">
            <v/>
          </cell>
        </row>
        <row r="46">
          <cell r="AM46" t="str">
            <v/>
          </cell>
          <cell r="AN46" t="str">
            <v/>
          </cell>
          <cell r="AO46" t="str">
            <v/>
          </cell>
        </row>
        <row r="47">
          <cell r="AM47" t="str">
            <v/>
          </cell>
          <cell r="AN47" t="str">
            <v/>
          </cell>
          <cell r="AO47" t="str">
            <v/>
          </cell>
        </row>
        <row r="48">
          <cell r="AM48" t="str">
            <v/>
          </cell>
          <cell r="AN48" t="str">
            <v/>
          </cell>
          <cell r="AO48" t="str">
            <v/>
          </cell>
        </row>
        <row r="49">
          <cell r="AM49" t="str">
            <v/>
          </cell>
          <cell r="AN49" t="str">
            <v/>
          </cell>
          <cell r="AO49" t="str">
            <v/>
          </cell>
        </row>
        <row r="50">
          <cell r="AM50" t="str">
            <v/>
          </cell>
          <cell r="AN50" t="str">
            <v/>
          </cell>
          <cell r="AO50" t="str">
            <v/>
          </cell>
        </row>
        <row r="51">
          <cell r="AM51" t="str">
            <v/>
          </cell>
          <cell r="AN51" t="str">
            <v/>
          </cell>
          <cell r="AO51" t="str">
            <v/>
          </cell>
        </row>
        <row r="52">
          <cell r="AM52" t="str">
            <v/>
          </cell>
          <cell r="AN52" t="str">
            <v/>
          </cell>
          <cell r="AO52" t="str">
            <v/>
          </cell>
        </row>
        <row r="53">
          <cell r="AM53" t="str">
            <v/>
          </cell>
          <cell r="AN53" t="str">
            <v/>
          </cell>
          <cell r="AO53" t="str">
            <v/>
          </cell>
        </row>
        <row r="54">
          <cell r="AM54">
            <v>45490</v>
          </cell>
          <cell r="AN54">
            <v>330</v>
          </cell>
          <cell r="AO54">
            <v>329.15</v>
          </cell>
        </row>
        <row r="55">
          <cell r="AM55" t="str">
            <v/>
          </cell>
          <cell r="AN55" t="str">
            <v/>
          </cell>
          <cell r="AO55" t="str">
            <v/>
          </cell>
        </row>
        <row r="56">
          <cell r="AM56" t="str">
            <v/>
          </cell>
          <cell r="AN56" t="str">
            <v/>
          </cell>
          <cell r="AO56" t="str">
            <v/>
          </cell>
        </row>
        <row r="57">
          <cell r="AM57" t="str">
            <v/>
          </cell>
          <cell r="AN57" t="str">
            <v/>
          </cell>
          <cell r="AO57" t="str">
            <v/>
          </cell>
        </row>
        <row r="58">
          <cell r="AM58" t="str">
            <v/>
          </cell>
          <cell r="AN58" t="str">
            <v/>
          </cell>
          <cell r="AO58" t="str">
            <v/>
          </cell>
        </row>
        <row r="59">
          <cell r="AM59" t="str">
            <v/>
          </cell>
          <cell r="AN59" t="str">
            <v/>
          </cell>
          <cell r="AO59" t="str">
            <v/>
          </cell>
        </row>
        <row r="60">
          <cell r="AM60" t="str">
            <v/>
          </cell>
          <cell r="AN60" t="str">
            <v/>
          </cell>
          <cell r="AO60" t="str">
            <v/>
          </cell>
        </row>
        <row r="61">
          <cell r="AM61" t="str">
            <v/>
          </cell>
          <cell r="AN61" t="str">
            <v/>
          </cell>
          <cell r="AO61" t="str">
            <v/>
          </cell>
        </row>
        <row r="62">
          <cell r="AM62" t="str">
            <v/>
          </cell>
          <cell r="AN62" t="str">
            <v/>
          </cell>
          <cell r="AO62" t="str">
            <v/>
          </cell>
        </row>
        <row r="63">
          <cell r="AM63" t="str">
            <v/>
          </cell>
          <cell r="AN63" t="str">
            <v/>
          </cell>
          <cell r="AO63" t="str">
            <v/>
          </cell>
        </row>
        <row r="64">
          <cell r="AM64" t="str">
            <v/>
          </cell>
          <cell r="AN64" t="str">
            <v/>
          </cell>
          <cell r="AO64" t="str">
            <v/>
          </cell>
        </row>
        <row r="65">
          <cell r="AM65" t="str">
            <v/>
          </cell>
          <cell r="AN65" t="str">
            <v/>
          </cell>
          <cell r="AO65" t="str">
            <v/>
          </cell>
        </row>
        <row r="66">
          <cell r="AM66">
            <v>45489</v>
          </cell>
          <cell r="AN66">
            <v>269</v>
          </cell>
          <cell r="AO66">
            <v>267.89</v>
          </cell>
        </row>
        <row r="67">
          <cell r="AM67" t="str">
            <v/>
          </cell>
          <cell r="AN67" t="str">
            <v/>
          </cell>
          <cell r="AO67" t="str">
            <v/>
          </cell>
        </row>
        <row r="68">
          <cell r="AM68" t="str">
            <v/>
          </cell>
          <cell r="AN68" t="str">
            <v/>
          </cell>
          <cell r="AO68" t="str">
            <v/>
          </cell>
        </row>
        <row r="69">
          <cell r="AM69" t="str">
            <v/>
          </cell>
          <cell r="AN69" t="str">
            <v/>
          </cell>
          <cell r="AO69" t="str">
            <v/>
          </cell>
        </row>
        <row r="70">
          <cell r="AM70" t="str">
            <v/>
          </cell>
          <cell r="AN70" t="str">
            <v/>
          </cell>
          <cell r="AO70" t="str">
            <v/>
          </cell>
        </row>
        <row r="71">
          <cell r="AM71" t="str">
            <v/>
          </cell>
          <cell r="AN71" t="str">
            <v/>
          </cell>
          <cell r="AO71" t="str">
            <v/>
          </cell>
        </row>
        <row r="72">
          <cell r="AM72" t="str">
            <v/>
          </cell>
          <cell r="AN72" t="str">
            <v/>
          </cell>
          <cell r="AO72" t="str">
            <v/>
          </cell>
        </row>
        <row r="73">
          <cell r="AM73" t="str">
            <v/>
          </cell>
          <cell r="AN73" t="str">
            <v/>
          </cell>
          <cell r="AO73" t="str">
            <v/>
          </cell>
        </row>
        <row r="74">
          <cell r="AM74" t="str">
            <v/>
          </cell>
          <cell r="AN74" t="str">
            <v/>
          </cell>
          <cell r="AO74" t="str">
            <v/>
          </cell>
        </row>
        <row r="75">
          <cell r="AM75" t="str">
            <v/>
          </cell>
          <cell r="AN75" t="str">
            <v/>
          </cell>
          <cell r="AO75" t="str">
            <v/>
          </cell>
        </row>
        <row r="76">
          <cell r="AM76" t="str">
            <v/>
          </cell>
          <cell r="AN76" t="str">
            <v/>
          </cell>
          <cell r="AO76" t="str">
            <v/>
          </cell>
        </row>
        <row r="77">
          <cell r="AM77">
            <v>45488</v>
          </cell>
          <cell r="AN77">
            <v>309</v>
          </cell>
          <cell r="AO77">
            <v>306.04000000000002</v>
          </cell>
        </row>
        <row r="78">
          <cell r="AM78" t="str">
            <v/>
          </cell>
          <cell r="AN78" t="str">
            <v/>
          </cell>
          <cell r="AO78" t="str">
            <v/>
          </cell>
        </row>
        <row r="79">
          <cell r="AM79" t="str">
            <v/>
          </cell>
          <cell r="AN79" t="str">
            <v/>
          </cell>
          <cell r="AO79" t="str">
            <v/>
          </cell>
        </row>
        <row r="80">
          <cell r="AM80" t="str">
            <v/>
          </cell>
          <cell r="AN80" t="str">
            <v/>
          </cell>
          <cell r="AO80" t="str">
            <v/>
          </cell>
        </row>
        <row r="81">
          <cell r="AM81" t="str">
            <v/>
          </cell>
          <cell r="AN81" t="str">
            <v/>
          </cell>
          <cell r="AO81" t="str">
            <v/>
          </cell>
        </row>
        <row r="82">
          <cell r="AM82" t="str">
            <v/>
          </cell>
          <cell r="AN82" t="str">
            <v/>
          </cell>
          <cell r="AO82" t="str">
            <v/>
          </cell>
        </row>
        <row r="83">
          <cell r="AM83" t="str">
            <v/>
          </cell>
          <cell r="AN83" t="str">
            <v/>
          </cell>
          <cell r="AO83" t="str">
            <v/>
          </cell>
        </row>
        <row r="84">
          <cell r="AM84" t="str">
            <v/>
          </cell>
          <cell r="AN84" t="str">
            <v/>
          </cell>
          <cell r="AO84" t="str">
            <v/>
          </cell>
        </row>
        <row r="85">
          <cell r="AM85" t="str">
            <v/>
          </cell>
          <cell r="AN85" t="str">
            <v/>
          </cell>
          <cell r="AO85" t="str">
            <v/>
          </cell>
        </row>
        <row r="86">
          <cell r="AM86" t="str">
            <v/>
          </cell>
          <cell r="AN86" t="str">
            <v/>
          </cell>
          <cell r="AO86" t="str">
            <v/>
          </cell>
        </row>
        <row r="87">
          <cell r="AM87" t="str">
            <v/>
          </cell>
          <cell r="AN87" t="str">
            <v/>
          </cell>
          <cell r="AO87" t="str">
            <v/>
          </cell>
        </row>
        <row r="88">
          <cell r="AM88" t="str">
            <v/>
          </cell>
          <cell r="AN88" t="str">
            <v/>
          </cell>
          <cell r="AO88" t="str">
            <v/>
          </cell>
        </row>
        <row r="89">
          <cell r="AM89" t="str">
            <v/>
          </cell>
          <cell r="AN89" t="str">
            <v/>
          </cell>
          <cell r="AO89" t="str">
            <v/>
          </cell>
        </row>
        <row r="90">
          <cell r="AM90" t="str">
            <v/>
          </cell>
          <cell r="AN90" t="str">
            <v/>
          </cell>
          <cell r="AO90" t="str">
            <v/>
          </cell>
        </row>
        <row r="91">
          <cell r="AM91" t="str">
            <v/>
          </cell>
          <cell r="AN91" t="str">
            <v/>
          </cell>
          <cell r="AO91" t="str">
            <v/>
          </cell>
        </row>
        <row r="92">
          <cell r="AM92" t="str">
            <v/>
          </cell>
          <cell r="AN92" t="str">
            <v/>
          </cell>
          <cell r="AO92" t="str">
            <v/>
          </cell>
        </row>
        <row r="93">
          <cell r="AM93" t="str">
            <v/>
          </cell>
          <cell r="AN93" t="str">
            <v/>
          </cell>
          <cell r="AO93" t="str">
            <v/>
          </cell>
        </row>
        <row r="94">
          <cell r="AM94" t="str">
            <v/>
          </cell>
          <cell r="AN94" t="str">
            <v/>
          </cell>
          <cell r="AO94" t="str">
            <v/>
          </cell>
        </row>
        <row r="95">
          <cell r="AM95" t="str">
            <v/>
          </cell>
          <cell r="AN95" t="str">
            <v/>
          </cell>
          <cell r="AO95" t="str">
            <v/>
          </cell>
        </row>
        <row r="96">
          <cell r="AM96" t="str">
            <v/>
          </cell>
          <cell r="AN96" t="str">
            <v/>
          </cell>
          <cell r="AO96" t="str">
            <v/>
          </cell>
        </row>
        <row r="97">
          <cell r="AM97" t="str">
            <v/>
          </cell>
          <cell r="AN97" t="str">
            <v/>
          </cell>
          <cell r="AO97" t="str">
            <v/>
          </cell>
        </row>
        <row r="98">
          <cell r="AM98" t="str">
            <v/>
          </cell>
          <cell r="AN98" t="str">
            <v/>
          </cell>
          <cell r="AO98" t="str">
            <v/>
          </cell>
        </row>
        <row r="99">
          <cell r="AM99" t="str">
            <v/>
          </cell>
          <cell r="AN99" t="str">
            <v/>
          </cell>
          <cell r="AO99" t="str">
            <v/>
          </cell>
        </row>
        <row r="100">
          <cell r="AM100" t="str">
            <v/>
          </cell>
          <cell r="AN100" t="str">
            <v/>
          </cell>
          <cell r="AO100" t="str">
            <v/>
          </cell>
        </row>
        <row r="101">
          <cell r="AM101" t="str">
            <v/>
          </cell>
          <cell r="AN101" t="str">
            <v/>
          </cell>
          <cell r="AO101" t="str">
            <v/>
          </cell>
        </row>
        <row r="102">
          <cell r="AM102" t="str">
            <v/>
          </cell>
          <cell r="AN102" t="str">
            <v/>
          </cell>
          <cell r="AO102" t="str">
            <v/>
          </cell>
        </row>
        <row r="103">
          <cell r="AM103" t="str">
            <v/>
          </cell>
          <cell r="AN103" t="str">
            <v/>
          </cell>
          <cell r="AO103" t="str">
            <v/>
          </cell>
        </row>
        <row r="104">
          <cell r="AM104" t="str">
            <v/>
          </cell>
          <cell r="AN104" t="str">
            <v/>
          </cell>
          <cell r="AO104" t="str">
            <v/>
          </cell>
        </row>
        <row r="105">
          <cell r="AM105" t="str">
            <v/>
          </cell>
          <cell r="AN105" t="str">
            <v/>
          </cell>
          <cell r="AO105" t="str">
            <v/>
          </cell>
        </row>
        <row r="106">
          <cell r="AM106" t="str">
            <v/>
          </cell>
          <cell r="AN106" t="str">
            <v/>
          </cell>
          <cell r="AO106" t="str">
            <v/>
          </cell>
        </row>
        <row r="107">
          <cell r="AM107" t="str">
            <v/>
          </cell>
          <cell r="AN107" t="str">
            <v/>
          </cell>
          <cell r="AO107" t="str">
            <v/>
          </cell>
        </row>
        <row r="108">
          <cell r="AM108" t="str">
            <v/>
          </cell>
          <cell r="AN108" t="str">
            <v/>
          </cell>
          <cell r="AO108" t="str">
            <v/>
          </cell>
        </row>
        <row r="109">
          <cell r="AM109" t="str">
            <v/>
          </cell>
          <cell r="AN109" t="str">
            <v/>
          </cell>
          <cell r="AO109" t="str">
            <v/>
          </cell>
        </row>
        <row r="110">
          <cell r="AM110" t="str">
            <v/>
          </cell>
          <cell r="AN110" t="str">
            <v/>
          </cell>
          <cell r="AO110" t="str">
            <v/>
          </cell>
        </row>
        <row r="111">
          <cell r="AM111" t="str">
            <v/>
          </cell>
          <cell r="AN111" t="str">
            <v/>
          </cell>
          <cell r="AO111" t="str">
            <v/>
          </cell>
        </row>
        <row r="112">
          <cell r="AM112" t="str">
            <v/>
          </cell>
          <cell r="AN112" t="str">
            <v/>
          </cell>
          <cell r="AO112" t="str">
            <v/>
          </cell>
        </row>
        <row r="113">
          <cell r="AM113" t="str">
            <v/>
          </cell>
          <cell r="AN113" t="str">
            <v/>
          </cell>
          <cell r="AO113" t="str">
            <v/>
          </cell>
        </row>
        <row r="114">
          <cell r="AM114" t="str">
            <v/>
          </cell>
          <cell r="AN114" t="str">
            <v/>
          </cell>
          <cell r="AO114" t="str">
            <v/>
          </cell>
        </row>
        <row r="115">
          <cell r="AM115" t="str">
            <v/>
          </cell>
          <cell r="AN115" t="str">
            <v/>
          </cell>
          <cell r="AO115" t="str">
            <v/>
          </cell>
        </row>
        <row r="116">
          <cell r="AM116" t="str">
            <v/>
          </cell>
          <cell r="AN116" t="str">
            <v/>
          </cell>
          <cell r="AO116" t="str">
            <v/>
          </cell>
        </row>
        <row r="117">
          <cell r="AM117" t="str">
            <v/>
          </cell>
          <cell r="AN117" t="str">
            <v/>
          </cell>
          <cell r="AO117" t="str">
            <v/>
          </cell>
        </row>
        <row r="118">
          <cell r="AM118" t="str">
            <v/>
          </cell>
          <cell r="AN118" t="str">
            <v/>
          </cell>
          <cell r="AO118" t="str">
            <v/>
          </cell>
        </row>
        <row r="119">
          <cell r="AM119" t="str">
            <v/>
          </cell>
          <cell r="AN119" t="str">
            <v/>
          </cell>
          <cell r="AO119" t="str">
            <v/>
          </cell>
        </row>
        <row r="120">
          <cell r="AM120" t="str">
            <v/>
          </cell>
          <cell r="AN120" t="str">
            <v/>
          </cell>
          <cell r="AO120" t="str">
            <v/>
          </cell>
        </row>
        <row r="121">
          <cell r="AM121" t="str">
            <v/>
          </cell>
          <cell r="AN121" t="str">
            <v/>
          </cell>
          <cell r="AO121" t="str">
            <v/>
          </cell>
        </row>
        <row r="122">
          <cell r="AM122" t="str">
            <v/>
          </cell>
          <cell r="AN122" t="str">
            <v/>
          </cell>
          <cell r="AO122" t="str">
            <v/>
          </cell>
        </row>
        <row r="123">
          <cell r="AM123" t="str">
            <v/>
          </cell>
          <cell r="AN123" t="str">
            <v/>
          </cell>
          <cell r="AO123" t="str">
            <v/>
          </cell>
        </row>
        <row r="124">
          <cell r="AM124" t="str">
            <v/>
          </cell>
          <cell r="AN124" t="str">
            <v/>
          </cell>
          <cell r="AO124" t="str">
            <v/>
          </cell>
        </row>
        <row r="125">
          <cell r="AM125" t="str">
            <v/>
          </cell>
          <cell r="AN125" t="str">
            <v/>
          </cell>
          <cell r="AO125" t="str">
            <v/>
          </cell>
        </row>
        <row r="126">
          <cell r="AM126" t="str">
            <v/>
          </cell>
          <cell r="AN126" t="str">
            <v/>
          </cell>
          <cell r="AO126" t="str">
            <v/>
          </cell>
        </row>
        <row r="127">
          <cell r="AM127">
            <v>45485</v>
          </cell>
          <cell r="AN127">
            <v>81</v>
          </cell>
          <cell r="AO127">
            <v>80.09</v>
          </cell>
        </row>
        <row r="128">
          <cell r="AM128">
            <v>45486</v>
          </cell>
          <cell r="AN128">
            <v>684</v>
          </cell>
          <cell r="AO128">
            <v>682.27</v>
          </cell>
        </row>
        <row r="129">
          <cell r="AM129" t="str">
            <v/>
          </cell>
          <cell r="AN129" t="str">
            <v/>
          </cell>
          <cell r="AO129" t="str">
            <v/>
          </cell>
        </row>
        <row r="130">
          <cell r="AM130" t="str">
            <v/>
          </cell>
          <cell r="AN130" t="str">
            <v/>
          </cell>
          <cell r="AO130" t="str">
            <v/>
          </cell>
        </row>
        <row r="131">
          <cell r="AM131" t="str">
            <v/>
          </cell>
          <cell r="AN131" t="str">
            <v/>
          </cell>
          <cell r="AO131" t="str">
            <v/>
          </cell>
        </row>
        <row r="132">
          <cell r="AM132" t="str">
            <v/>
          </cell>
          <cell r="AN132" t="str">
            <v/>
          </cell>
          <cell r="AO132" t="str">
            <v/>
          </cell>
        </row>
        <row r="133">
          <cell r="AM133" t="str">
            <v/>
          </cell>
          <cell r="AN133" t="str">
            <v/>
          </cell>
          <cell r="AO133" t="str">
            <v/>
          </cell>
        </row>
        <row r="134">
          <cell r="AM134" t="str">
            <v/>
          </cell>
          <cell r="AN134" t="str">
            <v/>
          </cell>
          <cell r="AO134" t="str">
            <v/>
          </cell>
        </row>
        <row r="135">
          <cell r="AM135" t="str">
            <v/>
          </cell>
          <cell r="AN135" t="str">
            <v/>
          </cell>
          <cell r="AO135" t="str">
            <v/>
          </cell>
        </row>
        <row r="136">
          <cell r="AM136" t="str">
            <v/>
          </cell>
          <cell r="AN136" t="str">
            <v/>
          </cell>
          <cell r="AO136" t="str">
            <v/>
          </cell>
        </row>
        <row r="137">
          <cell r="AM137">
            <v>45484</v>
          </cell>
          <cell r="AN137">
            <v>452</v>
          </cell>
          <cell r="AO137">
            <v>449.47</v>
          </cell>
        </row>
        <row r="138">
          <cell r="AM138" t="str">
            <v/>
          </cell>
          <cell r="AN138" t="str">
            <v/>
          </cell>
          <cell r="AO138" t="str">
            <v/>
          </cell>
        </row>
        <row r="139">
          <cell r="AM139" t="str">
            <v/>
          </cell>
          <cell r="AN139" t="str">
            <v/>
          </cell>
          <cell r="AO139" t="str">
            <v/>
          </cell>
        </row>
        <row r="140">
          <cell r="AM140" t="str">
            <v/>
          </cell>
          <cell r="AN140" t="str">
            <v/>
          </cell>
          <cell r="AO140" t="str">
            <v/>
          </cell>
        </row>
        <row r="141">
          <cell r="AM141" t="str">
            <v/>
          </cell>
          <cell r="AN141" t="str">
            <v/>
          </cell>
          <cell r="AO141" t="str">
            <v/>
          </cell>
        </row>
        <row r="142">
          <cell r="AM142" t="str">
            <v/>
          </cell>
          <cell r="AN142" t="str">
            <v/>
          </cell>
          <cell r="AO142" t="str">
            <v/>
          </cell>
        </row>
        <row r="143">
          <cell r="AM143" t="str">
            <v/>
          </cell>
          <cell r="AN143" t="str">
            <v/>
          </cell>
          <cell r="AO143" t="str">
            <v/>
          </cell>
        </row>
        <row r="144">
          <cell r="AM144" t="str">
            <v/>
          </cell>
        </row>
        <row r="145">
          <cell r="AM145" t="str">
            <v/>
          </cell>
          <cell r="AN145" t="str">
            <v/>
          </cell>
          <cell r="AO145" t="str">
            <v/>
          </cell>
        </row>
        <row r="146">
          <cell r="AM146" t="str">
            <v/>
          </cell>
          <cell r="AN146" t="str">
            <v/>
          </cell>
          <cell r="AO146" t="str">
            <v/>
          </cell>
        </row>
        <row r="147">
          <cell r="AM147" t="str">
            <v/>
          </cell>
          <cell r="AN147" t="str">
            <v/>
          </cell>
          <cell r="AO147" t="str">
            <v/>
          </cell>
        </row>
        <row r="148">
          <cell r="AM148" t="str">
            <v/>
          </cell>
          <cell r="AN148" t="str">
            <v/>
          </cell>
          <cell r="AO148" t="str">
            <v/>
          </cell>
        </row>
        <row r="149">
          <cell r="AM149" t="str">
            <v/>
          </cell>
          <cell r="AN149" t="str">
            <v/>
          </cell>
          <cell r="AO149" t="str">
            <v/>
          </cell>
        </row>
        <row r="150">
          <cell r="AM150" t="str">
            <v/>
          </cell>
          <cell r="AN150" t="str">
            <v/>
          </cell>
          <cell r="AO150" t="str">
            <v/>
          </cell>
        </row>
        <row r="151">
          <cell r="AM151" t="str">
            <v/>
          </cell>
          <cell r="AN151" t="str">
            <v/>
          </cell>
          <cell r="AO151" t="str">
            <v/>
          </cell>
        </row>
        <row r="152">
          <cell r="AM152">
            <v>45483</v>
          </cell>
          <cell r="AN152">
            <v>290</v>
          </cell>
          <cell r="AO152">
            <v>286.95999999999998</v>
          </cell>
        </row>
        <row r="153">
          <cell r="AM153" t="str">
            <v/>
          </cell>
          <cell r="AN153" t="str">
            <v/>
          </cell>
          <cell r="AO153" t="str">
            <v/>
          </cell>
        </row>
        <row r="154">
          <cell r="AM154" t="str">
            <v/>
          </cell>
          <cell r="AN154" t="str">
            <v/>
          </cell>
          <cell r="AO154" t="str">
            <v/>
          </cell>
        </row>
        <row r="155">
          <cell r="AM155" t="str">
            <v/>
          </cell>
          <cell r="AN155" t="str">
            <v/>
          </cell>
          <cell r="AO155" t="str">
            <v/>
          </cell>
        </row>
        <row r="156">
          <cell r="AM156" t="str">
            <v/>
          </cell>
          <cell r="AN156" t="str">
            <v/>
          </cell>
          <cell r="AO156" t="str">
            <v/>
          </cell>
        </row>
        <row r="157">
          <cell r="AM157" t="str">
            <v/>
          </cell>
          <cell r="AN157" t="str">
            <v/>
          </cell>
          <cell r="AO157" t="str">
            <v/>
          </cell>
        </row>
        <row r="158">
          <cell r="AM158" t="str">
            <v/>
          </cell>
          <cell r="AN158" t="str">
            <v/>
          </cell>
          <cell r="AO158" t="str">
            <v/>
          </cell>
        </row>
        <row r="159">
          <cell r="AM159" t="str">
            <v/>
          </cell>
          <cell r="AN159" t="str">
            <v/>
          </cell>
          <cell r="AO159" t="str">
            <v/>
          </cell>
        </row>
        <row r="160">
          <cell r="AM160" t="str">
            <v/>
          </cell>
          <cell r="AN160" t="str">
            <v/>
          </cell>
          <cell r="AO160" t="str">
            <v/>
          </cell>
        </row>
        <row r="161">
          <cell r="AM161" t="str">
            <v/>
          </cell>
          <cell r="AN161" t="str">
            <v/>
          </cell>
          <cell r="AO161" t="str">
            <v/>
          </cell>
        </row>
        <row r="162">
          <cell r="AM162" t="str">
            <v/>
          </cell>
          <cell r="AN162" t="str">
            <v/>
          </cell>
          <cell r="AO162" t="str">
            <v/>
          </cell>
        </row>
        <row r="163">
          <cell r="AM163" t="str">
            <v/>
          </cell>
          <cell r="AN163" t="str">
            <v/>
          </cell>
          <cell r="AO163" t="str">
            <v/>
          </cell>
        </row>
        <row r="164">
          <cell r="AM164" t="str">
            <v/>
          </cell>
          <cell r="AN164" t="str">
            <v/>
          </cell>
          <cell r="AO164" t="str">
            <v/>
          </cell>
        </row>
        <row r="165">
          <cell r="AM165" t="str">
            <v/>
          </cell>
          <cell r="AN165" t="str">
            <v/>
          </cell>
          <cell r="AO165" t="str">
            <v/>
          </cell>
        </row>
        <row r="166">
          <cell r="AM166" t="str">
            <v/>
          </cell>
          <cell r="AN166" t="str">
            <v/>
          </cell>
          <cell r="AO166" t="str">
            <v/>
          </cell>
        </row>
        <row r="167">
          <cell r="AM167" t="str">
            <v/>
          </cell>
          <cell r="AN167" t="str">
            <v/>
          </cell>
          <cell r="AO167" t="str">
            <v/>
          </cell>
        </row>
        <row r="168">
          <cell r="AM168">
            <v>45482</v>
          </cell>
          <cell r="AN168">
            <v>203</v>
          </cell>
          <cell r="AO168">
            <v>202.53</v>
          </cell>
        </row>
        <row r="169">
          <cell r="AM169" t="str">
            <v/>
          </cell>
          <cell r="AN169" t="str">
            <v/>
          </cell>
          <cell r="AO169" t="str">
            <v/>
          </cell>
        </row>
        <row r="170">
          <cell r="AM170" t="str">
            <v/>
          </cell>
          <cell r="AN170" t="str">
            <v/>
          </cell>
          <cell r="AO170" t="str">
            <v/>
          </cell>
        </row>
        <row r="171">
          <cell r="AM171" t="str">
            <v/>
          </cell>
          <cell r="AN171" t="str">
            <v/>
          </cell>
          <cell r="AO171" t="str">
            <v/>
          </cell>
        </row>
        <row r="172">
          <cell r="AM172" t="str">
            <v/>
          </cell>
          <cell r="AN172" t="str">
            <v/>
          </cell>
          <cell r="AO172" t="str">
            <v/>
          </cell>
        </row>
        <row r="173">
          <cell r="AM173" t="str">
            <v/>
          </cell>
          <cell r="AN173" t="str">
            <v/>
          </cell>
          <cell r="AO173" t="str">
            <v/>
          </cell>
        </row>
        <row r="174">
          <cell r="AM174" t="str">
            <v/>
          </cell>
          <cell r="AN174" t="str">
            <v/>
          </cell>
          <cell r="AO174" t="str">
            <v/>
          </cell>
        </row>
        <row r="175">
          <cell r="AM175" t="str">
            <v/>
          </cell>
          <cell r="AN175" t="str">
            <v/>
          </cell>
          <cell r="AO175" t="str">
            <v/>
          </cell>
        </row>
        <row r="176">
          <cell r="AM176" t="str">
            <v/>
          </cell>
          <cell r="AN176" t="str">
            <v/>
          </cell>
          <cell r="AO176" t="str">
            <v/>
          </cell>
        </row>
        <row r="177">
          <cell r="AM177" t="str">
            <v/>
          </cell>
          <cell r="AN177" t="str">
            <v/>
          </cell>
          <cell r="AO177" t="str">
            <v/>
          </cell>
        </row>
        <row r="178">
          <cell r="AM178" t="str">
            <v/>
          </cell>
          <cell r="AN178" t="str">
            <v/>
          </cell>
          <cell r="AO178" t="str">
            <v/>
          </cell>
        </row>
        <row r="179">
          <cell r="AM179" t="str">
            <v/>
          </cell>
          <cell r="AN179" t="str">
            <v/>
          </cell>
          <cell r="AO179" t="str">
            <v/>
          </cell>
        </row>
        <row r="180">
          <cell r="AM180" t="str">
            <v/>
          </cell>
          <cell r="AN180" t="str">
            <v/>
          </cell>
          <cell r="AO180" t="str">
            <v/>
          </cell>
        </row>
        <row r="181">
          <cell r="AM181" t="str">
            <v/>
          </cell>
          <cell r="AN181" t="str">
            <v/>
          </cell>
          <cell r="AO181" t="str">
            <v/>
          </cell>
        </row>
        <row r="182">
          <cell r="AM182" t="str">
            <v/>
          </cell>
          <cell r="AN182" t="str">
            <v/>
          </cell>
          <cell r="AO182" t="str">
            <v/>
          </cell>
        </row>
        <row r="183">
          <cell r="AM183" t="str">
            <v/>
          </cell>
          <cell r="AN183" t="str">
            <v/>
          </cell>
          <cell r="AO183" t="str">
            <v/>
          </cell>
        </row>
        <row r="184">
          <cell r="AM184" t="str">
            <v/>
          </cell>
          <cell r="AN184" t="str">
            <v/>
          </cell>
          <cell r="AO184" t="str">
            <v/>
          </cell>
        </row>
        <row r="185">
          <cell r="AM185" t="str">
            <v/>
          </cell>
          <cell r="AN185" t="str">
            <v/>
          </cell>
          <cell r="AO185" t="str">
            <v/>
          </cell>
        </row>
        <row r="186">
          <cell r="AM186" t="str">
            <v/>
          </cell>
          <cell r="AN186" t="str">
            <v/>
          </cell>
          <cell r="AO186" t="str">
            <v/>
          </cell>
        </row>
        <row r="187">
          <cell r="AM187" t="str">
            <v/>
          </cell>
          <cell r="AN187" t="str">
            <v/>
          </cell>
          <cell r="AO187" t="str">
            <v/>
          </cell>
        </row>
        <row r="188">
          <cell r="AM188" t="str">
            <v/>
          </cell>
          <cell r="AN188" t="str">
            <v/>
          </cell>
          <cell r="AO188" t="str">
            <v/>
          </cell>
        </row>
        <row r="189">
          <cell r="AM189" t="str">
            <v/>
          </cell>
          <cell r="AN189" t="str">
            <v/>
          </cell>
          <cell r="AO189" t="str">
            <v/>
          </cell>
        </row>
        <row r="190">
          <cell r="AM190" t="str">
            <v/>
          </cell>
          <cell r="AN190" t="str">
            <v/>
          </cell>
          <cell r="AO190" t="str">
            <v/>
          </cell>
        </row>
        <row r="191">
          <cell r="AM191" t="str">
            <v/>
          </cell>
          <cell r="AN191" t="str">
            <v/>
          </cell>
          <cell r="AO191" t="str">
            <v/>
          </cell>
        </row>
        <row r="192">
          <cell r="AM192" t="str">
            <v/>
          </cell>
          <cell r="AN192" t="str">
            <v/>
          </cell>
          <cell r="AO192" t="str">
            <v/>
          </cell>
        </row>
        <row r="193">
          <cell r="AM193" t="str">
            <v/>
          </cell>
          <cell r="AN193" t="str">
            <v/>
          </cell>
          <cell r="AO193" t="str">
            <v/>
          </cell>
        </row>
        <row r="194">
          <cell r="AM194" t="str">
            <v/>
          </cell>
          <cell r="AN194" t="str">
            <v/>
          </cell>
          <cell r="AO194" t="str">
            <v/>
          </cell>
        </row>
        <row r="195">
          <cell r="AM195" t="str">
            <v/>
          </cell>
          <cell r="AN195" t="str">
            <v/>
          </cell>
          <cell r="AO195" t="str">
            <v/>
          </cell>
        </row>
        <row r="196">
          <cell r="AM196" t="str">
            <v/>
          </cell>
          <cell r="AN196" t="str">
            <v/>
          </cell>
          <cell r="AO196" t="str">
            <v/>
          </cell>
        </row>
        <row r="197">
          <cell r="AM197">
            <v>45481</v>
          </cell>
          <cell r="AN197">
            <v>104</v>
          </cell>
          <cell r="AO197">
            <v>103.13</v>
          </cell>
        </row>
        <row r="198">
          <cell r="AM198" t="str">
            <v/>
          </cell>
          <cell r="AN198" t="str">
            <v/>
          </cell>
          <cell r="AO198" t="str">
            <v/>
          </cell>
        </row>
        <row r="199">
          <cell r="AM199" t="str">
            <v/>
          </cell>
          <cell r="AN199" t="str">
            <v/>
          </cell>
          <cell r="AO199" t="str">
            <v/>
          </cell>
        </row>
        <row r="200">
          <cell r="AM200" t="str">
            <v/>
          </cell>
          <cell r="AN200" t="str">
            <v/>
          </cell>
          <cell r="AO200" t="str">
            <v/>
          </cell>
        </row>
        <row r="201">
          <cell r="AM201" t="str">
            <v/>
          </cell>
          <cell r="AN201" t="str">
            <v/>
          </cell>
          <cell r="AO201" t="str">
            <v/>
          </cell>
        </row>
        <row r="202">
          <cell r="AM202" t="str">
            <v/>
          </cell>
          <cell r="AN202" t="str">
            <v/>
          </cell>
          <cell r="AO202" t="str">
            <v/>
          </cell>
        </row>
        <row r="203">
          <cell r="AM203" t="str">
            <v/>
          </cell>
          <cell r="AN203" t="str">
            <v/>
          </cell>
          <cell r="AO203" t="str">
            <v/>
          </cell>
        </row>
        <row r="204">
          <cell r="AM204" t="str">
            <v/>
          </cell>
          <cell r="AN204" t="str">
            <v/>
          </cell>
          <cell r="AO204" t="str">
            <v/>
          </cell>
        </row>
        <row r="205">
          <cell r="AM205" t="str">
            <v/>
          </cell>
          <cell r="AN205" t="str">
            <v/>
          </cell>
          <cell r="AO205" t="str">
            <v/>
          </cell>
        </row>
        <row r="206">
          <cell r="AM206" t="str">
            <v/>
          </cell>
          <cell r="AN206" t="str">
            <v/>
          </cell>
          <cell r="AO206" t="str">
            <v/>
          </cell>
        </row>
        <row r="207">
          <cell r="AM207" t="str">
            <v/>
          </cell>
          <cell r="AN207" t="str">
            <v/>
          </cell>
          <cell r="AO207" t="str">
            <v/>
          </cell>
        </row>
        <row r="208">
          <cell r="AM208" t="str">
            <v/>
          </cell>
          <cell r="AN208" t="str">
            <v/>
          </cell>
          <cell r="AO208" t="str">
            <v/>
          </cell>
        </row>
        <row r="209">
          <cell r="AM209" t="str">
            <v/>
          </cell>
          <cell r="AN209" t="str">
            <v/>
          </cell>
          <cell r="AO209" t="str">
            <v/>
          </cell>
        </row>
        <row r="210">
          <cell r="AM210" t="str">
            <v/>
          </cell>
          <cell r="AN210" t="str">
            <v/>
          </cell>
          <cell r="AO210" t="str">
            <v/>
          </cell>
        </row>
        <row r="211">
          <cell r="AM211" t="str">
            <v/>
          </cell>
          <cell r="AN211" t="str">
            <v/>
          </cell>
          <cell r="AO211" t="str">
            <v/>
          </cell>
        </row>
        <row r="212">
          <cell r="AM212" t="str">
            <v/>
          </cell>
          <cell r="AN212" t="str">
            <v/>
          </cell>
          <cell r="AO212" t="str">
            <v/>
          </cell>
        </row>
        <row r="213">
          <cell r="AM213" t="str">
            <v/>
          </cell>
          <cell r="AN213" t="str">
            <v/>
          </cell>
          <cell r="AO213" t="str">
            <v/>
          </cell>
        </row>
        <row r="214">
          <cell r="AM214" t="str">
            <v/>
          </cell>
          <cell r="AN214" t="str">
            <v/>
          </cell>
          <cell r="AO214" t="str">
            <v/>
          </cell>
        </row>
        <row r="215">
          <cell r="AM215" t="str">
            <v/>
          </cell>
          <cell r="AN215" t="str">
            <v/>
          </cell>
          <cell r="AO215" t="str">
            <v/>
          </cell>
        </row>
        <row r="216">
          <cell r="AM216" t="str">
            <v/>
          </cell>
          <cell r="AN216" t="str">
            <v/>
          </cell>
          <cell r="AO216" t="str">
            <v/>
          </cell>
        </row>
        <row r="217">
          <cell r="AM217" t="str">
            <v/>
          </cell>
          <cell r="AN217" t="str">
            <v/>
          </cell>
          <cell r="AO217" t="str">
            <v/>
          </cell>
        </row>
        <row r="218">
          <cell r="AM218" t="str">
            <v/>
          </cell>
          <cell r="AN218" t="str">
            <v/>
          </cell>
          <cell r="AO218" t="str">
            <v/>
          </cell>
        </row>
        <row r="219">
          <cell r="AM219" t="str">
            <v/>
          </cell>
          <cell r="AN219" t="str">
            <v/>
          </cell>
          <cell r="AO219" t="str">
            <v/>
          </cell>
        </row>
        <row r="220">
          <cell r="AM220" t="str">
            <v/>
          </cell>
          <cell r="AN220" t="str">
            <v/>
          </cell>
          <cell r="AO220" t="str">
            <v/>
          </cell>
        </row>
        <row r="221">
          <cell r="AM221" t="str">
            <v/>
          </cell>
          <cell r="AN221" t="str">
            <v/>
          </cell>
          <cell r="AO221" t="str">
            <v/>
          </cell>
        </row>
        <row r="222">
          <cell r="AM222" t="str">
            <v/>
          </cell>
          <cell r="AN222" t="str">
            <v/>
          </cell>
          <cell r="AO222" t="str">
            <v/>
          </cell>
        </row>
        <row r="223">
          <cell r="AM223" t="str">
            <v/>
          </cell>
          <cell r="AN223" t="str">
            <v/>
          </cell>
          <cell r="AO223" t="str">
            <v/>
          </cell>
        </row>
        <row r="224">
          <cell r="AM224" t="str">
            <v/>
          </cell>
          <cell r="AN224" t="str">
            <v/>
          </cell>
          <cell r="AO224" t="str">
            <v/>
          </cell>
        </row>
        <row r="225">
          <cell r="AM225" t="str">
            <v/>
          </cell>
          <cell r="AN225" t="str">
            <v/>
          </cell>
          <cell r="AO225" t="str">
            <v/>
          </cell>
        </row>
        <row r="226">
          <cell r="AM226" t="str">
            <v/>
          </cell>
          <cell r="AN226" t="str">
            <v/>
          </cell>
          <cell r="AO226" t="str">
            <v/>
          </cell>
        </row>
        <row r="227">
          <cell r="AM227" t="str">
            <v/>
          </cell>
          <cell r="AN227" t="str">
            <v/>
          </cell>
          <cell r="AO227" t="str">
            <v/>
          </cell>
        </row>
        <row r="228">
          <cell r="AM228" t="str">
            <v/>
          </cell>
          <cell r="AN228" t="str">
            <v/>
          </cell>
          <cell r="AO228" t="str">
            <v/>
          </cell>
        </row>
        <row r="229">
          <cell r="AM229" t="str">
            <v/>
          </cell>
          <cell r="AN229" t="str">
            <v/>
          </cell>
          <cell r="AO229" t="str">
            <v/>
          </cell>
        </row>
        <row r="230">
          <cell r="AM230" t="str">
            <v/>
          </cell>
          <cell r="AN230" t="str">
            <v/>
          </cell>
          <cell r="AO230" t="str">
            <v/>
          </cell>
        </row>
        <row r="231">
          <cell r="AM231" t="str">
            <v/>
          </cell>
          <cell r="AN231" t="str">
            <v/>
          </cell>
          <cell r="AO231" t="str">
            <v/>
          </cell>
        </row>
        <row r="232">
          <cell r="AM232" t="str">
            <v/>
          </cell>
          <cell r="AN232" t="str">
            <v/>
          </cell>
          <cell r="AO232" t="str">
            <v/>
          </cell>
        </row>
        <row r="233">
          <cell r="AM233" t="str">
            <v/>
          </cell>
          <cell r="AN233" t="str">
            <v/>
          </cell>
          <cell r="AO233" t="str">
            <v/>
          </cell>
        </row>
        <row r="234">
          <cell r="AM234" t="str">
            <v/>
          </cell>
          <cell r="AN234" t="str">
            <v/>
          </cell>
          <cell r="AO234" t="str">
            <v/>
          </cell>
        </row>
        <row r="235">
          <cell r="AM235" t="str">
            <v/>
          </cell>
          <cell r="AN235" t="str">
            <v/>
          </cell>
          <cell r="AO235" t="str">
            <v/>
          </cell>
        </row>
        <row r="236">
          <cell r="AM236" t="str">
            <v/>
          </cell>
          <cell r="AN236" t="str">
            <v/>
          </cell>
          <cell r="AO236" t="str">
            <v/>
          </cell>
        </row>
        <row r="237">
          <cell r="AM237" t="str">
            <v/>
          </cell>
          <cell r="AN237" t="str">
            <v/>
          </cell>
          <cell r="AO237" t="str">
            <v/>
          </cell>
        </row>
        <row r="238">
          <cell r="AM238" t="str">
            <v/>
          </cell>
          <cell r="AN238" t="str">
            <v/>
          </cell>
          <cell r="AO238" t="str">
            <v/>
          </cell>
        </row>
        <row r="239">
          <cell r="AM239" t="str">
            <v/>
          </cell>
          <cell r="AN239" t="str">
            <v/>
          </cell>
          <cell r="AO239" t="str">
            <v/>
          </cell>
        </row>
        <row r="240">
          <cell r="AM240" t="str">
            <v/>
          </cell>
          <cell r="AN240" t="str">
            <v/>
          </cell>
          <cell r="AO240" t="str">
            <v/>
          </cell>
        </row>
        <row r="241">
          <cell r="AM241" t="str">
            <v/>
          </cell>
          <cell r="AN241" t="str">
            <v/>
          </cell>
          <cell r="AO241" t="str">
            <v/>
          </cell>
        </row>
        <row r="242">
          <cell r="AM242" t="str">
            <v/>
          </cell>
          <cell r="AN242" t="str">
            <v/>
          </cell>
          <cell r="AO242" t="str">
            <v/>
          </cell>
        </row>
        <row r="243">
          <cell r="AM243" t="str">
            <v/>
          </cell>
          <cell r="AN243" t="str">
            <v/>
          </cell>
          <cell r="AO243" t="str">
            <v/>
          </cell>
        </row>
        <row r="244">
          <cell r="AM244" t="str">
            <v/>
          </cell>
          <cell r="AN244" t="str">
            <v/>
          </cell>
          <cell r="AO244" t="str">
            <v/>
          </cell>
        </row>
        <row r="245">
          <cell r="AM245" t="str">
            <v/>
          </cell>
          <cell r="AN245" t="str">
            <v/>
          </cell>
          <cell r="AO245" t="str">
            <v/>
          </cell>
        </row>
        <row r="246">
          <cell r="AM246" t="str">
            <v/>
          </cell>
          <cell r="AN246" t="str">
            <v/>
          </cell>
          <cell r="AO246" t="str">
            <v/>
          </cell>
        </row>
        <row r="247">
          <cell r="AM247" t="str">
            <v/>
          </cell>
          <cell r="AN247" t="str">
            <v/>
          </cell>
          <cell r="AO247" t="str">
            <v/>
          </cell>
        </row>
        <row r="248">
          <cell r="AM248" t="str">
            <v/>
          </cell>
          <cell r="AN248" t="str">
            <v/>
          </cell>
          <cell r="AO248" t="str">
            <v/>
          </cell>
        </row>
        <row r="249">
          <cell r="AM249" t="str">
            <v/>
          </cell>
          <cell r="AN249" t="str">
            <v/>
          </cell>
          <cell r="AO249" t="str">
            <v/>
          </cell>
        </row>
        <row r="250">
          <cell r="AM250" t="str">
            <v/>
          </cell>
          <cell r="AN250" t="str">
            <v/>
          </cell>
          <cell r="AO250" t="str">
            <v/>
          </cell>
        </row>
        <row r="251">
          <cell r="AM251" t="str">
            <v/>
          </cell>
          <cell r="AN251" t="str">
            <v/>
          </cell>
          <cell r="AO251" t="str">
            <v/>
          </cell>
        </row>
        <row r="252">
          <cell r="AM252" t="str">
            <v/>
          </cell>
          <cell r="AN252" t="str">
            <v/>
          </cell>
          <cell r="AO252" t="str">
            <v/>
          </cell>
        </row>
        <row r="253">
          <cell r="AM253" t="str">
            <v/>
          </cell>
          <cell r="AN253" t="str">
            <v/>
          </cell>
          <cell r="AO253" t="str">
            <v/>
          </cell>
        </row>
        <row r="254">
          <cell r="AM254" t="str">
            <v/>
          </cell>
          <cell r="AN254" t="str">
            <v/>
          </cell>
          <cell r="AO254" t="str">
            <v/>
          </cell>
        </row>
        <row r="255">
          <cell r="AM255" t="str">
            <v/>
          </cell>
          <cell r="AN255" t="str">
            <v/>
          </cell>
          <cell r="AO255" t="str">
            <v/>
          </cell>
        </row>
        <row r="256">
          <cell r="AM256" t="str">
            <v/>
          </cell>
          <cell r="AN256" t="str">
            <v/>
          </cell>
          <cell r="AO256" t="str">
            <v/>
          </cell>
        </row>
        <row r="257">
          <cell r="AM257" t="str">
            <v/>
          </cell>
          <cell r="AN257" t="str">
            <v/>
          </cell>
          <cell r="AO257" t="str">
            <v/>
          </cell>
        </row>
        <row r="258">
          <cell r="AM258">
            <v>45478</v>
          </cell>
          <cell r="AN258">
            <v>372</v>
          </cell>
          <cell r="AO258">
            <v>370.14</v>
          </cell>
        </row>
        <row r="259">
          <cell r="AM259">
            <v>45479</v>
          </cell>
          <cell r="AN259">
            <v>631</v>
          </cell>
          <cell r="AO259">
            <v>628.79999999999995</v>
          </cell>
        </row>
        <row r="260">
          <cell r="AM260" t="str">
            <v/>
          </cell>
          <cell r="AN260" t="str">
            <v/>
          </cell>
          <cell r="AO260" t="str">
            <v/>
          </cell>
        </row>
        <row r="261">
          <cell r="AM261" t="str">
            <v/>
          </cell>
          <cell r="AN261" t="str">
            <v/>
          </cell>
          <cell r="AO261" t="str">
            <v/>
          </cell>
        </row>
        <row r="262">
          <cell r="AM262">
            <v>45477</v>
          </cell>
          <cell r="AN262">
            <v>806</v>
          </cell>
          <cell r="AO262">
            <v>804</v>
          </cell>
        </row>
        <row r="263">
          <cell r="AM263" t="str">
            <v/>
          </cell>
          <cell r="AN263" t="str">
            <v/>
          </cell>
          <cell r="AO263" t="str">
            <v/>
          </cell>
        </row>
        <row r="264">
          <cell r="AM264" t="str">
            <v/>
          </cell>
          <cell r="AN264" t="str">
            <v/>
          </cell>
          <cell r="AO264" t="str">
            <v/>
          </cell>
        </row>
        <row r="265">
          <cell r="AM265" t="str">
            <v/>
          </cell>
          <cell r="AN265" t="str">
            <v/>
          </cell>
          <cell r="AO265" t="str">
            <v/>
          </cell>
        </row>
        <row r="266">
          <cell r="AM266" t="str">
            <v/>
          </cell>
          <cell r="AN266" t="str">
            <v/>
          </cell>
          <cell r="AO266" t="str">
            <v/>
          </cell>
        </row>
        <row r="267">
          <cell r="AM267" t="str">
            <v/>
          </cell>
          <cell r="AN267" t="str">
            <v/>
          </cell>
          <cell r="AO267" t="str">
            <v/>
          </cell>
        </row>
        <row r="268">
          <cell r="AM268" t="str">
            <v/>
          </cell>
          <cell r="AN268" t="str">
            <v/>
          </cell>
          <cell r="AO268" t="str">
            <v/>
          </cell>
        </row>
        <row r="269">
          <cell r="AM269" t="str">
            <v/>
          </cell>
          <cell r="AN269" t="str">
            <v/>
          </cell>
          <cell r="AO269" t="str">
            <v/>
          </cell>
        </row>
        <row r="270">
          <cell r="AM270" t="str">
            <v/>
          </cell>
          <cell r="AN270" t="str">
            <v/>
          </cell>
          <cell r="AO270" t="str">
            <v/>
          </cell>
        </row>
        <row r="271">
          <cell r="AM271" t="str">
            <v/>
          </cell>
          <cell r="AN271" t="str">
            <v/>
          </cell>
          <cell r="AO271" t="str">
            <v/>
          </cell>
        </row>
        <row r="272">
          <cell r="AM272" t="str">
            <v/>
          </cell>
          <cell r="AN272" t="str">
            <v/>
          </cell>
          <cell r="AO272" t="str">
            <v/>
          </cell>
        </row>
        <row r="273">
          <cell r="AM273" t="str">
            <v/>
          </cell>
          <cell r="AN273" t="str">
            <v/>
          </cell>
          <cell r="AO273" t="str">
            <v/>
          </cell>
        </row>
        <row r="274">
          <cell r="AM274" t="str">
            <v/>
          </cell>
          <cell r="AN274" t="str">
            <v/>
          </cell>
          <cell r="AO274" t="str">
            <v/>
          </cell>
        </row>
        <row r="275">
          <cell r="AM275" t="str">
            <v/>
          </cell>
          <cell r="AN275" t="str">
            <v/>
          </cell>
          <cell r="AO275" t="str">
            <v/>
          </cell>
        </row>
        <row r="276">
          <cell r="AM276" t="str">
            <v/>
          </cell>
          <cell r="AN276" t="str">
            <v/>
          </cell>
          <cell r="AO276" t="str">
            <v/>
          </cell>
        </row>
        <row r="277">
          <cell r="AM277" t="str">
            <v/>
          </cell>
          <cell r="AN277" t="str">
            <v/>
          </cell>
          <cell r="AO277" t="str">
            <v/>
          </cell>
        </row>
        <row r="278">
          <cell r="AM278">
            <v>45476</v>
          </cell>
          <cell r="AN278">
            <v>310.10000000000002</v>
          </cell>
          <cell r="AO278">
            <v>309.25</v>
          </cell>
        </row>
        <row r="279">
          <cell r="AM279" t="str">
            <v/>
          </cell>
          <cell r="AN279" t="str">
            <v/>
          </cell>
          <cell r="AO279" t="str">
            <v/>
          </cell>
        </row>
        <row r="280">
          <cell r="AM280" t="str">
            <v/>
          </cell>
          <cell r="AN280" t="str">
            <v/>
          </cell>
          <cell r="AO280" t="str">
            <v/>
          </cell>
        </row>
        <row r="281">
          <cell r="AM281" t="str">
            <v/>
          </cell>
          <cell r="AN281" t="str">
            <v/>
          </cell>
          <cell r="AO281" t="str">
            <v/>
          </cell>
        </row>
        <row r="282">
          <cell r="AM282" t="str">
            <v/>
          </cell>
          <cell r="AN282" t="str">
            <v/>
          </cell>
          <cell r="AO282" t="str">
            <v/>
          </cell>
        </row>
        <row r="283">
          <cell r="AM283" t="str">
            <v/>
          </cell>
          <cell r="AN283" t="str">
            <v/>
          </cell>
          <cell r="AO283" t="str">
            <v/>
          </cell>
        </row>
        <row r="284">
          <cell r="AM284" t="str">
            <v/>
          </cell>
          <cell r="AN284" t="str">
            <v/>
          </cell>
          <cell r="AO284" t="str">
            <v/>
          </cell>
        </row>
        <row r="285">
          <cell r="AM285" t="str">
            <v/>
          </cell>
          <cell r="AN285" t="str">
            <v/>
          </cell>
          <cell r="AO285" t="str">
            <v/>
          </cell>
        </row>
        <row r="286">
          <cell r="AM286" t="str">
            <v/>
          </cell>
          <cell r="AN286" t="str">
            <v/>
          </cell>
          <cell r="AO286" t="str">
            <v/>
          </cell>
        </row>
        <row r="287">
          <cell r="AM287" t="str">
            <v/>
          </cell>
          <cell r="AN287" t="str">
            <v/>
          </cell>
          <cell r="AO287" t="str">
            <v/>
          </cell>
        </row>
        <row r="288">
          <cell r="AM288" t="str">
            <v/>
          </cell>
          <cell r="AN288" t="str">
            <v/>
          </cell>
          <cell r="AO288" t="str">
            <v/>
          </cell>
        </row>
        <row r="289">
          <cell r="AM289" t="str">
            <v/>
          </cell>
          <cell r="AN289" t="str">
            <v/>
          </cell>
          <cell r="AO289" t="str">
            <v/>
          </cell>
        </row>
        <row r="290">
          <cell r="AM290" t="str">
            <v/>
          </cell>
          <cell r="AN290" t="str">
            <v/>
          </cell>
          <cell r="AO290" t="str">
            <v/>
          </cell>
        </row>
        <row r="291">
          <cell r="AM291" t="str">
            <v/>
          </cell>
          <cell r="AN291" t="str">
            <v/>
          </cell>
          <cell r="AO291" t="str">
            <v/>
          </cell>
        </row>
        <row r="292">
          <cell r="AM292" t="str">
            <v/>
          </cell>
          <cell r="AN292" t="str">
            <v/>
          </cell>
          <cell r="AO292" t="str">
            <v/>
          </cell>
        </row>
        <row r="293">
          <cell r="AM293" t="str">
            <v/>
          </cell>
          <cell r="AN293" t="str">
            <v/>
          </cell>
          <cell r="AO293" t="str">
            <v/>
          </cell>
        </row>
        <row r="294">
          <cell r="AM294" t="str">
            <v/>
          </cell>
          <cell r="AN294" t="str">
            <v/>
          </cell>
          <cell r="AO294" t="str">
            <v/>
          </cell>
        </row>
        <row r="295">
          <cell r="AM295" t="str">
            <v/>
          </cell>
          <cell r="AN295" t="str">
            <v/>
          </cell>
          <cell r="AO295" t="str">
            <v/>
          </cell>
        </row>
        <row r="296">
          <cell r="AM296" t="str">
            <v/>
          </cell>
          <cell r="AN296" t="str">
            <v/>
          </cell>
          <cell r="AO296" t="str">
            <v/>
          </cell>
        </row>
        <row r="297">
          <cell r="AM297" t="str">
            <v/>
          </cell>
          <cell r="AN297" t="str">
            <v/>
          </cell>
          <cell r="AO297" t="str">
            <v/>
          </cell>
        </row>
        <row r="298">
          <cell r="AM298" t="str">
            <v/>
          </cell>
          <cell r="AN298" t="str">
            <v/>
          </cell>
          <cell r="AO298" t="str">
            <v/>
          </cell>
        </row>
        <row r="299">
          <cell r="AM299" t="str">
            <v/>
          </cell>
          <cell r="AN299" t="str">
            <v/>
          </cell>
          <cell r="AO299" t="str">
            <v/>
          </cell>
        </row>
        <row r="300">
          <cell r="AM300" t="str">
            <v/>
          </cell>
          <cell r="AN300" t="str">
            <v/>
          </cell>
          <cell r="AO300" t="str">
            <v/>
          </cell>
        </row>
        <row r="301">
          <cell r="AM301" t="str">
            <v/>
          </cell>
          <cell r="AN301" t="str">
            <v/>
          </cell>
          <cell r="AO301" t="str">
            <v/>
          </cell>
        </row>
        <row r="302">
          <cell r="AM302" t="str">
            <v/>
          </cell>
          <cell r="AN302" t="str">
            <v/>
          </cell>
          <cell r="AO302" t="str">
            <v/>
          </cell>
        </row>
        <row r="303">
          <cell r="AM303" t="str">
            <v/>
          </cell>
          <cell r="AN303" t="str">
            <v/>
          </cell>
          <cell r="AO303" t="str">
            <v/>
          </cell>
        </row>
        <row r="304">
          <cell r="AM304" t="str">
            <v/>
          </cell>
          <cell r="AN304" t="str">
            <v/>
          </cell>
          <cell r="AO304" t="str">
            <v/>
          </cell>
        </row>
        <row r="305">
          <cell r="AM305" t="str">
            <v/>
          </cell>
          <cell r="AN305" t="str">
            <v/>
          </cell>
          <cell r="AO305" t="str">
            <v/>
          </cell>
        </row>
        <row r="306">
          <cell r="AM306" t="str">
            <v/>
          </cell>
          <cell r="AN306" t="str">
            <v/>
          </cell>
          <cell r="AO306" t="str">
            <v/>
          </cell>
        </row>
        <row r="307">
          <cell r="AM307" t="str">
            <v/>
          </cell>
          <cell r="AN307" t="str">
            <v/>
          </cell>
          <cell r="AO307" t="str">
            <v/>
          </cell>
        </row>
        <row r="308">
          <cell r="AM308" t="str">
            <v/>
          </cell>
          <cell r="AN308" t="str">
            <v/>
          </cell>
          <cell r="AO308" t="str">
            <v/>
          </cell>
        </row>
        <row r="309">
          <cell r="AM309" t="str">
            <v/>
          </cell>
          <cell r="AN309" t="str">
            <v/>
          </cell>
          <cell r="AO309" t="str">
            <v/>
          </cell>
        </row>
        <row r="310">
          <cell r="AM310" t="str">
            <v/>
          </cell>
          <cell r="AN310" t="str">
            <v/>
          </cell>
          <cell r="AO310" t="str">
            <v/>
          </cell>
        </row>
        <row r="311">
          <cell r="AM311" t="str">
            <v/>
          </cell>
          <cell r="AN311" t="str">
            <v/>
          </cell>
          <cell r="AO311" t="str">
            <v/>
          </cell>
        </row>
        <row r="312">
          <cell r="AM312">
            <v>45475</v>
          </cell>
          <cell r="AN312">
            <v>146</v>
          </cell>
          <cell r="AO312">
            <v>145.53</v>
          </cell>
        </row>
        <row r="313">
          <cell r="AM313" t="str">
            <v/>
          </cell>
          <cell r="AN313" t="str">
            <v/>
          </cell>
          <cell r="AO313" t="str">
            <v/>
          </cell>
        </row>
        <row r="314">
          <cell r="AM314" t="str">
            <v/>
          </cell>
          <cell r="AN314" t="str">
            <v/>
          </cell>
          <cell r="AO314" t="str">
            <v/>
          </cell>
        </row>
        <row r="315">
          <cell r="AM315" t="str">
            <v/>
          </cell>
          <cell r="AN315" t="str">
            <v/>
          </cell>
          <cell r="AO315" t="str">
            <v/>
          </cell>
        </row>
        <row r="316">
          <cell r="AM316" t="str">
            <v/>
          </cell>
          <cell r="AN316" t="str">
            <v/>
          </cell>
          <cell r="AO316" t="str">
            <v/>
          </cell>
        </row>
        <row r="317">
          <cell r="AM317" t="str">
            <v/>
          </cell>
          <cell r="AN317" t="str">
            <v/>
          </cell>
          <cell r="AO317" t="str">
            <v/>
          </cell>
        </row>
        <row r="318">
          <cell r="AM318" t="str">
            <v/>
          </cell>
          <cell r="AN318" t="str">
            <v/>
          </cell>
          <cell r="AO318" t="str">
            <v/>
          </cell>
        </row>
        <row r="319">
          <cell r="AM319" t="str">
            <v/>
          </cell>
          <cell r="AN319" t="str">
            <v/>
          </cell>
          <cell r="AO319" t="str">
            <v/>
          </cell>
        </row>
        <row r="320">
          <cell r="AM320" t="str">
            <v/>
          </cell>
          <cell r="AN320" t="str">
            <v/>
          </cell>
          <cell r="AO320" t="str">
            <v/>
          </cell>
        </row>
        <row r="321">
          <cell r="AM321" t="str">
            <v/>
          </cell>
          <cell r="AN321" t="str">
            <v/>
          </cell>
          <cell r="AO321" t="str">
            <v/>
          </cell>
        </row>
        <row r="322">
          <cell r="AM322" t="str">
            <v/>
          </cell>
          <cell r="AN322" t="str">
            <v/>
          </cell>
          <cell r="AO322" t="str">
            <v/>
          </cell>
        </row>
        <row r="323">
          <cell r="AM323" t="str">
            <v/>
          </cell>
          <cell r="AN323" t="str">
            <v/>
          </cell>
          <cell r="AO323" t="str">
            <v/>
          </cell>
        </row>
        <row r="324">
          <cell r="AM324" t="str">
            <v/>
          </cell>
          <cell r="AN324" t="str">
            <v/>
          </cell>
          <cell r="AO324" t="str">
            <v/>
          </cell>
        </row>
        <row r="325">
          <cell r="AM325" t="str">
            <v/>
          </cell>
          <cell r="AN325" t="str">
            <v/>
          </cell>
          <cell r="AO325" t="str">
            <v/>
          </cell>
        </row>
        <row r="326">
          <cell r="AM326" t="str">
            <v/>
          </cell>
          <cell r="AN326" t="str">
            <v/>
          </cell>
          <cell r="AO326" t="str">
            <v/>
          </cell>
        </row>
        <row r="327">
          <cell r="AM327" t="str">
            <v/>
          </cell>
          <cell r="AN327" t="str">
            <v/>
          </cell>
          <cell r="AO327" t="str">
            <v/>
          </cell>
        </row>
        <row r="328">
          <cell r="AM328" t="str">
            <v/>
          </cell>
          <cell r="AN328" t="str">
            <v/>
          </cell>
          <cell r="AO328" t="str">
            <v/>
          </cell>
        </row>
        <row r="329">
          <cell r="AM329" t="str">
            <v/>
          </cell>
          <cell r="AN329" t="str">
            <v/>
          </cell>
          <cell r="AO329" t="str">
            <v/>
          </cell>
        </row>
        <row r="330">
          <cell r="AM330" t="str">
            <v/>
          </cell>
          <cell r="AN330" t="str">
            <v/>
          </cell>
          <cell r="AO330" t="str">
            <v/>
          </cell>
        </row>
        <row r="331">
          <cell r="AM331" t="str">
            <v/>
          </cell>
          <cell r="AN331" t="str">
            <v/>
          </cell>
          <cell r="AO331" t="str">
            <v/>
          </cell>
        </row>
        <row r="332">
          <cell r="AM332" t="str">
            <v/>
          </cell>
          <cell r="AN332" t="str">
            <v/>
          </cell>
          <cell r="AO332" t="str">
            <v/>
          </cell>
        </row>
        <row r="333">
          <cell r="AM333" t="str">
            <v/>
          </cell>
          <cell r="AN333" t="str">
            <v/>
          </cell>
          <cell r="AO333" t="str">
            <v/>
          </cell>
        </row>
        <row r="334">
          <cell r="AM334" t="str">
            <v/>
          </cell>
          <cell r="AN334" t="str">
            <v/>
          </cell>
          <cell r="AO334" t="str">
            <v/>
          </cell>
        </row>
        <row r="335">
          <cell r="AM335" t="str">
            <v/>
          </cell>
          <cell r="AN335" t="str">
            <v/>
          </cell>
          <cell r="AO335" t="str">
            <v/>
          </cell>
        </row>
        <row r="336">
          <cell r="AM336" t="str">
            <v/>
          </cell>
          <cell r="AN336" t="str">
            <v/>
          </cell>
          <cell r="AO336" t="str">
            <v/>
          </cell>
        </row>
        <row r="337">
          <cell r="AM337" t="str">
            <v/>
          </cell>
          <cell r="AN337" t="str">
            <v/>
          </cell>
          <cell r="AO337" t="str">
            <v/>
          </cell>
        </row>
        <row r="338">
          <cell r="AM338" t="str">
            <v/>
          </cell>
          <cell r="AN338" t="str">
            <v/>
          </cell>
          <cell r="AO338" t="str">
            <v/>
          </cell>
        </row>
        <row r="339">
          <cell r="AM339">
            <v>45474</v>
          </cell>
          <cell r="AN339">
            <v>26</v>
          </cell>
          <cell r="AO339">
            <v>11.32</v>
          </cell>
        </row>
        <row r="340">
          <cell r="AM340" t="str">
            <v/>
          </cell>
          <cell r="AN340" t="str">
            <v/>
          </cell>
          <cell r="AO340" t="str">
            <v/>
          </cell>
        </row>
        <row r="341">
          <cell r="AM341" t="str">
            <v/>
          </cell>
          <cell r="AN341" t="str">
            <v/>
          </cell>
          <cell r="AO341" t="str">
            <v/>
          </cell>
        </row>
        <row r="342">
          <cell r="AM342" t="str">
            <v/>
          </cell>
          <cell r="AN342" t="str">
            <v/>
          </cell>
          <cell r="AO342" t="str">
            <v/>
          </cell>
        </row>
        <row r="343">
          <cell r="AM343" t="str">
            <v/>
          </cell>
          <cell r="AN343" t="str">
            <v/>
          </cell>
          <cell r="AO343" t="str">
            <v/>
          </cell>
        </row>
        <row r="344">
          <cell r="AM344" t="str">
            <v/>
          </cell>
          <cell r="AN344" t="str">
            <v/>
          </cell>
          <cell r="AO344" t="str">
            <v/>
          </cell>
        </row>
        <row r="345">
          <cell r="AM345" t="str">
            <v/>
          </cell>
          <cell r="AN345" t="str">
            <v/>
          </cell>
          <cell r="AO345" t="str">
            <v/>
          </cell>
        </row>
        <row r="346">
          <cell r="AM346" t="str">
            <v/>
          </cell>
          <cell r="AN346" t="str">
            <v/>
          </cell>
          <cell r="AO346" t="str">
            <v/>
          </cell>
        </row>
        <row r="347">
          <cell r="AM347" t="str">
            <v/>
          </cell>
          <cell r="AN347" t="str">
            <v/>
          </cell>
          <cell r="AO347" t="str">
            <v/>
          </cell>
        </row>
        <row r="348">
          <cell r="AM348" t="str">
            <v/>
          </cell>
          <cell r="AN348" t="str">
            <v/>
          </cell>
          <cell r="AO348" t="str">
            <v/>
          </cell>
        </row>
        <row r="349">
          <cell r="AM349" t="str">
            <v/>
          </cell>
          <cell r="AN349" t="str">
            <v/>
          </cell>
          <cell r="AO349" t="str">
            <v/>
          </cell>
        </row>
        <row r="350">
          <cell r="AM350" t="str">
            <v/>
          </cell>
          <cell r="AN350" t="str">
            <v/>
          </cell>
          <cell r="AO350" t="str">
            <v/>
          </cell>
        </row>
        <row r="351">
          <cell r="AM351" t="str">
            <v/>
          </cell>
          <cell r="AN351" t="str">
            <v/>
          </cell>
          <cell r="AO351" t="str">
            <v/>
          </cell>
        </row>
        <row r="352">
          <cell r="AM352" t="str">
            <v/>
          </cell>
          <cell r="AN352" t="str">
            <v/>
          </cell>
          <cell r="AO352" t="str">
            <v/>
          </cell>
        </row>
        <row r="353">
          <cell r="AM353" t="str">
            <v/>
          </cell>
          <cell r="AN353" t="str">
            <v/>
          </cell>
          <cell r="AO353" t="str">
            <v/>
          </cell>
        </row>
        <row r="354">
          <cell r="AM354" t="str">
            <v/>
          </cell>
          <cell r="AN354" t="str">
            <v/>
          </cell>
          <cell r="AO354" t="str">
            <v/>
          </cell>
        </row>
        <row r="355">
          <cell r="AM355" t="str">
            <v/>
          </cell>
          <cell r="AN355" t="str">
            <v/>
          </cell>
          <cell r="AO355" t="str">
            <v/>
          </cell>
        </row>
        <row r="356">
          <cell r="AM356" t="str">
            <v/>
          </cell>
          <cell r="AN356" t="str">
            <v/>
          </cell>
          <cell r="AO356" t="str">
            <v/>
          </cell>
        </row>
        <row r="357">
          <cell r="AM357" t="str">
            <v/>
          </cell>
          <cell r="AN357" t="str">
            <v/>
          </cell>
          <cell r="AO357" t="str">
            <v/>
          </cell>
        </row>
        <row r="358">
          <cell r="AM358" t="str">
            <v/>
          </cell>
          <cell r="AN358" t="str">
            <v/>
          </cell>
          <cell r="AO358" t="str">
            <v/>
          </cell>
        </row>
        <row r="359">
          <cell r="AM359" t="str">
            <v/>
          </cell>
          <cell r="AN359" t="str">
            <v/>
          </cell>
          <cell r="AO359" t="str">
            <v/>
          </cell>
        </row>
        <row r="360">
          <cell r="AM360" t="str">
            <v/>
          </cell>
          <cell r="AN360" t="str">
            <v/>
          </cell>
          <cell r="AO360" t="str">
            <v/>
          </cell>
        </row>
        <row r="361">
          <cell r="AM361" t="str">
            <v/>
          </cell>
          <cell r="AN361" t="str">
            <v/>
          </cell>
          <cell r="AO361" t="str">
            <v/>
          </cell>
        </row>
        <row r="362">
          <cell r="AM362" t="str">
            <v/>
          </cell>
          <cell r="AN362" t="str">
            <v/>
          </cell>
          <cell r="AO362" t="str">
            <v/>
          </cell>
        </row>
        <row r="363">
          <cell r="AM363" t="str">
            <v/>
          </cell>
          <cell r="AN363" t="str">
            <v/>
          </cell>
          <cell r="AO363" t="str">
            <v/>
          </cell>
        </row>
        <row r="364">
          <cell r="AM364" t="str">
            <v/>
          </cell>
          <cell r="AN364" t="str">
            <v/>
          </cell>
          <cell r="AO364" t="str">
            <v/>
          </cell>
        </row>
        <row r="365">
          <cell r="AM365" t="str">
            <v/>
          </cell>
          <cell r="AN365" t="str">
            <v/>
          </cell>
          <cell r="AO365" t="str">
            <v/>
          </cell>
        </row>
        <row r="366">
          <cell r="AM366" t="str">
            <v/>
          </cell>
          <cell r="AN366" t="str">
            <v/>
          </cell>
          <cell r="AO366" t="str">
            <v/>
          </cell>
        </row>
        <row r="367">
          <cell r="AM367" t="str">
            <v/>
          </cell>
          <cell r="AN367" t="str">
            <v/>
          </cell>
          <cell r="AO367" t="str">
            <v/>
          </cell>
        </row>
        <row r="368">
          <cell r="AM368" t="str">
            <v/>
          </cell>
          <cell r="AN368" t="str">
            <v/>
          </cell>
          <cell r="AO368" t="str">
            <v/>
          </cell>
        </row>
        <row r="369">
          <cell r="AM369" t="str">
            <v/>
          </cell>
          <cell r="AN369" t="str">
            <v/>
          </cell>
          <cell r="AO369" t="str">
            <v/>
          </cell>
        </row>
        <row r="370">
          <cell r="AM370" t="str">
            <v/>
          </cell>
          <cell r="AN370" t="str">
            <v/>
          </cell>
          <cell r="AO370" t="str">
            <v/>
          </cell>
        </row>
        <row r="371">
          <cell r="AM371" t="str">
            <v/>
          </cell>
          <cell r="AN371" t="str">
            <v/>
          </cell>
          <cell r="AO371" t="str">
            <v/>
          </cell>
        </row>
        <row r="372">
          <cell r="AM372" t="str">
            <v/>
          </cell>
          <cell r="AN372" t="str">
            <v/>
          </cell>
          <cell r="AO372" t="str">
            <v/>
          </cell>
        </row>
        <row r="373">
          <cell r="AM373" t="str">
            <v/>
          </cell>
          <cell r="AN373" t="str">
            <v/>
          </cell>
          <cell r="AO373" t="str">
            <v/>
          </cell>
        </row>
        <row r="374">
          <cell r="AM374" t="str">
            <v/>
          </cell>
          <cell r="AN374" t="str">
            <v/>
          </cell>
          <cell r="AO374" t="str">
            <v/>
          </cell>
        </row>
        <row r="375">
          <cell r="AM375" t="str">
            <v/>
          </cell>
          <cell r="AN375" t="str">
            <v/>
          </cell>
          <cell r="AO375" t="str">
            <v/>
          </cell>
        </row>
        <row r="376">
          <cell r="AM376" t="str">
            <v/>
          </cell>
          <cell r="AN376" t="str">
            <v/>
          </cell>
          <cell r="AO376" t="str">
            <v/>
          </cell>
        </row>
        <row r="377">
          <cell r="AM377" t="str">
            <v/>
          </cell>
          <cell r="AN377" t="str">
            <v/>
          </cell>
          <cell r="AO377" t="str">
            <v/>
          </cell>
        </row>
        <row r="378">
          <cell r="AM378" t="str">
            <v/>
          </cell>
          <cell r="AN378" t="str">
            <v/>
          </cell>
          <cell r="AO378" t="str">
            <v/>
          </cell>
        </row>
        <row r="379">
          <cell r="AM379" t="str">
            <v/>
          </cell>
          <cell r="AN379" t="str">
            <v/>
          </cell>
          <cell r="AO379" t="str">
            <v/>
          </cell>
        </row>
        <row r="380">
          <cell r="AM380" t="str">
            <v/>
          </cell>
          <cell r="AN380" t="str">
            <v/>
          </cell>
          <cell r="AO380" t="str">
            <v/>
          </cell>
        </row>
        <row r="381">
          <cell r="AM381" t="str">
            <v/>
          </cell>
          <cell r="AN381" t="str">
            <v/>
          </cell>
          <cell r="AO381" t="str">
            <v/>
          </cell>
        </row>
        <row r="382">
          <cell r="AM382" t="str">
            <v/>
          </cell>
          <cell r="AN382" t="str">
            <v/>
          </cell>
          <cell r="AO382" t="str">
            <v/>
          </cell>
        </row>
        <row r="383">
          <cell r="AM383" t="str">
            <v/>
          </cell>
          <cell r="AN383" t="str">
            <v/>
          </cell>
          <cell r="AO383" t="str">
            <v/>
          </cell>
        </row>
        <row r="384">
          <cell r="AM384" t="str">
            <v/>
          </cell>
          <cell r="AN384" t="str">
            <v/>
          </cell>
          <cell r="AO384" t="str">
            <v/>
          </cell>
        </row>
        <row r="385">
          <cell r="AM385" t="str">
            <v/>
          </cell>
          <cell r="AN385" t="str">
            <v/>
          </cell>
          <cell r="AO385" t="str">
            <v/>
          </cell>
        </row>
        <row r="386">
          <cell r="AM386" t="str">
            <v/>
          </cell>
          <cell r="AN386" t="str">
            <v/>
          </cell>
          <cell r="AO386" t="str">
            <v/>
          </cell>
        </row>
        <row r="387">
          <cell r="AM387" t="str">
            <v/>
          </cell>
          <cell r="AN387" t="str">
            <v/>
          </cell>
          <cell r="AO387" t="str">
            <v/>
          </cell>
        </row>
        <row r="388">
          <cell r="AM388" t="str">
            <v/>
          </cell>
          <cell r="AN388" t="str">
            <v/>
          </cell>
          <cell r="AO388" t="str">
            <v/>
          </cell>
        </row>
        <row r="389">
          <cell r="AM389" t="str">
            <v/>
          </cell>
          <cell r="AN389" t="str">
            <v/>
          </cell>
          <cell r="AO389" t="str">
            <v/>
          </cell>
        </row>
        <row r="390">
          <cell r="AM390" t="str">
            <v/>
          </cell>
          <cell r="AN390" t="str">
            <v/>
          </cell>
          <cell r="AO390" t="str">
            <v/>
          </cell>
        </row>
        <row r="391">
          <cell r="AM391" t="str">
            <v/>
          </cell>
          <cell r="AN391" t="str">
            <v/>
          </cell>
          <cell r="AO391" t="str">
            <v/>
          </cell>
        </row>
        <row r="392">
          <cell r="AM392" t="str">
            <v/>
          </cell>
          <cell r="AN392" t="str">
            <v/>
          </cell>
          <cell r="AO392" t="str">
            <v/>
          </cell>
        </row>
        <row r="393">
          <cell r="AM393" t="str">
            <v/>
          </cell>
          <cell r="AN393" t="str">
            <v/>
          </cell>
          <cell r="AO393" t="str">
            <v/>
          </cell>
        </row>
        <row r="394">
          <cell r="AM394" t="str">
            <v/>
          </cell>
          <cell r="AN394" t="str">
            <v/>
          </cell>
          <cell r="AO394" t="str">
            <v/>
          </cell>
        </row>
        <row r="395">
          <cell r="AM395" t="str">
            <v/>
          </cell>
          <cell r="AN395" t="str">
            <v/>
          </cell>
          <cell r="AO395" t="str">
            <v/>
          </cell>
        </row>
        <row r="396">
          <cell r="AM396" t="str">
            <v/>
          </cell>
          <cell r="AN396" t="str">
            <v/>
          </cell>
          <cell r="AO396" t="str">
            <v/>
          </cell>
        </row>
        <row r="397">
          <cell r="AM397" t="str">
            <v/>
          </cell>
          <cell r="AN397" t="str">
            <v/>
          </cell>
          <cell r="AO397" t="str">
            <v/>
          </cell>
        </row>
        <row r="398">
          <cell r="AM398" t="str">
            <v/>
          </cell>
          <cell r="AN398" t="str">
            <v/>
          </cell>
          <cell r="AO398" t="str">
            <v/>
          </cell>
        </row>
        <row r="399">
          <cell r="AM399" t="str">
            <v/>
          </cell>
          <cell r="AN399" t="str">
            <v/>
          </cell>
          <cell r="AO399" t="str">
            <v/>
          </cell>
        </row>
        <row r="400">
          <cell r="AM400" t="str">
            <v/>
          </cell>
          <cell r="AN400" t="str">
            <v/>
          </cell>
          <cell r="AO400" t="str">
            <v/>
          </cell>
        </row>
        <row r="401">
          <cell r="AM401">
            <v>45472</v>
          </cell>
          <cell r="AN401">
            <v>903</v>
          </cell>
          <cell r="AO401">
            <v>901.26</v>
          </cell>
        </row>
        <row r="402">
          <cell r="AM402">
            <v>45471</v>
          </cell>
          <cell r="AN402">
            <v>367</v>
          </cell>
          <cell r="AO402">
            <v>365.14</v>
          </cell>
        </row>
        <row r="403">
          <cell r="AM403" t="str">
            <v/>
          </cell>
          <cell r="AN403" t="str">
            <v/>
          </cell>
          <cell r="AO403" t="str">
            <v/>
          </cell>
        </row>
        <row r="404">
          <cell r="AM404" t="str">
            <v/>
          </cell>
          <cell r="AN404" t="str">
            <v/>
          </cell>
          <cell r="AO404" t="str">
            <v/>
          </cell>
        </row>
        <row r="405">
          <cell r="AM405" t="str">
            <v/>
          </cell>
          <cell r="AN405" t="str">
            <v/>
          </cell>
          <cell r="AO405" t="str">
            <v/>
          </cell>
        </row>
        <row r="406">
          <cell r="AM406" t="str">
            <v/>
          </cell>
          <cell r="AN406" t="str">
            <v/>
          </cell>
          <cell r="AO406" t="str">
            <v/>
          </cell>
        </row>
        <row r="407">
          <cell r="AM407" t="str">
            <v/>
          </cell>
          <cell r="AN407" t="str">
            <v/>
          </cell>
          <cell r="AO407" t="str">
            <v/>
          </cell>
        </row>
        <row r="408">
          <cell r="AM408" t="str">
            <v/>
          </cell>
          <cell r="AN408" t="str">
            <v/>
          </cell>
          <cell r="AO408" t="str">
            <v/>
          </cell>
        </row>
        <row r="409">
          <cell r="AM409" t="str">
            <v/>
          </cell>
          <cell r="AN409" t="str">
            <v/>
          </cell>
          <cell r="AO409" t="str">
            <v/>
          </cell>
        </row>
        <row r="410">
          <cell r="AM410" t="str">
            <v/>
          </cell>
          <cell r="AN410" t="str">
            <v/>
          </cell>
          <cell r="AO410" t="str">
            <v/>
          </cell>
        </row>
        <row r="411">
          <cell r="AM411" t="str">
            <v/>
          </cell>
          <cell r="AN411" t="str">
            <v/>
          </cell>
          <cell r="AO411" t="str">
            <v/>
          </cell>
        </row>
        <row r="412">
          <cell r="AM412" t="str">
            <v/>
          </cell>
          <cell r="AN412" t="str">
            <v/>
          </cell>
          <cell r="AO412" t="str">
            <v/>
          </cell>
        </row>
        <row r="413">
          <cell r="AM413" t="str">
            <v/>
          </cell>
          <cell r="AN413" t="str">
            <v/>
          </cell>
          <cell r="AO413" t="str">
            <v/>
          </cell>
        </row>
        <row r="414">
          <cell r="AM414" t="str">
            <v/>
          </cell>
          <cell r="AN414" t="str">
            <v/>
          </cell>
          <cell r="AO414" t="str">
            <v/>
          </cell>
        </row>
        <row r="415">
          <cell r="AM415" t="str">
            <v/>
          </cell>
          <cell r="AN415" t="str">
            <v/>
          </cell>
          <cell r="AO415" t="str">
            <v/>
          </cell>
        </row>
        <row r="416">
          <cell r="AM416">
            <v>45470</v>
          </cell>
          <cell r="AN416">
            <v>781</v>
          </cell>
          <cell r="AO416">
            <v>776.55</v>
          </cell>
        </row>
        <row r="417">
          <cell r="AM417" t="str">
            <v/>
          </cell>
          <cell r="AN417" t="str">
            <v/>
          </cell>
          <cell r="AO417" t="str">
            <v/>
          </cell>
        </row>
        <row r="418">
          <cell r="AM418" t="str">
            <v/>
          </cell>
          <cell r="AN418" t="str">
            <v/>
          </cell>
          <cell r="AO418" t="str">
            <v/>
          </cell>
        </row>
        <row r="419">
          <cell r="AM419" t="str">
            <v/>
          </cell>
          <cell r="AN419" t="str">
            <v/>
          </cell>
          <cell r="AO419" t="str">
            <v/>
          </cell>
        </row>
        <row r="420">
          <cell r="AM420" t="str">
            <v/>
          </cell>
          <cell r="AN420" t="str">
            <v/>
          </cell>
          <cell r="AO420" t="str">
            <v/>
          </cell>
        </row>
        <row r="421">
          <cell r="AM421" t="str">
            <v/>
          </cell>
          <cell r="AN421" t="str">
            <v/>
          </cell>
          <cell r="AO421" t="str">
            <v/>
          </cell>
        </row>
        <row r="422">
          <cell r="AM422" t="str">
            <v/>
          </cell>
          <cell r="AN422" t="str">
            <v/>
          </cell>
          <cell r="AO422" t="str">
            <v/>
          </cell>
        </row>
        <row r="423">
          <cell r="AM423" t="str">
            <v/>
          </cell>
          <cell r="AN423" t="str">
            <v/>
          </cell>
          <cell r="AO423" t="str">
            <v/>
          </cell>
        </row>
        <row r="424">
          <cell r="AM424">
            <v>45469</v>
          </cell>
          <cell r="AN424">
            <v>355</v>
          </cell>
          <cell r="AO424">
            <v>353.58</v>
          </cell>
        </row>
        <row r="425">
          <cell r="AM425" t="str">
            <v/>
          </cell>
          <cell r="AN425" t="str">
            <v/>
          </cell>
          <cell r="AO425" t="str">
            <v/>
          </cell>
        </row>
        <row r="426">
          <cell r="AM426" t="str">
            <v/>
          </cell>
          <cell r="AN426" t="str">
            <v/>
          </cell>
          <cell r="AO426" t="str">
            <v/>
          </cell>
        </row>
        <row r="427">
          <cell r="AM427" t="str">
            <v/>
          </cell>
          <cell r="AN427" t="str">
            <v/>
          </cell>
          <cell r="AO427" t="str">
            <v/>
          </cell>
        </row>
        <row r="428">
          <cell r="AM428" t="str">
            <v/>
          </cell>
          <cell r="AN428" t="str">
            <v/>
          </cell>
          <cell r="AO428" t="str">
            <v/>
          </cell>
        </row>
        <row r="429">
          <cell r="AM429" t="str">
            <v/>
          </cell>
          <cell r="AN429" t="str">
            <v/>
          </cell>
          <cell r="AO429" t="str">
            <v/>
          </cell>
        </row>
        <row r="430">
          <cell r="AM430" t="str">
            <v/>
          </cell>
          <cell r="AN430" t="str">
            <v/>
          </cell>
          <cell r="AO430" t="str">
            <v/>
          </cell>
        </row>
        <row r="431">
          <cell r="AM431" t="str">
            <v/>
          </cell>
          <cell r="AN431" t="str">
            <v/>
          </cell>
          <cell r="AO431" t="str">
            <v/>
          </cell>
        </row>
        <row r="432">
          <cell r="AM432" t="str">
            <v/>
          </cell>
          <cell r="AN432" t="str">
            <v/>
          </cell>
          <cell r="AO432" t="str">
            <v/>
          </cell>
        </row>
        <row r="433">
          <cell r="AM433" t="str">
            <v/>
          </cell>
          <cell r="AN433" t="str">
            <v/>
          </cell>
          <cell r="AO433" t="str">
            <v/>
          </cell>
        </row>
        <row r="434">
          <cell r="AM434" t="str">
            <v/>
          </cell>
          <cell r="AN434" t="str">
            <v/>
          </cell>
          <cell r="AO434" t="str">
            <v/>
          </cell>
        </row>
        <row r="435">
          <cell r="AM435" t="str">
            <v/>
          </cell>
          <cell r="AN435" t="str">
            <v/>
          </cell>
          <cell r="AO435" t="str">
            <v/>
          </cell>
        </row>
        <row r="436">
          <cell r="AM436" t="str">
            <v/>
          </cell>
          <cell r="AN436" t="str">
            <v/>
          </cell>
          <cell r="AO436" t="str">
            <v/>
          </cell>
        </row>
        <row r="437">
          <cell r="AM437" t="str">
            <v/>
          </cell>
          <cell r="AN437" t="str">
            <v/>
          </cell>
          <cell r="AO437" t="str">
            <v/>
          </cell>
        </row>
        <row r="438">
          <cell r="AM438">
            <v>45468</v>
          </cell>
          <cell r="AN438">
            <v>391</v>
          </cell>
          <cell r="AO438">
            <v>390.06</v>
          </cell>
        </row>
        <row r="439">
          <cell r="AM439" t="str">
            <v/>
          </cell>
          <cell r="AN439" t="str">
            <v/>
          </cell>
          <cell r="AO439" t="str">
            <v/>
          </cell>
        </row>
        <row r="440">
          <cell r="AM440" t="str">
            <v/>
          </cell>
          <cell r="AN440" t="str">
            <v/>
          </cell>
          <cell r="AO440" t="str">
            <v/>
          </cell>
        </row>
        <row r="441">
          <cell r="AM441" t="str">
            <v/>
          </cell>
          <cell r="AN441" t="str">
            <v/>
          </cell>
          <cell r="AO441" t="str">
            <v/>
          </cell>
        </row>
        <row r="442">
          <cell r="AM442" t="str">
            <v/>
          </cell>
          <cell r="AN442" t="str">
            <v/>
          </cell>
          <cell r="AO442" t="str">
            <v/>
          </cell>
        </row>
        <row r="443">
          <cell r="AM443" t="str">
            <v/>
          </cell>
          <cell r="AN443" t="str">
            <v/>
          </cell>
          <cell r="AO443" t="str">
            <v/>
          </cell>
        </row>
        <row r="444">
          <cell r="AM444" t="str">
            <v/>
          </cell>
          <cell r="AN444" t="str">
            <v/>
          </cell>
          <cell r="AO444" t="str">
            <v/>
          </cell>
        </row>
        <row r="445">
          <cell r="AM445" t="str">
            <v/>
          </cell>
          <cell r="AN445" t="str">
            <v/>
          </cell>
          <cell r="AO445" t="str">
            <v/>
          </cell>
        </row>
        <row r="446">
          <cell r="AM446" t="str">
            <v/>
          </cell>
          <cell r="AN446" t="str">
            <v/>
          </cell>
          <cell r="AO446" t="str">
            <v/>
          </cell>
        </row>
        <row r="447">
          <cell r="AM447" t="str">
            <v/>
          </cell>
          <cell r="AN447" t="str">
            <v/>
          </cell>
          <cell r="AO447" t="str">
            <v/>
          </cell>
        </row>
        <row r="448">
          <cell r="AM448" t="str">
            <v/>
          </cell>
          <cell r="AN448" t="str">
            <v/>
          </cell>
          <cell r="AO448" t="str">
            <v/>
          </cell>
        </row>
        <row r="449">
          <cell r="AM449" t="str">
            <v/>
          </cell>
          <cell r="AN449" t="str">
            <v/>
          </cell>
          <cell r="AO449" t="str">
            <v/>
          </cell>
        </row>
        <row r="450">
          <cell r="AM450" t="str">
            <v/>
          </cell>
          <cell r="AN450" t="str">
            <v/>
          </cell>
          <cell r="AO450" t="str">
            <v/>
          </cell>
        </row>
        <row r="451">
          <cell r="AM451" t="str">
            <v/>
          </cell>
          <cell r="AN451" t="str">
            <v/>
          </cell>
          <cell r="AO451" t="str">
            <v/>
          </cell>
        </row>
        <row r="452">
          <cell r="AM452" t="str">
            <v/>
          </cell>
          <cell r="AN452" t="str">
            <v/>
          </cell>
          <cell r="AO452" t="str">
            <v/>
          </cell>
        </row>
        <row r="453">
          <cell r="AM453" t="str">
            <v/>
          </cell>
          <cell r="AN453" t="str">
            <v/>
          </cell>
          <cell r="AO453" t="str">
            <v/>
          </cell>
        </row>
        <row r="454">
          <cell r="AM454" t="str">
            <v/>
          </cell>
          <cell r="AN454" t="str">
            <v/>
          </cell>
          <cell r="AO454" t="str">
            <v/>
          </cell>
        </row>
        <row r="455">
          <cell r="AM455" t="str">
            <v/>
          </cell>
          <cell r="AN455" t="str">
            <v/>
          </cell>
          <cell r="AO455" t="str">
            <v/>
          </cell>
        </row>
        <row r="456">
          <cell r="AM456" t="str">
            <v/>
          </cell>
          <cell r="AN456" t="str">
            <v/>
          </cell>
          <cell r="AO456" t="str">
            <v/>
          </cell>
        </row>
        <row r="457">
          <cell r="AM457">
            <v>45467</v>
          </cell>
          <cell r="AN457">
            <v>122</v>
          </cell>
          <cell r="AO457">
            <v>121.53</v>
          </cell>
        </row>
        <row r="458">
          <cell r="AM458" t="str">
            <v/>
          </cell>
          <cell r="AN458" t="str">
            <v/>
          </cell>
          <cell r="AO458" t="str">
            <v/>
          </cell>
        </row>
        <row r="459">
          <cell r="AM459" t="str">
            <v/>
          </cell>
          <cell r="AN459" t="str">
            <v/>
          </cell>
          <cell r="AO459" t="str">
            <v/>
          </cell>
        </row>
        <row r="460">
          <cell r="AM460" t="str">
            <v/>
          </cell>
          <cell r="AN460" t="str">
            <v/>
          </cell>
          <cell r="AO460" t="str">
            <v/>
          </cell>
        </row>
        <row r="461">
          <cell r="AM461" t="str">
            <v/>
          </cell>
          <cell r="AN461" t="str">
            <v/>
          </cell>
          <cell r="AO461" t="str">
            <v/>
          </cell>
        </row>
        <row r="462">
          <cell r="AM462" t="str">
            <v/>
          </cell>
          <cell r="AN462" t="str">
            <v/>
          </cell>
          <cell r="AO462" t="str">
            <v/>
          </cell>
        </row>
        <row r="463">
          <cell r="AM463" t="str">
            <v/>
          </cell>
          <cell r="AN463" t="str">
            <v/>
          </cell>
          <cell r="AO463" t="str">
            <v/>
          </cell>
        </row>
        <row r="464">
          <cell r="AM464" t="str">
            <v/>
          </cell>
          <cell r="AN464" t="str">
            <v/>
          </cell>
          <cell r="AO464" t="str">
            <v/>
          </cell>
        </row>
        <row r="465">
          <cell r="AM465" t="str">
            <v/>
          </cell>
          <cell r="AN465" t="str">
            <v/>
          </cell>
          <cell r="AO465" t="str">
            <v/>
          </cell>
        </row>
        <row r="466">
          <cell r="AM466" t="str">
            <v/>
          </cell>
          <cell r="AN466" t="str">
            <v/>
          </cell>
          <cell r="AO466" t="str">
            <v/>
          </cell>
        </row>
        <row r="467">
          <cell r="AM467" t="str">
            <v/>
          </cell>
          <cell r="AN467" t="str">
            <v/>
          </cell>
          <cell r="AO467" t="str">
            <v/>
          </cell>
        </row>
        <row r="468">
          <cell r="AM468" t="str">
            <v/>
          </cell>
          <cell r="AN468" t="str">
            <v/>
          </cell>
          <cell r="AO468" t="str">
            <v/>
          </cell>
        </row>
        <row r="469">
          <cell r="AM469" t="str">
            <v/>
          </cell>
          <cell r="AN469" t="str">
            <v/>
          </cell>
          <cell r="AO469" t="str">
            <v/>
          </cell>
        </row>
        <row r="470">
          <cell r="AM470" t="str">
            <v/>
          </cell>
          <cell r="AN470" t="str">
            <v/>
          </cell>
          <cell r="AO470" t="str">
            <v/>
          </cell>
        </row>
        <row r="471">
          <cell r="AM471" t="str">
            <v/>
          </cell>
          <cell r="AN471" t="str">
            <v/>
          </cell>
          <cell r="AO471" t="str">
            <v/>
          </cell>
        </row>
        <row r="472">
          <cell r="AM472" t="str">
            <v/>
          </cell>
          <cell r="AN472" t="str">
            <v/>
          </cell>
          <cell r="AO472" t="str">
            <v/>
          </cell>
        </row>
        <row r="473">
          <cell r="AM473" t="str">
            <v/>
          </cell>
          <cell r="AN473" t="str">
            <v/>
          </cell>
          <cell r="AO473" t="str">
            <v/>
          </cell>
        </row>
        <row r="474">
          <cell r="AM474" t="str">
            <v/>
          </cell>
          <cell r="AN474" t="str">
            <v/>
          </cell>
          <cell r="AO474" t="str">
            <v/>
          </cell>
        </row>
        <row r="475">
          <cell r="AM475" t="str">
            <v/>
          </cell>
          <cell r="AN475" t="str">
            <v/>
          </cell>
          <cell r="AO475" t="str">
            <v/>
          </cell>
        </row>
        <row r="476">
          <cell r="AM476" t="str">
            <v/>
          </cell>
          <cell r="AN476" t="str">
            <v/>
          </cell>
          <cell r="AO476" t="str">
            <v/>
          </cell>
        </row>
        <row r="477">
          <cell r="AM477" t="str">
            <v/>
          </cell>
          <cell r="AN477" t="str">
            <v/>
          </cell>
          <cell r="AO477" t="str">
            <v/>
          </cell>
        </row>
        <row r="478">
          <cell r="AM478" t="str">
            <v/>
          </cell>
          <cell r="AN478" t="str">
            <v/>
          </cell>
          <cell r="AO478" t="str">
            <v/>
          </cell>
        </row>
        <row r="479">
          <cell r="AM479" t="str">
            <v/>
          </cell>
          <cell r="AN479" t="str">
            <v/>
          </cell>
          <cell r="AO479" t="str">
            <v/>
          </cell>
        </row>
        <row r="480">
          <cell r="AM480" t="str">
            <v/>
          </cell>
          <cell r="AN480" t="str">
            <v/>
          </cell>
          <cell r="AO480" t="str">
            <v/>
          </cell>
        </row>
        <row r="481">
          <cell r="AM481" t="str">
            <v/>
          </cell>
          <cell r="AN481" t="str">
            <v/>
          </cell>
          <cell r="AO481" t="str">
            <v/>
          </cell>
        </row>
        <row r="482">
          <cell r="AM482" t="str">
            <v/>
          </cell>
          <cell r="AN482" t="str">
            <v/>
          </cell>
          <cell r="AO482" t="str">
            <v/>
          </cell>
        </row>
        <row r="483">
          <cell r="AM483" t="str">
            <v/>
          </cell>
          <cell r="AN483" t="str">
            <v/>
          </cell>
          <cell r="AO483" t="str">
            <v/>
          </cell>
        </row>
        <row r="484">
          <cell r="AM484" t="str">
            <v/>
          </cell>
          <cell r="AN484" t="str">
            <v/>
          </cell>
          <cell r="AO484" t="str">
            <v/>
          </cell>
        </row>
        <row r="485">
          <cell r="AM485" t="str">
            <v/>
          </cell>
          <cell r="AN485" t="str">
            <v/>
          </cell>
          <cell r="AO485" t="str">
            <v/>
          </cell>
        </row>
        <row r="486">
          <cell r="AM486" t="str">
            <v/>
          </cell>
          <cell r="AN486" t="str">
            <v/>
          </cell>
          <cell r="AO486" t="str">
            <v/>
          </cell>
        </row>
        <row r="487">
          <cell r="AM487" t="str">
            <v/>
          </cell>
          <cell r="AN487" t="str">
            <v/>
          </cell>
          <cell r="AO487" t="str">
            <v/>
          </cell>
        </row>
        <row r="488">
          <cell r="AM488" t="str">
            <v/>
          </cell>
          <cell r="AN488" t="str">
            <v/>
          </cell>
          <cell r="AO488" t="str">
            <v/>
          </cell>
        </row>
        <row r="489">
          <cell r="AM489" t="str">
            <v/>
          </cell>
          <cell r="AN489" t="str">
            <v/>
          </cell>
          <cell r="AO489" t="str">
            <v/>
          </cell>
        </row>
        <row r="490">
          <cell r="AM490" t="str">
            <v/>
          </cell>
          <cell r="AN490" t="str">
            <v/>
          </cell>
          <cell r="AO490" t="str">
            <v/>
          </cell>
        </row>
        <row r="491">
          <cell r="AM491" t="str">
            <v/>
          </cell>
          <cell r="AN491" t="str">
            <v/>
          </cell>
          <cell r="AO491" t="str">
            <v/>
          </cell>
        </row>
        <row r="492">
          <cell r="AM492" t="str">
            <v/>
          </cell>
          <cell r="AN492" t="str">
            <v/>
          </cell>
          <cell r="AO492" t="str">
            <v/>
          </cell>
        </row>
        <row r="493">
          <cell r="AM493" t="str">
            <v/>
          </cell>
          <cell r="AN493" t="str">
            <v/>
          </cell>
          <cell r="AO493" t="str">
            <v/>
          </cell>
        </row>
        <row r="494">
          <cell r="AM494" t="str">
            <v/>
          </cell>
          <cell r="AN494" t="str">
            <v/>
          </cell>
          <cell r="AO494" t="str">
            <v/>
          </cell>
        </row>
        <row r="495">
          <cell r="AM495" t="str">
            <v/>
          </cell>
          <cell r="AN495" t="str">
            <v/>
          </cell>
          <cell r="AO495" t="str">
            <v/>
          </cell>
        </row>
        <row r="496">
          <cell r="AM496">
            <v>45465</v>
          </cell>
          <cell r="AN496">
            <v>967</v>
          </cell>
          <cell r="AO496">
            <v>964.96</v>
          </cell>
        </row>
        <row r="497">
          <cell r="AM497">
            <v>45464</v>
          </cell>
          <cell r="AN497">
            <v>222</v>
          </cell>
          <cell r="AO497">
            <v>220.57</v>
          </cell>
        </row>
        <row r="498">
          <cell r="AM498" t="str">
            <v/>
          </cell>
          <cell r="AN498" t="str">
            <v/>
          </cell>
          <cell r="AO498" t="str">
            <v/>
          </cell>
        </row>
        <row r="499">
          <cell r="AM499" t="str">
            <v/>
          </cell>
          <cell r="AN499" t="str">
            <v/>
          </cell>
          <cell r="AO499" t="str">
            <v/>
          </cell>
        </row>
        <row r="500">
          <cell r="AM500" t="str">
            <v/>
          </cell>
          <cell r="AN500" t="str">
            <v/>
          </cell>
          <cell r="AO500" t="str">
            <v/>
          </cell>
        </row>
        <row r="501">
          <cell r="AM501" t="str">
            <v/>
          </cell>
          <cell r="AN501" t="str">
            <v/>
          </cell>
          <cell r="AO501" t="str">
            <v/>
          </cell>
        </row>
        <row r="502">
          <cell r="AM502" t="str">
            <v/>
          </cell>
          <cell r="AN502" t="str">
            <v/>
          </cell>
          <cell r="AO502" t="str">
            <v/>
          </cell>
        </row>
        <row r="503">
          <cell r="AM503" t="str">
            <v/>
          </cell>
          <cell r="AN503" t="str">
            <v/>
          </cell>
          <cell r="AO503" t="str">
            <v/>
          </cell>
        </row>
        <row r="504">
          <cell r="AM504" t="str">
            <v/>
          </cell>
          <cell r="AN504" t="str">
            <v/>
          </cell>
          <cell r="AO504" t="str">
            <v/>
          </cell>
        </row>
        <row r="505">
          <cell r="AM505" t="str">
            <v/>
          </cell>
          <cell r="AN505" t="str">
            <v/>
          </cell>
          <cell r="AO505" t="str">
            <v/>
          </cell>
        </row>
        <row r="506">
          <cell r="AM506">
            <v>45463</v>
          </cell>
          <cell r="AN506">
            <v>486</v>
          </cell>
          <cell r="AO506">
            <v>484.74</v>
          </cell>
        </row>
        <row r="507">
          <cell r="AM507" t="str">
            <v/>
          </cell>
          <cell r="AN507" t="str">
            <v/>
          </cell>
          <cell r="AO507" t="str">
            <v/>
          </cell>
        </row>
        <row r="508">
          <cell r="AM508" t="str">
            <v/>
          </cell>
          <cell r="AN508" t="str">
            <v/>
          </cell>
          <cell r="AO508" t="str">
            <v/>
          </cell>
        </row>
        <row r="509">
          <cell r="AM509" t="str">
            <v/>
          </cell>
          <cell r="AN509" t="str">
            <v/>
          </cell>
          <cell r="AO509" t="str">
            <v/>
          </cell>
        </row>
        <row r="510">
          <cell r="AM510" t="str">
            <v/>
          </cell>
          <cell r="AN510" t="str">
            <v/>
          </cell>
          <cell r="AO510" t="str">
            <v/>
          </cell>
        </row>
        <row r="511">
          <cell r="AM511" t="str">
            <v/>
          </cell>
          <cell r="AN511" t="str">
            <v/>
          </cell>
          <cell r="AO511" t="str">
            <v/>
          </cell>
        </row>
        <row r="512">
          <cell r="AM512" t="str">
            <v/>
          </cell>
          <cell r="AN512" t="str">
            <v/>
          </cell>
          <cell r="AO512" t="str">
            <v/>
          </cell>
        </row>
        <row r="513">
          <cell r="AM513" t="str">
            <v/>
          </cell>
          <cell r="AN513" t="str">
            <v/>
          </cell>
          <cell r="AO513" t="str">
            <v/>
          </cell>
        </row>
        <row r="514">
          <cell r="AM514" t="str">
            <v/>
          </cell>
          <cell r="AN514" t="str">
            <v/>
          </cell>
          <cell r="AO514" t="str">
            <v/>
          </cell>
        </row>
        <row r="515">
          <cell r="AM515" t="str">
            <v/>
          </cell>
          <cell r="AN515" t="str">
            <v/>
          </cell>
          <cell r="AO515" t="str">
            <v/>
          </cell>
        </row>
        <row r="516">
          <cell r="AM516" t="str">
            <v/>
          </cell>
          <cell r="AN516" t="str">
            <v/>
          </cell>
          <cell r="AO516" t="str">
            <v/>
          </cell>
        </row>
        <row r="517">
          <cell r="AM517" t="str">
            <v/>
          </cell>
          <cell r="AN517" t="str">
            <v/>
          </cell>
          <cell r="AO517" t="str">
            <v/>
          </cell>
        </row>
        <row r="518">
          <cell r="AM518" t="str">
            <v/>
          </cell>
          <cell r="AN518" t="str">
            <v/>
          </cell>
          <cell r="AO518" t="str">
            <v/>
          </cell>
        </row>
        <row r="519">
          <cell r="AM519" t="str">
            <v/>
          </cell>
          <cell r="AN519" t="str">
            <v/>
          </cell>
          <cell r="AO519" t="str">
            <v/>
          </cell>
        </row>
        <row r="520">
          <cell r="AM520" t="str">
            <v/>
          </cell>
          <cell r="AN520" t="str">
            <v/>
          </cell>
          <cell r="AO520" t="str">
            <v/>
          </cell>
        </row>
        <row r="521">
          <cell r="AM521" t="str">
            <v/>
          </cell>
          <cell r="AN521" t="str">
            <v/>
          </cell>
          <cell r="AO521" t="str">
            <v/>
          </cell>
        </row>
        <row r="522">
          <cell r="AM522" t="str">
            <v/>
          </cell>
          <cell r="AN522" t="str">
            <v/>
          </cell>
          <cell r="AO522" t="str">
            <v/>
          </cell>
        </row>
        <row r="523">
          <cell r="AM523">
            <v>45462</v>
          </cell>
          <cell r="AN523">
            <v>432</v>
          </cell>
          <cell r="AO523">
            <v>431.21</v>
          </cell>
        </row>
        <row r="524">
          <cell r="AM524" t="str">
            <v/>
          </cell>
          <cell r="AN524" t="str">
            <v/>
          </cell>
          <cell r="AO524" t="str">
            <v/>
          </cell>
        </row>
        <row r="525">
          <cell r="AM525" t="str">
            <v/>
          </cell>
          <cell r="AN525" t="str">
            <v/>
          </cell>
          <cell r="AO525" t="str">
            <v/>
          </cell>
        </row>
        <row r="526">
          <cell r="AM526" t="str">
            <v/>
          </cell>
          <cell r="AN526" t="str">
            <v/>
          </cell>
          <cell r="AO526" t="str">
            <v/>
          </cell>
        </row>
        <row r="527">
          <cell r="AM527" t="str">
            <v/>
          </cell>
          <cell r="AN527" t="str">
            <v/>
          </cell>
          <cell r="AO527" t="str">
            <v/>
          </cell>
        </row>
        <row r="528">
          <cell r="AM528" t="str">
            <v/>
          </cell>
          <cell r="AN528" t="str">
            <v/>
          </cell>
          <cell r="AO528" t="str">
            <v/>
          </cell>
        </row>
        <row r="529">
          <cell r="AM529" t="str">
            <v/>
          </cell>
          <cell r="AN529" t="str">
            <v/>
          </cell>
          <cell r="AO529" t="str">
            <v/>
          </cell>
        </row>
        <row r="530">
          <cell r="AM530" t="str">
            <v/>
          </cell>
          <cell r="AN530" t="str">
            <v/>
          </cell>
          <cell r="AO530" t="str">
            <v/>
          </cell>
        </row>
        <row r="531">
          <cell r="AM531" t="str">
            <v/>
          </cell>
          <cell r="AN531" t="str">
            <v/>
          </cell>
          <cell r="AO531" t="str">
            <v/>
          </cell>
        </row>
        <row r="532">
          <cell r="AM532" t="str">
            <v/>
          </cell>
          <cell r="AN532" t="str">
            <v/>
          </cell>
          <cell r="AO532" t="str">
            <v/>
          </cell>
        </row>
        <row r="533">
          <cell r="AM533" t="str">
            <v/>
          </cell>
          <cell r="AN533" t="str">
            <v/>
          </cell>
          <cell r="AO533" t="str">
            <v/>
          </cell>
        </row>
        <row r="534">
          <cell r="AM534">
            <v>45461</v>
          </cell>
          <cell r="AN534">
            <v>122</v>
          </cell>
          <cell r="AO534">
            <v>121.69</v>
          </cell>
        </row>
        <row r="535">
          <cell r="AM535" t="str">
            <v/>
          </cell>
          <cell r="AN535" t="str">
            <v/>
          </cell>
          <cell r="AO535" t="str">
            <v/>
          </cell>
        </row>
        <row r="536">
          <cell r="AM536" t="str">
            <v/>
          </cell>
          <cell r="AN536" t="str">
            <v/>
          </cell>
          <cell r="AO536" t="str">
            <v/>
          </cell>
        </row>
        <row r="537">
          <cell r="AM537" t="str">
            <v/>
          </cell>
          <cell r="AN537" t="str">
            <v/>
          </cell>
          <cell r="AO537" t="str">
            <v/>
          </cell>
        </row>
        <row r="538">
          <cell r="AM538" t="str">
            <v/>
          </cell>
          <cell r="AN538" t="str">
            <v/>
          </cell>
          <cell r="AO538" t="str">
            <v/>
          </cell>
        </row>
        <row r="539">
          <cell r="AM539" t="str">
            <v/>
          </cell>
          <cell r="AN539" t="str">
            <v/>
          </cell>
          <cell r="AO539" t="str">
            <v/>
          </cell>
        </row>
        <row r="540">
          <cell r="AM540" t="str">
            <v/>
          </cell>
          <cell r="AN540" t="str">
            <v/>
          </cell>
          <cell r="AO540" t="str">
            <v/>
          </cell>
        </row>
        <row r="541">
          <cell r="AM541" t="str">
            <v/>
          </cell>
          <cell r="AN541" t="str">
            <v/>
          </cell>
          <cell r="AO541" t="str">
            <v/>
          </cell>
        </row>
        <row r="542">
          <cell r="AM542" t="str">
            <v/>
          </cell>
          <cell r="AN542" t="str">
            <v/>
          </cell>
          <cell r="AO542" t="str">
            <v/>
          </cell>
        </row>
        <row r="543">
          <cell r="AM543" t="str">
            <v/>
          </cell>
          <cell r="AN543" t="str">
            <v/>
          </cell>
          <cell r="AO543" t="str">
            <v/>
          </cell>
        </row>
        <row r="544">
          <cell r="AM544" t="str">
            <v/>
          </cell>
          <cell r="AN544" t="str">
            <v/>
          </cell>
          <cell r="AO544" t="str">
            <v/>
          </cell>
        </row>
        <row r="545">
          <cell r="AM545" t="str">
            <v/>
          </cell>
          <cell r="AN545" t="str">
            <v/>
          </cell>
          <cell r="AO545" t="str">
            <v/>
          </cell>
        </row>
        <row r="546">
          <cell r="AM546" t="str">
            <v/>
          </cell>
          <cell r="AN546" t="str">
            <v/>
          </cell>
          <cell r="AO546" t="str">
            <v/>
          </cell>
        </row>
        <row r="547">
          <cell r="AM547" t="str">
            <v/>
          </cell>
          <cell r="AN547" t="str">
            <v/>
          </cell>
          <cell r="AO547" t="str">
            <v/>
          </cell>
        </row>
        <row r="548">
          <cell r="AM548" t="str">
            <v/>
          </cell>
          <cell r="AN548" t="str">
            <v/>
          </cell>
          <cell r="AO548" t="str">
            <v/>
          </cell>
        </row>
        <row r="549">
          <cell r="AM549">
            <v>45460</v>
          </cell>
          <cell r="AN549">
            <v>72</v>
          </cell>
          <cell r="AO549">
            <v>71.69</v>
          </cell>
        </row>
        <row r="550">
          <cell r="AM550" t="str">
            <v/>
          </cell>
          <cell r="AN550" t="str">
            <v/>
          </cell>
          <cell r="AO550" t="str">
            <v/>
          </cell>
        </row>
        <row r="551">
          <cell r="AM551" t="str">
            <v/>
          </cell>
          <cell r="AN551" t="str">
            <v/>
          </cell>
          <cell r="AO551" t="str">
            <v/>
          </cell>
        </row>
        <row r="552">
          <cell r="AM552" t="str">
            <v/>
          </cell>
          <cell r="AN552" t="str">
            <v/>
          </cell>
          <cell r="AO552" t="str">
            <v/>
          </cell>
        </row>
        <row r="553">
          <cell r="AM553" t="str">
            <v/>
          </cell>
          <cell r="AN553" t="str">
            <v/>
          </cell>
          <cell r="AO553" t="str">
            <v/>
          </cell>
        </row>
        <row r="554">
          <cell r="AM554" t="str">
            <v/>
          </cell>
          <cell r="AN554" t="str">
            <v/>
          </cell>
          <cell r="AO554" t="str">
            <v/>
          </cell>
        </row>
        <row r="555">
          <cell r="AM555" t="str">
            <v/>
          </cell>
          <cell r="AN555" t="str">
            <v/>
          </cell>
          <cell r="AO555" t="str">
            <v/>
          </cell>
        </row>
        <row r="556">
          <cell r="AM556" t="str">
            <v/>
          </cell>
          <cell r="AN556" t="str">
            <v/>
          </cell>
          <cell r="AO556" t="str">
            <v/>
          </cell>
        </row>
        <row r="557">
          <cell r="AM557" t="str">
            <v/>
          </cell>
          <cell r="AN557" t="str">
            <v/>
          </cell>
          <cell r="AO557" t="str">
            <v/>
          </cell>
        </row>
        <row r="558">
          <cell r="AM558" t="str">
            <v/>
          </cell>
          <cell r="AN558" t="str">
            <v/>
          </cell>
          <cell r="AO558" t="str">
            <v/>
          </cell>
        </row>
        <row r="559">
          <cell r="AM559" t="str">
            <v/>
          </cell>
          <cell r="AN559" t="str">
            <v/>
          </cell>
          <cell r="AO559" t="str">
            <v/>
          </cell>
        </row>
        <row r="560">
          <cell r="AM560" t="str">
            <v/>
          </cell>
          <cell r="AN560" t="str">
            <v/>
          </cell>
          <cell r="AO560" t="str">
            <v/>
          </cell>
        </row>
        <row r="561">
          <cell r="AM561" t="str">
            <v/>
          </cell>
          <cell r="AN561" t="str">
            <v/>
          </cell>
          <cell r="AO561" t="str">
            <v/>
          </cell>
        </row>
        <row r="562">
          <cell r="AM562" t="str">
            <v/>
          </cell>
          <cell r="AN562" t="str">
            <v/>
          </cell>
          <cell r="AO562" t="str">
            <v/>
          </cell>
        </row>
        <row r="563">
          <cell r="AM563" t="str">
            <v/>
          </cell>
          <cell r="AN563" t="str">
            <v/>
          </cell>
          <cell r="AO563" t="str">
            <v/>
          </cell>
        </row>
        <row r="564">
          <cell r="AM564" t="str">
            <v/>
          </cell>
          <cell r="AN564" t="str">
            <v/>
          </cell>
          <cell r="AO564" t="str">
            <v/>
          </cell>
        </row>
        <row r="565">
          <cell r="AM565" t="str">
            <v/>
          </cell>
          <cell r="AN565" t="str">
            <v/>
          </cell>
          <cell r="AO565" t="str">
            <v/>
          </cell>
        </row>
        <row r="566">
          <cell r="AM566" t="str">
            <v/>
          </cell>
          <cell r="AN566" t="str">
            <v/>
          </cell>
          <cell r="AO566" t="str">
            <v/>
          </cell>
        </row>
        <row r="567">
          <cell r="AM567" t="str">
            <v/>
          </cell>
          <cell r="AN567" t="str">
            <v/>
          </cell>
          <cell r="AO567" t="str">
            <v/>
          </cell>
        </row>
        <row r="568">
          <cell r="AM568" t="str">
            <v/>
          </cell>
          <cell r="AN568" t="str">
            <v/>
          </cell>
          <cell r="AO568" t="str">
            <v/>
          </cell>
        </row>
        <row r="569">
          <cell r="AM569" t="str">
            <v/>
          </cell>
          <cell r="AN569" t="str">
            <v/>
          </cell>
          <cell r="AO569" t="str">
            <v/>
          </cell>
        </row>
        <row r="570">
          <cell r="AM570" t="str">
            <v/>
          </cell>
          <cell r="AN570" t="str">
            <v/>
          </cell>
          <cell r="AO570" t="str">
            <v/>
          </cell>
        </row>
        <row r="571">
          <cell r="AM571" t="str">
            <v/>
          </cell>
          <cell r="AN571" t="str">
            <v/>
          </cell>
          <cell r="AO571" t="str">
            <v/>
          </cell>
        </row>
        <row r="572">
          <cell r="AM572" t="str">
            <v/>
          </cell>
          <cell r="AN572" t="str">
            <v/>
          </cell>
          <cell r="AO572" t="str">
            <v/>
          </cell>
        </row>
        <row r="573">
          <cell r="AM573" t="str">
            <v/>
          </cell>
          <cell r="AN573" t="str">
            <v/>
          </cell>
          <cell r="AO573" t="str">
            <v/>
          </cell>
        </row>
        <row r="574">
          <cell r="AM574" t="str">
            <v/>
          </cell>
          <cell r="AN574" t="str">
            <v/>
          </cell>
          <cell r="AO574" t="str">
            <v/>
          </cell>
        </row>
        <row r="575">
          <cell r="AM575" t="str">
            <v/>
          </cell>
          <cell r="AN575" t="str">
            <v/>
          </cell>
          <cell r="AO575" t="str">
            <v/>
          </cell>
        </row>
        <row r="576">
          <cell r="AM576" t="str">
            <v/>
          </cell>
          <cell r="AN576" t="str">
            <v/>
          </cell>
          <cell r="AO576" t="str">
            <v/>
          </cell>
        </row>
        <row r="577">
          <cell r="AM577" t="str">
            <v/>
          </cell>
          <cell r="AN577" t="str">
            <v/>
          </cell>
          <cell r="AO577" t="str">
            <v/>
          </cell>
        </row>
        <row r="578">
          <cell r="AM578" t="str">
            <v/>
          </cell>
          <cell r="AN578" t="str">
            <v/>
          </cell>
          <cell r="AO578" t="str">
            <v/>
          </cell>
        </row>
        <row r="579">
          <cell r="AM579" t="str">
            <v/>
          </cell>
          <cell r="AN579" t="str">
            <v/>
          </cell>
          <cell r="AO579" t="str">
            <v/>
          </cell>
        </row>
        <row r="580">
          <cell r="AM580" t="str">
            <v/>
          </cell>
          <cell r="AN580" t="str">
            <v/>
          </cell>
          <cell r="AO580" t="str">
            <v/>
          </cell>
        </row>
        <row r="581">
          <cell r="AM581" t="str">
            <v/>
          </cell>
          <cell r="AN581" t="str">
            <v/>
          </cell>
          <cell r="AO581" t="str">
            <v/>
          </cell>
        </row>
        <row r="582">
          <cell r="AM582" t="str">
            <v/>
          </cell>
          <cell r="AN582" t="str">
            <v/>
          </cell>
          <cell r="AO582" t="str">
            <v/>
          </cell>
        </row>
        <row r="583">
          <cell r="AM583" t="str">
            <v/>
          </cell>
          <cell r="AN583" t="str">
            <v/>
          </cell>
          <cell r="AO583" t="str">
            <v/>
          </cell>
        </row>
        <row r="584">
          <cell r="AM584" t="str">
            <v/>
          </cell>
          <cell r="AN584" t="str">
            <v/>
          </cell>
          <cell r="AO584" t="str">
            <v/>
          </cell>
        </row>
        <row r="585">
          <cell r="AM585" t="str">
            <v/>
          </cell>
          <cell r="AN585" t="str">
            <v/>
          </cell>
          <cell r="AO585" t="str">
            <v/>
          </cell>
        </row>
        <row r="586">
          <cell r="AM586" t="str">
            <v/>
          </cell>
          <cell r="AN586" t="str">
            <v/>
          </cell>
          <cell r="AO586" t="str">
            <v/>
          </cell>
        </row>
        <row r="587">
          <cell r="AM587" t="str">
            <v/>
          </cell>
          <cell r="AN587" t="str">
            <v/>
          </cell>
          <cell r="AO587" t="str">
            <v/>
          </cell>
        </row>
        <row r="588">
          <cell r="AM588" t="str">
            <v/>
          </cell>
          <cell r="AN588" t="str">
            <v/>
          </cell>
          <cell r="AO588" t="str">
            <v/>
          </cell>
        </row>
        <row r="589">
          <cell r="AM589" t="str">
            <v/>
          </cell>
          <cell r="AN589" t="str">
            <v/>
          </cell>
          <cell r="AO589" t="str">
            <v/>
          </cell>
        </row>
        <row r="590">
          <cell r="AM590" t="str">
            <v/>
          </cell>
          <cell r="AN590" t="str">
            <v/>
          </cell>
          <cell r="AO590" t="str">
            <v/>
          </cell>
        </row>
        <row r="591">
          <cell r="AM591" t="str">
            <v/>
          </cell>
          <cell r="AN591" t="str">
            <v/>
          </cell>
          <cell r="AO591" t="str">
            <v/>
          </cell>
        </row>
        <row r="592">
          <cell r="AM592" t="str">
            <v/>
          </cell>
          <cell r="AN592" t="str">
            <v/>
          </cell>
          <cell r="AO592" t="str">
            <v/>
          </cell>
        </row>
        <row r="593">
          <cell r="AM593" t="str">
            <v/>
          </cell>
          <cell r="AN593" t="str">
            <v/>
          </cell>
          <cell r="AO593" t="str">
            <v/>
          </cell>
        </row>
        <row r="594">
          <cell r="AM594" t="str">
            <v/>
          </cell>
          <cell r="AN594" t="str">
            <v/>
          </cell>
          <cell r="AO594" t="str">
            <v/>
          </cell>
        </row>
        <row r="595">
          <cell r="AM595" t="str">
            <v/>
          </cell>
          <cell r="AN595" t="str">
            <v/>
          </cell>
          <cell r="AO595" t="str">
            <v/>
          </cell>
        </row>
        <row r="596">
          <cell r="AM596">
            <v>45457</v>
          </cell>
          <cell r="AN596">
            <v>111.5</v>
          </cell>
          <cell r="AO596">
            <v>111.03</v>
          </cell>
        </row>
        <row r="597">
          <cell r="AM597">
            <v>45458</v>
          </cell>
          <cell r="AN597">
            <v>1070</v>
          </cell>
          <cell r="AO597">
            <v>1062.68</v>
          </cell>
        </row>
        <row r="598">
          <cell r="AM598" t="str">
            <v/>
          </cell>
          <cell r="AN598" t="str">
            <v/>
          </cell>
          <cell r="AO598" t="str">
            <v/>
          </cell>
        </row>
        <row r="599">
          <cell r="AM599" t="str">
            <v/>
          </cell>
          <cell r="AN599" t="str">
            <v/>
          </cell>
          <cell r="AO599" t="str">
            <v/>
          </cell>
        </row>
        <row r="600">
          <cell r="AM600" t="str">
            <v/>
          </cell>
          <cell r="AN600" t="str">
            <v/>
          </cell>
          <cell r="AO600" t="str">
            <v/>
          </cell>
        </row>
        <row r="601">
          <cell r="AM601" t="str">
            <v/>
          </cell>
          <cell r="AN601" t="str">
            <v/>
          </cell>
          <cell r="AO601" t="str">
            <v/>
          </cell>
        </row>
        <row r="602">
          <cell r="AM602" t="str">
            <v/>
          </cell>
          <cell r="AN602" t="str">
            <v/>
          </cell>
          <cell r="AO602" t="str">
            <v/>
          </cell>
        </row>
        <row r="603">
          <cell r="AM603" t="str">
            <v/>
          </cell>
          <cell r="AN603" t="str">
            <v/>
          </cell>
          <cell r="AO603" t="str">
            <v/>
          </cell>
        </row>
        <row r="604">
          <cell r="AM604" t="str">
            <v/>
          </cell>
          <cell r="AN604" t="str">
            <v/>
          </cell>
          <cell r="AO604" t="str">
            <v/>
          </cell>
        </row>
        <row r="605">
          <cell r="AM605" t="str">
            <v/>
          </cell>
          <cell r="AN605" t="str">
            <v/>
          </cell>
          <cell r="AO605" t="str">
            <v/>
          </cell>
        </row>
        <row r="606">
          <cell r="AM606">
            <v>45456</v>
          </cell>
          <cell r="AN606">
            <v>789</v>
          </cell>
          <cell r="AO606">
            <v>785.54</v>
          </cell>
        </row>
        <row r="607">
          <cell r="AM607" t="str">
            <v/>
          </cell>
          <cell r="AN607" t="str">
            <v/>
          </cell>
          <cell r="AO607" t="str">
            <v/>
          </cell>
        </row>
        <row r="608">
          <cell r="AM608" t="str">
            <v/>
          </cell>
          <cell r="AN608" t="str">
            <v/>
          </cell>
          <cell r="AO608" t="str">
            <v/>
          </cell>
        </row>
        <row r="609">
          <cell r="AM609" t="str">
            <v/>
          </cell>
          <cell r="AN609" t="str">
            <v/>
          </cell>
          <cell r="AO609" t="str">
            <v/>
          </cell>
        </row>
        <row r="610">
          <cell r="AM610" t="str">
            <v/>
          </cell>
          <cell r="AN610" t="str">
            <v/>
          </cell>
          <cell r="AO610" t="str">
            <v/>
          </cell>
        </row>
        <row r="611">
          <cell r="AM611">
            <v>45455</v>
          </cell>
          <cell r="AN611">
            <v>464.5</v>
          </cell>
          <cell r="AO611">
            <v>463.56</v>
          </cell>
        </row>
        <row r="612">
          <cell r="AM612" t="str">
            <v/>
          </cell>
          <cell r="AN612" t="str">
            <v/>
          </cell>
          <cell r="AO612" t="str">
            <v/>
          </cell>
        </row>
        <row r="613">
          <cell r="AM613" t="str">
            <v/>
          </cell>
          <cell r="AN613" t="str">
            <v/>
          </cell>
          <cell r="AO613" t="str">
            <v/>
          </cell>
        </row>
        <row r="614">
          <cell r="AM614" t="str">
            <v/>
          </cell>
          <cell r="AN614" t="str">
            <v/>
          </cell>
          <cell r="AO614" t="str">
            <v/>
          </cell>
        </row>
        <row r="615">
          <cell r="AM615" t="str">
            <v/>
          </cell>
          <cell r="AN615" t="str">
            <v/>
          </cell>
          <cell r="AO615" t="str">
            <v/>
          </cell>
        </row>
        <row r="616">
          <cell r="AM616" t="str">
            <v/>
          </cell>
          <cell r="AN616" t="str">
            <v/>
          </cell>
          <cell r="AO616" t="str">
            <v/>
          </cell>
        </row>
        <row r="617">
          <cell r="AM617" t="str">
            <v/>
          </cell>
          <cell r="AN617" t="str">
            <v/>
          </cell>
          <cell r="AO617" t="str">
            <v/>
          </cell>
        </row>
        <row r="618">
          <cell r="AM618" t="str">
            <v/>
          </cell>
          <cell r="AN618" t="str">
            <v/>
          </cell>
          <cell r="AO618" t="str">
            <v/>
          </cell>
        </row>
        <row r="619">
          <cell r="AM619" t="str">
            <v/>
          </cell>
          <cell r="AN619" t="str">
            <v/>
          </cell>
          <cell r="AO619" t="str">
            <v/>
          </cell>
        </row>
        <row r="620">
          <cell r="AM620">
            <v>45454</v>
          </cell>
          <cell r="AN620">
            <v>431</v>
          </cell>
          <cell r="AO620">
            <v>430.06</v>
          </cell>
        </row>
        <row r="621">
          <cell r="AM621" t="str">
            <v/>
          </cell>
          <cell r="AN621" t="str">
            <v/>
          </cell>
          <cell r="AO621" t="str">
            <v/>
          </cell>
        </row>
        <row r="622">
          <cell r="AM622" t="str">
            <v/>
          </cell>
          <cell r="AN622" t="str">
            <v/>
          </cell>
          <cell r="AO622" t="str">
            <v/>
          </cell>
        </row>
        <row r="623">
          <cell r="AM623" t="str">
            <v/>
          </cell>
          <cell r="AN623" t="str">
            <v/>
          </cell>
          <cell r="AO623" t="str">
            <v/>
          </cell>
        </row>
        <row r="624">
          <cell r="AM624" t="str">
            <v/>
          </cell>
          <cell r="AN624" t="str">
            <v/>
          </cell>
          <cell r="AO624" t="str">
            <v/>
          </cell>
        </row>
        <row r="625">
          <cell r="AM625" t="str">
            <v/>
          </cell>
          <cell r="AN625" t="str">
            <v/>
          </cell>
          <cell r="AO625" t="str">
            <v/>
          </cell>
        </row>
        <row r="626">
          <cell r="AM626" t="str">
            <v/>
          </cell>
          <cell r="AN626" t="str">
            <v/>
          </cell>
          <cell r="AO626" t="str">
            <v/>
          </cell>
        </row>
        <row r="627">
          <cell r="AM627" t="str">
            <v/>
          </cell>
          <cell r="AN627" t="str">
            <v/>
          </cell>
          <cell r="AO627" t="str">
            <v/>
          </cell>
        </row>
        <row r="628">
          <cell r="AM628" t="str">
            <v/>
          </cell>
          <cell r="AN628" t="str">
            <v/>
          </cell>
          <cell r="AO628" t="str">
            <v/>
          </cell>
        </row>
        <row r="629">
          <cell r="AM629" t="str">
            <v/>
          </cell>
          <cell r="AN629" t="str">
            <v/>
          </cell>
          <cell r="AO629" t="str">
            <v/>
          </cell>
        </row>
        <row r="630">
          <cell r="AM630" t="str">
            <v/>
          </cell>
          <cell r="AN630" t="str">
            <v/>
          </cell>
          <cell r="AO630" t="str">
            <v/>
          </cell>
        </row>
        <row r="631">
          <cell r="AM631" t="str">
            <v/>
          </cell>
          <cell r="AN631" t="str">
            <v/>
          </cell>
          <cell r="AO631" t="str">
            <v/>
          </cell>
        </row>
        <row r="632">
          <cell r="AM632" t="str">
            <v/>
          </cell>
          <cell r="AN632" t="str">
            <v/>
          </cell>
          <cell r="AO632" t="str">
            <v/>
          </cell>
        </row>
        <row r="633">
          <cell r="AM633" t="str">
            <v/>
          </cell>
          <cell r="AN633" t="str">
            <v/>
          </cell>
          <cell r="AO633" t="str">
            <v/>
          </cell>
        </row>
        <row r="634">
          <cell r="AM634" t="str">
            <v/>
          </cell>
          <cell r="AN634" t="str">
            <v/>
          </cell>
          <cell r="AO634" t="str">
            <v/>
          </cell>
        </row>
        <row r="635">
          <cell r="AM635" t="str">
            <v/>
          </cell>
          <cell r="AN635" t="str">
            <v/>
          </cell>
          <cell r="AO635" t="str">
            <v/>
          </cell>
        </row>
        <row r="636">
          <cell r="AM636" t="str">
            <v/>
          </cell>
          <cell r="AN636" t="str">
            <v/>
          </cell>
          <cell r="AO636" t="str">
            <v/>
          </cell>
        </row>
        <row r="637">
          <cell r="AM637" t="str">
            <v/>
          </cell>
          <cell r="AN637" t="str">
            <v/>
          </cell>
          <cell r="AO637" t="str">
            <v/>
          </cell>
        </row>
        <row r="638">
          <cell r="AM638" t="str">
            <v/>
          </cell>
          <cell r="AN638" t="str">
            <v/>
          </cell>
          <cell r="AO638" t="str">
            <v/>
          </cell>
        </row>
        <row r="639">
          <cell r="AM639" t="str">
            <v/>
          </cell>
          <cell r="AN639" t="str">
            <v/>
          </cell>
          <cell r="AO639" t="str">
            <v/>
          </cell>
        </row>
        <row r="640">
          <cell r="AM640" t="str">
            <v/>
          </cell>
          <cell r="AN640" t="str">
            <v/>
          </cell>
          <cell r="AO640" t="str">
            <v/>
          </cell>
        </row>
        <row r="641">
          <cell r="AM641" t="str">
            <v/>
          </cell>
          <cell r="AN641" t="str">
            <v/>
          </cell>
          <cell r="AO641" t="str">
            <v/>
          </cell>
        </row>
        <row r="642">
          <cell r="AM642" t="str">
            <v/>
          </cell>
          <cell r="AN642" t="str">
            <v/>
          </cell>
          <cell r="AO642" t="str">
            <v/>
          </cell>
        </row>
        <row r="643">
          <cell r="AM643" t="str">
            <v/>
          </cell>
          <cell r="AN643" t="str">
            <v/>
          </cell>
          <cell r="AO643" t="str">
            <v/>
          </cell>
        </row>
        <row r="644">
          <cell r="AM644" t="str">
            <v/>
          </cell>
          <cell r="AN644" t="str">
            <v/>
          </cell>
          <cell r="AO644" t="str">
            <v/>
          </cell>
        </row>
        <row r="645">
          <cell r="AM645" t="str">
            <v/>
          </cell>
          <cell r="AN645" t="str">
            <v/>
          </cell>
          <cell r="AO645" t="str">
            <v/>
          </cell>
        </row>
        <row r="646">
          <cell r="AM646" t="str">
            <v/>
          </cell>
          <cell r="AN646" t="str">
            <v/>
          </cell>
          <cell r="AO646" t="str">
            <v/>
          </cell>
        </row>
        <row r="647">
          <cell r="AM647" t="str">
            <v/>
          </cell>
          <cell r="AN647" t="str">
            <v/>
          </cell>
          <cell r="AO647" t="str">
            <v/>
          </cell>
        </row>
        <row r="648">
          <cell r="AM648" t="str">
            <v/>
          </cell>
          <cell r="AN648" t="str">
            <v/>
          </cell>
          <cell r="AO648" t="str">
            <v/>
          </cell>
        </row>
        <row r="649">
          <cell r="AM649" t="str">
            <v/>
          </cell>
          <cell r="AN649" t="str">
            <v/>
          </cell>
          <cell r="AO649" t="str">
            <v/>
          </cell>
        </row>
        <row r="650">
          <cell r="AM650" t="str">
            <v/>
          </cell>
          <cell r="AN650" t="str">
            <v/>
          </cell>
          <cell r="AO650" t="str">
            <v/>
          </cell>
        </row>
        <row r="651">
          <cell r="AM651" t="str">
            <v/>
          </cell>
          <cell r="AN651" t="str">
            <v/>
          </cell>
          <cell r="AO651" t="str">
            <v/>
          </cell>
        </row>
        <row r="652">
          <cell r="AM652" t="str">
            <v/>
          </cell>
          <cell r="AN652" t="str">
            <v/>
          </cell>
          <cell r="AO652" t="str">
            <v/>
          </cell>
        </row>
        <row r="653">
          <cell r="AM653" t="str">
            <v/>
          </cell>
          <cell r="AN653" t="str">
            <v/>
          </cell>
          <cell r="AO653" t="str">
            <v/>
          </cell>
        </row>
        <row r="654">
          <cell r="AM654" t="str">
            <v/>
          </cell>
          <cell r="AN654" t="str">
            <v/>
          </cell>
          <cell r="AO654" t="str">
            <v/>
          </cell>
        </row>
        <row r="655">
          <cell r="AM655" t="str">
            <v/>
          </cell>
          <cell r="AN655" t="str">
            <v/>
          </cell>
          <cell r="AO655" t="str">
            <v/>
          </cell>
        </row>
        <row r="656">
          <cell r="AM656" t="str">
            <v/>
          </cell>
          <cell r="AN656" t="str">
            <v/>
          </cell>
          <cell r="AO656" t="str">
            <v/>
          </cell>
        </row>
        <row r="657">
          <cell r="AM657" t="str">
            <v/>
          </cell>
          <cell r="AN657" t="str">
            <v/>
          </cell>
          <cell r="AO657" t="str">
            <v/>
          </cell>
        </row>
        <row r="658">
          <cell r="AM658" t="str">
            <v/>
          </cell>
          <cell r="AN658" t="str">
            <v/>
          </cell>
          <cell r="AO658" t="str">
            <v/>
          </cell>
        </row>
        <row r="659">
          <cell r="AM659" t="str">
            <v/>
          </cell>
          <cell r="AN659" t="str">
            <v/>
          </cell>
          <cell r="AO659" t="str">
            <v/>
          </cell>
        </row>
        <row r="660">
          <cell r="AM660" t="str">
            <v/>
          </cell>
          <cell r="AN660" t="str">
            <v/>
          </cell>
          <cell r="AO660" t="str">
            <v/>
          </cell>
        </row>
        <row r="661">
          <cell r="AM661" t="str">
            <v/>
          </cell>
          <cell r="AN661" t="str">
            <v/>
          </cell>
          <cell r="AO661" t="str">
            <v/>
          </cell>
        </row>
        <row r="662">
          <cell r="AM662" t="str">
            <v/>
          </cell>
          <cell r="AN662" t="str">
            <v/>
          </cell>
          <cell r="AO662" t="str">
            <v/>
          </cell>
        </row>
        <row r="663">
          <cell r="AM663" t="str">
            <v/>
          </cell>
          <cell r="AN663" t="str">
            <v/>
          </cell>
          <cell r="AO663" t="str">
            <v/>
          </cell>
        </row>
        <row r="664">
          <cell r="AM664" t="str">
            <v/>
          </cell>
          <cell r="AN664" t="str">
            <v/>
          </cell>
          <cell r="AO664" t="str">
            <v/>
          </cell>
        </row>
        <row r="665">
          <cell r="AM665" t="str">
            <v/>
          </cell>
          <cell r="AN665" t="str">
            <v/>
          </cell>
          <cell r="AO665" t="str">
            <v/>
          </cell>
        </row>
        <row r="666">
          <cell r="AM666" t="str">
            <v/>
          </cell>
          <cell r="AN666" t="str">
            <v/>
          </cell>
          <cell r="AO666" t="str">
            <v/>
          </cell>
        </row>
        <row r="667">
          <cell r="AM667" t="str">
            <v/>
          </cell>
          <cell r="AN667" t="str">
            <v/>
          </cell>
          <cell r="AO667" t="str">
            <v/>
          </cell>
        </row>
        <row r="668">
          <cell r="AM668" t="str">
            <v/>
          </cell>
          <cell r="AN668" t="str">
            <v/>
          </cell>
          <cell r="AO668" t="str">
            <v/>
          </cell>
        </row>
        <row r="669">
          <cell r="AM669" t="str">
            <v/>
          </cell>
          <cell r="AN669" t="str">
            <v/>
          </cell>
          <cell r="AO669" t="str">
            <v/>
          </cell>
        </row>
        <row r="670">
          <cell r="AM670" t="str">
            <v/>
          </cell>
          <cell r="AN670" t="str">
            <v/>
          </cell>
          <cell r="AO670" t="str">
            <v/>
          </cell>
        </row>
        <row r="671">
          <cell r="AM671" t="str">
            <v/>
          </cell>
          <cell r="AN671" t="str">
            <v/>
          </cell>
          <cell r="AO671" t="str">
            <v/>
          </cell>
        </row>
        <row r="672">
          <cell r="AM672" t="str">
            <v/>
          </cell>
          <cell r="AN672" t="str">
            <v/>
          </cell>
          <cell r="AO672" t="str">
            <v/>
          </cell>
        </row>
        <row r="673">
          <cell r="AM673" t="str">
            <v/>
          </cell>
          <cell r="AN673" t="str">
            <v/>
          </cell>
          <cell r="AO673" t="str">
            <v/>
          </cell>
        </row>
        <row r="674">
          <cell r="AM674" t="str">
            <v/>
          </cell>
          <cell r="AN674" t="str">
            <v/>
          </cell>
          <cell r="AO674" t="str">
            <v/>
          </cell>
        </row>
        <row r="675">
          <cell r="AM675" t="str">
            <v/>
          </cell>
          <cell r="AN675" t="str">
            <v/>
          </cell>
          <cell r="AO675" t="str">
            <v/>
          </cell>
        </row>
        <row r="676">
          <cell r="AM676" t="str">
            <v/>
          </cell>
          <cell r="AN676" t="str">
            <v/>
          </cell>
          <cell r="AO676" t="str">
            <v/>
          </cell>
        </row>
        <row r="677">
          <cell r="AM677">
            <v>45450</v>
          </cell>
          <cell r="AN677">
            <v>494</v>
          </cell>
          <cell r="AO677">
            <v>492.74</v>
          </cell>
        </row>
        <row r="678">
          <cell r="AM678">
            <v>45451</v>
          </cell>
          <cell r="AN678">
            <v>467</v>
          </cell>
          <cell r="AO678">
            <v>465.2</v>
          </cell>
        </row>
        <row r="679">
          <cell r="AM679" t="str">
            <v/>
          </cell>
          <cell r="AN679" t="str">
            <v/>
          </cell>
          <cell r="AO679" t="str">
            <v/>
          </cell>
        </row>
        <row r="680">
          <cell r="AM680" t="str">
            <v/>
          </cell>
          <cell r="AN680" t="str">
            <v/>
          </cell>
          <cell r="AO680" t="str">
            <v/>
          </cell>
        </row>
        <row r="681">
          <cell r="AM681" t="str">
            <v/>
          </cell>
          <cell r="AN681" t="str">
            <v/>
          </cell>
          <cell r="AO681" t="str">
            <v/>
          </cell>
        </row>
        <row r="682">
          <cell r="AM682" t="str">
            <v/>
          </cell>
          <cell r="AN682" t="str">
            <v/>
          </cell>
          <cell r="AO682" t="str">
            <v/>
          </cell>
        </row>
        <row r="683">
          <cell r="AM683">
            <v>45449</v>
          </cell>
          <cell r="AN683">
            <v>517</v>
          </cell>
          <cell r="AO683">
            <v>511.45</v>
          </cell>
        </row>
        <row r="684">
          <cell r="AM684" t="str">
            <v/>
          </cell>
          <cell r="AN684" t="str">
            <v/>
          </cell>
          <cell r="AO684" t="str">
            <v/>
          </cell>
        </row>
        <row r="685">
          <cell r="AM685" t="str">
            <v/>
          </cell>
          <cell r="AN685" t="str">
            <v/>
          </cell>
          <cell r="AO685" t="str">
            <v/>
          </cell>
        </row>
        <row r="686">
          <cell r="AM686" t="str">
            <v/>
          </cell>
          <cell r="AN686" t="str">
            <v/>
          </cell>
          <cell r="AO686" t="str">
            <v/>
          </cell>
        </row>
        <row r="687">
          <cell r="AM687" t="str">
            <v/>
          </cell>
          <cell r="AN687" t="str">
            <v/>
          </cell>
          <cell r="AO687" t="str">
            <v/>
          </cell>
        </row>
        <row r="688">
          <cell r="AM688" t="str">
            <v/>
          </cell>
          <cell r="AN688" t="str">
            <v/>
          </cell>
          <cell r="AO688" t="str">
            <v/>
          </cell>
        </row>
        <row r="689">
          <cell r="AM689" t="str">
            <v/>
          </cell>
          <cell r="AN689" t="str">
            <v/>
          </cell>
          <cell r="AO689" t="str">
            <v/>
          </cell>
        </row>
        <row r="690">
          <cell r="AM690" t="str">
            <v/>
          </cell>
          <cell r="AN690" t="str">
            <v/>
          </cell>
          <cell r="AO690" t="str">
            <v/>
          </cell>
        </row>
        <row r="691">
          <cell r="AM691" t="str">
            <v/>
          </cell>
          <cell r="AN691" t="str">
            <v/>
          </cell>
          <cell r="AO691" t="str">
            <v/>
          </cell>
        </row>
        <row r="692">
          <cell r="AM692" t="str">
            <v/>
          </cell>
          <cell r="AN692" t="str">
            <v/>
          </cell>
          <cell r="AO692" t="str">
            <v/>
          </cell>
        </row>
        <row r="693">
          <cell r="AM693" t="str">
            <v/>
          </cell>
          <cell r="AN693" t="str">
            <v/>
          </cell>
          <cell r="AO693" t="str">
            <v/>
          </cell>
        </row>
        <row r="694">
          <cell r="AM694" t="str">
            <v/>
          </cell>
          <cell r="AN694" t="str">
            <v/>
          </cell>
          <cell r="AO694" t="str">
            <v/>
          </cell>
        </row>
        <row r="695">
          <cell r="AM695">
            <v>45448</v>
          </cell>
          <cell r="AN695">
            <v>424</v>
          </cell>
          <cell r="AO695">
            <v>422.51</v>
          </cell>
        </row>
        <row r="696">
          <cell r="AM696" t="str">
            <v/>
          </cell>
          <cell r="AN696" t="str">
            <v/>
          </cell>
          <cell r="AO696" t="str">
            <v/>
          </cell>
        </row>
        <row r="697">
          <cell r="AM697" t="str">
            <v/>
          </cell>
          <cell r="AN697" t="str">
            <v/>
          </cell>
          <cell r="AO697" t="str">
            <v/>
          </cell>
        </row>
        <row r="698">
          <cell r="AM698" t="str">
            <v/>
          </cell>
          <cell r="AN698" t="str">
            <v/>
          </cell>
          <cell r="AO698" t="str">
            <v/>
          </cell>
        </row>
        <row r="699">
          <cell r="AM699" t="str">
            <v/>
          </cell>
          <cell r="AN699" t="str">
            <v/>
          </cell>
          <cell r="AO699" t="str">
            <v/>
          </cell>
        </row>
        <row r="700">
          <cell r="AM700" t="str">
            <v/>
          </cell>
          <cell r="AN700" t="str">
            <v/>
          </cell>
          <cell r="AO700" t="str">
            <v/>
          </cell>
        </row>
        <row r="701">
          <cell r="AM701" t="str">
            <v/>
          </cell>
          <cell r="AN701" t="str">
            <v/>
          </cell>
          <cell r="AO701" t="str">
            <v/>
          </cell>
        </row>
        <row r="702">
          <cell r="AM702" t="str">
            <v/>
          </cell>
          <cell r="AN702" t="str">
            <v/>
          </cell>
          <cell r="AO702" t="str">
            <v/>
          </cell>
        </row>
        <row r="703">
          <cell r="AM703" t="str">
            <v/>
          </cell>
          <cell r="AN703" t="str">
            <v/>
          </cell>
          <cell r="AO703" t="str">
            <v/>
          </cell>
        </row>
        <row r="704">
          <cell r="AM704" t="str">
            <v/>
          </cell>
          <cell r="AN704" t="str">
            <v/>
          </cell>
          <cell r="AO704" t="str">
            <v/>
          </cell>
        </row>
        <row r="705">
          <cell r="AM705" t="str">
            <v/>
          </cell>
          <cell r="AN705" t="str">
            <v/>
          </cell>
          <cell r="AO705" t="str">
            <v/>
          </cell>
        </row>
        <row r="706">
          <cell r="AM706" t="str">
            <v/>
          </cell>
          <cell r="AN706" t="str">
            <v/>
          </cell>
          <cell r="AO706" t="str">
            <v/>
          </cell>
        </row>
        <row r="707">
          <cell r="AM707" t="str">
            <v/>
          </cell>
          <cell r="AN707" t="str">
            <v/>
          </cell>
          <cell r="AO707" t="str">
            <v/>
          </cell>
        </row>
        <row r="708">
          <cell r="AM708" t="str">
            <v/>
          </cell>
          <cell r="AN708" t="str">
            <v/>
          </cell>
          <cell r="AO708" t="str">
            <v/>
          </cell>
        </row>
        <row r="709">
          <cell r="AM709" t="str">
            <v/>
          </cell>
          <cell r="AN709" t="str">
            <v/>
          </cell>
          <cell r="AO709" t="str">
            <v/>
          </cell>
        </row>
        <row r="710">
          <cell r="AM710" t="str">
            <v/>
          </cell>
          <cell r="AN710" t="str">
            <v/>
          </cell>
          <cell r="AO710" t="str">
            <v/>
          </cell>
        </row>
        <row r="711">
          <cell r="AM711" t="str">
            <v/>
          </cell>
          <cell r="AN711" t="str">
            <v/>
          </cell>
          <cell r="AO711" t="str">
            <v/>
          </cell>
        </row>
        <row r="712">
          <cell r="AM712" t="str">
            <v/>
          </cell>
          <cell r="AN712" t="str">
            <v/>
          </cell>
          <cell r="AO712" t="str">
            <v/>
          </cell>
        </row>
        <row r="713">
          <cell r="AM713" t="str">
            <v/>
          </cell>
          <cell r="AN713" t="str">
            <v/>
          </cell>
          <cell r="AO713" t="str">
            <v/>
          </cell>
        </row>
        <row r="714">
          <cell r="AM714" t="str">
            <v/>
          </cell>
          <cell r="AN714" t="str">
            <v/>
          </cell>
          <cell r="AO714" t="str">
            <v/>
          </cell>
        </row>
        <row r="715">
          <cell r="AM715" t="str">
            <v/>
          </cell>
          <cell r="AN715" t="str">
            <v/>
          </cell>
          <cell r="AO715" t="str">
            <v/>
          </cell>
        </row>
        <row r="716">
          <cell r="AM716" t="str">
            <v/>
          </cell>
          <cell r="AN716" t="str">
            <v/>
          </cell>
          <cell r="AO716" t="str">
            <v/>
          </cell>
        </row>
        <row r="717">
          <cell r="AM717">
            <v>45447</v>
          </cell>
          <cell r="AN717">
            <v>170</v>
          </cell>
          <cell r="AO717">
            <v>169.53</v>
          </cell>
        </row>
        <row r="718">
          <cell r="AM718" t="str">
            <v/>
          </cell>
          <cell r="AN718" t="str">
            <v/>
          </cell>
          <cell r="AO718" t="str">
            <v/>
          </cell>
        </row>
        <row r="719">
          <cell r="AM719" t="str">
            <v/>
          </cell>
          <cell r="AN719" t="str">
            <v/>
          </cell>
          <cell r="AO719" t="str">
            <v/>
          </cell>
        </row>
        <row r="720">
          <cell r="AM720" t="str">
            <v/>
          </cell>
          <cell r="AN720" t="str">
            <v/>
          </cell>
          <cell r="AO720" t="str">
            <v/>
          </cell>
        </row>
        <row r="721">
          <cell r="AM721" t="str">
            <v/>
          </cell>
          <cell r="AN721" t="str">
            <v/>
          </cell>
          <cell r="AO721" t="str">
            <v/>
          </cell>
        </row>
        <row r="722">
          <cell r="AM722" t="str">
            <v/>
          </cell>
          <cell r="AN722" t="str">
            <v/>
          </cell>
          <cell r="AO722" t="str">
            <v/>
          </cell>
        </row>
        <row r="723">
          <cell r="AM723" t="str">
            <v/>
          </cell>
          <cell r="AN723" t="str">
            <v/>
          </cell>
          <cell r="AO723" t="str">
            <v/>
          </cell>
        </row>
        <row r="724">
          <cell r="AM724" t="str">
            <v/>
          </cell>
          <cell r="AN724" t="str">
            <v/>
          </cell>
          <cell r="AO724" t="str">
            <v/>
          </cell>
        </row>
        <row r="725">
          <cell r="AM725" t="str">
            <v/>
          </cell>
          <cell r="AN725" t="str">
            <v/>
          </cell>
          <cell r="AO725" t="str">
            <v/>
          </cell>
        </row>
        <row r="726">
          <cell r="AM726" t="str">
            <v/>
          </cell>
          <cell r="AN726" t="str">
            <v/>
          </cell>
          <cell r="AO726" t="str">
            <v/>
          </cell>
        </row>
        <row r="727">
          <cell r="AM727" t="str">
            <v/>
          </cell>
          <cell r="AN727" t="str">
            <v/>
          </cell>
          <cell r="AO727" t="str">
            <v/>
          </cell>
        </row>
        <row r="728">
          <cell r="AM728" t="str">
            <v/>
          </cell>
          <cell r="AN728" t="str">
            <v/>
          </cell>
          <cell r="AO728" t="str">
            <v/>
          </cell>
        </row>
        <row r="729">
          <cell r="AM729" t="str">
            <v/>
          </cell>
          <cell r="AN729" t="str">
            <v/>
          </cell>
          <cell r="AO729" t="str">
            <v/>
          </cell>
        </row>
        <row r="730">
          <cell r="AM730" t="str">
            <v/>
          </cell>
          <cell r="AN730" t="str">
            <v/>
          </cell>
          <cell r="AO730" t="str">
            <v/>
          </cell>
        </row>
        <row r="731">
          <cell r="AM731" t="str">
            <v/>
          </cell>
          <cell r="AN731" t="str">
            <v/>
          </cell>
          <cell r="AO731" t="str">
            <v/>
          </cell>
        </row>
        <row r="732">
          <cell r="AM732" t="str">
            <v/>
          </cell>
          <cell r="AN732" t="str">
            <v/>
          </cell>
          <cell r="AO732" t="str">
            <v/>
          </cell>
        </row>
        <row r="733">
          <cell r="AM733" t="str">
            <v/>
          </cell>
          <cell r="AN733" t="str">
            <v/>
          </cell>
          <cell r="AO733" t="str">
            <v/>
          </cell>
        </row>
        <row r="734">
          <cell r="AM734" t="str">
            <v/>
          </cell>
          <cell r="AN734" t="str">
            <v/>
          </cell>
          <cell r="AO734" t="str">
            <v/>
          </cell>
        </row>
        <row r="735">
          <cell r="AM735" t="str">
            <v/>
          </cell>
          <cell r="AN735" t="str">
            <v/>
          </cell>
          <cell r="AO735" t="str">
            <v/>
          </cell>
        </row>
        <row r="736">
          <cell r="AM736" t="str">
            <v/>
          </cell>
          <cell r="AN736" t="str">
            <v/>
          </cell>
          <cell r="AO736" t="str">
            <v/>
          </cell>
        </row>
        <row r="737">
          <cell r="AM737" t="str">
            <v/>
          </cell>
          <cell r="AN737" t="str">
            <v/>
          </cell>
          <cell r="AO737" t="str">
            <v/>
          </cell>
        </row>
        <row r="738">
          <cell r="AM738" t="str">
            <v/>
          </cell>
          <cell r="AN738" t="str">
            <v/>
          </cell>
          <cell r="AO738" t="str">
            <v/>
          </cell>
        </row>
        <row r="739">
          <cell r="AM739" t="str">
            <v/>
          </cell>
          <cell r="AN739" t="str">
            <v/>
          </cell>
          <cell r="AO739" t="str">
            <v/>
          </cell>
        </row>
        <row r="740">
          <cell r="AM740" t="str">
            <v/>
          </cell>
          <cell r="AN740" t="str">
            <v/>
          </cell>
          <cell r="AO740" t="str">
            <v/>
          </cell>
        </row>
        <row r="741">
          <cell r="AM741" t="str">
            <v/>
          </cell>
          <cell r="AN741" t="str">
            <v/>
          </cell>
          <cell r="AO741" t="str">
            <v/>
          </cell>
        </row>
        <row r="742">
          <cell r="AM742">
            <v>45446</v>
          </cell>
          <cell r="AN742">
            <v>71</v>
          </cell>
          <cell r="AO742">
            <v>70.69</v>
          </cell>
        </row>
        <row r="743">
          <cell r="AM743" t="str">
            <v/>
          </cell>
          <cell r="AN743" t="str">
            <v/>
          </cell>
          <cell r="AO743" t="str">
            <v/>
          </cell>
        </row>
        <row r="744">
          <cell r="AM744" t="str">
            <v/>
          </cell>
          <cell r="AN744" t="str">
            <v/>
          </cell>
          <cell r="AO744" t="str">
            <v/>
          </cell>
        </row>
        <row r="745">
          <cell r="AM745" t="str">
            <v/>
          </cell>
          <cell r="AN745" t="str">
            <v/>
          </cell>
          <cell r="AO745" t="str">
            <v/>
          </cell>
        </row>
        <row r="746">
          <cell r="AM746" t="str">
            <v/>
          </cell>
          <cell r="AN746" t="str">
            <v/>
          </cell>
          <cell r="AO746" t="str">
            <v/>
          </cell>
        </row>
        <row r="747">
          <cell r="AM747" t="str">
            <v/>
          </cell>
          <cell r="AN747" t="str">
            <v/>
          </cell>
          <cell r="AO747" t="str">
            <v/>
          </cell>
        </row>
        <row r="748">
          <cell r="AM748" t="str">
            <v/>
          </cell>
          <cell r="AN748" t="str">
            <v/>
          </cell>
          <cell r="AO748" t="str">
            <v/>
          </cell>
        </row>
        <row r="749">
          <cell r="AM749" t="str">
            <v/>
          </cell>
          <cell r="AN749" t="str">
            <v/>
          </cell>
          <cell r="AO749" t="str">
            <v/>
          </cell>
        </row>
        <row r="750">
          <cell r="AM750" t="str">
            <v/>
          </cell>
          <cell r="AN750" t="str">
            <v/>
          </cell>
          <cell r="AO750" t="str">
            <v/>
          </cell>
        </row>
        <row r="751">
          <cell r="AM751" t="str">
            <v/>
          </cell>
          <cell r="AN751" t="str">
            <v/>
          </cell>
          <cell r="AO751" t="str">
            <v/>
          </cell>
        </row>
        <row r="752">
          <cell r="AM752" t="str">
            <v/>
          </cell>
          <cell r="AN752" t="str">
            <v/>
          </cell>
          <cell r="AO752" t="str">
            <v/>
          </cell>
        </row>
        <row r="753">
          <cell r="AM753" t="str">
            <v/>
          </cell>
          <cell r="AN753" t="str">
            <v/>
          </cell>
          <cell r="AO753" t="str">
            <v/>
          </cell>
        </row>
        <row r="754">
          <cell r="AM754" t="str">
            <v/>
          </cell>
          <cell r="AN754" t="str">
            <v/>
          </cell>
          <cell r="AO754" t="str">
            <v/>
          </cell>
        </row>
        <row r="755">
          <cell r="AM755" t="str">
            <v/>
          </cell>
          <cell r="AN755" t="str">
            <v/>
          </cell>
          <cell r="AO755" t="str">
            <v/>
          </cell>
        </row>
        <row r="756">
          <cell r="AM756" t="str">
            <v/>
          </cell>
          <cell r="AN756" t="str">
            <v/>
          </cell>
          <cell r="AO756" t="str">
            <v/>
          </cell>
        </row>
        <row r="757">
          <cell r="AM757" t="str">
            <v/>
          </cell>
          <cell r="AN757" t="str">
            <v/>
          </cell>
          <cell r="AO757" t="str">
            <v/>
          </cell>
        </row>
        <row r="758">
          <cell r="AM758" t="str">
            <v/>
          </cell>
          <cell r="AN758" t="str">
            <v/>
          </cell>
          <cell r="AO758" t="str">
            <v/>
          </cell>
        </row>
        <row r="759">
          <cell r="AM759" t="str">
            <v/>
          </cell>
          <cell r="AN759" t="str">
            <v/>
          </cell>
          <cell r="AO759" t="str">
            <v/>
          </cell>
        </row>
        <row r="760">
          <cell r="AM760" t="str">
            <v/>
          </cell>
          <cell r="AN760" t="str">
            <v/>
          </cell>
          <cell r="AO760" t="str">
            <v/>
          </cell>
        </row>
        <row r="761">
          <cell r="AM761" t="str">
            <v/>
          </cell>
          <cell r="AN761" t="str">
            <v/>
          </cell>
          <cell r="AO761" t="str">
            <v/>
          </cell>
        </row>
        <row r="762">
          <cell r="AM762" t="str">
            <v/>
          </cell>
          <cell r="AN762" t="str">
            <v/>
          </cell>
          <cell r="AO762" t="str">
            <v/>
          </cell>
        </row>
        <row r="763">
          <cell r="AM763" t="str">
            <v/>
          </cell>
          <cell r="AN763" t="str">
            <v/>
          </cell>
          <cell r="AO763" t="str">
            <v/>
          </cell>
        </row>
        <row r="764">
          <cell r="AM764" t="str">
            <v/>
          </cell>
          <cell r="AN764" t="str">
            <v/>
          </cell>
          <cell r="AO764" t="str">
            <v/>
          </cell>
        </row>
        <row r="765">
          <cell r="AM765" t="str">
            <v/>
          </cell>
          <cell r="AN765" t="str">
            <v/>
          </cell>
          <cell r="AO765" t="str">
            <v/>
          </cell>
        </row>
        <row r="766">
          <cell r="AM766" t="str">
            <v/>
          </cell>
          <cell r="AN766" t="str">
            <v/>
          </cell>
          <cell r="AO766" t="str">
            <v/>
          </cell>
        </row>
        <row r="767">
          <cell r="AM767" t="str">
            <v/>
          </cell>
          <cell r="AN767" t="str">
            <v/>
          </cell>
          <cell r="AO767" t="str">
            <v/>
          </cell>
        </row>
        <row r="768">
          <cell r="AM768" t="str">
            <v/>
          </cell>
          <cell r="AN768" t="str">
            <v/>
          </cell>
          <cell r="AO768" t="str">
            <v/>
          </cell>
        </row>
        <row r="769">
          <cell r="AM769" t="str">
            <v/>
          </cell>
          <cell r="AN769" t="str">
            <v/>
          </cell>
          <cell r="AO769" t="str">
            <v/>
          </cell>
        </row>
        <row r="770">
          <cell r="AM770" t="str">
            <v/>
          </cell>
          <cell r="AN770" t="str">
            <v/>
          </cell>
          <cell r="AO770" t="str">
            <v/>
          </cell>
        </row>
        <row r="771">
          <cell r="AM771" t="str">
            <v/>
          </cell>
          <cell r="AN771" t="str">
            <v/>
          </cell>
          <cell r="AO771" t="str">
            <v/>
          </cell>
        </row>
        <row r="772">
          <cell r="AM772" t="str">
            <v/>
          </cell>
          <cell r="AN772" t="str">
            <v/>
          </cell>
          <cell r="AO772" t="str">
            <v/>
          </cell>
        </row>
        <row r="773">
          <cell r="AM773" t="str">
            <v/>
          </cell>
          <cell r="AN773" t="str">
            <v/>
          </cell>
          <cell r="AO773" t="str">
            <v/>
          </cell>
        </row>
        <row r="774">
          <cell r="AM774" t="str">
            <v/>
          </cell>
          <cell r="AN774" t="str">
            <v/>
          </cell>
          <cell r="AO774" t="str">
            <v/>
          </cell>
        </row>
        <row r="775">
          <cell r="AM775" t="str">
            <v/>
          </cell>
          <cell r="AN775" t="str">
            <v/>
          </cell>
          <cell r="AO775" t="str">
            <v/>
          </cell>
        </row>
        <row r="776">
          <cell r="AM776" t="str">
            <v/>
          </cell>
          <cell r="AN776" t="str">
            <v/>
          </cell>
          <cell r="AO776" t="str">
            <v/>
          </cell>
        </row>
        <row r="777">
          <cell r="AM777" t="str">
            <v/>
          </cell>
          <cell r="AN777" t="str">
            <v/>
          </cell>
          <cell r="AO777" t="str">
            <v/>
          </cell>
        </row>
        <row r="778">
          <cell r="AM778" t="str">
            <v/>
          </cell>
          <cell r="AN778" t="str">
            <v/>
          </cell>
          <cell r="AO778" t="str">
            <v/>
          </cell>
        </row>
        <row r="779">
          <cell r="AM779" t="str">
            <v/>
          </cell>
          <cell r="AN779" t="str">
            <v/>
          </cell>
          <cell r="AO779" t="str">
            <v/>
          </cell>
        </row>
        <row r="780">
          <cell r="AM780" t="str">
            <v/>
          </cell>
          <cell r="AN780" t="str">
            <v/>
          </cell>
          <cell r="AO780" t="str">
            <v/>
          </cell>
        </row>
        <row r="781">
          <cell r="AM781" t="str">
            <v/>
          </cell>
          <cell r="AN781" t="str">
            <v/>
          </cell>
          <cell r="AO781" t="str">
            <v/>
          </cell>
        </row>
        <row r="782">
          <cell r="AM782" t="str">
            <v/>
          </cell>
          <cell r="AN782" t="str">
            <v/>
          </cell>
          <cell r="AO782" t="str">
            <v/>
          </cell>
        </row>
        <row r="783">
          <cell r="AM783" t="str">
            <v/>
          </cell>
          <cell r="AN783" t="str">
            <v/>
          </cell>
          <cell r="AO783" t="str">
            <v/>
          </cell>
        </row>
        <row r="784">
          <cell r="AM784" t="str">
            <v/>
          </cell>
          <cell r="AN784" t="str">
            <v/>
          </cell>
          <cell r="AO784" t="str">
            <v/>
          </cell>
        </row>
        <row r="785">
          <cell r="AM785" t="str">
            <v/>
          </cell>
          <cell r="AN785" t="str">
            <v/>
          </cell>
          <cell r="AO785" t="str">
            <v/>
          </cell>
        </row>
        <row r="786">
          <cell r="AM786">
            <v>45443</v>
          </cell>
          <cell r="AN786">
            <v>318</v>
          </cell>
          <cell r="AO786">
            <v>317.06</v>
          </cell>
        </row>
        <row r="787">
          <cell r="AM787">
            <v>45444</v>
          </cell>
          <cell r="AN787">
            <v>1287</v>
          </cell>
          <cell r="AO787">
            <v>1267.94</v>
          </cell>
        </row>
        <row r="788">
          <cell r="AM788" t="str">
            <v/>
          </cell>
          <cell r="AN788" t="str">
            <v/>
          </cell>
          <cell r="AO788" t="str">
            <v/>
          </cell>
        </row>
        <row r="789">
          <cell r="AM789" t="str">
            <v/>
          </cell>
          <cell r="AN789" t="str">
            <v/>
          </cell>
          <cell r="AO789" t="str">
            <v/>
          </cell>
        </row>
        <row r="790">
          <cell r="AM790" t="str">
            <v/>
          </cell>
          <cell r="AN790" t="str">
            <v/>
          </cell>
          <cell r="AO790" t="str">
            <v/>
          </cell>
        </row>
        <row r="791">
          <cell r="AM791" t="str">
            <v/>
          </cell>
          <cell r="AN791" t="str">
            <v/>
          </cell>
          <cell r="AO791" t="str">
            <v/>
          </cell>
        </row>
        <row r="792">
          <cell r="AM792" t="str">
            <v/>
          </cell>
          <cell r="AN792" t="str">
            <v/>
          </cell>
          <cell r="AO792" t="str">
            <v/>
          </cell>
        </row>
        <row r="793">
          <cell r="AM793">
            <v>45442</v>
          </cell>
          <cell r="AN793">
            <v>444</v>
          </cell>
          <cell r="AO793">
            <v>441.88</v>
          </cell>
        </row>
        <row r="794">
          <cell r="AM794" t="str">
            <v/>
          </cell>
          <cell r="AN794" t="str">
            <v/>
          </cell>
          <cell r="AO794" t="str">
            <v/>
          </cell>
        </row>
        <row r="795">
          <cell r="AM795" t="str">
            <v/>
          </cell>
          <cell r="AN795" t="str">
            <v/>
          </cell>
          <cell r="AO795" t="str">
            <v/>
          </cell>
        </row>
        <row r="796">
          <cell r="AM796" t="str">
            <v/>
          </cell>
          <cell r="AN796" t="str">
            <v/>
          </cell>
          <cell r="AO796" t="str">
            <v/>
          </cell>
        </row>
        <row r="797">
          <cell r="AM797" t="str">
            <v/>
          </cell>
          <cell r="AN797" t="str">
            <v/>
          </cell>
          <cell r="AO797" t="str">
            <v/>
          </cell>
        </row>
        <row r="798">
          <cell r="AM798" t="str">
            <v/>
          </cell>
          <cell r="AN798" t="str">
            <v/>
          </cell>
          <cell r="AO798" t="str">
            <v/>
          </cell>
        </row>
        <row r="799">
          <cell r="AM799" t="str">
            <v/>
          </cell>
          <cell r="AN799" t="str">
            <v/>
          </cell>
          <cell r="AO799" t="str">
            <v/>
          </cell>
        </row>
        <row r="800">
          <cell r="AM800" t="str">
            <v/>
          </cell>
          <cell r="AN800" t="str">
            <v/>
          </cell>
          <cell r="AO800" t="str">
            <v/>
          </cell>
        </row>
        <row r="801">
          <cell r="AM801" t="str">
            <v/>
          </cell>
          <cell r="AN801" t="str">
            <v/>
          </cell>
          <cell r="AO801" t="str">
            <v/>
          </cell>
        </row>
        <row r="802">
          <cell r="AM802" t="str">
            <v/>
          </cell>
          <cell r="AN802" t="str">
            <v/>
          </cell>
          <cell r="AO802" t="str">
            <v/>
          </cell>
        </row>
        <row r="803">
          <cell r="AM803">
            <v>45441</v>
          </cell>
          <cell r="AN803">
            <v>387</v>
          </cell>
          <cell r="AO803">
            <v>386</v>
          </cell>
        </row>
        <row r="804">
          <cell r="AM804" t="str">
            <v/>
          </cell>
          <cell r="AN804" t="str">
            <v/>
          </cell>
          <cell r="AO804" t="str">
            <v/>
          </cell>
        </row>
        <row r="805">
          <cell r="AM805" t="str">
            <v/>
          </cell>
          <cell r="AN805" t="str">
            <v/>
          </cell>
          <cell r="AO805" t="str">
            <v/>
          </cell>
        </row>
        <row r="806">
          <cell r="AM806" t="str">
            <v/>
          </cell>
          <cell r="AN806" t="str">
            <v/>
          </cell>
          <cell r="AO806" t="str">
            <v/>
          </cell>
        </row>
        <row r="807">
          <cell r="AM807" t="str">
            <v/>
          </cell>
          <cell r="AN807" t="str">
            <v/>
          </cell>
          <cell r="AO807" t="str">
            <v/>
          </cell>
        </row>
        <row r="808">
          <cell r="AM808" t="str">
            <v/>
          </cell>
          <cell r="AN808" t="str">
            <v/>
          </cell>
          <cell r="AO808" t="str">
            <v/>
          </cell>
        </row>
        <row r="809">
          <cell r="AM809" t="str">
            <v/>
          </cell>
          <cell r="AN809" t="str">
            <v/>
          </cell>
          <cell r="AO809" t="str">
            <v/>
          </cell>
        </row>
        <row r="810">
          <cell r="AM810" t="str">
            <v/>
          </cell>
          <cell r="AN810" t="str">
            <v/>
          </cell>
          <cell r="AO810" t="str">
            <v/>
          </cell>
        </row>
        <row r="811">
          <cell r="AM811" t="str">
            <v/>
          </cell>
          <cell r="AN811" t="str">
            <v/>
          </cell>
          <cell r="AO811" t="str">
            <v/>
          </cell>
        </row>
        <row r="812">
          <cell r="AM812" t="str">
            <v/>
          </cell>
          <cell r="AN812" t="str">
            <v/>
          </cell>
          <cell r="AO812" t="str">
            <v/>
          </cell>
        </row>
        <row r="813">
          <cell r="AM813" t="str">
            <v/>
          </cell>
          <cell r="AN813" t="str">
            <v/>
          </cell>
          <cell r="AO813" t="str">
            <v/>
          </cell>
        </row>
        <row r="814">
          <cell r="AM814" t="str">
            <v/>
          </cell>
          <cell r="AN814" t="str">
            <v/>
          </cell>
          <cell r="AO814" t="str">
            <v/>
          </cell>
        </row>
        <row r="815">
          <cell r="AM815" t="str">
            <v/>
          </cell>
          <cell r="AN815" t="str">
            <v/>
          </cell>
          <cell r="AO815" t="str">
            <v/>
          </cell>
        </row>
        <row r="816">
          <cell r="AM816">
            <v>45440</v>
          </cell>
          <cell r="AN816">
            <v>227</v>
          </cell>
          <cell r="AO816">
            <v>226.53</v>
          </cell>
        </row>
        <row r="817">
          <cell r="AM817" t="str">
            <v/>
          </cell>
          <cell r="AN817" t="str">
            <v/>
          </cell>
          <cell r="AO817" t="str">
            <v/>
          </cell>
        </row>
        <row r="818">
          <cell r="AM818" t="str">
            <v/>
          </cell>
          <cell r="AN818" t="str">
            <v/>
          </cell>
          <cell r="AO818" t="str">
            <v/>
          </cell>
        </row>
        <row r="819">
          <cell r="AM819" t="str">
            <v/>
          </cell>
          <cell r="AN819" t="str">
            <v/>
          </cell>
          <cell r="AO819" t="str">
            <v/>
          </cell>
        </row>
        <row r="820">
          <cell r="AM820" t="str">
            <v/>
          </cell>
          <cell r="AN820" t="str">
            <v/>
          </cell>
          <cell r="AO820" t="str">
            <v/>
          </cell>
        </row>
        <row r="821">
          <cell r="AM821" t="str">
            <v/>
          </cell>
          <cell r="AN821" t="str">
            <v/>
          </cell>
          <cell r="AO821" t="str">
            <v/>
          </cell>
        </row>
        <row r="822">
          <cell r="AM822" t="str">
            <v/>
          </cell>
          <cell r="AN822" t="str">
            <v/>
          </cell>
          <cell r="AO822" t="str">
            <v/>
          </cell>
        </row>
        <row r="823">
          <cell r="AM823" t="str">
            <v/>
          </cell>
          <cell r="AN823" t="str">
            <v/>
          </cell>
          <cell r="AO823" t="str">
            <v/>
          </cell>
        </row>
        <row r="824">
          <cell r="AM824" t="str">
            <v/>
          </cell>
          <cell r="AN824" t="str">
            <v/>
          </cell>
          <cell r="AO824" t="str">
            <v/>
          </cell>
        </row>
        <row r="825">
          <cell r="AM825" t="str">
            <v/>
          </cell>
          <cell r="AN825" t="str">
            <v/>
          </cell>
          <cell r="AO825" t="str">
            <v/>
          </cell>
        </row>
        <row r="826">
          <cell r="AM826" t="str">
            <v/>
          </cell>
          <cell r="AN826" t="str">
            <v/>
          </cell>
          <cell r="AO826" t="str">
            <v/>
          </cell>
        </row>
        <row r="827">
          <cell r="AM827" t="str">
            <v/>
          </cell>
          <cell r="AN827" t="str">
            <v/>
          </cell>
          <cell r="AO827" t="str">
            <v/>
          </cell>
        </row>
        <row r="828">
          <cell r="AM828">
            <v>45439</v>
          </cell>
          <cell r="AN828">
            <v>227</v>
          </cell>
          <cell r="AO828">
            <v>225.8</v>
          </cell>
        </row>
        <row r="829">
          <cell r="AM829" t="str">
            <v/>
          </cell>
          <cell r="AN829" t="str">
            <v/>
          </cell>
          <cell r="AO829" t="str">
            <v/>
          </cell>
        </row>
        <row r="830">
          <cell r="AM830" t="str">
            <v/>
          </cell>
          <cell r="AN830" t="str">
            <v/>
          </cell>
          <cell r="AO830" t="str">
            <v/>
          </cell>
        </row>
        <row r="831">
          <cell r="AM831" t="str">
            <v/>
          </cell>
          <cell r="AN831" t="str">
            <v/>
          </cell>
          <cell r="AO831" t="str">
            <v/>
          </cell>
        </row>
        <row r="832">
          <cell r="AM832" t="str">
            <v/>
          </cell>
          <cell r="AN832" t="str">
            <v/>
          </cell>
          <cell r="AO832" t="str">
            <v/>
          </cell>
        </row>
        <row r="833">
          <cell r="AM833" t="str">
            <v/>
          </cell>
          <cell r="AN833" t="str">
            <v/>
          </cell>
          <cell r="AO833" t="str">
            <v/>
          </cell>
        </row>
        <row r="834">
          <cell r="AM834" t="str">
            <v/>
          </cell>
          <cell r="AN834" t="str">
            <v/>
          </cell>
          <cell r="AO834" t="str">
            <v/>
          </cell>
        </row>
        <row r="835">
          <cell r="AM835" t="str">
            <v/>
          </cell>
          <cell r="AN835" t="str">
            <v/>
          </cell>
          <cell r="AO835" t="str">
            <v/>
          </cell>
        </row>
        <row r="836">
          <cell r="AM836" t="str">
            <v/>
          </cell>
          <cell r="AN836" t="str">
            <v/>
          </cell>
          <cell r="AO836" t="str">
            <v/>
          </cell>
        </row>
        <row r="837">
          <cell r="AM837" t="str">
            <v/>
          </cell>
          <cell r="AN837" t="str">
            <v/>
          </cell>
          <cell r="AO837" t="str">
            <v/>
          </cell>
        </row>
        <row r="838">
          <cell r="AM838" t="str">
            <v/>
          </cell>
          <cell r="AN838" t="str">
            <v/>
          </cell>
          <cell r="AO838" t="str">
            <v/>
          </cell>
        </row>
        <row r="839">
          <cell r="AM839" t="str">
            <v/>
          </cell>
          <cell r="AN839" t="str">
            <v/>
          </cell>
          <cell r="AO839" t="str">
            <v/>
          </cell>
        </row>
        <row r="840">
          <cell r="AM840" t="str">
            <v/>
          </cell>
          <cell r="AN840" t="str">
            <v/>
          </cell>
          <cell r="AO840" t="str">
            <v/>
          </cell>
        </row>
        <row r="841">
          <cell r="AM841" t="str">
            <v/>
          </cell>
          <cell r="AN841" t="str">
            <v/>
          </cell>
          <cell r="AO841" t="str">
            <v/>
          </cell>
        </row>
        <row r="842">
          <cell r="AM842" t="str">
            <v/>
          </cell>
          <cell r="AN842" t="str">
            <v/>
          </cell>
          <cell r="AO842" t="str">
            <v/>
          </cell>
        </row>
        <row r="843">
          <cell r="AM843" t="str">
            <v/>
          </cell>
          <cell r="AN843" t="str">
            <v/>
          </cell>
          <cell r="AO843" t="str">
            <v/>
          </cell>
        </row>
        <row r="844">
          <cell r="AM844" t="str">
            <v/>
          </cell>
          <cell r="AN844" t="str">
            <v/>
          </cell>
          <cell r="AO844" t="str">
            <v/>
          </cell>
        </row>
        <row r="845">
          <cell r="AM845" t="str">
            <v/>
          </cell>
          <cell r="AN845" t="str">
            <v/>
          </cell>
          <cell r="AO845" t="str">
            <v/>
          </cell>
        </row>
        <row r="846">
          <cell r="AM846" t="str">
            <v/>
          </cell>
          <cell r="AN846" t="str">
            <v/>
          </cell>
          <cell r="AO846" t="str">
            <v/>
          </cell>
        </row>
        <row r="847">
          <cell r="AM847" t="str">
            <v/>
          </cell>
          <cell r="AN847" t="str">
            <v/>
          </cell>
          <cell r="AO847" t="str">
            <v/>
          </cell>
        </row>
        <row r="848">
          <cell r="AM848" t="str">
            <v/>
          </cell>
          <cell r="AN848" t="str">
            <v/>
          </cell>
          <cell r="AO848" t="str">
            <v/>
          </cell>
        </row>
        <row r="849">
          <cell r="AM849" t="str">
            <v/>
          </cell>
          <cell r="AN849" t="str">
            <v/>
          </cell>
          <cell r="AO849" t="str">
            <v/>
          </cell>
        </row>
        <row r="850">
          <cell r="AM850" t="str">
            <v/>
          </cell>
          <cell r="AN850" t="str">
            <v/>
          </cell>
          <cell r="AO850" t="str">
            <v/>
          </cell>
        </row>
        <row r="851">
          <cell r="AM851" t="str">
            <v/>
          </cell>
          <cell r="AN851" t="str">
            <v/>
          </cell>
          <cell r="AO851" t="str">
            <v/>
          </cell>
        </row>
        <row r="852">
          <cell r="AM852" t="str">
            <v/>
          </cell>
          <cell r="AN852" t="str">
            <v/>
          </cell>
          <cell r="AO852" t="str">
            <v/>
          </cell>
        </row>
        <row r="853">
          <cell r="AM853" t="str">
            <v/>
          </cell>
          <cell r="AN853" t="str">
            <v/>
          </cell>
          <cell r="AO853" t="str">
            <v/>
          </cell>
        </row>
        <row r="854">
          <cell r="AM854" t="str">
            <v/>
          </cell>
          <cell r="AN854" t="str">
            <v/>
          </cell>
          <cell r="AO854" t="str">
            <v/>
          </cell>
        </row>
        <row r="855">
          <cell r="AM855" t="str">
            <v/>
          </cell>
          <cell r="AN855" t="str">
            <v/>
          </cell>
          <cell r="AO855" t="str">
            <v/>
          </cell>
        </row>
        <row r="856">
          <cell r="AM856" t="str">
            <v/>
          </cell>
          <cell r="AN856" t="str">
            <v/>
          </cell>
          <cell r="AO856" t="str">
            <v/>
          </cell>
        </row>
        <row r="857">
          <cell r="AM857" t="str">
            <v/>
          </cell>
          <cell r="AN857" t="str">
            <v/>
          </cell>
          <cell r="AO857" t="str">
            <v/>
          </cell>
        </row>
        <row r="858">
          <cell r="AM858" t="str">
            <v/>
          </cell>
          <cell r="AN858" t="str">
            <v/>
          </cell>
          <cell r="AO858" t="str">
            <v/>
          </cell>
        </row>
        <row r="859">
          <cell r="AM859" t="str">
            <v/>
          </cell>
          <cell r="AN859" t="str">
            <v/>
          </cell>
          <cell r="AO859" t="str">
            <v/>
          </cell>
        </row>
        <row r="860">
          <cell r="AM860" t="str">
            <v/>
          </cell>
          <cell r="AN860" t="str">
            <v/>
          </cell>
          <cell r="AO860" t="str">
            <v/>
          </cell>
        </row>
        <row r="861">
          <cell r="AM861" t="str">
            <v/>
          </cell>
          <cell r="AN861" t="str">
            <v/>
          </cell>
          <cell r="AO861" t="str">
            <v/>
          </cell>
        </row>
        <row r="862">
          <cell r="AM862" t="str">
            <v/>
          </cell>
          <cell r="AN862" t="str">
            <v/>
          </cell>
          <cell r="AO862" t="str">
            <v/>
          </cell>
        </row>
        <row r="863">
          <cell r="AM863" t="str">
            <v/>
          </cell>
          <cell r="AN863" t="str">
            <v/>
          </cell>
          <cell r="AO863" t="str">
            <v/>
          </cell>
        </row>
        <row r="864">
          <cell r="AM864" t="str">
            <v/>
          </cell>
          <cell r="AN864" t="str">
            <v/>
          </cell>
          <cell r="AO864" t="str">
            <v/>
          </cell>
        </row>
        <row r="865">
          <cell r="AM865" t="str">
            <v/>
          </cell>
          <cell r="AN865" t="str">
            <v/>
          </cell>
          <cell r="AO865" t="str">
            <v/>
          </cell>
        </row>
        <row r="866">
          <cell r="AM866" t="str">
            <v/>
          </cell>
          <cell r="AN866" t="str">
            <v/>
          </cell>
          <cell r="AO866" t="str">
            <v/>
          </cell>
        </row>
        <row r="867">
          <cell r="AM867" t="str">
            <v/>
          </cell>
          <cell r="AN867" t="str">
            <v/>
          </cell>
          <cell r="AO867" t="str">
            <v/>
          </cell>
        </row>
        <row r="868">
          <cell r="AM868" t="str">
            <v/>
          </cell>
          <cell r="AN868" t="str">
            <v/>
          </cell>
          <cell r="AO868" t="str">
            <v/>
          </cell>
        </row>
        <row r="869">
          <cell r="AM869" t="str">
            <v/>
          </cell>
          <cell r="AN869" t="str">
            <v/>
          </cell>
          <cell r="AO869" t="str">
            <v/>
          </cell>
        </row>
        <row r="870">
          <cell r="AM870">
            <v>45437</v>
          </cell>
          <cell r="AN870">
            <v>785</v>
          </cell>
          <cell r="AO870">
            <v>781.22</v>
          </cell>
        </row>
        <row r="871">
          <cell r="AM871">
            <v>45436</v>
          </cell>
          <cell r="AN871">
            <v>690</v>
          </cell>
          <cell r="AO871">
            <v>683.78</v>
          </cell>
        </row>
        <row r="872">
          <cell r="AM872" t="str">
            <v/>
          </cell>
          <cell r="AN872" t="str">
            <v/>
          </cell>
          <cell r="AO872" t="str">
            <v/>
          </cell>
        </row>
        <row r="873">
          <cell r="AM873" t="str">
            <v/>
          </cell>
          <cell r="AN873" t="str">
            <v/>
          </cell>
          <cell r="AO873" t="str">
            <v/>
          </cell>
        </row>
        <row r="874">
          <cell r="AM874" t="str">
            <v/>
          </cell>
          <cell r="AN874" t="str">
            <v/>
          </cell>
          <cell r="AO874" t="str">
            <v/>
          </cell>
        </row>
        <row r="875">
          <cell r="AM875" t="str">
            <v/>
          </cell>
          <cell r="AN875" t="str">
            <v/>
          </cell>
          <cell r="AO875" t="str">
            <v/>
          </cell>
        </row>
        <row r="876">
          <cell r="AM876" t="str">
            <v/>
          </cell>
          <cell r="AN876" t="str">
            <v/>
          </cell>
          <cell r="AO876" t="str">
            <v/>
          </cell>
        </row>
        <row r="877">
          <cell r="AM877" t="str">
            <v/>
          </cell>
          <cell r="AN877" t="str">
            <v/>
          </cell>
          <cell r="AO877" t="str">
            <v/>
          </cell>
        </row>
        <row r="878">
          <cell r="AM878">
            <v>45435</v>
          </cell>
          <cell r="AN878">
            <v>555</v>
          </cell>
          <cell r="AO878">
            <v>552.67999999999995</v>
          </cell>
        </row>
        <row r="879">
          <cell r="AM879" t="str">
            <v/>
          </cell>
          <cell r="AN879" t="str">
            <v/>
          </cell>
          <cell r="AO879" t="str">
            <v/>
          </cell>
        </row>
        <row r="880">
          <cell r="AM880" t="str">
            <v/>
          </cell>
          <cell r="AN880" t="str">
            <v/>
          </cell>
          <cell r="AO880" t="str">
            <v/>
          </cell>
        </row>
        <row r="881">
          <cell r="AM881" t="str">
            <v/>
          </cell>
          <cell r="AN881" t="str">
            <v/>
          </cell>
          <cell r="AO881" t="str">
            <v/>
          </cell>
        </row>
        <row r="882">
          <cell r="AM882" t="str">
            <v/>
          </cell>
          <cell r="AN882" t="str">
            <v/>
          </cell>
          <cell r="AO882" t="str">
            <v/>
          </cell>
        </row>
        <row r="883">
          <cell r="AM883" t="str">
            <v/>
          </cell>
          <cell r="AN883" t="str">
            <v/>
          </cell>
          <cell r="AO883" t="str">
            <v/>
          </cell>
        </row>
        <row r="884">
          <cell r="AM884" t="str">
            <v/>
          </cell>
          <cell r="AN884" t="str">
            <v/>
          </cell>
          <cell r="AO884" t="str">
            <v/>
          </cell>
        </row>
        <row r="885">
          <cell r="AM885" t="str">
            <v/>
          </cell>
          <cell r="AN885" t="str">
            <v/>
          </cell>
          <cell r="AO885" t="str">
            <v/>
          </cell>
        </row>
        <row r="886">
          <cell r="AM886" t="str">
            <v/>
          </cell>
          <cell r="AN886" t="str">
            <v/>
          </cell>
          <cell r="AO886" t="str">
            <v/>
          </cell>
        </row>
        <row r="887">
          <cell r="AM887">
            <v>45434</v>
          </cell>
          <cell r="AN887">
            <v>260</v>
          </cell>
          <cell r="AO887">
            <v>257.74</v>
          </cell>
        </row>
        <row r="888">
          <cell r="AM888" t="str">
            <v/>
          </cell>
          <cell r="AN888" t="str">
            <v/>
          </cell>
          <cell r="AO888" t="str">
            <v/>
          </cell>
        </row>
        <row r="889">
          <cell r="AM889" t="str">
            <v/>
          </cell>
          <cell r="AN889" t="str">
            <v/>
          </cell>
          <cell r="AO889" t="str">
            <v/>
          </cell>
        </row>
        <row r="890">
          <cell r="AM890" t="str">
            <v/>
          </cell>
          <cell r="AN890" t="str">
            <v/>
          </cell>
          <cell r="AO890" t="str">
            <v/>
          </cell>
        </row>
        <row r="891">
          <cell r="AM891" t="str">
            <v/>
          </cell>
          <cell r="AN891" t="str">
            <v/>
          </cell>
          <cell r="AO891" t="str">
            <v/>
          </cell>
        </row>
        <row r="892">
          <cell r="AM892" t="str">
            <v/>
          </cell>
          <cell r="AN892" t="str">
            <v/>
          </cell>
          <cell r="AO892" t="str">
            <v/>
          </cell>
        </row>
        <row r="893">
          <cell r="AM893" t="str">
            <v/>
          </cell>
          <cell r="AN893" t="str">
            <v/>
          </cell>
          <cell r="AO893" t="str">
            <v/>
          </cell>
        </row>
        <row r="894">
          <cell r="AM894" t="str">
            <v/>
          </cell>
          <cell r="AN894" t="str">
            <v/>
          </cell>
          <cell r="AO894" t="str">
            <v/>
          </cell>
        </row>
        <row r="895">
          <cell r="AM895" t="str">
            <v/>
          </cell>
          <cell r="AN895" t="str">
            <v/>
          </cell>
          <cell r="AO895" t="str">
            <v/>
          </cell>
        </row>
        <row r="896">
          <cell r="AM896" t="str">
            <v/>
          </cell>
          <cell r="AN896" t="str">
            <v/>
          </cell>
          <cell r="AO896" t="str">
            <v/>
          </cell>
        </row>
        <row r="897">
          <cell r="AM897">
            <v>45433</v>
          </cell>
          <cell r="AN897">
            <v>256</v>
          </cell>
          <cell r="AO897">
            <v>253.8</v>
          </cell>
        </row>
        <row r="898">
          <cell r="AM898" t="str">
            <v/>
          </cell>
          <cell r="AN898" t="str">
            <v/>
          </cell>
          <cell r="AO898" t="str">
            <v/>
          </cell>
        </row>
        <row r="899">
          <cell r="AM899" t="str">
            <v/>
          </cell>
          <cell r="AN899" t="str">
            <v/>
          </cell>
          <cell r="AO899" t="str">
            <v/>
          </cell>
        </row>
        <row r="900">
          <cell r="AM900" t="str">
            <v/>
          </cell>
          <cell r="AN900" t="str">
            <v/>
          </cell>
          <cell r="AO900" t="str">
            <v/>
          </cell>
        </row>
        <row r="901">
          <cell r="AM901" t="str">
            <v/>
          </cell>
          <cell r="AN901" t="str">
            <v/>
          </cell>
          <cell r="AO901" t="str">
            <v/>
          </cell>
        </row>
        <row r="902">
          <cell r="AM902" t="str">
            <v/>
          </cell>
          <cell r="AN902" t="str">
            <v/>
          </cell>
          <cell r="AO902" t="str">
            <v/>
          </cell>
        </row>
        <row r="903">
          <cell r="AM903" t="str">
            <v/>
          </cell>
          <cell r="AN903" t="str">
            <v/>
          </cell>
          <cell r="AO903" t="str">
            <v/>
          </cell>
        </row>
        <row r="904">
          <cell r="AM904" t="str">
            <v/>
          </cell>
          <cell r="AN904" t="str">
            <v/>
          </cell>
          <cell r="AO904" t="str">
            <v/>
          </cell>
        </row>
        <row r="905">
          <cell r="AM905" t="str">
            <v/>
          </cell>
          <cell r="AN905" t="str">
            <v/>
          </cell>
          <cell r="AO905" t="str">
            <v/>
          </cell>
        </row>
        <row r="906">
          <cell r="AM906" t="str">
            <v/>
          </cell>
          <cell r="AN906" t="str">
            <v/>
          </cell>
          <cell r="AO906" t="str">
            <v/>
          </cell>
        </row>
        <row r="907">
          <cell r="AM907" t="str">
            <v/>
          </cell>
          <cell r="AN907" t="str">
            <v/>
          </cell>
          <cell r="AO907" t="str">
            <v/>
          </cell>
        </row>
        <row r="908">
          <cell r="AM908" t="str">
            <v/>
          </cell>
          <cell r="AN908" t="str">
            <v/>
          </cell>
          <cell r="AO908" t="str">
            <v/>
          </cell>
        </row>
        <row r="909">
          <cell r="AM909" t="str">
            <v/>
          </cell>
          <cell r="AN909" t="str">
            <v/>
          </cell>
          <cell r="AO909" t="str">
            <v/>
          </cell>
        </row>
        <row r="910">
          <cell r="AM910" t="str">
            <v/>
          </cell>
          <cell r="AN910" t="str">
            <v/>
          </cell>
          <cell r="AO910" t="str">
            <v/>
          </cell>
        </row>
        <row r="911">
          <cell r="AM911" t="str">
            <v/>
          </cell>
          <cell r="AN911" t="str">
            <v/>
          </cell>
          <cell r="AO911" t="str">
            <v/>
          </cell>
        </row>
        <row r="912">
          <cell r="AM912" t="str">
            <v/>
          </cell>
          <cell r="AN912" t="str">
            <v/>
          </cell>
          <cell r="AO912" t="str">
            <v/>
          </cell>
        </row>
        <row r="913">
          <cell r="AM913" t="str">
            <v/>
          </cell>
          <cell r="AN913" t="str">
            <v/>
          </cell>
          <cell r="AO913" t="str">
            <v/>
          </cell>
        </row>
        <row r="914">
          <cell r="AM914" t="str">
            <v/>
          </cell>
          <cell r="AN914" t="str">
            <v/>
          </cell>
          <cell r="AO914" t="str">
            <v/>
          </cell>
        </row>
        <row r="915">
          <cell r="AM915" t="str">
            <v/>
          </cell>
          <cell r="AN915" t="str">
            <v/>
          </cell>
          <cell r="AO915" t="str">
            <v/>
          </cell>
        </row>
        <row r="916">
          <cell r="AM916" t="str">
            <v/>
          </cell>
          <cell r="AN916" t="str">
            <v/>
          </cell>
          <cell r="AO916" t="str">
            <v/>
          </cell>
        </row>
        <row r="917">
          <cell r="AM917" t="str">
            <v/>
          </cell>
          <cell r="AN917" t="str">
            <v/>
          </cell>
          <cell r="AO917" t="str">
            <v/>
          </cell>
        </row>
        <row r="918">
          <cell r="AM918" t="str">
            <v/>
          </cell>
          <cell r="AN918" t="str">
            <v/>
          </cell>
          <cell r="AO918" t="str">
            <v/>
          </cell>
        </row>
        <row r="919">
          <cell r="AM919" t="str">
            <v/>
          </cell>
          <cell r="AN919" t="str">
            <v/>
          </cell>
          <cell r="AO919" t="str">
            <v/>
          </cell>
        </row>
        <row r="920">
          <cell r="AM920" t="str">
            <v/>
          </cell>
          <cell r="AN920" t="str">
            <v/>
          </cell>
          <cell r="AO920" t="str">
            <v/>
          </cell>
        </row>
        <row r="921">
          <cell r="AM921" t="str">
            <v/>
          </cell>
          <cell r="AN921" t="str">
            <v/>
          </cell>
          <cell r="AO921" t="str">
            <v/>
          </cell>
        </row>
        <row r="922">
          <cell r="AM922" t="str">
            <v/>
          </cell>
          <cell r="AN922" t="str">
            <v/>
          </cell>
          <cell r="AO922" t="str">
            <v/>
          </cell>
        </row>
        <row r="923">
          <cell r="AM923" t="str">
            <v/>
          </cell>
          <cell r="AN923" t="str">
            <v/>
          </cell>
          <cell r="AO923" t="str">
            <v/>
          </cell>
        </row>
        <row r="924">
          <cell r="AM924" t="str">
            <v/>
          </cell>
          <cell r="AN924" t="str">
            <v/>
          </cell>
          <cell r="AO924" t="str">
            <v/>
          </cell>
        </row>
        <row r="925">
          <cell r="AM925" t="str">
            <v/>
          </cell>
          <cell r="AN925" t="str">
            <v/>
          </cell>
          <cell r="AO925" t="str">
            <v/>
          </cell>
        </row>
        <row r="926">
          <cell r="AM926" t="str">
            <v/>
          </cell>
          <cell r="AN926" t="str">
            <v/>
          </cell>
          <cell r="AO926" t="str">
            <v/>
          </cell>
        </row>
        <row r="927">
          <cell r="AM927" t="str">
            <v/>
          </cell>
          <cell r="AN927" t="str">
            <v/>
          </cell>
          <cell r="AO927" t="str">
            <v/>
          </cell>
        </row>
        <row r="928">
          <cell r="AM928" t="str">
            <v/>
          </cell>
          <cell r="AN928" t="str">
            <v/>
          </cell>
          <cell r="AO928" t="str">
            <v/>
          </cell>
        </row>
        <row r="929">
          <cell r="AM929" t="str">
            <v/>
          </cell>
          <cell r="AN929" t="str">
            <v/>
          </cell>
          <cell r="AO929" t="str">
            <v/>
          </cell>
        </row>
        <row r="930">
          <cell r="AM930" t="str">
            <v/>
          </cell>
          <cell r="AN930" t="str">
            <v/>
          </cell>
          <cell r="AO930" t="str">
            <v/>
          </cell>
        </row>
        <row r="931">
          <cell r="AM931" t="str">
            <v/>
          </cell>
          <cell r="AN931" t="str">
            <v/>
          </cell>
          <cell r="AO931" t="str">
            <v/>
          </cell>
        </row>
        <row r="932">
          <cell r="AM932" t="str">
            <v/>
          </cell>
          <cell r="AN932" t="str">
            <v/>
          </cell>
          <cell r="AO932" t="str">
            <v/>
          </cell>
        </row>
        <row r="933">
          <cell r="AM933" t="str">
            <v/>
          </cell>
          <cell r="AN933" t="str">
            <v/>
          </cell>
          <cell r="AO933" t="str">
            <v/>
          </cell>
        </row>
        <row r="934">
          <cell r="AM934" t="str">
            <v/>
          </cell>
          <cell r="AN934" t="str">
            <v/>
          </cell>
          <cell r="AO934" t="str">
            <v/>
          </cell>
        </row>
        <row r="935">
          <cell r="AM935" t="str">
            <v/>
          </cell>
          <cell r="AN935" t="str">
            <v/>
          </cell>
          <cell r="AO935" t="str">
            <v/>
          </cell>
        </row>
        <row r="936">
          <cell r="AM936" t="str">
            <v/>
          </cell>
          <cell r="AN936" t="str">
            <v/>
          </cell>
          <cell r="AO936" t="str">
            <v/>
          </cell>
        </row>
        <row r="937">
          <cell r="AM937" t="str">
            <v/>
          </cell>
          <cell r="AN937" t="str">
            <v/>
          </cell>
          <cell r="AO937" t="str">
            <v/>
          </cell>
        </row>
        <row r="938">
          <cell r="AM938" t="str">
            <v/>
          </cell>
          <cell r="AN938" t="str">
            <v/>
          </cell>
          <cell r="AO938" t="str">
            <v/>
          </cell>
        </row>
        <row r="939">
          <cell r="AM939" t="str">
            <v/>
          </cell>
          <cell r="AN939" t="str">
            <v/>
          </cell>
          <cell r="AO939" t="str">
            <v/>
          </cell>
        </row>
        <row r="940">
          <cell r="AM940" t="str">
            <v/>
          </cell>
          <cell r="AN940" t="str">
            <v/>
          </cell>
          <cell r="AO940" t="str">
            <v/>
          </cell>
        </row>
        <row r="941">
          <cell r="AM941" t="str">
            <v/>
          </cell>
          <cell r="AN941" t="str">
            <v/>
          </cell>
          <cell r="AO941" t="str">
            <v/>
          </cell>
        </row>
        <row r="942">
          <cell r="AM942" t="str">
            <v/>
          </cell>
          <cell r="AN942" t="str">
            <v/>
          </cell>
          <cell r="AO942" t="str">
            <v/>
          </cell>
        </row>
        <row r="943">
          <cell r="AM943" t="str">
            <v/>
          </cell>
          <cell r="AN943" t="str">
            <v/>
          </cell>
          <cell r="AO943" t="str">
            <v/>
          </cell>
        </row>
        <row r="944">
          <cell r="AM944" t="str">
            <v/>
          </cell>
          <cell r="AN944" t="str">
            <v/>
          </cell>
          <cell r="AO944" t="str">
            <v/>
          </cell>
        </row>
        <row r="945">
          <cell r="AM945" t="str">
            <v/>
          </cell>
          <cell r="AN945" t="str">
            <v/>
          </cell>
          <cell r="AO945" t="str">
            <v/>
          </cell>
        </row>
        <row r="946">
          <cell r="AM946" t="str">
            <v/>
          </cell>
          <cell r="AN946" t="str">
            <v/>
          </cell>
          <cell r="AO946" t="str">
            <v/>
          </cell>
        </row>
        <row r="947">
          <cell r="AM947" t="str">
            <v/>
          </cell>
          <cell r="AN947" t="str">
            <v/>
          </cell>
          <cell r="AO947" t="str">
            <v/>
          </cell>
        </row>
        <row r="948">
          <cell r="AM948" t="str">
            <v/>
          </cell>
          <cell r="AN948" t="str">
            <v/>
          </cell>
          <cell r="AO948" t="str">
            <v/>
          </cell>
        </row>
        <row r="949">
          <cell r="AM949" t="str">
            <v/>
          </cell>
          <cell r="AN949" t="str">
            <v/>
          </cell>
          <cell r="AO949" t="str">
            <v/>
          </cell>
        </row>
        <row r="950">
          <cell r="AM950" t="str">
            <v/>
          </cell>
          <cell r="AN950" t="str">
            <v/>
          </cell>
          <cell r="AO950" t="str">
            <v/>
          </cell>
        </row>
        <row r="951">
          <cell r="AM951" t="str">
            <v/>
          </cell>
          <cell r="AN951" t="str">
            <v/>
          </cell>
          <cell r="AO951" t="str">
            <v/>
          </cell>
        </row>
        <row r="952">
          <cell r="AM952" t="str">
            <v/>
          </cell>
          <cell r="AN952" t="str">
            <v/>
          </cell>
          <cell r="AO952" t="str">
            <v/>
          </cell>
        </row>
        <row r="953">
          <cell r="AM953">
            <v>45430</v>
          </cell>
          <cell r="AN953">
            <v>1658</v>
          </cell>
          <cell r="AO953">
            <v>1650.23</v>
          </cell>
        </row>
        <row r="954">
          <cell r="AM954">
            <v>45429</v>
          </cell>
          <cell r="AN954">
            <v>129</v>
          </cell>
          <cell r="AO954">
            <v>127.84</v>
          </cell>
        </row>
        <row r="955">
          <cell r="AM955" t="str">
            <v/>
          </cell>
          <cell r="AN955" t="str">
            <v/>
          </cell>
          <cell r="AO955" t="str">
            <v/>
          </cell>
        </row>
        <row r="956">
          <cell r="AM956" t="str">
            <v/>
          </cell>
          <cell r="AN956" t="str">
            <v/>
          </cell>
          <cell r="AO956" t="str">
            <v/>
          </cell>
        </row>
        <row r="957">
          <cell r="AM957" t="str">
            <v/>
          </cell>
          <cell r="AN957" t="str">
            <v/>
          </cell>
          <cell r="AO957" t="str">
            <v/>
          </cell>
        </row>
        <row r="958">
          <cell r="AM958" t="str">
            <v/>
          </cell>
          <cell r="AN958" t="str">
            <v/>
          </cell>
          <cell r="AO958" t="str">
            <v/>
          </cell>
        </row>
        <row r="959">
          <cell r="AM959" t="str">
            <v/>
          </cell>
          <cell r="AN959" t="str">
            <v/>
          </cell>
          <cell r="AO959" t="str">
            <v/>
          </cell>
        </row>
        <row r="960">
          <cell r="AM960" t="str">
            <v/>
          </cell>
          <cell r="AN960" t="str">
            <v/>
          </cell>
          <cell r="AO960" t="str">
            <v/>
          </cell>
        </row>
        <row r="961">
          <cell r="AM961" t="str">
            <v/>
          </cell>
          <cell r="AN961" t="str">
            <v/>
          </cell>
          <cell r="AO961" t="str">
            <v/>
          </cell>
        </row>
        <row r="962">
          <cell r="AM962" t="str">
            <v/>
          </cell>
          <cell r="AN962" t="str">
            <v/>
          </cell>
          <cell r="AO962" t="str">
            <v/>
          </cell>
        </row>
        <row r="963">
          <cell r="AM963" t="str">
            <v/>
          </cell>
          <cell r="AN963" t="str">
            <v/>
          </cell>
          <cell r="AO963" t="str">
            <v/>
          </cell>
        </row>
        <row r="964">
          <cell r="AM964" t="str">
            <v/>
          </cell>
          <cell r="AN964" t="str">
            <v/>
          </cell>
          <cell r="AO964" t="str">
            <v/>
          </cell>
        </row>
        <row r="965">
          <cell r="AM965" t="str">
            <v/>
          </cell>
          <cell r="AN965" t="str">
            <v/>
          </cell>
          <cell r="AO965" t="str">
            <v/>
          </cell>
        </row>
        <row r="966">
          <cell r="AM966">
            <v>45428</v>
          </cell>
          <cell r="AN966">
            <v>413</v>
          </cell>
          <cell r="AO966">
            <v>412</v>
          </cell>
        </row>
        <row r="967">
          <cell r="AM967" t="str">
            <v/>
          </cell>
          <cell r="AN967" t="str">
            <v/>
          </cell>
          <cell r="AO967" t="str">
            <v/>
          </cell>
        </row>
        <row r="968">
          <cell r="AM968" t="str">
            <v/>
          </cell>
          <cell r="AN968" t="str">
            <v/>
          </cell>
          <cell r="AO968" t="str">
            <v/>
          </cell>
        </row>
        <row r="969">
          <cell r="AM969" t="str">
            <v/>
          </cell>
          <cell r="AN969" t="str">
            <v/>
          </cell>
          <cell r="AO969" t="str">
            <v/>
          </cell>
        </row>
        <row r="970">
          <cell r="AM970" t="str">
            <v/>
          </cell>
          <cell r="AN970" t="str">
            <v/>
          </cell>
          <cell r="AO970" t="str">
            <v/>
          </cell>
        </row>
        <row r="971">
          <cell r="AM971" t="str">
            <v/>
          </cell>
          <cell r="AN971" t="str">
            <v/>
          </cell>
          <cell r="AO971" t="str">
            <v/>
          </cell>
        </row>
        <row r="972">
          <cell r="AM972" t="str">
            <v/>
          </cell>
          <cell r="AN972" t="str">
            <v/>
          </cell>
          <cell r="AO972" t="str">
            <v/>
          </cell>
        </row>
        <row r="973">
          <cell r="AM973" t="str">
            <v/>
          </cell>
          <cell r="AN973" t="str">
            <v/>
          </cell>
          <cell r="AO973" t="str">
            <v/>
          </cell>
        </row>
        <row r="974">
          <cell r="AM974" t="str">
            <v/>
          </cell>
          <cell r="AN974" t="str">
            <v/>
          </cell>
          <cell r="AO974" t="str">
            <v/>
          </cell>
        </row>
        <row r="975">
          <cell r="AM975" t="str">
            <v/>
          </cell>
          <cell r="AN975" t="str">
            <v/>
          </cell>
          <cell r="AO975" t="str">
            <v/>
          </cell>
        </row>
        <row r="976">
          <cell r="AM976">
            <v>45427</v>
          </cell>
          <cell r="AN976">
            <v>172</v>
          </cell>
          <cell r="AO976">
            <v>170.4</v>
          </cell>
        </row>
        <row r="977">
          <cell r="AM977" t="str">
            <v/>
          </cell>
          <cell r="AN977" t="str">
            <v/>
          </cell>
          <cell r="AO977" t="str">
            <v/>
          </cell>
        </row>
        <row r="978">
          <cell r="AM978" t="str">
            <v/>
          </cell>
          <cell r="AN978" t="str">
            <v/>
          </cell>
          <cell r="AO978" t="str">
            <v/>
          </cell>
        </row>
        <row r="979">
          <cell r="AM979" t="str">
            <v/>
          </cell>
          <cell r="AN979" t="str">
            <v/>
          </cell>
          <cell r="AO979" t="str">
            <v/>
          </cell>
        </row>
        <row r="980">
          <cell r="AM980" t="str">
            <v/>
          </cell>
          <cell r="AN980" t="str">
            <v/>
          </cell>
          <cell r="AO980" t="str">
            <v/>
          </cell>
        </row>
        <row r="981">
          <cell r="AM981" t="str">
            <v/>
          </cell>
          <cell r="AN981" t="str">
            <v/>
          </cell>
          <cell r="AO981" t="str">
            <v/>
          </cell>
        </row>
        <row r="982">
          <cell r="AM982" t="str">
            <v/>
          </cell>
          <cell r="AN982" t="str">
            <v/>
          </cell>
          <cell r="AO982" t="str">
            <v/>
          </cell>
        </row>
        <row r="983">
          <cell r="AM983" t="str">
            <v/>
          </cell>
          <cell r="AN983" t="str">
            <v/>
          </cell>
          <cell r="AO983" t="str">
            <v/>
          </cell>
        </row>
        <row r="984">
          <cell r="AM984" t="str">
            <v/>
          </cell>
          <cell r="AN984" t="str">
            <v/>
          </cell>
          <cell r="AO984" t="str">
            <v/>
          </cell>
        </row>
        <row r="985">
          <cell r="AM985" t="str">
            <v/>
          </cell>
          <cell r="AN985" t="str">
            <v/>
          </cell>
          <cell r="AO985" t="str">
            <v/>
          </cell>
        </row>
        <row r="986">
          <cell r="AM986" t="str">
            <v/>
          </cell>
          <cell r="AN986" t="str">
            <v/>
          </cell>
          <cell r="AO986" t="str">
            <v/>
          </cell>
        </row>
        <row r="987">
          <cell r="AM987">
            <v>45426</v>
          </cell>
          <cell r="AN987">
            <v>189</v>
          </cell>
          <cell r="AO987">
            <v>187.43</v>
          </cell>
        </row>
        <row r="988">
          <cell r="AM988" t="str">
            <v/>
          </cell>
          <cell r="AN988" t="str">
            <v/>
          </cell>
          <cell r="AO988" t="str">
            <v/>
          </cell>
        </row>
        <row r="989">
          <cell r="AM989" t="str">
            <v/>
          </cell>
          <cell r="AN989" t="str">
            <v/>
          </cell>
          <cell r="AO989" t="str">
            <v/>
          </cell>
        </row>
        <row r="990">
          <cell r="AM990" t="str">
            <v/>
          </cell>
          <cell r="AN990" t="str">
            <v/>
          </cell>
          <cell r="AO990" t="str">
            <v/>
          </cell>
        </row>
        <row r="991">
          <cell r="AM991" t="str">
            <v/>
          </cell>
          <cell r="AN991" t="str">
            <v/>
          </cell>
          <cell r="AO991" t="str">
            <v/>
          </cell>
        </row>
        <row r="992">
          <cell r="AM992" t="str">
            <v/>
          </cell>
          <cell r="AN992" t="str">
            <v/>
          </cell>
          <cell r="AO992" t="str">
            <v/>
          </cell>
        </row>
        <row r="993">
          <cell r="AM993" t="str">
            <v/>
          </cell>
          <cell r="AN993" t="str">
            <v/>
          </cell>
          <cell r="AO993" t="str">
            <v/>
          </cell>
        </row>
        <row r="994">
          <cell r="AM994" t="str">
            <v/>
          </cell>
          <cell r="AN994" t="str">
            <v/>
          </cell>
          <cell r="AO994" t="str">
            <v/>
          </cell>
        </row>
        <row r="995">
          <cell r="AM995" t="str">
            <v/>
          </cell>
          <cell r="AN995" t="str">
            <v/>
          </cell>
          <cell r="AO995" t="str">
            <v/>
          </cell>
        </row>
        <row r="996">
          <cell r="AM996" t="str">
            <v/>
          </cell>
          <cell r="AN996" t="str">
            <v/>
          </cell>
          <cell r="AO996" t="str">
            <v/>
          </cell>
        </row>
        <row r="997">
          <cell r="AM997" t="str">
            <v/>
          </cell>
          <cell r="AN997" t="str">
            <v/>
          </cell>
          <cell r="AO997" t="str">
            <v/>
          </cell>
        </row>
        <row r="998">
          <cell r="AM998" t="str">
            <v/>
          </cell>
          <cell r="AN998" t="str">
            <v/>
          </cell>
          <cell r="AO998" t="str">
            <v/>
          </cell>
        </row>
        <row r="999">
          <cell r="AM999" t="str">
            <v/>
          </cell>
          <cell r="AN999" t="str">
            <v/>
          </cell>
          <cell r="AO999" t="str">
            <v/>
          </cell>
        </row>
        <row r="1000">
          <cell r="AM1000" t="str">
            <v/>
          </cell>
          <cell r="AN1000" t="str">
            <v/>
          </cell>
          <cell r="AO1000" t="str">
            <v/>
          </cell>
        </row>
        <row r="1001">
          <cell r="AM1001">
            <v>45425</v>
          </cell>
          <cell r="AN1001">
            <v>64</v>
          </cell>
          <cell r="AO1001">
            <v>63.69</v>
          </cell>
        </row>
        <row r="1002">
          <cell r="AM1002" t="str">
            <v/>
          </cell>
          <cell r="AN1002" t="str">
            <v/>
          </cell>
          <cell r="AO1002" t="str">
            <v/>
          </cell>
        </row>
        <row r="1003">
          <cell r="AM1003" t="str">
            <v/>
          </cell>
          <cell r="AN1003" t="str">
            <v/>
          </cell>
          <cell r="AO1003" t="str">
            <v/>
          </cell>
        </row>
        <row r="1004">
          <cell r="AM1004" t="str">
            <v/>
          </cell>
          <cell r="AN1004" t="str">
            <v/>
          </cell>
          <cell r="AO1004" t="str">
            <v/>
          </cell>
        </row>
        <row r="1005">
          <cell r="AM1005" t="str">
            <v/>
          </cell>
          <cell r="AN1005" t="str">
            <v/>
          </cell>
          <cell r="AO1005" t="str">
            <v/>
          </cell>
        </row>
        <row r="1006">
          <cell r="AM1006" t="str">
            <v/>
          </cell>
          <cell r="AN1006" t="str">
            <v/>
          </cell>
          <cell r="AO1006" t="str">
            <v/>
          </cell>
        </row>
        <row r="1007">
          <cell r="AM1007" t="str">
            <v/>
          </cell>
          <cell r="AN1007" t="str">
            <v/>
          </cell>
          <cell r="AO1007" t="str">
            <v/>
          </cell>
        </row>
        <row r="1008">
          <cell r="AM1008" t="str">
            <v/>
          </cell>
          <cell r="AN1008" t="str">
            <v/>
          </cell>
          <cell r="AO1008" t="str">
            <v/>
          </cell>
        </row>
        <row r="1009">
          <cell r="AM1009" t="str">
            <v/>
          </cell>
          <cell r="AN1009" t="str">
            <v/>
          </cell>
          <cell r="AO1009" t="str">
            <v/>
          </cell>
        </row>
        <row r="1010">
          <cell r="AM1010" t="str">
            <v/>
          </cell>
          <cell r="AN1010" t="str">
            <v/>
          </cell>
          <cell r="AO1010" t="str">
            <v/>
          </cell>
        </row>
        <row r="1011">
          <cell r="AM1011">
            <v>45423</v>
          </cell>
          <cell r="AN1011">
            <v>810.99</v>
          </cell>
          <cell r="AO1011">
            <v>808.5</v>
          </cell>
        </row>
        <row r="1012">
          <cell r="AM1012" t="str">
            <v/>
          </cell>
          <cell r="AN1012" t="str">
            <v/>
          </cell>
          <cell r="AO1012" t="str">
            <v/>
          </cell>
        </row>
        <row r="1013">
          <cell r="AM1013" t="str">
            <v/>
          </cell>
          <cell r="AN1013" t="str">
            <v/>
          </cell>
          <cell r="AO1013" t="str">
            <v/>
          </cell>
        </row>
        <row r="1014">
          <cell r="AM1014" t="str">
            <v/>
          </cell>
          <cell r="AN1014" t="str">
            <v/>
          </cell>
          <cell r="AO1014" t="str">
            <v/>
          </cell>
        </row>
        <row r="1015">
          <cell r="AM1015" t="str">
            <v/>
          </cell>
          <cell r="AN1015" t="str">
            <v/>
          </cell>
          <cell r="AO1015" t="str">
            <v/>
          </cell>
        </row>
        <row r="1016">
          <cell r="AM1016" t="str">
            <v/>
          </cell>
          <cell r="AN1016" t="str">
            <v/>
          </cell>
          <cell r="AO1016" t="str">
            <v/>
          </cell>
        </row>
        <row r="1017">
          <cell r="AM1017" t="str">
            <v/>
          </cell>
          <cell r="AN1017" t="str">
            <v/>
          </cell>
          <cell r="AO1017" t="str">
            <v/>
          </cell>
        </row>
        <row r="1018">
          <cell r="AM1018" t="str">
            <v/>
          </cell>
          <cell r="AN1018" t="str">
            <v/>
          </cell>
          <cell r="AO1018" t="str">
            <v/>
          </cell>
        </row>
        <row r="1019">
          <cell r="AM1019" t="str">
            <v/>
          </cell>
          <cell r="AN1019" t="str">
            <v/>
          </cell>
          <cell r="AO1019" t="str">
            <v/>
          </cell>
        </row>
        <row r="1020">
          <cell r="AM1020" t="str">
            <v/>
          </cell>
          <cell r="AN1020" t="str">
            <v/>
          </cell>
          <cell r="AO1020" t="str">
            <v/>
          </cell>
        </row>
        <row r="1021">
          <cell r="AM1021" t="str">
            <v/>
          </cell>
          <cell r="AN1021" t="str">
            <v/>
          </cell>
          <cell r="AO1021" t="str">
            <v/>
          </cell>
        </row>
        <row r="1022">
          <cell r="AM1022" t="str">
            <v/>
          </cell>
          <cell r="AN1022" t="str">
            <v/>
          </cell>
          <cell r="AO1022" t="str">
            <v/>
          </cell>
        </row>
        <row r="1023">
          <cell r="AM1023" t="str">
            <v/>
          </cell>
          <cell r="AN1023" t="str">
            <v/>
          </cell>
          <cell r="AO1023" t="str">
            <v/>
          </cell>
        </row>
        <row r="1024">
          <cell r="AM1024" t="str">
            <v/>
          </cell>
          <cell r="AN1024" t="str">
            <v/>
          </cell>
          <cell r="AO1024" t="str">
            <v/>
          </cell>
        </row>
        <row r="1025">
          <cell r="AM1025" t="str">
            <v/>
          </cell>
          <cell r="AN1025" t="str">
            <v/>
          </cell>
          <cell r="AO1025" t="str">
            <v/>
          </cell>
        </row>
        <row r="1026">
          <cell r="AM1026" t="str">
            <v/>
          </cell>
          <cell r="AN1026" t="str">
            <v/>
          </cell>
          <cell r="AO1026" t="str">
            <v/>
          </cell>
        </row>
        <row r="1027">
          <cell r="AM1027" t="str">
            <v/>
          </cell>
          <cell r="AN1027" t="str">
            <v/>
          </cell>
          <cell r="AO1027" t="str">
            <v/>
          </cell>
        </row>
        <row r="1028">
          <cell r="AM1028" t="str">
            <v/>
          </cell>
          <cell r="AN1028" t="str">
            <v/>
          </cell>
          <cell r="AO1028" t="str">
            <v/>
          </cell>
        </row>
        <row r="1029">
          <cell r="AM1029" t="str">
            <v/>
          </cell>
          <cell r="AN1029" t="str">
            <v/>
          </cell>
          <cell r="AO1029" t="str">
            <v/>
          </cell>
        </row>
        <row r="1030">
          <cell r="AM1030" t="str">
            <v/>
          </cell>
          <cell r="AN1030" t="str">
            <v/>
          </cell>
          <cell r="AO1030" t="str">
            <v/>
          </cell>
        </row>
        <row r="1031">
          <cell r="AM1031" t="str">
            <v/>
          </cell>
          <cell r="AN1031" t="str">
            <v/>
          </cell>
          <cell r="AO1031" t="str">
            <v/>
          </cell>
        </row>
        <row r="1032">
          <cell r="AM1032" t="str">
            <v/>
          </cell>
          <cell r="AN1032" t="str">
            <v/>
          </cell>
          <cell r="AO1032" t="str">
            <v/>
          </cell>
        </row>
        <row r="1033">
          <cell r="AM1033" t="str">
            <v/>
          </cell>
          <cell r="AN1033" t="str">
            <v/>
          </cell>
          <cell r="AO1033" t="str">
            <v/>
          </cell>
        </row>
        <row r="1034">
          <cell r="AM1034" t="str">
            <v/>
          </cell>
          <cell r="AN1034" t="str">
            <v/>
          </cell>
          <cell r="AO1034" t="str">
            <v/>
          </cell>
        </row>
        <row r="1035">
          <cell r="AM1035" t="str">
            <v/>
          </cell>
          <cell r="AN1035" t="str">
            <v/>
          </cell>
          <cell r="AO1035" t="str">
            <v/>
          </cell>
        </row>
        <row r="1036">
          <cell r="AM1036" t="str">
            <v/>
          </cell>
          <cell r="AN1036" t="str">
            <v/>
          </cell>
          <cell r="AO1036" t="str">
            <v/>
          </cell>
        </row>
        <row r="1037">
          <cell r="AM1037" t="str">
            <v/>
          </cell>
          <cell r="AN1037" t="str">
            <v/>
          </cell>
          <cell r="AO1037" t="str">
            <v/>
          </cell>
        </row>
        <row r="1038">
          <cell r="AM1038" t="str">
            <v/>
          </cell>
          <cell r="AN1038" t="str">
            <v/>
          </cell>
          <cell r="AO1038" t="str">
            <v/>
          </cell>
        </row>
        <row r="1039">
          <cell r="AM1039" t="str">
            <v/>
          </cell>
          <cell r="AN1039" t="str">
            <v/>
          </cell>
          <cell r="AO1039" t="str">
            <v/>
          </cell>
        </row>
        <row r="1040">
          <cell r="AM1040" t="str">
            <v/>
          </cell>
          <cell r="AN1040" t="str">
            <v/>
          </cell>
          <cell r="AO1040" t="str">
            <v/>
          </cell>
        </row>
        <row r="1041">
          <cell r="AM1041" t="str">
            <v/>
          </cell>
          <cell r="AN1041" t="str">
            <v/>
          </cell>
          <cell r="AO1041" t="str">
            <v/>
          </cell>
        </row>
        <row r="1042">
          <cell r="AM1042" t="str">
            <v/>
          </cell>
          <cell r="AN1042" t="str">
            <v/>
          </cell>
          <cell r="AO1042" t="str">
            <v/>
          </cell>
        </row>
        <row r="1043">
          <cell r="AM1043" t="str">
            <v/>
          </cell>
          <cell r="AN1043" t="str">
            <v/>
          </cell>
          <cell r="AO1043" t="str">
            <v/>
          </cell>
        </row>
        <row r="1044">
          <cell r="AM1044" t="str">
            <v/>
          </cell>
          <cell r="AN1044" t="str">
            <v/>
          </cell>
          <cell r="AO1044" t="str">
            <v/>
          </cell>
        </row>
        <row r="1045">
          <cell r="AM1045" t="str">
            <v/>
          </cell>
          <cell r="AN1045" t="str">
            <v/>
          </cell>
          <cell r="AO1045" t="str">
            <v/>
          </cell>
        </row>
        <row r="1046">
          <cell r="AM1046" t="str">
            <v/>
          </cell>
          <cell r="AN1046" t="str">
            <v/>
          </cell>
          <cell r="AO1046" t="str">
            <v/>
          </cell>
        </row>
        <row r="1047">
          <cell r="AM1047" t="str">
            <v/>
          </cell>
          <cell r="AN1047" t="str">
            <v/>
          </cell>
          <cell r="AO1047" t="str">
            <v/>
          </cell>
        </row>
        <row r="1048">
          <cell r="AM1048" t="str">
            <v/>
          </cell>
          <cell r="AN1048" t="str">
            <v/>
          </cell>
          <cell r="AO1048" t="str">
            <v/>
          </cell>
        </row>
        <row r="1049">
          <cell r="AM1049" t="str">
            <v/>
          </cell>
          <cell r="AN1049" t="str">
            <v/>
          </cell>
          <cell r="AO1049" t="str">
            <v/>
          </cell>
        </row>
        <row r="1050">
          <cell r="AM1050" t="str">
            <v/>
          </cell>
          <cell r="AN1050" t="str">
            <v/>
          </cell>
          <cell r="AO1050" t="str">
            <v/>
          </cell>
        </row>
        <row r="1051">
          <cell r="AM1051" t="str">
            <v/>
          </cell>
          <cell r="AN1051" t="str">
            <v/>
          </cell>
          <cell r="AO1051" t="str">
            <v/>
          </cell>
        </row>
        <row r="1052">
          <cell r="AM1052" t="str">
            <v/>
          </cell>
          <cell r="AN1052" t="str">
            <v/>
          </cell>
          <cell r="AO1052" t="str">
            <v/>
          </cell>
        </row>
        <row r="1053">
          <cell r="AM1053" t="str">
            <v/>
          </cell>
          <cell r="AN1053" t="str">
            <v/>
          </cell>
          <cell r="AO1053" t="str">
            <v/>
          </cell>
        </row>
        <row r="1054">
          <cell r="AM1054">
            <v>45422</v>
          </cell>
          <cell r="AN1054">
            <v>521</v>
          </cell>
          <cell r="AO1054">
            <v>518.08000000000004</v>
          </cell>
        </row>
        <row r="1055">
          <cell r="AM1055" t="str">
            <v/>
          </cell>
          <cell r="AN1055" t="str">
            <v/>
          </cell>
          <cell r="AO1055" t="str">
            <v/>
          </cell>
        </row>
        <row r="1056">
          <cell r="AM1056" t="str">
            <v/>
          </cell>
          <cell r="AN1056" t="str">
            <v/>
          </cell>
          <cell r="AO1056" t="str">
            <v/>
          </cell>
        </row>
        <row r="1057">
          <cell r="AM1057" t="str">
            <v/>
          </cell>
          <cell r="AN1057" t="str">
            <v/>
          </cell>
          <cell r="AO1057" t="str">
            <v/>
          </cell>
        </row>
        <row r="1058">
          <cell r="AM1058" t="str">
            <v/>
          </cell>
          <cell r="AN1058" t="str">
            <v/>
          </cell>
          <cell r="AO1058" t="str">
            <v/>
          </cell>
        </row>
        <row r="1059">
          <cell r="AM1059" t="str">
            <v/>
          </cell>
          <cell r="AN1059" t="str">
            <v/>
          </cell>
          <cell r="AO1059" t="str">
            <v/>
          </cell>
        </row>
        <row r="1060">
          <cell r="AM1060">
            <v>45420</v>
          </cell>
          <cell r="AN1060">
            <v>374</v>
          </cell>
          <cell r="AO1060">
            <v>373.06</v>
          </cell>
        </row>
        <row r="1061">
          <cell r="AM1061" t="str">
            <v/>
          </cell>
          <cell r="AN1061" t="str">
            <v/>
          </cell>
          <cell r="AO1061" t="str">
            <v/>
          </cell>
        </row>
        <row r="1062">
          <cell r="AM1062" t="str">
            <v/>
          </cell>
          <cell r="AN1062" t="str">
            <v/>
          </cell>
          <cell r="AO1062" t="str">
            <v/>
          </cell>
        </row>
        <row r="1063">
          <cell r="AM1063" t="str">
            <v/>
          </cell>
          <cell r="AN1063" t="str">
            <v/>
          </cell>
          <cell r="AO1063" t="str">
            <v/>
          </cell>
        </row>
        <row r="1064">
          <cell r="AM1064" t="str">
            <v/>
          </cell>
          <cell r="AN1064" t="str">
            <v/>
          </cell>
          <cell r="AO1064" t="str">
            <v/>
          </cell>
        </row>
        <row r="1065">
          <cell r="AM1065">
            <v>45419</v>
          </cell>
          <cell r="AN1065">
            <v>293</v>
          </cell>
          <cell r="AO1065">
            <v>292.01</v>
          </cell>
        </row>
        <row r="1066">
          <cell r="AM1066" t="str">
            <v/>
          </cell>
          <cell r="AN1066" t="str">
            <v/>
          </cell>
          <cell r="AO1066" t="str">
            <v/>
          </cell>
        </row>
        <row r="1067">
          <cell r="AM1067" t="str">
            <v/>
          </cell>
          <cell r="AN1067" t="str">
            <v/>
          </cell>
          <cell r="AO1067" t="str">
            <v/>
          </cell>
        </row>
        <row r="1068">
          <cell r="AM1068" t="str">
            <v/>
          </cell>
          <cell r="AN1068" t="str">
            <v/>
          </cell>
          <cell r="AO1068" t="str">
            <v/>
          </cell>
        </row>
        <row r="1069">
          <cell r="AM1069" t="str">
            <v/>
          </cell>
          <cell r="AN1069" t="str">
            <v/>
          </cell>
          <cell r="AO1069" t="str">
            <v/>
          </cell>
        </row>
        <row r="1070">
          <cell r="AM1070" t="str">
            <v/>
          </cell>
          <cell r="AN1070" t="str">
            <v/>
          </cell>
          <cell r="AO1070" t="str">
            <v/>
          </cell>
        </row>
        <row r="1071">
          <cell r="AM1071" t="str">
            <v/>
          </cell>
          <cell r="AN1071" t="str">
            <v/>
          </cell>
          <cell r="AO1071" t="str">
            <v/>
          </cell>
        </row>
        <row r="1072">
          <cell r="AM1072" t="str">
            <v/>
          </cell>
          <cell r="AN1072" t="str">
            <v/>
          </cell>
          <cell r="AO1072" t="str">
            <v/>
          </cell>
        </row>
        <row r="1073">
          <cell r="AM1073" t="str">
            <v/>
          </cell>
          <cell r="AN1073" t="str">
            <v/>
          </cell>
          <cell r="AO1073" t="str">
            <v/>
          </cell>
        </row>
        <row r="1074">
          <cell r="AM1074" t="str">
            <v/>
          </cell>
          <cell r="AN1074" t="str">
            <v/>
          </cell>
          <cell r="AO1074" t="str">
            <v/>
          </cell>
        </row>
        <row r="1075">
          <cell r="AM1075" t="str">
            <v/>
          </cell>
          <cell r="AN1075" t="str">
            <v/>
          </cell>
          <cell r="AO1075" t="str">
            <v/>
          </cell>
        </row>
        <row r="1076">
          <cell r="AM1076" t="str">
            <v/>
          </cell>
          <cell r="AN1076" t="str">
            <v/>
          </cell>
          <cell r="AO1076" t="str">
            <v/>
          </cell>
        </row>
        <row r="1077">
          <cell r="AM1077" t="str">
            <v/>
          </cell>
          <cell r="AN1077" t="str">
            <v/>
          </cell>
          <cell r="AO1077" t="str">
            <v/>
          </cell>
        </row>
        <row r="1078">
          <cell r="AM1078" t="str">
            <v/>
          </cell>
          <cell r="AN1078" t="str">
            <v/>
          </cell>
          <cell r="AO1078" t="str">
            <v/>
          </cell>
        </row>
        <row r="1079">
          <cell r="AM1079" t="str">
            <v/>
          </cell>
          <cell r="AN1079" t="str">
            <v/>
          </cell>
          <cell r="AO1079" t="str">
            <v/>
          </cell>
        </row>
        <row r="1080">
          <cell r="AM1080" t="str">
            <v/>
          </cell>
          <cell r="AN1080" t="str">
            <v/>
          </cell>
          <cell r="AO1080" t="str">
            <v/>
          </cell>
        </row>
        <row r="1081">
          <cell r="AM1081">
            <v>45418</v>
          </cell>
          <cell r="AN1081">
            <v>78</v>
          </cell>
          <cell r="AO1081">
            <v>77.099999999999994</v>
          </cell>
        </row>
        <row r="1082">
          <cell r="AM1082" t="str">
            <v/>
          </cell>
          <cell r="AN1082" t="str">
            <v/>
          </cell>
          <cell r="AO1082" t="str">
            <v/>
          </cell>
        </row>
        <row r="1083">
          <cell r="AM1083" t="str">
            <v/>
          </cell>
          <cell r="AN1083" t="str">
            <v/>
          </cell>
          <cell r="AO1083" t="str">
            <v/>
          </cell>
        </row>
        <row r="1084">
          <cell r="AM1084" t="str">
            <v/>
          </cell>
          <cell r="AN1084" t="str">
            <v/>
          </cell>
          <cell r="AO1084" t="str">
            <v/>
          </cell>
        </row>
        <row r="1085">
          <cell r="AM1085" t="str">
            <v/>
          </cell>
          <cell r="AN1085" t="str">
            <v/>
          </cell>
          <cell r="AO1085" t="str">
            <v/>
          </cell>
        </row>
        <row r="1086">
          <cell r="AM1086" t="str">
            <v/>
          </cell>
          <cell r="AN1086" t="str">
            <v/>
          </cell>
          <cell r="AO1086" t="str">
            <v/>
          </cell>
        </row>
        <row r="1087">
          <cell r="AM1087" t="str">
            <v/>
          </cell>
          <cell r="AN1087" t="str">
            <v/>
          </cell>
          <cell r="AO1087" t="str">
            <v/>
          </cell>
        </row>
        <row r="1088">
          <cell r="AM1088" t="str">
            <v/>
          </cell>
          <cell r="AN1088" t="str">
            <v/>
          </cell>
          <cell r="AO1088" t="str">
            <v/>
          </cell>
        </row>
        <row r="1089">
          <cell r="AM1089" t="str">
            <v/>
          </cell>
          <cell r="AN1089" t="str">
            <v/>
          </cell>
          <cell r="AO1089" t="str">
            <v/>
          </cell>
        </row>
        <row r="1090">
          <cell r="AM1090" t="str">
            <v/>
          </cell>
          <cell r="AN1090" t="str">
            <v/>
          </cell>
          <cell r="AO1090" t="str">
            <v/>
          </cell>
        </row>
        <row r="1091">
          <cell r="AM1091" t="str">
            <v/>
          </cell>
          <cell r="AN1091" t="str">
            <v/>
          </cell>
          <cell r="AO1091" t="str">
            <v/>
          </cell>
        </row>
        <row r="1092">
          <cell r="AM1092" t="str">
            <v/>
          </cell>
          <cell r="AN1092" t="str">
            <v/>
          </cell>
          <cell r="AO1092" t="str">
            <v/>
          </cell>
        </row>
        <row r="1093">
          <cell r="AM1093" t="str">
            <v/>
          </cell>
          <cell r="AN1093" t="str">
            <v/>
          </cell>
          <cell r="AO1093" t="str">
            <v/>
          </cell>
        </row>
        <row r="1094">
          <cell r="AM1094" t="str">
            <v/>
          </cell>
          <cell r="AN1094" t="str">
            <v/>
          </cell>
          <cell r="AO1094" t="str">
            <v/>
          </cell>
        </row>
        <row r="1095">
          <cell r="AM1095" t="str">
            <v/>
          </cell>
          <cell r="AN1095" t="str">
            <v/>
          </cell>
          <cell r="AO1095" t="str">
            <v/>
          </cell>
        </row>
        <row r="1096">
          <cell r="AM1096" t="str">
            <v/>
          </cell>
          <cell r="AN1096" t="str">
            <v/>
          </cell>
          <cell r="AO1096" t="str">
            <v/>
          </cell>
        </row>
        <row r="1097">
          <cell r="AM1097" t="str">
            <v/>
          </cell>
          <cell r="AN1097" t="str">
            <v/>
          </cell>
          <cell r="AO1097" t="str">
            <v/>
          </cell>
        </row>
        <row r="1098">
          <cell r="AM1098" t="str">
            <v/>
          </cell>
          <cell r="AN1098" t="str">
            <v/>
          </cell>
          <cell r="AO1098" t="str">
            <v/>
          </cell>
        </row>
        <row r="1099">
          <cell r="AM1099" t="str">
            <v/>
          </cell>
          <cell r="AN1099" t="str">
            <v/>
          </cell>
          <cell r="AO1099" t="str">
            <v/>
          </cell>
        </row>
        <row r="1100">
          <cell r="AM1100" t="str">
            <v/>
          </cell>
          <cell r="AN1100" t="str">
            <v/>
          </cell>
          <cell r="AO1100" t="str">
            <v/>
          </cell>
        </row>
        <row r="1101">
          <cell r="AM1101" t="str">
            <v/>
          </cell>
          <cell r="AN1101" t="str">
            <v/>
          </cell>
          <cell r="AO1101" t="str">
            <v/>
          </cell>
        </row>
        <row r="1102">
          <cell r="AM1102" t="str">
            <v/>
          </cell>
          <cell r="AN1102" t="str">
            <v/>
          </cell>
          <cell r="AO1102" t="str">
            <v/>
          </cell>
        </row>
        <row r="1103">
          <cell r="AM1103" t="str">
            <v/>
          </cell>
          <cell r="AN1103" t="str">
            <v/>
          </cell>
          <cell r="AO1103" t="str">
            <v/>
          </cell>
        </row>
        <row r="1104">
          <cell r="AM1104" t="str">
            <v/>
          </cell>
          <cell r="AN1104" t="str">
            <v/>
          </cell>
          <cell r="AO1104" t="str">
            <v/>
          </cell>
        </row>
        <row r="1105">
          <cell r="AM1105" t="str">
            <v/>
          </cell>
          <cell r="AN1105" t="str">
            <v/>
          </cell>
          <cell r="AO1105" t="str">
            <v/>
          </cell>
        </row>
        <row r="1106">
          <cell r="AM1106" t="str">
            <v/>
          </cell>
          <cell r="AN1106" t="str">
            <v/>
          </cell>
          <cell r="AO1106" t="str">
            <v/>
          </cell>
        </row>
        <row r="1107">
          <cell r="AM1107" t="str">
            <v/>
          </cell>
          <cell r="AN1107" t="str">
            <v/>
          </cell>
          <cell r="AO1107" t="str">
            <v/>
          </cell>
        </row>
        <row r="1108">
          <cell r="AM1108" t="str">
            <v/>
          </cell>
          <cell r="AN1108" t="str">
            <v/>
          </cell>
          <cell r="AO1108" t="str">
            <v/>
          </cell>
        </row>
        <row r="1109">
          <cell r="AM1109" t="str">
            <v/>
          </cell>
          <cell r="AN1109" t="str">
            <v/>
          </cell>
          <cell r="AO1109" t="str">
            <v/>
          </cell>
        </row>
        <row r="1110">
          <cell r="AM1110" t="str">
            <v/>
          </cell>
          <cell r="AN1110" t="str">
            <v/>
          </cell>
          <cell r="AO1110" t="str">
            <v/>
          </cell>
        </row>
        <row r="1111">
          <cell r="AM1111" t="str">
            <v/>
          </cell>
          <cell r="AN1111" t="str">
            <v/>
          </cell>
          <cell r="AO1111" t="str">
            <v/>
          </cell>
        </row>
        <row r="1112">
          <cell r="AM1112" t="str">
            <v/>
          </cell>
          <cell r="AN1112" t="str">
            <v/>
          </cell>
          <cell r="AO1112" t="str">
            <v/>
          </cell>
        </row>
        <row r="1113">
          <cell r="AM1113" t="str">
            <v/>
          </cell>
          <cell r="AN1113" t="str">
            <v/>
          </cell>
          <cell r="AO1113" t="str">
            <v/>
          </cell>
        </row>
        <row r="1114">
          <cell r="AM1114" t="str">
            <v/>
          </cell>
          <cell r="AN1114" t="str">
            <v/>
          </cell>
          <cell r="AO1114" t="str">
            <v/>
          </cell>
        </row>
        <row r="1115">
          <cell r="AM1115" t="str">
            <v/>
          </cell>
          <cell r="AN1115" t="str">
            <v/>
          </cell>
          <cell r="AO1115" t="str">
            <v/>
          </cell>
        </row>
        <row r="1116">
          <cell r="AM1116" t="str">
            <v/>
          </cell>
          <cell r="AN1116" t="str">
            <v/>
          </cell>
          <cell r="AO1116" t="str">
            <v/>
          </cell>
        </row>
        <row r="1117">
          <cell r="AM1117" t="str">
            <v/>
          </cell>
          <cell r="AN1117" t="str">
            <v/>
          </cell>
          <cell r="AO1117" t="str">
            <v/>
          </cell>
        </row>
        <row r="1118">
          <cell r="AM1118" t="str">
            <v/>
          </cell>
          <cell r="AN1118" t="str">
            <v/>
          </cell>
          <cell r="AO1118" t="str">
            <v/>
          </cell>
        </row>
        <row r="1119">
          <cell r="AM1119" t="str">
            <v/>
          </cell>
          <cell r="AN1119" t="str">
            <v/>
          </cell>
          <cell r="AO1119" t="str">
            <v/>
          </cell>
        </row>
        <row r="1120">
          <cell r="AM1120" t="str">
            <v/>
          </cell>
          <cell r="AN1120" t="str">
            <v/>
          </cell>
          <cell r="AO1120" t="str">
            <v/>
          </cell>
        </row>
        <row r="1121">
          <cell r="AM1121" t="str">
            <v/>
          </cell>
          <cell r="AN1121" t="str">
            <v/>
          </cell>
          <cell r="AO1121" t="str">
            <v/>
          </cell>
        </row>
        <row r="1122">
          <cell r="AM1122" t="str">
            <v/>
          </cell>
          <cell r="AN1122" t="str">
            <v/>
          </cell>
          <cell r="AO1122" t="str">
            <v/>
          </cell>
        </row>
        <row r="1123">
          <cell r="AM1123" t="str">
            <v/>
          </cell>
          <cell r="AN1123" t="str">
            <v/>
          </cell>
          <cell r="AO1123" t="str">
            <v/>
          </cell>
        </row>
        <row r="1124">
          <cell r="AM1124" t="str">
            <v/>
          </cell>
          <cell r="AN1124" t="str">
            <v/>
          </cell>
          <cell r="AO1124" t="str">
            <v/>
          </cell>
        </row>
        <row r="1125">
          <cell r="AM1125" t="str">
            <v/>
          </cell>
          <cell r="AN1125" t="str">
            <v/>
          </cell>
          <cell r="AO1125" t="str">
            <v/>
          </cell>
        </row>
        <row r="1126">
          <cell r="AM1126" t="str">
            <v/>
          </cell>
          <cell r="AN1126" t="str">
            <v/>
          </cell>
          <cell r="AO1126" t="str">
            <v/>
          </cell>
        </row>
        <row r="1127">
          <cell r="AM1127" t="str">
            <v/>
          </cell>
          <cell r="AN1127" t="str">
            <v/>
          </cell>
          <cell r="AO1127" t="str">
            <v/>
          </cell>
        </row>
        <row r="1128">
          <cell r="AM1128" t="str">
            <v/>
          </cell>
          <cell r="AN1128" t="str">
            <v/>
          </cell>
          <cell r="AO1128" t="str">
            <v/>
          </cell>
        </row>
        <row r="1129">
          <cell r="AM1129" t="str">
            <v/>
          </cell>
          <cell r="AN1129" t="str">
            <v/>
          </cell>
          <cell r="AO1129" t="str">
            <v/>
          </cell>
        </row>
        <row r="1130">
          <cell r="AM1130" t="str">
            <v/>
          </cell>
          <cell r="AN1130" t="str">
            <v/>
          </cell>
          <cell r="AO1130" t="str">
            <v/>
          </cell>
        </row>
        <row r="1131">
          <cell r="AM1131" t="str">
            <v/>
          </cell>
          <cell r="AN1131" t="str">
            <v/>
          </cell>
          <cell r="AO1131" t="str">
            <v/>
          </cell>
        </row>
        <row r="1132">
          <cell r="AM1132" t="str">
            <v/>
          </cell>
          <cell r="AN1132" t="str">
            <v/>
          </cell>
          <cell r="AO1132" t="str">
            <v/>
          </cell>
        </row>
        <row r="1133">
          <cell r="AM1133" t="str">
            <v/>
          </cell>
          <cell r="AN1133" t="str">
            <v/>
          </cell>
          <cell r="AO1133" t="str">
            <v/>
          </cell>
        </row>
        <row r="1134">
          <cell r="AM1134" t="str">
            <v/>
          </cell>
          <cell r="AN1134" t="str">
            <v/>
          </cell>
          <cell r="AO1134" t="str">
            <v/>
          </cell>
        </row>
        <row r="1135">
          <cell r="AM1135">
            <v>45416</v>
          </cell>
          <cell r="AN1135">
            <v>896</v>
          </cell>
          <cell r="AO1135">
            <v>893.37</v>
          </cell>
        </row>
        <row r="1136">
          <cell r="AM1136">
            <v>45415</v>
          </cell>
          <cell r="AN1136">
            <v>289</v>
          </cell>
          <cell r="AO1136">
            <v>288.20999999999998</v>
          </cell>
        </row>
        <row r="1137">
          <cell r="AM1137" t="str">
            <v/>
          </cell>
          <cell r="AN1137" t="str">
            <v/>
          </cell>
          <cell r="AO1137" t="str">
            <v/>
          </cell>
        </row>
        <row r="1138">
          <cell r="AM1138" t="str">
            <v/>
          </cell>
          <cell r="AN1138" t="str">
            <v/>
          </cell>
          <cell r="AO1138" t="str">
            <v/>
          </cell>
        </row>
        <row r="1139">
          <cell r="AM1139" t="str">
            <v/>
          </cell>
          <cell r="AN1139" t="str">
            <v/>
          </cell>
          <cell r="AO1139" t="str">
            <v/>
          </cell>
        </row>
        <row r="1140">
          <cell r="AM1140" t="str">
            <v/>
          </cell>
          <cell r="AN1140" t="str">
            <v/>
          </cell>
          <cell r="AO1140" t="str">
            <v/>
          </cell>
        </row>
        <row r="1141">
          <cell r="AM1141" t="str">
            <v/>
          </cell>
          <cell r="AN1141" t="str">
            <v/>
          </cell>
          <cell r="AO1141" t="str">
            <v/>
          </cell>
        </row>
        <row r="1142">
          <cell r="AM1142" t="str">
            <v/>
          </cell>
          <cell r="AN1142" t="str">
            <v/>
          </cell>
          <cell r="AO1142" t="str">
            <v/>
          </cell>
        </row>
        <row r="1143">
          <cell r="AM1143">
            <v>45414</v>
          </cell>
          <cell r="AN1143">
            <v>747</v>
          </cell>
          <cell r="AO1143">
            <v>729.44</v>
          </cell>
        </row>
        <row r="1144">
          <cell r="AM1144" t="str">
            <v/>
          </cell>
          <cell r="AN1144" t="str">
            <v/>
          </cell>
          <cell r="AO1144" t="str">
            <v/>
          </cell>
        </row>
        <row r="1145">
          <cell r="AM1145" t="str">
            <v/>
          </cell>
          <cell r="AN1145" t="str">
            <v/>
          </cell>
          <cell r="AO1145" t="str">
            <v/>
          </cell>
        </row>
        <row r="1146">
          <cell r="AM1146" t="str">
            <v/>
          </cell>
          <cell r="AN1146" t="str">
            <v/>
          </cell>
          <cell r="AO1146" t="str">
            <v/>
          </cell>
        </row>
        <row r="1147">
          <cell r="AM1147" t="str">
            <v/>
          </cell>
          <cell r="AN1147" t="str">
            <v/>
          </cell>
          <cell r="AO1147" t="str">
            <v/>
          </cell>
        </row>
        <row r="1148">
          <cell r="AM1148" t="str">
            <v/>
          </cell>
          <cell r="AN1148" t="str">
            <v/>
          </cell>
          <cell r="AO1148" t="str">
            <v/>
          </cell>
        </row>
        <row r="1149">
          <cell r="AM1149" t="str">
            <v/>
          </cell>
          <cell r="AN1149" t="str">
            <v/>
          </cell>
          <cell r="AO1149" t="str">
            <v/>
          </cell>
        </row>
        <row r="1150">
          <cell r="AM1150" t="str">
            <v/>
          </cell>
          <cell r="AN1150" t="str">
            <v/>
          </cell>
          <cell r="AO1150" t="str">
            <v/>
          </cell>
        </row>
        <row r="1151">
          <cell r="AM1151" t="str">
            <v/>
          </cell>
          <cell r="AN1151" t="str">
            <v/>
          </cell>
          <cell r="AO1151" t="str">
            <v/>
          </cell>
        </row>
        <row r="1152">
          <cell r="AM1152" t="str">
            <v/>
          </cell>
          <cell r="AN1152" t="str">
            <v/>
          </cell>
          <cell r="AO1152" t="str">
            <v/>
          </cell>
        </row>
        <row r="1153">
          <cell r="AM1153" t="str">
            <v/>
          </cell>
          <cell r="AN1153" t="str">
            <v/>
          </cell>
          <cell r="AO1153" t="str">
            <v/>
          </cell>
        </row>
        <row r="1154">
          <cell r="AM1154" t="str">
            <v/>
          </cell>
          <cell r="AN1154" t="str">
            <v/>
          </cell>
          <cell r="AO1154" t="str">
            <v/>
          </cell>
        </row>
        <row r="1155">
          <cell r="AM1155" t="str">
            <v/>
          </cell>
          <cell r="AN1155" t="str">
            <v/>
          </cell>
          <cell r="AO1155" t="str">
            <v/>
          </cell>
        </row>
        <row r="1156">
          <cell r="AM1156" t="str">
            <v/>
          </cell>
          <cell r="AN1156" t="str">
            <v/>
          </cell>
          <cell r="AO1156" t="str">
            <v/>
          </cell>
        </row>
        <row r="1157">
          <cell r="AM1157" t="str">
            <v/>
          </cell>
          <cell r="AN1157" t="str">
            <v/>
          </cell>
          <cell r="AO1157" t="str">
            <v/>
          </cell>
        </row>
        <row r="1158">
          <cell r="AM1158" t="str">
            <v/>
          </cell>
          <cell r="AN1158" t="str">
            <v/>
          </cell>
          <cell r="AO1158" t="str">
            <v/>
          </cell>
        </row>
        <row r="1159">
          <cell r="AM1159" t="str">
            <v/>
          </cell>
          <cell r="AN1159" t="str">
            <v/>
          </cell>
          <cell r="AO1159" t="str">
            <v/>
          </cell>
        </row>
        <row r="1160">
          <cell r="AM1160" t="str">
            <v/>
          </cell>
          <cell r="AN1160" t="str">
            <v/>
          </cell>
          <cell r="AO1160" t="str">
            <v/>
          </cell>
        </row>
        <row r="1161">
          <cell r="AM1161" t="str">
            <v/>
          </cell>
          <cell r="AN1161" t="str">
            <v/>
          </cell>
          <cell r="AO1161" t="str">
            <v/>
          </cell>
        </row>
        <row r="1162">
          <cell r="AM1162" t="str">
            <v/>
          </cell>
          <cell r="AN1162" t="str">
            <v/>
          </cell>
          <cell r="AO1162" t="str">
            <v/>
          </cell>
        </row>
        <row r="1163">
          <cell r="AM1163" t="str">
            <v/>
          </cell>
          <cell r="AN1163" t="str">
            <v/>
          </cell>
          <cell r="AO1163" t="str">
            <v/>
          </cell>
        </row>
        <row r="1164">
          <cell r="AM1164" t="str">
            <v/>
          </cell>
          <cell r="AN1164" t="str">
            <v/>
          </cell>
          <cell r="AO1164" t="str">
            <v/>
          </cell>
        </row>
        <row r="1165">
          <cell r="AM1165" t="str">
            <v/>
          </cell>
          <cell r="AN1165" t="str">
            <v/>
          </cell>
          <cell r="AO1165" t="str">
            <v/>
          </cell>
        </row>
        <row r="1166">
          <cell r="AM1166" t="str">
            <v/>
          </cell>
          <cell r="AN1166" t="str">
            <v/>
          </cell>
          <cell r="AO1166" t="str">
            <v/>
          </cell>
        </row>
        <row r="1167">
          <cell r="AM1167" t="str">
            <v/>
          </cell>
          <cell r="AN1167" t="str">
            <v/>
          </cell>
          <cell r="AO1167" t="str">
            <v/>
          </cell>
        </row>
        <row r="1168">
          <cell r="AM1168" t="str">
            <v/>
          </cell>
          <cell r="AN1168" t="str">
            <v/>
          </cell>
          <cell r="AO1168" t="str">
            <v/>
          </cell>
        </row>
        <row r="1169">
          <cell r="AM1169" t="str">
            <v/>
          </cell>
          <cell r="AN1169" t="str">
            <v/>
          </cell>
          <cell r="AO1169" t="str">
            <v/>
          </cell>
        </row>
        <row r="1170">
          <cell r="AM1170">
            <v>45412</v>
          </cell>
          <cell r="AN1170">
            <v>193</v>
          </cell>
          <cell r="AO1170">
            <v>191.35</v>
          </cell>
        </row>
        <row r="1171">
          <cell r="AM1171" t="str">
            <v/>
          </cell>
          <cell r="AN1171" t="str">
            <v/>
          </cell>
          <cell r="AO1171" t="str">
            <v/>
          </cell>
        </row>
        <row r="1172">
          <cell r="AM1172" t="str">
            <v/>
          </cell>
          <cell r="AN1172" t="str">
            <v/>
          </cell>
          <cell r="AO1172" t="str">
            <v/>
          </cell>
        </row>
        <row r="1173">
          <cell r="AM1173" t="str">
            <v/>
          </cell>
          <cell r="AN1173" t="str">
            <v/>
          </cell>
          <cell r="AO1173" t="str">
            <v/>
          </cell>
        </row>
        <row r="1174">
          <cell r="AM1174" t="str">
            <v/>
          </cell>
          <cell r="AN1174" t="str">
            <v/>
          </cell>
          <cell r="AO1174" t="str">
            <v/>
          </cell>
        </row>
        <row r="1175">
          <cell r="AM1175" t="str">
            <v/>
          </cell>
          <cell r="AN1175" t="str">
            <v/>
          </cell>
          <cell r="AO1175" t="str">
            <v/>
          </cell>
        </row>
        <row r="1176">
          <cell r="AM1176" t="str">
            <v/>
          </cell>
          <cell r="AN1176" t="str">
            <v/>
          </cell>
          <cell r="AO1176" t="str">
            <v/>
          </cell>
        </row>
        <row r="1177">
          <cell r="AM1177" t="str">
            <v/>
          </cell>
          <cell r="AN1177" t="str">
            <v/>
          </cell>
          <cell r="AO1177" t="str">
            <v/>
          </cell>
        </row>
        <row r="1178">
          <cell r="AM1178">
            <v>45411</v>
          </cell>
          <cell r="AN1178">
            <v>190</v>
          </cell>
          <cell r="AO1178">
            <v>189.25</v>
          </cell>
        </row>
        <row r="1179">
          <cell r="AM1179" t="str">
            <v/>
          </cell>
          <cell r="AN1179" t="str">
            <v/>
          </cell>
          <cell r="AO1179" t="str">
            <v/>
          </cell>
        </row>
        <row r="1180">
          <cell r="AM1180" t="str">
            <v/>
          </cell>
          <cell r="AN1180" t="str">
            <v/>
          </cell>
          <cell r="AO1180" t="str">
            <v/>
          </cell>
        </row>
        <row r="1181">
          <cell r="AM1181" t="str">
            <v/>
          </cell>
          <cell r="AN1181" t="str">
            <v/>
          </cell>
          <cell r="AO1181" t="str">
            <v/>
          </cell>
        </row>
        <row r="1182">
          <cell r="AM1182" t="str">
            <v/>
          </cell>
          <cell r="AN1182" t="str">
            <v/>
          </cell>
          <cell r="AO1182" t="str">
            <v/>
          </cell>
        </row>
        <row r="1183">
          <cell r="AM1183" t="str">
            <v/>
          </cell>
          <cell r="AN1183" t="str">
            <v/>
          </cell>
          <cell r="AO1183" t="str">
            <v/>
          </cell>
        </row>
        <row r="1184">
          <cell r="AM1184" t="str">
            <v/>
          </cell>
          <cell r="AN1184" t="str">
            <v/>
          </cell>
          <cell r="AO1184" t="str">
            <v/>
          </cell>
        </row>
        <row r="1185">
          <cell r="AM1185" t="str">
            <v/>
          </cell>
          <cell r="AN1185" t="str">
            <v/>
          </cell>
          <cell r="AO1185" t="str">
            <v/>
          </cell>
        </row>
        <row r="1186">
          <cell r="AM1186" t="str">
            <v/>
          </cell>
          <cell r="AN1186" t="str">
            <v/>
          </cell>
          <cell r="AO1186" t="str">
            <v/>
          </cell>
        </row>
        <row r="1187">
          <cell r="AM1187" t="str">
            <v/>
          </cell>
          <cell r="AN1187" t="str">
            <v/>
          </cell>
          <cell r="AO1187" t="str">
            <v/>
          </cell>
        </row>
        <row r="1188">
          <cell r="AM1188" t="str">
            <v/>
          </cell>
          <cell r="AN1188" t="str">
            <v/>
          </cell>
          <cell r="AO1188" t="str">
            <v/>
          </cell>
        </row>
        <row r="1189">
          <cell r="AM1189" t="str">
            <v/>
          </cell>
          <cell r="AN1189" t="str">
            <v/>
          </cell>
          <cell r="AO1189" t="str">
            <v/>
          </cell>
        </row>
        <row r="1190">
          <cell r="AM1190" t="str">
            <v/>
          </cell>
          <cell r="AN1190" t="str">
            <v/>
          </cell>
          <cell r="AO1190" t="str">
            <v/>
          </cell>
        </row>
        <row r="1191">
          <cell r="AM1191" t="str">
            <v/>
          </cell>
          <cell r="AN1191" t="str">
            <v/>
          </cell>
          <cell r="AO1191" t="str">
            <v/>
          </cell>
        </row>
        <row r="1192">
          <cell r="AM1192" t="str">
            <v/>
          </cell>
          <cell r="AN1192" t="str">
            <v/>
          </cell>
          <cell r="AO1192" t="str">
            <v/>
          </cell>
        </row>
        <row r="1193">
          <cell r="AM1193" t="str">
            <v/>
          </cell>
          <cell r="AN1193" t="str">
            <v/>
          </cell>
          <cell r="AO1193" t="str">
            <v/>
          </cell>
        </row>
        <row r="1194">
          <cell r="AM1194" t="str">
            <v/>
          </cell>
          <cell r="AN1194" t="str">
            <v/>
          </cell>
          <cell r="AO1194" t="str">
            <v/>
          </cell>
        </row>
        <row r="1195">
          <cell r="AM1195" t="str">
            <v/>
          </cell>
          <cell r="AN1195" t="str">
            <v/>
          </cell>
          <cell r="AO1195" t="str">
            <v/>
          </cell>
        </row>
        <row r="1196">
          <cell r="AM1196" t="str">
            <v/>
          </cell>
          <cell r="AN1196" t="str">
            <v/>
          </cell>
          <cell r="AO1196" t="str">
            <v/>
          </cell>
        </row>
        <row r="1197">
          <cell r="AM1197" t="str">
            <v/>
          </cell>
          <cell r="AN1197" t="str">
            <v/>
          </cell>
          <cell r="AO1197" t="str">
            <v/>
          </cell>
        </row>
        <row r="1198">
          <cell r="AM1198" t="str">
            <v/>
          </cell>
          <cell r="AN1198" t="str">
            <v/>
          </cell>
          <cell r="AO1198" t="str">
            <v/>
          </cell>
        </row>
        <row r="1199">
          <cell r="AM1199" t="str">
            <v/>
          </cell>
          <cell r="AN1199" t="str">
            <v/>
          </cell>
          <cell r="AO1199" t="str">
            <v/>
          </cell>
        </row>
        <row r="1200">
          <cell r="AM1200" t="str">
            <v/>
          </cell>
          <cell r="AN1200" t="str">
            <v/>
          </cell>
          <cell r="AO1200" t="str">
            <v/>
          </cell>
        </row>
        <row r="1201">
          <cell r="AM1201" t="str">
            <v/>
          </cell>
          <cell r="AN1201" t="str">
            <v/>
          </cell>
          <cell r="AO1201" t="str">
            <v/>
          </cell>
        </row>
        <row r="1202">
          <cell r="AM1202" t="str">
            <v/>
          </cell>
          <cell r="AN1202" t="str">
            <v/>
          </cell>
          <cell r="AO1202" t="str">
            <v/>
          </cell>
        </row>
        <row r="1203">
          <cell r="AM1203" t="str">
            <v/>
          </cell>
          <cell r="AN1203" t="str">
            <v/>
          </cell>
          <cell r="AO1203" t="str">
            <v/>
          </cell>
        </row>
        <row r="1204">
          <cell r="AM1204" t="str">
            <v/>
          </cell>
          <cell r="AN1204" t="str">
            <v/>
          </cell>
          <cell r="AO1204" t="str">
            <v/>
          </cell>
        </row>
        <row r="1205">
          <cell r="AM1205" t="str">
            <v/>
          </cell>
          <cell r="AN1205" t="str">
            <v/>
          </cell>
          <cell r="AO1205" t="str">
            <v/>
          </cell>
        </row>
        <row r="1206">
          <cell r="AM1206" t="str">
            <v/>
          </cell>
          <cell r="AN1206" t="str">
            <v/>
          </cell>
          <cell r="AO1206" t="str">
            <v/>
          </cell>
        </row>
        <row r="1207">
          <cell r="AM1207" t="str">
            <v/>
          </cell>
          <cell r="AN1207" t="str">
            <v/>
          </cell>
          <cell r="AO1207" t="str">
            <v/>
          </cell>
        </row>
        <row r="1208">
          <cell r="AM1208" t="str">
            <v/>
          </cell>
          <cell r="AN1208" t="str">
            <v/>
          </cell>
          <cell r="AO1208" t="str">
            <v/>
          </cell>
        </row>
        <row r="1209">
          <cell r="AM1209" t="str">
            <v/>
          </cell>
          <cell r="AN1209" t="str">
            <v/>
          </cell>
          <cell r="AO1209" t="str">
            <v/>
          </cell>
        </row>
        <row r="1210">
          <cell r="AM1210" t="str">
            <v/>
          </cell>
          <cell r="AN1210" t="str">
            <v/>
          </cell>
          <cell r="AO1210" t="str">
            <v/>
          </cell>
        </row>
        <row r="1211">
          <cell r="AM1211" t="str">
            <v/>
          </cell>
          <cell r="AN1211" t="str">
            <v/>
          </cell>
          <cell r="AO1211" t="str">
            <v/>
          </cell>
        </row>
        <row r="1212">
          <cell r="AM1212" t="str">
            <v/>
          </cell>
          <cell r="AN1212" t="str">
            <v/>
          </cell>
          <cell r="AO1212" t="str">
            <v/>
          </cell>
        </row>
        <row r="1213">
          <cell r="AM1213" t="str">
            <v/>
          </cell>
          <cell r="AN1213" t="str">
            <v/>
          </cell>
          <cell r="AO1213" t="str">
            <v/>
          </cell>
        </row>
        <row r="1214">
          <cell r="AM1214" t="str">
            <v/>
          </cell>
          <cell r="AN1214" t="str">
            <v/>
          </cell>
          <cell r="AO1214" t="str">
            <v/>
          </cell>
        </row>
        <row r="1215">
          <cell r="AM1215" t="str">
            <v/>
          </cell>
          <cell r="AN1215" t="str">
            <v/>
          </cell>
          <cell r="AO1215" t="str">
            <v/>
          </cell>
        </row>
        <row r="1216">
          <cell r="AM1216" t="str">
            <v/>
          </cell>
          <cell r="AN1216" t="str">
            <v/>
          </cell>
          <cell r="AO1216" t="str">
            <v/>
          </cell>
        </row>
        <row r="1217">
          <cell r="AM1217" t="str">
            <v/>
          </cell>
          <cell r="AN1217" t="str">
            <v/>
          </cell>
          <cell r="AO1217" t="str">
            <v/>
          </cell>
        </row>
        <row r="1218">
          <cell r="AM1218" t="str">
            <v/>
          </cell>
          <cell r="AN1218" t="str">
            <v/>
          </cell>
          <cell r="AO1218" t="str">
            <v/>
          </cell>
        </row>
        <row r="1219">
          <cell r="AM1219" t="str">
            <v/>
          </cell>
          <cell r="AN1219" t="str">
            <v/>
          </cell>
          <cell r="AO1219" t="str">
            <v/>
          </cell>
        </row>
        <row r="1220">
          <cell r="AM1220" t="str">
            <v/>
          </cell>
          <cell r="AN1220" t="str">
            <v/>
          </cell>
          <cell r="AO1220" t="str">
            <v/>
          </cell>
        </row>
        <row r="1221">
          <cell r="AM1221" t="str">
            <v/>
          </cell>
          <cell r="AN1221" t="str">
            <v/>
          </cell>
          <cell r="AO1221" t="str">
            <v/>
          </cell>
        </row>
        <row r="1222">
          <cell r="AM1222" t="str">
            <v/>
          </cell>
          <cell r="AN1222" t="str">
            <v/>
          </cell>
          <cell r="AO1222" t="str">
            <v/>
          </cell>
        </row>
        <row r="1223">
          <cell r="AM1223" t="str">
            <v/>
          </cell>
          <cell r="AN1223" t="str">
            <v/>
          </cell>
          <cell r="AO1223" t="str">
            <v/>
          </cell>
        </row>
        <row r="1224">
          <cell r="AM1224" t="str">
            <v/>
          </cell>
          <cell r="AN1224" t="str">
            <v/>
          </cell>
          <cell r="AO1224" t="str">
            <v/>
          </cell>
        </row>
        <row r="1225">
          <cell r="AM1225" t="str">
            <v/>
          </cell>
          <cell r="AN1225" t="str">
            <v/>
          </cell>
          <cell r="AO1225" t="str">
            <v/>
          </cell>
        </row>
        <row r="1226">
          <cell r="AM1226" t="str">
            <v/>
          </cell>
          <cell r="AN1226" t="str">
            <v/>
          </cell>
          <cell r="AO1226" t="str">
            <v/>
          </cell>
        </row>
        <row r="1227">
          <cell r="AM1227">
            <v>45409</v>
          </cell>
          <cell r="AN1227">
            <v>1443</v>
          </cell>
          <cell r="AO1227">
            <v>1437.63</v>
          </cell>
        </row>
        <row r="1228">
          <cell r="AM1228">
            <v>45408</v>
          </cell>
          <cell r="AN1228">
            <v>621</v>
          </cell>
          <cell r="AO1228">
            <v>618.96</v>
          </cell>
        </row>
        <row r="1229">
          <cell r="AM1229" t="str">
            <v/>
          </cell>
          <cell r="AN1229" t="str">
            <v/>
          </cell>
          <cell r="AO1229" t="str">
            <v/>
          </cell>
        </row>
        <row r="1230">
          <cell r="AM1230" t="str">
            <v/>
          </cell>
          <cell r="AN1230" t="str">
            <v/>
          </cell>
          <cell r="AO1230" t="str">
            <v/>
          </cell>
        </row>
        <row r="1231">
          <cell r="AM1231" t="str">
            <v/>
          </cell>
          <cell r="AN1231" t="str">
            <v/>
          </cell>
          <cell r="AO1231" t="str">
            <v/>
          </cell>
        </row>
        <row r="1232">
          <cell r="AM1232" t="str">
            <v/>
          </cell>
          <cell r="AN1232" t="str">
            <v/>
          </cell>
          <cell r="AO1232" t="str">
            <v/>
          </cell>
        </row>
        <row r="1233">
          <cell r="AM1233" t="str">
            <v/>
          </cell>
          <cell r="AN1233" t="str">
            <v/>
          </cell>
          <cell r="AO1233" t="str">
            <v/>
          </cell>
        </row>
        <row r="1234">
          <cell r="AM1234" t="str">
            <v/>
          </cell>
          <cell r="AN1234" t="str">
            <v/>
          </cell>
          <cell r="AO1234" t="str">
            <v/>
          </cell>
        </row>
        <row r="1235">
          <cell r="AM1235" t="str">
            <v/>
          </cell>
          <cell r="AN1235" t="str">
            <v/>
          </cell>
          <cell r="AO1235" t="str">
            <v/>
          </cell>
        </row>
        <row r="1236">
          <cell r="AM1236" t="str">
            <v/>
          </cell>
          <cell r="AN1236" t="str">
            <v/>
          </cell>
          <cell r="AO1236" t="str">
            <v/>
          </cell>
        </row>
        <row r="1237">
          <cell r="AM1237" t="str">
            <v/>
          </cell>
          <cell r="AN1237" t="str">
            <v/>
          </cell>
          <cell r="AO1237" t="str">
            <v/>
          </cell>
        </row>
        <row r="1238">
          <cell r="AM1238" t="str">
            <v/>
          </cell>
          <cell r="AN1238" t="str">
            <v/>
          </cell>
          <cell r="AO1238" t="str">
            <v/>
          </cell>
        </row>
        <row r="1239">
          <cell r="AM1239">
            <v>45407</v>
          </cell>
          <cell r="AN1239">
            <v>649</v>
          </cell>
          <cell r="AO1239">
            <v>646.41999999999996</v>
          </cell>
        </row>
        <row r="1240">
          <cell r="AM1240" t="str">
            <v/>
          </cell>
          <cell r="AN1240" t="str">
            <v/>
          </cell>
          <cell r="AO1240" t="str">
            <v/>
          </cell>
        </row>
        <row r="1241">
          <cell r="AM1241" t="str">
            <v/>
          </cell>
          <cell r="AN1241" t="str">
            <v/>
          </cell>
          <cell r="AO1241" t="str">
            <v/>
          </cell>
        </row>
        <row r="1242">
          <cell r="AM1242" t="str">
            <v/>
          </cell>
          <cell r="AN1242" t="str">
            <v/>
          </cell>
          <cell r="AO1242" t="str">
            <v/>
          </cell>
        </row>
        <row r="1243">
          <cell r="AM1243" t="str">
            <v/>
          </cell>
          <cell r="AN1243" t="str">
            <v/>
          </cell>
          <cell r="AO1243" t="str">
            <v/>
          </cell>
        </row>
        <row r="1244">
          <cell r="AM1244" t="str">
            <v/>
          </cell>
          <cell r="AN1244" t="str">
            <v/>
          </cell>
          <cell r="AO1244" t="str">
            <v/>
          </cell>
        </row>
        <row r="1245">
          <cell r="AM1245" t="str">
            <v/>
          </cell>
          <cell r="AN1245" t="str">
            <v/>
          </cell>
          <cell r="AO1245" t="str">
            <v/>
          </cell>
        </row>
        <row r="1246">
          <cell r="AM1246" t="str">
            <v/>
          </cell>
          <cell r="AN1246" t="str">
            <v/>
          </cell>
          <cell r="AO1246" t="str">
            <v/>
          </cell>
        </row>
        <row r="1247">
          <cell r="AM1247" t="str">
            <v/>
          </cell>
          <cell r="AN1247" t="str">
            <v/>
          </cell>
          <cell r="AO1247" t="str">
            <v/>
          </cell>
        </row>
        <row r="1248">
          <cell r="AM1248" t="str">
            <v/>
          </cell>
          <cell r="AN1248" t="str">
            <v/>
          </cell>
          <cell r="AO1248" t="str">
            <v/>
          </cell>
        </row>
        <row r="1249">
          <cell r="AM1249" t="str">
            <v/>
          </cell>
          <cell r="AN1249" t="str">
            <v/>
          </cell>
          <cell r="AO1249" t="str">
            <v/>
          </cell>
        </row>
        <row r="1250">
          <cell r="AM1250" t="str">
            <v/>
          </cell>
          <cell r="AN1250" t="str">
            <v/>
          </cell>
          <cell r="AO1250" t="str">
            <v/>
          </cell>
        </row>
        <row r="1251">
          <cell r="AM1251">
            <v>45406</v>
          </cell>
          <cell r="AN1251">
            <v>160.99</v>
          </cell>
          <cell r="AO1251">
            <v>159.9</v>
          </cell>
        </row>
        <row r="1252">
          <cell r="AM1252" t="str">
            <v/>
          </cell>
          <cell r="AN1252" t="str">
            <v/>
          </cell>
          <cell r="AO1252" t="str">
            <v/>
          </cell>
        </row>
        <row r="1253">
          <cell r="AM1253" t="str">
            <v/>
          </cell>
          <cell r="AN1253" t="str">
            <v/>
          </cell>
          <cell r="AO1253" t="str">
            <v/>
          </cell>
        </row>
        <row r="1254">
          <cell r="AM1254" t="str">
            <v/>
          </cell>
          <cell r="AN1254" t="str">
            <v/>
          </cell>
          <cell r="AO1254" t="str">
            <v/>
          </cell>
        </row>
        <row r="1255">
          <cell r="AM1255" t="str">
            <v/>
          </cell>
          <cell r="AN1255" t="str">
            <v/>
          </cell>
          <cell r="AO1255" t="str">
            <v/>
          </cell>
        </row>
        <row r="1256">
          <cell r="AM1256" t="str">
            <v/>
          </cell>
          <cell r="AN1256" t="str">
            <v/>
          </cell>
          <cell r="AO1256" t="str">
            <v/>
          </cell>
        </row>
        <row r="1257">
          <cell r="AM1257" t="str">
            <v/>
          </cell>
          <cell r="AN1257" t="str">
            <v/>
          </cell>
          <cell r="AO1257" t="str">
            <v/>
          </cell>
        </row>
        <row r="1258">
          <cell r="AM1258" t="str">
            <v/>
          </cell>
          <cell r="AN1258" t="str">
            <v/>
          </cell>
          <cell r="AO1258" t="str">
            <v/>
          </cell>
        </row>
        <row r="1259">
          <cell r="AM1259" t="str">
            <v/>
          </cell>
          <cell r="AN1259" t="str">
            <v/>
          </cell>
          <cell r="AO1259" t="str">
            <v/>
          </cell>
        </row>
        <row r="1260">
          <cell r="AM1260" t="str">
            <v/>
          </cell>
          <cell r="AN1260" t="str">
            <v/>
          </cell>
          <cell r="AO1260" t="str">
            <v/>
          </cell>
        </row>
        <row r="1261">
          <cell r="AM1261" t="str">
            <v/>
          </cell>
          <cell r="AN1261" t="str">
            <v/>
          </cell>
          <cell r="AO1261" t="str">
            <v/>
          </cell>
        </row>
        <row r="1262">
          <cell r="AM1262" t="str">
            <v/>
          </cell>
          <cell r="AN1262" t="str">
            <v/>
          </cell>
          <cell r="AO1262" t="str">
            <v/>
          </cell>
        </row>
        <row r="1263">
          <cell r="AM1263" t="str">
            <v/>
          </cell>
          <cell r="AN1263" t="str">
            <v/>
          </cell>
          <cell r="AO1263" t="str">
            <v/>
          </cell>
        </row>
        <row r="1264">
          <cell r="AM1264" t="str">
            <v/>
          </cell>
          <cell r="AN1264" t="str">
            <v/>
          </cell>
          <cell r="AO1264" t="str">
            <v/>
          </cell>
        </row>
        <row r="1265">
          <cell r="AM1265" t="str">
            <v/>
          </cell>
          <cell r="AN1265" t="str">
            <v/>
          </cell>
          <cell r="AO1265" t="str">
            <v/>
          </cell>
        </row>
        <row r="1266">
          <cell r="AM1266">
            <v>45405</v>
          </cell>
          <cell r="AN1266">
            <v>174</v>
          </cell>
          <cell r="AO1266">
            <v>173.01</v>
          </cell>
        </row>
        <row r="1267">
          <cell r="AM1267" t="str">
            <v/>
          </cell>
          <cell r="AN1267" t="str">
            <v/>
          </cell>
          <cell r="AO1267" t="str">
            <v/>
          </cell>
        </row>
        <row r="1268">
          <cell r="AM1268" t="str">
            <v/>
          </cell>
          <cell r="AN1268" t="str">
            <v/>
          </cell>
          <cell r="AO1268" t="str">
            <v/>
          </cell>
        </row>
        <row r="1269">
          <cell r="AM1269" t="str">
            <v/>
          </cell>
          <cell r="AN1269" t="str">
            <v/>
          </cell>
          <cell r="AO1269" t="str">
            <v/>
          </cell>
        </row>
        <row r="1270">
          <cell r="AM1270" t="str">
            <v/>
          </cell>
          <cell r="AN1270" t="str">
            <v/>
          </cell>
          <cell r="AO1270" t="str">
            <v/>
          </cell>
        </row>
        <row r="1271">
          <cell r="AM1271" t="str">
            <v/>
          </cell>
          <cell r="AN1271" t="str">
            <v/>
          </cell>
          <cell r="AO1271" t="str">
            <v/>
          </cell>
        </row>
        <row r="1272">
          <cell r="AM1272" t="str">
            <v/>
          </cell>
          <cell r="AN1272" t="str">
            <v/>
          </cell>
          <cell r="AO1272" t="str">
            <v/>
          </cell>
        </row>
        <row r="1273">
          <cell r="AM1273" t="str">
            <v/>
          </cell>
          <cell r="AN1273" t="str">
            <v/>
          </cell>
          <cell r="AO1273" t="str">
            <v/>
          </cell>
        </row>
        <row r="1274">
          <cell r="AM1274" t="str">
            <v/>
          </cell>
          <cell r="AN1274" t="str">
            <v/>
          </cell>
          <cell r="AO1274" t="str">
            <v/>
          </cell>
        </row>
        <row r="1275">
          <cell r="AM1275" t="str">
            <v/>
          </cell>
          <cell r="AN1275" t="str">
            <v/>
          </cell>
          <cell r="AO1275" t="str">
            <v/>
          </cell>
        </row>
        <row r="1276">
          <cell r="AM1276" t="str">
            <v/>
          </cell>
          <cell r="AN1276" t="str">
            <v/>
          </cell>
          <cell r="AO1276" t="str">
            <v/>
          </cell>
        </row>
        <row r="1277">
          <cell r="AM1277" t="str">
            <v/>
          </cell>
          <cell r="AN1277" t="str">
            <v/>
          </cell>
          <cell r="AO1277" t="str">
            <v/>
          </cell>
        </row>
        <row r="1278">
          <cell r="AM1278" t="str">
            <v/>
          </cell>
          <cell r="AN1278" t="str">
            <v/>
          </cell>
          <cell r="AO1278" t="str">
            <v/>
          </cell>
        </row>
        <row r="1279">
          <cell r="AM1279">
            <v>45404</v>
          </cell>
          <cell r="AN1279">
            <v>327</v>
          </cell>
          <cell r="AO1279">
            <v>324.41000000000003</v>
          </cell>
        </row>
        <row r="1280">
          <cell r="AM1280" t="str">
            <v/>
          </cell>
          <cell r="AN1280" t="str">
            <v/>
          </cell>
          <cell r="AO1280" t="str">
            <v/>
          </cell>
        </row>
        <row r="1281">
          <cell r="AM1281" t="str">
            <v/>
          </cell>
          <cell r="AN1281" t="str">
            <v/>
          </cell>
          <cell r="AO1281" t="str">
            <v/>
          </cell>
        </row>
        <row r="1282">
          <cell r="AM1282" t="str">
            <v/>
          </cell>
          <cell r="AN1282" t="str">
            <v/>
          </cell>
          <cell r="AO1282" t="str">
            <v/>
          </cell>
        </row>
        <row r="1283">
          <cell r="AM1283" t="str">
            <v/>
          </cell>
          <cell r="AN1283" t="str">
            <v/>
          </cell>
          <cell r="AO1283" t="str">
            <v/>
          </cell>
        </row>
        <row r="1284">
          <cell r="AM1284" t="str">
            <v/>
          </cell>
          <cell r="AN1284" t="str">
            <v/>
          </cell>
          <cell r="AO1284" t="str">
            <v/>
          </cell>
        </row>
        <row r="1285">
          <cell r="AM1285" t="str">
            <v/>
          </cell>
          <cell r="AN1285" t="str">
            <v/>
          </cell>
          <cell r="AO1285" t="str">
            <v/>
          </cell>
        </row>
        <row r="1286">
          <cell r="AM1286" t="str">
            <v/>
          </cell>
          <cell r="AN1286" t="str">
            <v/>
          </cell>
          <cell r="AO1286" t="str">
            <v/>
          </cell>
        </row>
        <row r="1287">
          <cell r="AM1287" t="str">
            <v/>
          </cell>
          <cell r="AN1287" t="str">
            <v/>
          </cell>
          <cell r="AO1287" t="str">
            <v/>
          </cell>
        </row>
        <row r="1288">
          <cell r="AM1288" t="str">
            <v/>
          </cell>
          <cell r="AN1288" t="str">
            <v/>
          </cell>
          <cell r="AO1288" t="str">
            <v/>
          </cell>
        </row>
        <row r="1289">
          <cell r="AM1289" t="str">
            <v/>
          </cell>
          <cell r="AN1289" t="str">
            <v/>
          </cell>
          <cell r="AO1289" t="str">
            <v/>
          </cell>
        </row>
        <row r="1290">
          <cell r="AM1290" t="str">
            <v/>
          </cell>
          <cell r="AN1290" t="str">
            <v/>
          </cell>
          <cell r="AO1290" t="str">
            <v/>
          </cell>
        </row>
        <row r="1291">
          <cell r="AM1291" t="str">
            <v/>
          </cell>
          <cell r="AN1291" t="str">
            <v/>
          </cell>
          <cell r="AO1291" t="str">
            <v/>
          </cell>
        </row>
        <row r="1292">
          <cell r="AM1292" t="str">
            <v/>
          </cell>
          <cell r="AN1292" t="str">
            <v/>
          </cell>
          <cell r="AO1292" t="str">
            <v/>
          </cell>
        </row>
        <row r="1293">
          <cell r="AM1293" t="str">
            <v/>
          </cell>
          <cell r="AN1293" t="str">
            <v/>
          </cell>
          <cell r="AO1293" t="str">
            <v/>
          </cell>
        </row>
        <row r="1294">
          <cell r="AM1294" t="str">
            <v/>
          </cell>
          <cell r="AN1294" t="str">
            <v/>
          </cell>
          <cell r="AO1294" t="str">
            <v/>
          </cell>
        </row>
        <row r="1295">
          <cell r="AM1295" t="str">
            <v/>
          </cell>
          <cell r="AN1295" t="str">
            <v/>
          </cell>
          <cell r="AO1295" t="str">
            <v/>
          </cell>
        </row>
        <row r="1296">
          <cell r="AM1296" t="str">
            <v/>
          </cell>
          <cell r="AN1296" t="str">
            <v/>
          </cell>
          <cell r="AO1296" t="str">
            <v/>
          </cell>
        </row>
        <row r="1297">
          <cell r="AM1297" t="str">
            <v/>
          </cell>
          <cell r="AN1297" t="str">
            <v/>
          </cell>
          <cell r="AO1297" t="str">
            <v/>
          </cell>
        </row>
        <row r="1298">
          <cell r="AM1298" t="str">
            <v/>
          </cell>
          <cell r="AN1298" t="str">
            <v/>
          </cell>
          <cell r="AO1298" t="str">
            <v/>
          </cell>
        </row>
        <row r="1299">
          <cell r="AM1299" t="str">
            <v/>
          </cell>
          <cell r="AN1299" t="str">
            <v/>
          </cell>
          <cell r="AO1299" t="str">
            <v/>
          </cell>
        </row>
        <row r="1300">
          <cell r="AM1300" t="str">
            <v/>
          </cell>
          <cell r="AN1300" t="str">
            <v/>
          </cell>
          <cell r="AO1300" t="str">
            <v/>
          </cell>
        </row>
        <row r="1301">
          <cell r="AM1301" t="str">
            <v/>
          </cell>
          <cell r="AN1301" t="str">
            <v/>
          </cell>
          <cell r="AO1301" t="str">
            <v/>
          </cell>
        </row>
        <row r="1302">
          <cell r="AM1302" t="str">
            <v/>
          </cell>
          <cell r="AN1302" t="str">
            <v/>
          </cell>
          <cell r="AO1302" t="str">
            <v/>
          </cell>
        </row>
        <row r="1303">
          <cell r="AM1303" t="str">
            <v/>
          </cell>
          <cell r="AN1303" t="str">
            <v/>
          </cell>
          <cell r="AO1303" t="str">
            <v/>
          </cell>
        </row>
        <row r="1304">
          <cell r="AM1304" t="str">
            <v/>
          </cell>
          <cell r="AN1304" t="str">
            <v/>
          </cell>
          <cell r="AO1304" t="str">
            <v/>
          </cell>
        </row>
        <row r="1305">
          <cell r="AM1305" t="str">
            <v/>
          </cell>
          <cell r="AN1305" t="str">
            <v/>
          </cell>
          <cell r="AO1305" t="str">
            <v/>
          </cell>
        </row>
        <row r="1306">
          <cell r="AM1306" t="str">
            <v/>
          </cell>
          <cell r="AN1306" t="str">
            <v/>
          </cell>
          <cell r="AO1306" t="str">
            <v/>
          </cell>
        </row>
        <row r="1307">
          <cell r="AM1307" t="str">
            <v/>
          </cell>
          <cell r="AN1307" t="str">
            <v/>
          </cell>
          <cell r="AO1307" t="str">
            <v/>
          </cell>
        </row>
        <row r="1308">
          <cell r="AM1308" t="str">
            <v/>
          </cell>
          <cell r="AN1308" t="str">
            <v/>
          </cell>
          <cell r="AO1308" t="str">
            <v/>
          </cell>
        </row>
        <row r="1309">
          <cell r="AM1309" t="str">
            <v/>
          </cell>
          <cell r="AN1309" t="str">
            <v/>
          </cell>
          <cell r="AO1309" t="str">
            <v/>
          </cell>
        </row>
        <row r="1310">
          <cell r="AM1310" t="str">
            <v/>
          </cell>
          <cell r="AN1310" t="str">
            <v/>
          </cell>
          <cell r="AO1310" t="str">
            <v/>
          </cell>
        </row>
        <row r="1311">
          <cell r="AM1311" t="str">
            <v/>
          </cell>
          <cell r="AN1311" t="str">
            <v/>
          </cell>
          <cell r="AO1311" t="str">
            <v/>
          </cell>
        </row>
        <row r="1312">
          <cell r="AM1312" t="str">
            <v/>
          </cell>
          <cell r="AN1312" t="str">
            <v/>
          </cell>
          <cell r="AO1312" t="str">
            <v/>
          </cell>
        </row>
        <row r="1313">
          <cell r="AM1313" t="str">
            <v/>
          </cell>
          <cell r="AN1313" t="str">
            <v/>
          </cell>
          <cell r="AO1313" t="str">
            <v/>
          </cell>
        </row>
        <row r="1314">
          <cell r="AM1314" t="str">
            <v/>
          </cell>
          <cell r="AN1314" t="str">
            <v/>
          </cell>
          <cell r="AO1314" t="str">
            <v/>
          </cell>
        </row>
        <row r="1315">
          <cell r="AM1315" t="str">
            <v/>
          </cell>
          <cell r="AN1315" t="str">
            <v/>
          </cell>
          <cell r="AO1315" t="str">
            <v/>
          </cell>
        </row>
        <row r="1316">
          <cell r="AM1316" t="str">
            <v/>
          </cell>
          <cell r="AN1316" t="str">
            <v/>
          </cell>
          <cell r="AO1316" t="str">
            <v/>
          </cell>
        </row>
        <row r="1317">
          <cell r="AM1317" t="str">
            <v/>
          </cell>
          <cell r="AN1317" t="str">
            <v/>
          </cell>
          <cell r="AO1317" t="str">
            <v/>
          </cell>
        </row>
        <row r="1318">
          <cell r="AM1318" t="str">
            <v/>
          </cell>
          <cell r="AN1318" t="str">
            <v/>
          </cell>
          <cell r="AO1318" t="str">
            <v/>
          </cell>
        </row>
        <row r="1319">
          <cell r="AM1319" t="str">
            <v/>
          </cell>
          <cell r="AN1319" t="str">
            <v/>
          </cell>
          <cell r="AO1319" t="str">
            <v/>
          </cell>
        </row>
        <row r="1320">
          <cell r="AM1320" t="str">
            <v/>
          </cell>
          <cell r="AN1320" t="str">
            <v/>
          </cell>
          <cell r="AO1320" t="str">
            <v/>
          </cell>
        </row>
        <row r="1321">
          <cell r="AM1321" t="str">
            <v/>
          </cell>
          <cell r="AN1321" t="str">
            <v/>
          </cell>
          <cell r="AO1321" t="str">
            <v/>
          </cell>
        </row>
        <row r="1322">
          <cell r="AM1322" t="str">
            <v/>
          </cell>
          <cell r="AN1322" t="str">
            <v/>
          </cell>
          <cell r="AO1322" t="str">
            <v/>
          </cell>
        </row>
        <row r="1323">
          <cell r="AM1323" t="str">
            <v/>
          </cell>
          <cell r="AN1323" t="str">
            <v/>
          </cell>
          <cell r="AO1323" t="str">
            <v/>
          </cell>
        </row>
        <row r="1324">
          <cell r="AM1324" t="str">
            <v/>
          </cell>
          <cell r="AN1324" t="str">
            <v/>
          </cell>
          <cell r="AO1324" t="str">
            <v/>
          </cell>
        </row>
        <row r="1325">
          <cell r="AM1325" t="str">
            <v/>
          </cell>
          <cell r="AN1325" t="str">
            <v/>
          </cell>
          <cell r="AO1325" t="str">
            <v/>
          </cell>
        </row>
        <row r="1326">
          <cell r="AM1326" t="str">
            <v/>
          </cell>
          <cell r="AN1326" t="str">
            <v/>
          </cell>
          <cell r="AO1326" t="str">
            <v/>
          </cell>
        </row>
        <row r="1327">
          <cell r="AM1327">
            <v>45402</v>
          </cell>
          <cell r="AN1327">
            <v>996</v>
          </cell>
          <cell r="AO1327">
            <v>993.8</v>
          </cell>
        </row>
        <row r="1328">
          <cell r="AM1328">
            <v>45401</v>
          </cell>
          <cell r="AN1328">
            <v>27</v>
          </cell>
          <cell r="AO1328">
            <v>26.84</v>
          </cell>
        </row>
        <row r="1329">
          <cell r="AM1329" t="str">
            <v/>
          </cell>
          <cell r="AN1329" t="str">
            <v/>
          </cell>
          <cell r="AO1329" t="str">
            <v/>
          </cell>
        </row>
        <row r="1330">
          <cell r="AM1330" t="str">
            <v/>
          </cell>
          <cell r="AN1330" t="str">
            <v/>
          </cell>
          <cell r="AO1330" t="str">
            <v/>
          </cell>
        </row>
        <row r="1331">
          <cell r="AM1331" t="str">
            <v/>
          </cell>
          <cell r="AN1331" t="str">
            <v/>
          </cell>
          <cell r="AO1331" t="str">
            <v/>
          </cell>
        </row>
        <row r="1332">
          <cell r="AM1332" t="str">
            <v/>
          </cell>
          <cell r="AN1332" t="str">
            <v/>
          </cell>
          <cell r="AO1332" t="str">
            <v/>
          </cell>
        </row>
        <row r="1333">
          <cell r="AM1333" t="str">
            <v/>
          </cell>
          <cell r="AN1333" t="str">
            <v/>
          </cell>
          <cell r="AO1333" t="str">
            <v/>
          </cell>
        </row>
        <row r="1334">
          <cell r="AM1334" t="str">
            <v/>
          </cell>
          <cell r="AN1334" t="str">
            <v/>
          </cell>
          <cell r="AO1334" t="str">
            <v/>
          </cell>
        </row>
        <row r="1335">
          <cell r="AM1335" t="str">
            <v/>
          </cell>
          <cell r="AN1335" t="str">
            <v/>
          </cell>
          <cell r="AO1335" t="str">
            <v/>
          </cell>
        </row>
        <row r="1336">
          <cell r="AM1336">
            <v>45400</v>
          </cell>
          <cell r="AN1336">
            <v>218</v>
          </cell>
          <cell r="AO1336">
            <v>216.39</v>
          </cell>
        </row>
        <row r="1337">
          <cell r="AM1337" t="str">
            <v/>
          </cell>
          <cell r="AN1337" t="str">
            <v/>
          </cell>
          <cell r="AO1337" t="str">
            <v/>
          </cell>
        </row>
        <row r="1338">
          <cell r="AM1338" t="str">
            <v/>
          </cell>
          <cell r="AN1338" t="str">
            <v/>
          </cell>
          <cell r="AO1338" t="str">
            <v/>
          </cell>
        </row>
        <row r="1339">
          <cell r="AM1339" t="str">
            <v/>
          </cell>
          <cell r="AN1339" t="str">
            <v/>
          </cell>
          <cell r="AO1339" t="str">
            <v/>
          </cell>
        </row>
        <row r="1340">
          <cell r="AM1340" t="str">
            <v/>
          </cell>
          <cell r="AN1340" t="str">
            <v/>
          </cell>
          <cell r="AO1340" t="str">
            <v/>
          </cell>
        </row>
        <row r="1341">
          <cell r="AM1341" t="str">
            <v/>
          </cell>
          <cell r="AN1341" t="str">
            <v/>
          </cell>
          <cell r="AO1341" t="str">
            <v/>
          </cell>
        </row>
        <row r="1342">
          <cell r="AM1342" t="str">
            <v/>
          </cell>
          <cell r="AN1342" t="str">
            <v/>
          </cell>
          <cell r="AO1342" t="str">
            <v/>
          </cell>
        </row>
        <row r="1343">
          <cell r="AM1343">
            <v>45399</v>
          </cell>
          <cell r="AN1343">
            <v>521</v>
          </cell>
          <cell r="AO1343">
            <v>516.67999999999995</v>
          </cell>
        </row>
        <row r="1344">
          <cell r="AM1344" t="str">
            <v/>
          </cell>
          <cell r="AN1344" t="str">
            <v/>
          </cell>
          <cell r="AO1344" t="str">
            <v/>
          </cell>
        </row>
        <row r="1345">
          <cell r="AM1345" t="str">
            <v/>
          </cell>
          <cell r="AN1345" t="str">
            <v/>
          </cell>
          <cell r="AO1345" t="str">
            <v/>
          </cell>
        </row>
        <row r="1346">
          <cell r="AM1346" t="str">
            <v/>
          </cell>
          <cell r="AN1346" t="str">
            <v/>
          </cell>
          <cell r="AO1346" t="str">
            <v/>
          </cell>
        </row>
        <row r="1347">
          <cell r="AM1347" t="str">
            <v/>
          </cell>
          <cell r="AN1347" t="str">
            <v/>
          </cell>
          <cell r="AO1347" t="str">
            <v/>
          </cell>
        </row>
        <row r="1348">
          <cell r="AM1348" t="str">
            <v/>
          </cell>
          <cell r="AN1348" t="str">
            <v/>
          </cell>
          <cell r="AO1348" t="str">
            <v/>
          </cell>
        </row>
        <row r="1349">
          <cell r="AM1349" t="str">
            <v/>
          </cell>
          <cell r="AN1349" t="str">
            <v/>
          </cell>
          <cell r="AO1349" t="str">
            <v/>
          </cell>
        </row>
        <row r="1350">
          <cell r="AM1350" t="str">
            <v/>
          </cell>
          <cell r="AN1350" t="str">
            <v/>
          </cell>
          <cell r="AO1350" t="str">
            <v/>
          </cell>
        </row>
        <row r="1351">
          <cell r="AM1351" t="str">
            <v/>
          </cell>
          <cell r="AN1351" t="str">
            <v/>
          </cell>
          <cell r="AO1351" t="str">
            <v/>
          </cell>
        </row>
        <row r="1352">
          <cell r="AM1352" t="str">
            <v/>
          </cell>
          <cell r="AN1352" t="str">
            <v/>
          </cell>
          <cell r="AO1352" t="str">
            <v/>
          </cell>
        </row>
        <row r="1353">
          <cell r="AM1353" t="str">
            <v/>
          </cell>
          <cell r="AN1353" t="str">
            <v/>
          </cell>
          <cell r="AO1353" t="str">
            <v/>
          </cell>
        </row>
        <row r="1354">
          <cell r="AM1354" t="str">
            <v/>
          </cell>
          <cell r="AN1354" t="str">
            <v/>
          </cell>
          <cell r="AO1354" t="str">
            <v/>
          </cell>
        </row>
        <row r="1355">
          <cell r="AM1355">
            <v>45398</v>
          </cell>
          <cell r="AN1355">
            <v>192</v>
          </cell>
          <cell r="AO1355">
            <v>191.53</v>
          </cell>
        </row>
        <row r="1356">
          <cell r="AM1356" t="str">
            <v/>
          </cell>
          <cell r="AN1356" t="str">
            <v/>
          </cell>
          <cell r="AO1356" t="str">
            <v/>
          </cell>
        </row>
        <row r="1357">
          <cell r="AM1357" t="str">
            <v/>
          </cell>
          <cell r="AN1357" t="str">
            <v/>
          </cell>
          <cell r="AO1357" t="str">
            <v/>
          </cell>
        </row>
        <row r="1358">
          <cell r="AM1358" t="str">
            <v/>
          </cell>
          <cell r="AN1358" t="str">
            <v/>
          </cell>
          <cell r="AO1358" t="str">
            <v/>
          </cell>
        </row>
        <row r="1359">
          <cell r="AM1359" t="str">
            <v/>
          </cell>
          <cell r="AN1359" t="str">
            <v/>
          </cell>
          <cell r="AO1359" t="str">
            <v/>
          </cell>
        </row>
        <row r="1360">
          <cell r="AM1360" t="str">
            <v/>
          </cell>
          <cell r="AN1360" t="str">
            <v/>
          </cell>
          <cell r="AO1360" t="str">
            <v/>
          </cell>
        </row>
        <row r="1361">
          <cell r="AM1361" t="str">
            <v/>
          </cell>
          <cell r="AN1361" t="str">
            <v/>
          </cell>
          <cell r="AO1361" t="str">
            <v/>
          </cell>
        </row>
        <row r="1362">
          <cell r="AM1362" t="str">
            <v/>
          </cell>
          <cell r="AN1362" t="str">
            <v/>
          </cell>
          <cell r="AO1362" t="str">
            <v/>
          </cell>
        </row>
        <row r="1363">
          <cell r="AM1363" t="str">
            <v/>
          </cell>
          <cell r="AN1363" t="str">
            <v/>
          </cell>
          <cell r="AO1363" t="str">
            <v/>
          </cell>
        </row>
        <row r="1364">
          <cell r="AM1364" t="str">
            <v/>
          </cell>
          <cell r="AN1364" t="str">
            <v/>
          </cell>
          <cell r="AO1364" t="str">
            <v/>
          </cell>
        </row>
        <row r="1365">
          <cell r="AM1365" t="str">
            <v/>
          </cell>
          <cell r="AN1365" t="str">
            <v/>
          </cell>
          <cell r="AO1365" t="str">
            <v/>
          </cell>
        </row>
        <row r="1366">
          <cell r="AM1366" t="str">
            <v/>
          </cell>
          <cell r="AN1366" t="str">
            <v/>
          </cell>
          <cell r="AO1366" t="str">
            <v/>
          </cell>
        </row>
        <row r="1367">
          <cell r="AM1367">
            <v>45397</v>
          </cell>
          <cell r="AN1367">
            <v>47</v>
          </cell>
          <cell r="AO1367">
            <v>46.37</v>
          </cell>
        </row>
        <row r="1368">
          <cell r="AM1368" t="str">
            <v/>
          </cell>
          <cell r="AN1368" t="str">
            <v/>
          </cell>
          <cell r="AO1368" t="str">
            <v/>
          </cell>
        </row>
        <row r="1369">
          <cell r="AM1369" t="str">
            <v/>
          </cell>
          <cell r="AN1369" t="str">
            <v/>
          </cell>
          <cell r="AO1369" t="str">
            <v/>
          </cell>
        </row>
        <row r="1370">
          <cell r="AM1370" t="str">
            <v/>
          </cell>
          <cell r="AN1370" t="str">
            <v/>
          </cell>
          <cell r="AO1370" t="str">
            <v/>
          </cell>
        </row>
        <row r="1371">
          <cell r="AM1371" t="str">
            <v/>
          </cell>
          <cell r="AN1371" t="str">
            <v/>
          </cell>
          <cell r="AO1371" t="str">
            <v/>
          </cell>
        </row>
        <row r="1372">
          <cell r="AM1372" t="str">
            <v/>
          </cell>
          <cell r="AN1372" t="str">
            <v/>
          </cell>
          <cell r="AO1372" t="str">
            <v/>
          </cell>
        </row>
        <row r="1373">
          <cell r="AM1373" t="str">
            <v/>
          </cell>
          <cell r="AN1373" t="str">
            <v/>
          </cell>
          <cell r="AO1373" t="str">
            <v/>
          </cell>
        </row>
        <row r="1374">
          <cell r="AM1374" t="str">
            <v/>
          </cell>
          <cell r="AN1374" t="str">
            <v/>
          </cell>
          <cell r="AO1374" t="str">
            <v/>
          </cell>
        </row>
        <row r="1375">
          <cell r="AM1375" t="str">
            <v/>
          </cell>
          <cell r="AN1375" t="str">
            <v/>
          </cell>
          <cell r="AO1375" t="str">
            <v/>
          </cell>
        </row>
        <row r="1376">
          <cell r="AM1376" t="str">
            <v/>
          </cell>
          <cell r="AN1376" t="str">
            <v/>
          </cell>
          <cell r="AO1376" t="str">
            <v/>
          </cell>
        </row>
        <row r="1377">
          <cell r="AM1377" t="str">
            <v/>
          </cell>
          <cell r="AN1377" t="str">
            <v/>
          </cell>
          <cell r="AO1377" t="str">
            <v/>
          </cell>
        </row>
        <row r="1378">
          <cell r="AM1378" t="str">
            <v/>
          </cell>
          <cell r="AN1378" t="str">
            <v/>
          </cell>
          <cell r="AO1378" t="str">
            <v/>
          </cell>
        </row>
        <row r="1379">
          <cell r="AM1379" t="str">
            <v/>
          </cell>
          <cell r="AN1379" t="str">
            <v/>
          </cell>
          <cell r="AO1379" t="str">
            <v/>
          </cell>
        </row>
        <row r="1380">
          <cell r="AM1380" t="str">
            <v/>
          </cell>
          <cell r="AN1380" t="str">
            <v/>
          </cell>
          <cell r="AO1380" t="str">
            <v/>
          </cell>
        </row>
        <row r="1381">
          <cell r="AM1381" t="str">
            <v/>
          </cell>
          <cell r="AN1381" t="str">
            <v/>
          </cell>
          <cell r="AO1381" t="str">
            <v/>
          </cell>
        </row>
        <row r="1382">
          <cell r="AM1382" t="str">
            <v/>
          </cell>
          <cell r="AN1382" t="str">
            <v/>
          </cell>
          <cell r="AO1382" t="str">
            <v/>
          </cell>
        </row>
        <row r="1383">
          <cell r="AM1383" t="str">
            <v/>
          </cell>
          <cell r="AN1383" t="str">
            <v/>
          </cell>
          <cell r="AO1383" t="str">
            <v/>
          </cell>
        </row>
        <row r="1384">
          <cell r="AM1384" t="str">
            <v/>
          </cell>
          <cell r="AN1384" t="str">
            <v/>
          </cell>
          <cell r="AO1384" t="str">
            <v/>
          </cell>
        </row>
        <row r="1385">
          <cell r="AM1385" t="str">
            <v/>
          </cell>
          <cell r="AN1385" t="str">
            <v/>
          </cell>
          <cell r="AO1385" t="str">
            <v/>
          </cell>
        </row>
        <row r="1386">
          <cell r="AM1386" t="str">
            <v/>
          </cell>
          <cell r="AN1386" t="str">
            <v/>
          </cell>
          <cell r="AO1386" t="str">
            <v/>
          </cell>
        </row>
        <row r="1387">
          <cell r="AM1387" t="str">
            <v/>
          </cell>
          <cell r="AN1387" t="str">
            <v/>
          </cell>
          <cell r="AO1387" t="str">
            <v/>
          </cell>
        </row>
        <row r="1388">
          <cell r="AM1388" t="str">
            <v/>
          </cell>
          <cell r="AN1388" t="str">
            <v/>
          </cell>
          <cell r="AO1388" t="str">
            <v/>
          </cell>
        </row>
        <row r="1389">
          <cell r="AM1389" t="str">
            <v/>
          </cell>
          <cell r="AN1389" t="str">
            <v/>
          </cell>
          <cell r="AO1389" t="str">
            <v/>
          </cell>
        </row>
        <row r="1390">
          <cell r="AM1390" t="str">
            <v/>
          </cell>
          <cell r="AN1390" t="str">
            <v/>
          </cell>
          <cell r="AO1390" t="str">
            <v/>
          </cell>
        </row>
        <row r="1391">
          <cell r="AM1391" t="str">
            <v/>
          </cell>
          <cell r="AN1391" t="str">
            <v/>
          </cell>
          <cell r="AO1391" t="str">
            <v/>
          </cell>
        </row>
        <row r="1392">
          <cell r="AM1392" t="str">
            <v/>
          </cell>
          <cell r="AN1392" t="str">
            <v/>
          </cell>
          <cell r="AO1392" t="str">
            <v/>
          </cell>
        </row>
        <row r="1393">
          <cell r="AM1393" t="str">
            <v/>
          </cell>
          <cell r="AN1393" t="str">
            <v/>
          </cell>
          <cell r="AO1393" t="str">
            <v/>
          </cell>
        </row>
        <row r="1394">
          <cell r="AM1394" t="str">
            <v/>
          </cell>
          <cell r="AN1394" t="str">
            <v/>
          </cell>
          <cell r="AO1394" t="str">
            <v/>
          </cell>
        </row>
        <row r="1395">
          <cell r="AM1395" t="str">
            <v/>
          </cell>
          <cell r="AN1395" t="str">
            <v/>
          </cell>
          <cell r="AO1395" t="str">
            <v/>
          </cell>
        </row>
        <row r="1396">
          <cell r="AM1396" t="str">
            <v/>
          </cell>
          <cell r="AN1396" t="str">
            <v/>
          </cell>
          <cell r="AO1396" t="str">
            <v/>
          </cell>
        </row>
        <row r="1397">
          <cell r="AM1397" t="str">
            <v/>
          </cell>
          <cell r="AN1397" t="str">
            <v/>
          </cell>
          <cell r="AO1397" t="str">
            <v/>
          </cell>
        </row>
        <row r="1398">
          <cell r="AM1398" t="str">
            <v/>
          </cell>
          <cell r="AN1398" t="str">
            <v/>
          </cell>
          <cell r="AO1398" t="str">
            <v/>
          </cell>
        </row>
        <row r="1399">
          <cell r="AM1399" t="str">
            <v/>
          </cell>
          <cell r="AN1399" t="str">
            <v/>
          </cell>
          <cell r="AO1399" t="str">
            <v/>
          </cell>
        </row>
        <row r="1400">
          <cell r="AM1400" t="str">
            <v/>
          </cell>
          <cell r="AN1400" t="str">
            <v/>
          </cell>
          <cell r="AO1400" t="str">
            <v/>
          </cell>
        </row>
        <row r="1401">
          <cell r="AM1401" t="str">
            <v/>
          </cell>
          <cell r="AN1401" t="str">
            <v/>
          </cell>
          <cell r="AO1401" t="str">
            <v/>
          </cell>
        </row>
        <row r="1402">
          <cell r="AM1402" t="str">
            <v/>
          </cell>
          <cell r="AN1402" t="str">
            <v/>
          </cell>
          <cell r="AO1402" t="str">
            <v/>
          </cell>
        </row>
        <row r="1403">
          <cell r="AM1403">
            <v>45395</v>
          </cell>
          <cell r="AN1403">
            <v>888</v>
          </cell>
          <cell r="AO1403">
            <v>877.85</v>
          </cell>
        </row>
        <row r="1404">
          <cell r="AM1404">
            <v>45394</v>
          </cell>
          <cell r="AN1404">
            <v>226</v>
          </cell>
          <cell r="AO1404">
            <v>225.37</v>
          </cell>
        </row>
        <row r="1405">
          <cell r="AM1405" t="str">
            <v/>
          </cell>
          <cell r="AN1405" t="str">
            <v/>
          </cell>
          <cell r="AO1405" t="str">
            <v/>
          </cell>
        </row>
        <row r="1406">
          <cell r="AM1406" t="str">
            <v/>
          </cell>
          <cell r="AN1406" t="str">
            <v/>
          </cell>
          <cell r="AO1406" t="str">
            <v/>
          </cell>
        </row>
        <row r="1407">
          <cell r="AM1407" t="str">
            <v/>
          </cell>
          <cell r="AN1407" t="str">
            <v/>
          </cell>
          <cell r="AO1407" t="str">
            <v/>
          </cell>
        </row>
        <row r="1408">
          <cell r="AM1408" t="str">
            <v/>
          </cell>
          <cell r="AN1408" t="str">
            <v/>
          </cell>
          <cell r="AO1408" t="str">
            <v/>
          </cell>
        </row>
        <row r="1409">
          <cell r="AM1409" t="str">
            <v/>
          </cell>
          <cell r="AN1409" t="str">
            <v/>
          </cell>
          <cell r="AO1409" t="str">
            <v/>
          </cell>
        </row>
        <row r="1410">
          <cell r="AM1410" t="str">
            <v/>
          </cell>
          <cell r="AN1410" t="str">
            <v/>
          </cell>
          <cell r="AO1410" t="str">
            <v/>
          </cell>
        </row>
        <row r="1411">
          <cell r="AM1411" t="str">
            <v/>
          </cell>
          <cell r="AN1411" t="str">
            <v/>
          </cell>
          <cell r="AO1411" t="str">
            <v/>
          </cell>
        </row>
        <row r="1412">
          <cell r="AM1412" t="str">
            <v/>
          </cell>
          <cell r="AN1412" t="str">
            <v/>
          </cell>
          <cell r="AO1412" t="str">
            <v/>
          </cell>
        </row>
        <row r="1413">
          <cell r="AM1413" t="str">
            <v/>
          </cell>
          <cell r="AN1413" t="str">
            <v/>
          </cell>
          <cell r="AO1413" t="str">
            <v/>
          </cell>
        </row>
        <row r="1414">
          <cell r="AM1414" t="str">
            <v/>
          </cell>
          <cell r="AN1414" t="str">
            <v/>
          </cell>
          <cell r="AO1414" t="str">
            <v/>
          </cell>
        </row>
        <row r="1415">
          <cell r="AM1415" t="str">
            <v/>
          </cell>
          <cell r="AN1415" t="str">
            <v/>
          </cell>
          <cell r="AO1415" t="str">
            <v/>
          </cell>
        </row>
        <row r="1416">
          <cell r="AM1416" t="str">
            <v/>
          </cell>
          <cell r="AN1416" t="str">
            <v/>
          </cell>
          <cell r="AO1416" t="str">
            <v/>
          </cell>
        </row>
        <row r="1417">
          <cell r="AM1417" t="str">
            <v/>
          </cell>
          <cell r="AN1417" t="str">
            <v/>
          </cell>
          <cell r="AO1417" t="str">
            <v/>
          </cell>
        </row>
        <row r="1418">
          <cell r="AM1418" t="str">
            <v/>
          </cell>
          <cell r="AN1418" t="str">
            <v/>
          </cell>
          <cell r="AO1418" t="str">
            <v/>
          </cell>
        </row>
        <row r="1419">
          <cell r="AM1419" t="str">
            <v/>
          </cell>
          <cell r="AN1419" t="str">
            <v/>
          </cell>
          <cell r="AO1419" t="str">
            <v/>
          </cell>
        </row>
        <row r="1420">
          <cell r="AM1420">
            <v>45393</v>
          </cell>
          <cell r="AN1420">
            <v>307</v>
          </cell>
          <cell r="AO1420">
            <v>306.20999999999998</v>
          </cell>
        </row>
        <row r="1421">
          <cell r="AM1421" t="str">
            <v/>
          </cell>
          <cell r="AN1421" t="str">
            <v/>
          </cell>
          <cell r="AO1421" t="str">
            <v/>
          </cell>
        </row>
        <row r="1422">
          <cell r="AM1422" t="str">
            <v/>
          </cell>
          <cell r="AN1422" t="str">
            <v/>
          </cell>
          <cell r="AO1422" t="str">
            <v/>
          </cell>
        </row>
        <row r="1423">
          <cell r="AM1423" t="str">
            <v/>
          </cell>
          <cell r="AN1423" t="str">
            <v/>
          </cell>
          <cell r="AO1423" t="str">
            <v/>
          </cell>
        </row>
        <row r="1424">
          <cell r="AM1424" t="str">
            <v/>
          </cell>
          <cell r="AN1424" t="str">
            <v/>
          </cell>
          <cell r="AO1424" t="str">
            <v/>
          </cell>
        </row>
        <row r="1425">
          <cell r="AM1425" t="str">
            <v/>
          </cell>
          <cell r="AN1425" t="str">
            <v/>
          </cell>
          <cell r="AO1425" t="str">
            <v/>
          </cell>
        </row>
        <row r="1426">
          <cell r="AM1426" t="str">
            <v/>
          </cell>
          <cell r="AN1426" t="str">
            <v/>
          </cell>
          <cell r="AO1426" t="str">
            <v/>
          </cell>
        </row>
        <row r="1427">
          <cell r="AM1427" t="str">
            <v/>
          </cell>
          <cell r="AN1427" t="str">
            <v/>
          </cell>
          <cell r="AO1427" t="str">
            <v/>
          </cell>
        </row>
        <row r="1428">
          <cell r="AM1428" t="str">
            <v/>
          </cell>
          <cell r="AN1428" t="str">
            <v/>
          </cell>
          <cell r="AO1428" t="str">
            <v/>
          </cell>
        </row>
        <row r="1429">
          <cell r="AM1429" t="str">
            <v/>
          </cell>
          <cell r="AN1429" t="str">
            <v/>
          </cell>
          <cell r="AO1429" t="str">
            <v/>
          </cell>
        </row>
        <row r="1430">
          <cell r="AM1430" t="str">
            <v/>
          </cell>
          <cell r="AN1430" t="str">
            <v/>
          </cell>
          <cell r="AO1430" t="str">
            <v/>
          </cell>
        </row>
        <row r="1431">
          <cell r="AM1431" t="str">
            <v/>
          </cell>
          <cell r="AN1431" t="str">
            <v/>
          </cell>
          <cell r="AO1431" t="str">
            <v/>
          </cell>
        </row>
        <row r="1432">
          <cell r="AM1432" t="str">
            <v/>
          </cell>
          <cell r="AN1432" t="str">
            <v/>
          </cell>
          <cell r="AO1432" t="str">
            <v/>
          </cell>
        </row>
        <row r="1433">
          <cell r="AM1433">
            <v>45392</v>
          </cell>
          <cell r="AN1433">
            <v>216</v>
          </cell>
          <cell r="AO1433">
            <v>214.79</v>
          </cell>
        </row>
        <row r="1434">
          <cell r="AM1434" t="str">
            <v/>
          </cell>
          <cell r="AN1434" t="str">
            <v/>
          </cell>
          <cell r="AO1434" t="str">
            <v/>
          </cell>
        </row>
        <row r="1435">
          <cell r="AM1435" t="str">
            <v/>
          </cell>
          <cell r="AN1435" t="str">
            <v/>
          </cell>
          <cell r="AO1435" t="str">
            <v/>
          </cell>
        </row>
        <row r="1436">
          <cell r="AM1436" t="str">
            <v/>
          </cell>
          <cell r="AN1436" t="str">
            <v/>
          </cell>
          <cell r="AO1436" t="str">
            <v/>
          </cell>
        </row>
        <row r="1437">
          <cell r="AM1437" t="str">
            <v/>
          </cell>
          <cell r="AN1437" t="str">
            <v/>
          </cell>
          <cell r="AO1437" t="str">
            <v/>
          </cell>
        </row>
        <row r="1438">
          <cell r="AM1438" t="str">
            <v/>
          </cell>
          <cell r="AN1438" t="str">
            <v/>
          </cell>
          <cell r="AO1438" t="str">
            <v/>
          </cell>
        </row>
        <row r="1439">
          <cell r="AM1439" t="str">
            <v/>
          </cell>
          <cell r="AN1439" t="str">
            <v/>
          </cell>
          <cell r="AO1439" t="str">
            <v/>
          </cell>
        </row>
        <row r="1440">
          <cell r="AM1440" t="str">
            <v/>
          </cell>
          <cell r="AN1440" t="str">
            <v/>
          </cell>
          <cell r="AO1440" t="str">
            <v/>
          </cell>
        </row>
        <row r="1441">
          <cell r="AM1441" t="str">
            <v/>
          </cell>
          <cell r="AN1441" t="str">
            <v/>
          </cell>
          <cell r="AO1441" t="str">
            <v/>
          </cell>
        </row>
        <row r="1442">
          <cell r="AM1442" t="str">
            <v/>
          </cell>
          <cell r="AN1442" t="str">
            <v/>
          </cell>
          <cell r="AO1442" t="str">
            <v/>
          </cell>
        </row>
        <row r="1443">
          <cell r="AM1443" t="str">
            <v/>
          </cell>
          <cell r="AN1443" t="str">
            <v/>
          </cell>
          <cell r="AO1443" t="str">
            <v/>
          </cell>
        </row>
        <row r="1444">
          <cell r="AM1444" t="str">
            <v/>
          </cell>
          <cell r="AN1444" t="str">
            <v/>
          </cell>
          <cell r="AO1444" t="str">
            <v/>
          </cell>
        </row>
        <row r="1445">
          <cell r="AM1445" t="str">
            <v/>
          </cell>
          <cell r="AN1445" t="str">
            <v/>
          </cell>
          <cell r="AO1445" t="str">
            <v/>
          </cell>
        </row>
        <row r="1446">
          <cell r="AM1446" t="str">
            <v/>
          </cell>
          <cell r="AN1446" t="str">
            <v/>
          </cell>
          <cell r="AO1446" t="str">
            <v/>
          </cell>
        </row>
        <row r="1447">
          <cell r="AM1447" t="str">
            <v/>
          </cell>
          <cell r="AN1447" t="str">
            <v/>
          </cell>
          <cell r="AO1447" t="str">
            <v/>
          </cell>
        </row>
        <row r="1448">
          <cell r="AM1448" t="str">
            <v/>
          </cell>
          <cell r="AN1448" t="str">
            <v/>
          </cell>
          <cell r="AO1448" t="str">
            <v/>
          </cell>
        </row>
        <row r="1449">
          <cell r="AM1449" t="str">
            <v/>
          </cell>
          <cell r="AN1449" t="str">
            <v/>
          </cell>
          <cell r="AO1449" t="str">
            <v/>
          </cell>
        </row>
        <row r="1450">
          <cell r="AM1450" t="str">
            <v/>
          </cell>
          <cell r="AN1450" t="str">
            <v/>
          </cell>
          <cell r="AO1450" t="str">
            <v/>
          </cell>
        </row>
        <row r="1451">
          <cell r="AM1451">
            <v>45391</v>
          </cell>
          <cell r="AN1451">
            <v>92</v>
          </cell>
          <cell r="AO1451">
            <v>91.69</v>
          </cell>
        </row>
        <row r="1452">
          <cell r="AM1452" t="str">
            <v/>
          </cell>
          <cell r="AN1452" t="str">
            <v/>
          </cell>
          <cell r="AO1452" t="str">
            <v/>
          </cell>
        </row>
        <row r="1453">
          <cell r="AM1453" t="str">
            <v/>
          </cell>
          <cell r="AN1453" t="str">
            <v/>
          </cell>
          <cell r="AO1453" t="str">
            <v/>
          </cell>
        </row>
        <row r="1454">
          <cell r="AM1454" t="str">
            <v/>
          </cell>
          <cell r="AN1454" t="str">
            <v/>
          </cell>
          <cell r="AO1454" t="str">
            <v/>
          </cell>
        </row>
        <row r="1455">
          <cell r="AM1455" t="str">
            <v/>
          </cell>
          <cell r="AN1455" t="str">
            <v/>
          </cell>
          <cell r="AO1455" t="str">
            <v/>
          </cell>
        </row>
        <row r="1456">
          <cell r="AM1456" t="str">
            <v/>
          </cell>
          <cell r="AN1456" t="str">
            <v/>
          </cell>
          <cell r="AO1456" t="str">
            <v/>
          </cell>
        </row>
        <row r="1457">
          <cell r="AM1457" t="str">
            <v/>
          </cell>
          <cell r="AN1457" t="str">
            <v/>
          </cell>
          <cell r="AO1457" t="str">
            <v/>
          </cell>
        </row>
        <row r="1458">
          <cell r="AM1458" t="str">
            <v/>
          </cell>
          <cell r="AN1458" t="str">
            <v/>
          </cell>
          <cell r="AO1458" t="str">
            <v/>
          </cell>
        </row>
        <row r="1459">
          <cell r="AM1459" t="str">
            <v/>
          </cell>
          <cell r="AN1459" t="str">
            <v/>
          </cell>
          <cell r="AO1459" t="str">
            <v/>
          </cell>
        </row>
        <row r="1460">
          <cell r="AM1460" t="str">
            <v/>
          </cell>
          <cell r="AN1460" t="str">
            <v/>
          </cell>
          <cell r="AO1460" t="str">
            <v/>
          </cell>
        </row>
        <row r="1461">
          <cell r="AM1461" t="str">
            <v/>
          </cell>
          <cell r="AN1461" t="str">
            <v/>
          </cell>
          <cell r="AO1461" t="str">
            <v/>
          </cell>
        </row>
        <row r="1462">
          <cell r="AM1462">
            <v>45390</v>
          </cell>
          <cell r="AN1462">
            <v>24</v>
          </cell>
          <cell r="AO1462">
            <v>23.84</v>
          </cell>
        </row>
        <row r="1463">
          <cell r="AM1463" t="str">
            <v/>
          </cell>
          <cell r="AN1463" t="str">
            <v/>
          </cell>
          <cell r="AO1463" t="str">
            <v/>
          </cell>
        </row>
        <row r="1464">
          <cell r="AM1464" t="str">
            <v/>
          </cell>
          <cell r="AN1464" t="str">
            <v/>
          </cell>
          <cell r="AO1464" t="str">
            <v/>
          </cell>
        </row>
        <row r="1465">
          <cell r="AM1465" t="str">
            <v/>
          </cell>
          <cell r="AN1465" t="str">
            <v/>
          </cell>
          <cell r="AO1465" t="str">
            <v/>
          </cell>
        </row>
        <row r="1466">
          <cell r="AM1466" t="str">
            <v/>
          </cell>
          <cell r="AN1466" t="str">
            <v/>
          </cell>
          <cell r="AO1466" t="str">
            <v/>
          </cell>
        </row>
        <row r="1467">
          <cell r="AM1467" t="str">
            <v/>
          </cell>
          <cell r="AN1467" t="str">
            <v/>
          </cell>
          <cell r="AO1467" t="str">
            <v/>
          </cell>
        </row>
        <row r="1468">
          <cell r="AM1468" t="str">
            <v/>
          </cell>
          <cell r="AN1468" t="str">
            <v/>
          </cell>
          <cell r="AO1468" t="str">
            <v/>
          </cell>
        </row>
        <row r="1469">
          <cell r="AM1469" t="str">
            <v/>
          </cell>
          <cell r="AN1469" t="str">
            <v/>
          </cell>
          <cell r="AO1469" t="str">
            <v/>
          </cell>
        </row>
        <row r="1470">
          <cell r="AM1470" t="str">
            <v/>
          </cell>
          <cell r="AN1470" t="str">
            <v/>
          </cell>
          <cell r="AO1470" t="str">
            <v/>
          </cell>
        </row>
        <row r="1471">
          <cell r="AM1471" t="str">
            <v/>
          </cell>
          <cell r="AN1471" t="str">
            <v/>
          </cell>
          <cell r="AO1471" t="str">
            <v/>
          </cell>
        </row>
        <row r="1472">
          <cell r="AM1472" t="str">
            <v/>
          </cell>
          <cell r="AN1472" t="str">
            <v/>
          </cell>
          <cell r="AO1472" t="str">
            <v/>
          </cell>
        </row>
        <row r="1473">
          <cell r="AM1473" t="str">
            <v/>
          </cell>
          <cell r="AN1473" t="str">
            <v/>
          </cell>
          <cell r="AO1473" t="str">
            <v/>
          </cell>
        </row>
        <row r="1474">
          <cell r="AM1474" t="str">
            <v/>
          </cell>
          <cell r="AN1474" t="str">
            <v/>
          </cell>
          <cell r="AO1474" t="str">
            <v/>
          </cell>
        </row>
        <row r="1475">
          <cell r="AM1475" t="str">
            <v/>
          </cell>
          <cell r="AN1475" t="str">
            <v/>
          </cell>
          <cell r="AO1475" t="str">
            <v/>
          </cell>
        </row>
        <row r="1476">
          <cell r="AM1476" t="str">
            <v/>
          </cell>
          <cell r="AN1476" t="str">
            <v/>
          </cell>
          <cell r="AO1476" t="str">
            <v/>
          </cell>
        </row>
        <row r="1477">
          <cell r="AM1477" t="str">
            <v/>
          </cell>
          <cell r="AN1477" t="str">
            <v/>
          </cell>
          <cell r="AO1477" t="str">
            <v/>
          </cell>
        </row>
        <row r="1478">
          <cell r="AM1478" t="str">
            <v/>
          </cell>
          <cell r="AN1478" t="str">
            <v/>
          </cell>
          <cell r="AO1478" t="str">
            <v/>
          </cell>
        </row>
        <row r="1479">
          <cell r="AM1479" t="str">
            <v/>
          </cell>
          <cell r="AN1479" t="str">
            <v/>
          </cell>
          <cell r="AO1479" t="str">
            <v/>
          </cell>
        </row>
        <row r="1480">
          <cell r="AM1480" t="str">
            <v/>
          </cell>
          <cell r="AN1480" t="str">
            <v/>
          </cell>
          <cell r="AO1480" t="str">
            <v/>
          </cell>
        </row>
        <row r="1481">
          <cell r="AM1481" t="str">
            <v/>
          </cell>
          <cell r="AN1481" t="str">
            <v/>
          </cell>
          <cell r="AO1481" t="str">
            <v/>
          </cell>
        </row>
        <row r="1482">
          <cell r="AM1482" t="str">
            <v/>
          </cell>
          <cell r="AN1482" t="str">
            <v/>
          </cell>
          <cell r="AO1482" t="str">
            <v/>
          </cell>
        </row>
        <row r="1483">
          <cell r="AM1483" t="str">
            <v/>
          </cell>
          <cell r="AN1483" t="str">
            <v/>
          </cell>
          <cell r="AO1483" t="str">
            <v/>
          </cell>
        </row>
        <row r="1484">
          <cell r="AM1484" t="str">
            <v/>
          </cell>
          <cell r="AN1484" t="str">
            <v/>
          </cell>
          <cell r="AO1484" t="str">
            <v/>
          </cell>
        </row>
        <row r="1485">
          <cell r="AM1485" t="str">
            <v/>
          </cell>
          <cell r="AN1485" t="str">
            <v/>
          </cell>
          <cell r="AO1485" t="str">
            <v/>
          </cell>
        </row>
        <row r="1486">
          <cell r="AM1486" t="str">
            <v/>
          </cell>
          <cell r="AN1486" t="str">
            <v/>
          </cell>
          <cell r="AO1486" t="str">
            <v/>
          </cell>
        </row>
        <row r="1487">
          <cell r="AM1487" t="str">
            <v/>
          </cell>
          <cell r="AN1487" t="str">
            <v/>
          </cell>
          <cell r="AO1487" t="str">
            <v/>
          </cell>
        </row>
        <row r="1488">
          <cell r="AM1488" t="str">
            <v/>
          </cell>
          <cell r="AN1488" t="str">
            <v/>
          </cell>
          <cell r="AO1488" t="str">
            <v/>
          </cell>
        </row>
        <row r="1489">
          <cell r="AM1489" t="str">
            <v/>
          </cell>
          <cell r="AN1489" t="str">
            <v/>
          </cell>
          <cell r="AO1489" t="str">
            <v/>
          </cell>
        </row>
        <row r="1490">
          <cell r="AM1490" t="str">
            <v/>
          </cell>
          <cell r="AN1490" t="str">
            <v/>
          </cell>
          <cell r="AO1490" t="str">
            <v/>
          </cell>
        </row>
        <row r="1491">
          <cell r="AM1491" t="str">
            <v/>
          </cell>
          <cell r="AN1491" t="str">
            <v/>
          </cell>
          <cell r="AO1491" t="str">
            <v/>
          </cell>
        </row>
        <row r="1492">
          <cell r="AM1492" t="str">
            <v/>
          </cell>
          <cell r="AN1492" t="str">
            <v/>
          </cell>
          <cell r="AO1492" t="str">
            <v/>
          </cell>
        </row>
        <row r="1493">
          <cell r="AM1493" t="str">
            <v/>
          </cell>
          <cell r="AN1493" t="str">
            <v/>
          </cell>
          <cell r="AO1493" t="str">
            <v/>
          </cell>
        </row>
        <row r="1494">
          <cell r="AM1494">
            <v>45388</v>
          </cell>
          <cell r="AN1494">
            <v>424</v>
          </cell>
          <cell r="AO1494">
            <v>421.48</v>
          </cell>
        </row>
        <row r="1495">
          <cell r="AM1495">
            <v>45387</v>
          </cell>
          <cell r="AN1495">
            <v>273</v>
          </cell>
          <cell r="AO1495">
            <v>272.52999999999997</v>
          </cell>
        </row>
        <row r="1496">
          <cell r="AM1496" t="str">
            <v/>
          </cell>
          <cell r="AN1496" t="str">
            <v/>
          </cell>
          <cell r="AO1496" t="str">
            <v/>
          </cell>
        </row>
        <row r="1497">
          <cell r="AM1497" t="str">
            <v/>
          </cell>
          <cell r="AN1497" t="str">
            <v/>
          </cell>
          <cell r="AO1497" t="str">
            <v/>
          </cell>
        </row>
        <row r="1498">
          <cell r="AM1498" t="str">
            <v/>
          </cell>
          <cell r="AN1498" t="str">
            <v/>
          </cell>
          <cell r="AO1498" t="str">
            <v/>
          </cell>
        </row>
        <row r="1499">
          <cell r="AM1499">
            <v>45386</v>
          </cell>
          <cell r="AN1499">
            <v>512</v>
          </cell>
          <cell r="AO1499">
            <v>511.06</v>
          </cell>
        </row>
        <row r="1500">
          <cell r="AM1500" t="str">
            <v/>
          </cell>
          <cell r="AN1500" t="str">
            <v/>
          </cell>
          <cell r="AO1500" t="str">
            <v/>
          </cell>
        </row>
        <row r="1501">
          <cell r="AM1501" t="str">
            <v/>
          </cell>
          <cell r="AN1501" t="str">
            <v/>
          </cell>
          <cell r="AO1501" t="str">
            <v/>
          </cell>
        </row>
        <row r="1502">
          <cell r="AM1502" t="str">
            <v/>
          </cell>
          <cell r="AN1502" t="str">
            <v/>
          </cell>
          <cell r="AO1502" t="str">
            <v/>
          </cell>
        </row>
        <row r="1503">
          <cell r="AM1503" t="str">
            <v/>
          </cell>
          <cell r="AN1503" t="str">
            <v/>
          </cell>
          <cell r="AO1503" t="str">
            <v/>
          </cell>
        </row>
        <row r="1504">
          <cell r="AM1504" t="str">
            <v/>
          </cell>
          <cell r="AN1504" t="str">
            <v/>
          </cell>
          <cell r="AO1504" t="str">
            <v/>
          </cell>
        </row>
        <row r="1505">
          <cell r="AM1505" t="str">
            <v/>
          </cell>
          <cell r="AN1505" t="str">
            <v/>
          </cell>
          <cell r="AO1505" t="str">
            <v/>
          </cell>
        </row>
        <row r="1506">
          <cell r="AM1506" t="str">
            <v/>
          </cell>
          <cell r="AN1506" t="str">
            <v/>
          </cell>
          <cell r="AO1506" t="str">
            <v/>
          </cell>
        </row>
        <row r="1507">
          <cell r="AM1507" t="str">
            <v/>
          </cell>
          <cell r="AN1507" t="str">
            <v/>
          </cell>
          <cell r="AO1507" t="str">
            <v/>
          </cell>
        </row>
        <row r="1508">
          <cell r="AM1508" t="str">
            <v/>
          </cell>
          <cell r="AN1508" t="str">
            <v/>
          </cell>
          <cell r="AO1508" t="str">
            <v/>
          </cell>
        </row>
        <row r="1509">
          <cell r="AM1509" t="str">
            <v/>
          </cell>
          <cell r="AN1509" t="str">
            <v/>
          </cell>
          <cell r="AO1509" t="str">
            <v/>
          </cell>
        </row>
        <row r="1510">
          <cell r="AM1510" t="str">
            <v/>
          </cell>
          <cell r="AN1510" t="str">
            <v/>
          </cell>
          <cell r="AO1510" t="str">
            <v/>
          </cell>
        </row>
        <row r="1511">
          <cell r="AM1511" t="str">
            <v/>
          </cell>
          <cell r="AN1511" t="str">
            <v/>
          </cell>
          <cell r="AO1511" t="str">
            <v/>
          </cell>
        </row>
        <row r="1512">
          <cell r="AM1512" t="str">
            <v/>
          </cell>
          <cell r="AN1512" t="str">
            <v/>
          </cell>
          <cell r="AO1512" t="str">
            <v/>
          </cell>
        </row>
        <row r="1513">
          <cell r="AM1513" t="str">
            <v/>
          </cell>
          <cell r="AN1513" t="str">
            <v/>
          </cell>
          <cell r="AO1513" t="str">
            <v/>
          </cell>
        </row>
        <row r="1514">
          <cell r="AM1514" t="str">
            <v/>
          </cell>
          <cell r="AN1514" t="str">
            <v/>
          </cell>
          <cell r="AO1514" t="str">
            <v/>
          </cell>
        </row>
        <row r="1515">
          <cell r="AM1515" t="str">
            <v/>
          </cell>
          <cell r="AN1515" t="str">
            <v/>
          </cell>
          <cell r="AO1515" t="str">
            <v/>
          </cell>
        </row>
        <row r="1516">
          <cell r="AM1516">
            <v>45385</v>
          </cell>
          <cell r="AN1516">
            <v>281</v>
          </cell>
          <cell r="AO1516">
            <v>278.94</v>
          </cell>
        </row>
        <row r="1517">
          <cell r="AM1517" t="str">
            <v/>
          </cell>
          <cell r="AN1517" t="str">
            <v/>
          </cell>
          <cell r="AO1517" t="str">
            <v/>
          </cell>
        </row>
        <row r="1518">
          <cell r="AM1518" t="str">
            <v/>
          </cell>
          <cell r="AN1518" t="str">
            <v/>
          </cell>
          <cell r="AO1518" t="str">
            <v/>
          </cell>
        </row>
        <row r="1519">
          <cell r="AM1519" t="str">
            <v/>
          </cell>
          <cell r="AN1519" t="str">
            <v/>
          </cell>
          <cell r="AO1519" t="str">
            <v/>
          </cell>
        </row>
        <row r="1520">
          <cell r="AM1520" t="str">
            <v/>
          </cell>
          <cell r="AN1520" t="str">
            <v/>
          </cell>
          <cell r="AO1520" t="str">
            <v/>
          </cell>
        </row>
        <row r="1521">
          <cell r="AM1521" t="str">
            <v/>
          </cell>
          <cell r="AN1521" t="str">
            <v/>
          </cell>
          <cell r="AO1521" t="str">
            <v/>
          </cell>
        </row>
        <row r="1522">
          <cell r="AM1522" t="str">
            <v/>
          </cell>
          <cell r="AN1522" t="str">
            <v/>
          </cell>
          <cell r="AO1522" t="str">
            <v/>
          </cell>
        </row>
        <row r="1523">
          <cell r="AM1523" t="str">
            <v/>
          </cell>
          <cell r="AN1523" t="str">
            <v/>
          </cell>
          <cell r="AO1523" t="str">
            <v/>
          </cell>
        </row>
        <row r="1524">
          <cell r="AM1524" t="str">
            <v/>
          </cell>
          <cell r="AN1524" t="str">
            <v/>
          </cell>
          <cell r="AO1524" t="str">
            <v/>
          </cell>
        </row>
        <row r="1525">
          <cell r="AM1525" t="str">
            <v/>
          </cell>
          <cell r="AN1525" t="str">
            <v/>
          </cell>
          <cell r="AO1525" t="str">
            <v/>
          </cell>
        </row>
        <row r="1526">
          <cell r="AM1526" t="str">
            <v/>
          </cell>
          <cell r="AN1526" t="str">
            <v/>
          </cell>
          <cell r="AO1526" t="str">
            <v/>
          </cell>
        </row>
        <row r="1527">
          <cell r="AM1527" t="str">
            <v/>
          </cell>
          <cell r="AN1527" t="str">
            <v/>
          </cell>
          <cell r="AO1527" t="str">
            <v/>
          </cell>
        </row>
        <row r="1528">
          <cell r="AM1528">
            <v>45384</v>
          </cell>
          <cell r="AN1528">
            <v>127</v>
          </cell>
          <cell r="AO1528">
            <v>112.01</v>
          </cell>
        </row>
        <row r="1529">
          <cell r="AM1529" t="str">
            <v/>
          </cell>
          <cell r="AN1529" t="str">
            <v/>
          </cell>
          <cell r="AO1529" t="str">
            <v/>
          </cell>
        </row>
        <row r="1530">
          <cell r="AM1530" t="str">
            <v/>
          </cell>
          <cell r="AN1530" t="str">
            <v/>
          </cell>
          <cell r="AO1530" t="str">
            <v/>
          </cell>
        </row>
        <row r="1531">
          <cell r="AM1531" t="str">
            <v/>
          </cell>
          <cell r="AN1531" t="str">
            <v/>
          </cell>
          <cell r="AO1531" t="str">
            <v/>
          </cell>
        </row>
        <row r="1532">
          <cell r="AM1532" t="str">
            <v/>
          </cell>
          <cell r="AN1532" t="str">
            <v/>
          </cell>
          <cell r="AO1532" t="str">
            <v/>
          </cell>
        </row>
        <row r="1533">
          <cell r="AM1533" t="str">
            <v/>
          </cell>
          <cell r="AN1533" t="str">
            <v/>
          </cell>
          <cell r="AO1533" t="str">
            <v/>
          </cell>
        </row>
        <row r="1534">
          <cell r="AM1534" t="str">
            <v/>
          </cell>
          <cell r="AN1534" t="str">
            <v/>
          </cell>
          <cell r="AO1534" t="str">
            <v/>
          </cell>
        </row>
        <row r="1535">
          <cell r="AM1535" t="str">
            <v/>
          </cell>
          <cell r="AN1535" t="str">
            <v/>
          </cell>
          <cell r="AO1535" t="str">
            <v/>
          </cell>
        </row>
        <row r="1536">
          <cell r="AM1536" t="str">
            <v/>
          </cell>
          <cell r="AN1536" t="str">
            <v/>
          </cell>
          <cell r="AO1536" t="str">
            <v/>
          </cell>
        </row>
        <row r="1537">
          <cell r="AM1537" t="str">
            <v/>
          </cell>
          <cell r="AN1537" t="str">
            <v/>
          </cell>
          <cell r="AO1537" t="str">
            <v/>
          </cell>
        </row>
        <row r="1538">
          <cell r="AM1538" t="str">
            <v/>
          </cell>
          <cell r="AN1538" t="str">
            <v/>
          </cell>
          <cell r="AO1538" t="str">
            <v/>
          </cell>
        </row>
        <row r="1539">
          <cell r="AM1539" t="str">
            <v/>
          </cell>
          <cell r="AN1539" t="str">
            <v/>
          </cell>
          <cell r="AO1539" t="str">
            <v/>
          </cell>
        </row>
        <row r="1540">
          <cell r="AM1540" t="str">
            <v/>
          </cell>
          <cell r="AN1540" t="str">
            <v/>
          </cell>
          <cell r="AO1540" t="str">
            <v/>
          </cell>
        </row>
        <row r="1541">
          <cell r="AM1541" t="str">
            <v/>
          </cell>
          <cell r="AN1541" t="str">
            <v/>
          </cell>
          <cell r="AO1541" t="str">
            <v/>
          </cell>
        </row>
        <row r="1542">
          <cell r="AM1542" t="str">
            <v/>
          </cell>
          <cell r="AN1542" t="str">
            <v/>
          </cell>
          <cell r="AO1542" t="str">
            <v/>
          </cell>
        </row>
        <row r="1543">
          <cell r="AM1543" t="str">
            <v/>
          </cell>
          <cell r="AN1543" t="str">
            <v/>
          </cell>
          <cell r="AO1543" t="str">
            <v/>
          </cell>
        </row>
        <row r="1544">
          <cell r="AM1544">
            <v>45381</v>
          </cell>
          <cell r="AN1544">
            <v>472</v>
          </cell>
          <cell r="AO1544">
            <v>470.58</v>
          </cell>
        </row>
        <row r="1545">
          <cell r="AM1545" t="str">
            <v/>
          </cell>
          <cell r="AN1545" t="str">
            <v/>
          </cell>
          <cell r="AO1545" t="str">
            <v/>
          </cell>
        </row>
        <row r="1546">
          <cell r="AM1546" t="str">
            <v/>
          </cell>
          <cell r="AN1546" t="str">
            <v/>
          </cell>
          <cell r="AO1546" t="str">
            <v/>
          </cell>
        </row>
        <row r="1547">
          <cell r="AM1547" t="str">
            <v/>
          </cell>
          <cell r="AN1547" t="str">
            <v/>
          </cell>
          <cell r="AO1547" t="str">
            <v/>
          </cell>
        </row>
        <row r="1548">
          <cell r="AM1548" t="str">
            <v/>
          </cell>
          <cell r="AN1548" t="str">
            <v/>
          </cell>
          <cell r="AO1548" t="str">
            <v/>
          </cell>
        </row>
        <row r="1549">
          <cell r="AM1549" t="str">
            <v/>
          </cell>
          <cell r="AN1549" t="str">
            <v/>
          </cell>
          <cell r="AO1549" t="str">
            <v/>
          </cell>
        </row>
        <row r="1550">
          <cell r="AM1550" t="str">
            <v/>
          </cell>
          <cell r="AN1550" t="str">
            <v/>
          </cell>
          <cell r="AO1550" t="str">
            <v/>
          </cell>
        </row>
        <row r="1551">
          <cell r="AM1551" t="str">
            <v/>
          </cell>
          <cell r="AN1551" t="str">
            <v/>
          </cell>
          <cell r="AO1551" t="str">
            <v/>
          </cell>
        </row>
        <row r="1552">
          <cell r="AM1552">
            <v>45379</v>
          </cell>
          <cell r="AN1552">
            <v>793</v>
          </cell>
          <cell r="AO1552">
            <v>788.04</v>
          </cell>
        </row>
        <row r="1553">
          <cell r="AM1553">
            <v>45380</v>
          </cell>
          <cell r="AN1553">
            <v>201</v>
          </cell>
          <cell r="AO1553">
            <v>200.37</v>
          </cell>
        </row>
        <row r="1554">
          <cell r="AM1554" t="str">
            <v/>
          </cell>
          <cell r="AN1554" t="str">
            <v/>
          </cell>
          <cell r="AO1554" t="str">
            <v/>
          </cell>
        </row>
        <row r="1555">
          <cell r="AM1555" t="str">
            <v/>
          </cell>
          <cell r="AN1555" t="str">
            <v/>
          </cell>
          <cell r="AO1555" t="str">
            <v/>
          </cell>
        </row>
        <row r="1556">
          <cell r="AM1556" t="str">
            <v/>
          </cell>
          <cell r="AN1556" t="str">
            <v/>
          </cell>
          <cell r="AO1556" t="str">
            <v/>
          </cell>
        </row>
        <row r="1557">
          <cell r="AM1557" t="str">
            <v/>
          </cell>
          <cell r="AN1557" t="str">
            <v/>
          </cell>
          <cell r="AO1557" t="str">
            <v/>
          </cell>
        </row>
        <row r="1558">
          <cell r="AM1558" t="str">
            <v/>
          </cell>
          <cell r="AN1558" t="str">
            <v/>
          </cell>
          <cell r="AO1558" t="str">
            <v/>
          </cell>
        </row>
        <row r="1559">
          <cell r="AM1559" t="str">
            <v/>
          </cell>
          <cell r="AN1559" t="str">
            <v/>
          </cell>
          <cell r="AO1559" t="str">
            <v/>
          </cell>
        </row>
        <row r="1560">
          <cell r="AM1560" t="str">
            <v/>
          </cell>
          <cell r="AN1560" t="str">
            <v/>
          </cell>
          <cell r="AO1560" t="str">
            <v/>
          </cell>
        </row>
        <row r="1561">
          <cell r="AM1561" t="str">
            <v/>
          </cell>
          <cell r="AN1561" t="str">
            <v/>
          </cell>
          <cell r="AO1561" t="str">
            <v/>
          </cell>
        </row>
        <row r="1562">
          <cell r="AM1562" t="str">
            <v/>
          </cell>
          <cell r="AN1562" t="str">
            <v/>
          </cell>
          <cell r="AO1562" t="str">
            <v/>
          </cell>
        </row>
        <row r="1563">
          <cell r="AM1563" t="str">
            <v/>
          </cell>
          <cell r="AN1563" t="str">
            <v/>
          </cell>
          <cell r="AO1563" t="str">
            <v/>
          </cell>
        </row>
        <row r="1564">
          <cell r="AM1564" t="str">
            <v/>
          </cell>
          <cell r="AN1564" t="str">
            <v/>
          </cell>
          <cell r="AO1564" t="str">
            <v/>
          </cell>
        </row>
        <row r="1565">
          <cell r="AM1565" t="str">
            <v/>
          </cell>
          <cell r="AN1565" t="str">
            <v/>
          </cell>
          <cell r="AO1565" t="str">
            <v/>
          </cell>
        </row>
        <row r="1566">
          <cell r="AM1566" t="str">
            <v/>
          </cell>
          <cell r="AN1566" t="str">
            <v/>
          </cell>
          <cell r="AO1566" t="str">
            <v/>
          </cell>
        </row>
        <row r="1567">
          <cell r="AM1567" t="str">
            <v/>
          </cell>
          <cell r="AN1567" t="str">
            <v/>
          </cell>
          <cell r="AO1567" t="str">
            <v/>
          </cell>
        </row>
        <row r="1568">
          <cell r="AM1568" t="str">
            <v/>
          </cell>
          <cell r="AN1568" t="str">
            <v/>
          </cell>
          <cell r="AO1568" t="str">
            <v/>
          </cell>
        </row>
        <row r="1569">
          <cell r="AM1569" t="str">
            <v/>
          </cell>
          <cell r="AN1569" t="str">
            <v/>
          </cell>
          <cell r="AO1569" t="str">
            <v/>
          </cell>
        </row>
        <row r="1570">
          <cell r="AM1570" t="str">
            <v/>
          </cell>
          <cell r="AN1570" t="str">
            <v/>
          </cell>
          <cell r="AO1570" t="str">
            <v/>
          </cell>
        </row>
        <row r="1571">
          <cell r="AM1571" t="str">
            <v/>
          </cell>
          <cell r="AN1571" t="str">
            <v/>
          </cell>
          <cell r="AO1571" t="str">
            <v/>
          </cell>
        </row>
        <row r="1572">
          <cell r="AM1572" t="str">
            <v/>
          </cell>
          <cell r="AN1572" t="str">
            <v/>
          </cell>
          <cell r="AO1572" t="str">
            <v/>
          </cell>
        </row>
        <row r="1573">
          <cell r="AM1573" t="str">
            <v/>
          </cell>
          <cell r="AN1573" t="str">
            <v/>
          </cell>
          <cell r="AO1573" t="str">
            <v/>
          </cell>
        </row>
        <row r="1574">
          <cell r="AM1574" t="str">
            <v/>
          </cell>
          <cell r="AN1574" t="str">
            <v/>
          </cell>
          <cell r="AO1574" t="str">
            <v/>
          </cell>
        </row>
        <row r="1575">
          <cell r="AM1575" t="str">
            <v/>
          </cell>
          <cell r="AN1575" t="str">
            <v/>
          </cell>
          <cell r="AO1575" t="str">
            <v/>
          </cell>
        </row>
        <row r="1576">
          <cell r="AM1576" t="str">
            <v/>
          </cell>
          <cell r="AN1576" t="str">
            <v/>
          </cell>
          <cell r="AO1576" t="str">
            <v/>
          </cell>
        </row>
        <row r="1577">
          <cell r="AM1577" t="str">
            <v/>
          </cell>
          <cell r="AN1577" t="str">
            <v/>
          </cell>
          <cell r="AO1577" t="str">
            <v/>
          </cell>
        </row>
        <row r="1578">
          <cell r="AM1578" t="str">
            <v/>
          </cell>
          <cell r="AN1578" t="str">
            <v/>
          </cell>
          <cell r="AO1578" t="str">
            <v/>
          </cell>
        </row>
        <row r="1579">
          <cell r="AM1579" t="str">
            <v/>
          </cell>
          <cell r="AN1579" t="str">
            <v/>
          </cell>
          <cell r="AO1579" t="str">
            <v/>
          </cell>
        </row>
        <row r="1580">
          <cell r="AM1580" t="str">
            <v/>
          </cell>
          <cell r="AN1580" t="str">
            <v/>
          </cell>
          <cell r="AO1580" t="str">
            <v/>
          </cell>
        </row>
        <row r="1581">
          <cell r="AM1581" t="str">
            <v/>
          </cell>
          <cell r="AN1581" t="str">
            <v/>
          </cell>
          <cell r="AO1581" t="str">
            <v/>
          </cell>
        </row>
        <row r="1582">
          <cell r="AM1582" t="str">
            <v/>
          </cell>
          <cell r="AN1582" t="str">
            <v/>
          </cell>
          <cell r="AO1582" t="str">
            <v/>
          </cell>
        </row>
        <row r="1583">
          <cell r="AM1583" t="str">
            <v/>
          </cell>
          <cell r="AN1583" t="str">
            <v/>
          </cell>
          <cell r="AO1583" t="str">
            <v/>
          </cell>
        </row>
        <row r="1584">
          <cell r="AM1584" t="str">
            <v/>
          </cell>
          <cell r="AN1584" t="str">
            <v/>
          </cell>
          <cell r="AO1584" t="str">
            <v/>
          </cell>
        </row>
        <row r="1585">
          <cell r="AM1585" t="str">
            <v/>
          </cell>
          <cell r="AN1585" t="str">
            <v/>
          </cell>
          <cell r="AO1585" t="str">
            <v/>
          </cell>
        </row>
        <row r="1586">
          <cell r="AM1586" t="str">
            <v/>
          </cell>
          <cell r="AN1586" t="str">
            <v/>
          </cell>
          <cell r="AO1586" t="str">
            <v/>
          </cell>
        </row>
        <row r="1587">
          <cell r="AM1587" t="str">
            <v/>
          </cell>
          <cell r="AN1587" t="str">
            <v/>
          </cell>
          <cell r="AO1587" t="str">
            <v/>
          </cell>
        </row>
        <row r="1588">
          <cell r="AM1588" t="str">
            <v/>
          </cell>
          <cell r="AN1588" t="str">
            <v/>
          </cell>
          <cell r="AO1588" t="str">
            <v/>
          </cell>
        </row>
        <row r="1589">
          <cell r="AM1589" t="str">
            <v/>
          </cell>
          <cell r="AN1589" t="str">
            <v/>
          </cell>
          <cell r="AO1589" t="str">
            <v/>
          </cell>
        </row>
        <row r="1590">
          <cell r="AM1590" t="str">
            <v/>
          </cell>
          <cell r="AN1590" t="str">
            <v/>
          </cell>
          <cell r="AO1590" t="str">
            <v/>
          </cell>
        </row>
        <row r="1591">
          <cell r="AM1591" t="str">
            <v/>
          </cell>
          <cell r="AN1591" t="str">
            <v/>
          </cell>
          <cell r="AO1591" t="str">
            <v/>
          </cell>
        </row>
        <row r="1592">
          <cell r="AM1592" t="str">
            <v/>
          </cell>
          <cell r="AN1592" t="str">
            <v/>
          </cell>
          <cell r="AO1592" t="str">
            <v/>
          </cell>
        </row>
        <row r="1593">
          <cell r="AM1593" t="str">
            <v/>
          </cell>
          <cell r="AN1593" t="str">
            <v/>
          </cell>
          <cell r="AO1593" t="str">
            <v/>
          </cell>
        </row>
        <row r="1594">
          <cell r="AM1594" t="str">
            <v/>
          </cell>
          <cell r="AN1594" t="str">
            <v/>
          </cell>
          <cell r="AO1594" t="str">
            <v/>
          </cell>
        </row>
        <row r="1595">
          <cell r="AM1595" t="str">
            <v/>
          </cell>
          <cell r="AN1595" t="str">
            <v/>
          </cell>
          <cell r="AO1595" t="str">
            <v/>
          </cell>
        </row>
        <row r="1596">
          <cell r="AM1596" t="str">
            <v/>
          </cell>
          <cell r="AN1596" t="str">
            <v/>
          </cell>
          <cell r="AO1596" t="str">
            <v/>
          </cell>
        </row>
        <row r="1597">
          <cell r="AM1597" t="str">
            <v/>
          </cell>
          <cell r="AN1597" t="str">
            <v/>
          </cell>
          <cell r="AO1597" t="str">
            <v/>
          </cell>
        </row>
        <row r="1598">
          <cell r="AM1598">
            <v>45378</v>
          </cell>
          <cell r="AN1598">
            <v>90</v>
          </cell>
          <cell r="AO1598">
            <v>89.53</v>
          </cell>
        </row>
        <row r="1599">
          <cell r="AM1599" t="str">
            <v/>
          </cell>
          <cell r="AN1599" t="str">
            <v/>
          </cell>
          <cell r="AO1599" t="str">
            <v/>
          </cell>
        </row>
        <row r="1600">
          <cell r="AM1600" t="str">
            <v/>
          </cell>
          <cell r="AN1600" t="str">
            <v/>
          </cell>
          <cell r="AO1600" t="str">
            <v/>
          </cell>
        </row>
        <row r="1601">
          <cell r="AM1601" t="str">
            <v/>
          </cell>
          <cell r="AN1601" t="str">
            <v/>
          </cell>
          <cell r="AO1601" t="str">
            <v/>
          </cell>
        </row>
        <row r="1602">
          <cell r="AM1602" t="str">
            <v/>
          </cell>
          <cell r="AN1602" t="str">
            <v/>
          </cell>
          <cell r="AO1602" t="str">
            <v/>
          </cell>
        </row>
        <row r="1603">
          <cell r="AM1603" t="str">
            <v/>
          </cell>
          <cell r="AN1603" t="str">
            <v/>
          </cell>
          <cell r="AO1603" t="str">
            <v/>
          </cell>
        </row>
        <row r="1604">
          <cell r="AM1604" t="str">
            <v/>
          </cell>
          <cell r="AN1604" t="str">
            <v/>
          </cell>
          <cell r="AO1604" t="str">
            <v/>
          </cell>
        </row>
        <row r="1605">
          <cell r="AM1605" t="str">
            <v/>
          </cell>
          <cell r="AN1605" t="str">
            <v/>
          </cell>
          <cell r="AO1605" t="str">
            <v/>
          </cell>
        </row>
        <row r="1606">
          <cell r="AM1606" t="str">
            <v/>
          </cell>
          <cell r="AN1606" t="str">
            <v/>
          </cell>
          <cell r="AO1606" t="str">
            <v/>
          </cell>
        </row>
        <row r="1607">
          <cell r="AM1607" t="str">
            <v/>
          </cell>
          <cell r="AN1607" t="str">
            <v/>
          </cell>
          <cell r="AO1607" t="str">
            <v/>
          </cell>
        </row>
        <row r="1608">
          <cell r="AM1608" t="str">
            <v/>
          </cell>
          <cell r="AN1608" t="str">
            <v/>
          </cell>
          <cell r="AO1608" t="str">
            <v/>
          </cell>
        </row>
        <row r="1609">
          <cell r="AM1609" t="str">
            <v/>
          </cell>
          <cell r="AN1609" t="str">
            <v/>
          </cell>
          <cell r="AO1609" t="str">
            <v/>
          </cell>
        </row>
        <row r="1610">
          <cell r="AM1610" t="str">
            <v/>
          </cell>
          <cell r="AN1610" t="str">
            <v/>
          </cell>
          <cell r="AO1610" t="str">
            <v/>
          </cell>
        </row>
        <row r="1611">
          <cell r="AM1611" t="str">
            <v/>
          </cell>
          <cell r="AN1611" t="str">
            <v/>
          </cell>
          <cell r="AO1611" t="str">
            <v/>
          </cell>
        </row>
        <row r="1612">
          <cell r="AM1612" t="str">
            <v/>
          </cell>
          <cell r="AN1612" t="str">
            <v/>
          </cell>
          <cell r="AO1612" t="str">
            <v/>
          </cell>
        </row>
        <row r="1613">
          <cell r="AM1613">
            <v>45377</v>
          </cell>
          <cell r="AN1613">
            <v>145</v>
          </cell>
          <cell r="AO1613">
            <v>144.69</v>
          </cell>
        </row>
        <row r="1614">
          <cell r="AM1614" t="str">
            <v/>
          </cell>
          <cell r="AN1614" t="str">
            <v/>
          </cell>
          <cell r="AO1614" t="str">
            <v/>
          </cell>
        </row>
        <row r="1615">
          <cell r="AM1615" t="str">
            <v/>
          </cell>
          <cell r="AN1615" t="str">
            <v/>
          </cell>
          <cell r="AO1615" t="str">
            <v/>
          </cell>
        </row>
        <row r="1616">
          <cell r="AM1616" t="str">
            <v/>
          </cell>
          <cell r="AN1616" t="str">
            <v/>
          </cell>
          <cell r="AO1616" t="str">
            <v/>
          </cell>
        </row>
        <row r="1617">
          <cell r="AM1617" t="str">
            <v/>
          </cell>
          <cell r="AN1617" t="str">
            <v/>
          </cell>
          <cell r="AO1617" t="str">
            <v/>
          </cell>
        </row>
        <row r="1618">
          <cell r="AM1618" t="str">
            <v/>
          </cell>
          <cell r="AN1618" t="str">
            <v/>
          </cell>
          <cell r="AO1618" t="str">
            <v/>
          </cell>
        </row>
        <row r="1619">
          <cell r="AM1619" t="str">
            <v/>
          </cell>
          <cell r="AN1619" t="str">
            <v/>
          </cell>
          <cell r="AO1619" t="str">
            <v/>
          </cell>
        </row>
        <row r="1620">
          <cell r="AM1620" t="str">
            <v/>
          </cell>
          <cell r="AN1620" t="str">
            <v/>
          </cell>
          <cell r="AO1620" t="str">
            <v/>
          </cell>
        </row>
        <row r="1621">
          <cell r="AM1621" t="str">
            <v/>
          </cell>
          <cell r="AN1621" t="str">
            <v/>
          </cell>
          <cell r="AO1621" t="str">
            <v/>
          </cell>
        </row>
        <row r="1622">
          <cell r="AM1622" t="str">
            <v/>
          </cell>
          <cell r="AN1622" t="str">
            <v/>
          </cell>
          <cell r="AO1622" t="str">
            <v/>
          </cell>
        </row>
        <row r="1623">
          <cell r="AM1623">
            <v>45376</v>
          </cell>
          <cell r="AN1623">
            <v>164</v>
          </cell>
          <cell r="AO1623">
            <v>163.53</v>
          </cell>
        </row>
        <row r="1624">
          <cell r="AM1624" t="str">
            <v/>
          </cell>
          <cell r="AN1624" t="str">
            <v/>
          </cell>
          <cell r="AO1624" t="str">
            <v/>
          </cell>
        </row>
        <row r="1625">
          <cell r="AM1625" t="str">
            <v/>
          </cell>
          <cell r="AN1625" t="str">
            <v/>
          </cell>
          <cell r="AO1625" t="str">
            <v/>
          </cell>
        </row>
        <row r="1626">
          <cell r="AM1626" t="str">
            <v/>
          </cell>
          <cell r="AN1626" t="str">
            <v/>
          </cell>
          <cell r="AO1626" t="str">
            <v/>
          </cell>
        </row>
        <row r="1627">
          <cell r="AM1627" t="str">
            <v/>
          </cell>
          <cell r="AN1627" t="str">
            <v/>
          </cell>
          <cell r="AO1627" t="str">
            <v/>
          </cell>
        </row>
        <row r="1628">
          <cell r="AM1628" t="str">
            <v/>
          </cell>
          <cell r="AN1628" t="str">
            <v/>
          </cell>
          <cell r="AO1628" t="str">
            <v/>
          </cell>
        </row>
        <row r="1629">
          <cell r="AM1629" t="str">
            <v/>
          </cell>
          <cell r="AN1629" t="str">
            <v/>
          </cell>
          <cell r="AO1629" t="str">
            <v/>
          </cell>
        </row>
        <row r="1630">
          <cell r="AM1630" t="str">
            <v/>
          </cell>
          <cell r="AN1630" t="str">
            <v/>
          </cell>
          <cell r="AO1630" t="str">
            <v/>
          </cell>
        </row>
        <row r="1631">
          <cell r="AM1631" t="str">
            <v/>
          </cell>
          <cell r="AN1631" t="str">
            <v/>
          </cell>
          <cell r="AO1631" t="str">
            <v/>
          </cell>
        </row>
        <row r="1632">
          <cell r="AM1632" t="str">
            <v/>
          </cell>
          <cell r="AN1632" t="str">
            <v/>
          </cell>
          <cell r="AO1632" t="str">
            <v/>
          </cell>
        </row>
        <row r="1633">
          <cell r="AM1633" t="str">
            <v/>
          </cell>
          <cell r="AN1633" t="str">
            <v/>
          </cell>
          <cell r="AO1633" t="str">
            <v/>
          </cell>
        </row>
        <row r="1634">
          <cell r="AM1634" t="str">
            <v/>
          </cell>
          <cell r="AN1634" t="str">
            <v/>
          </cell>
          <cell r="AO1634" t="str">
            <v/>
          </cell>
        </row>
        <row r="1635">
          <cell r="AM1635" t="str">
            <v/>
          </cell>
          <cell r="AN1635" t="str">
            <v/>
          </cell>
          <cell r="AO1635" t="str">
            <v/>
          </cell>
        </row>
        <row r="1636">
          <cell r="AM1636" t="str">
            <v/>
          </cell>
          <cell r="AN1636" t="str">
            <v/>
          </cell>
          <cell r="AO1636" t="str">
            <v/>
          </cell>
        </row>
        <row r="1637">
          <cell r="AM1637" t="str">
            <v/>
          </cell>
          <cell r="AN1637" t="str">
            <v/>
          </cell>
          <cell r="AO1637" t="str">
            <v/>
          </cell>
        </row>
        <row r="1638">
          <cell r="AM1638" t="str">
            <v/>
          </cell>
          <cell r="AN1638" t="str">
            <v/>
          </cell>
          <cell r="AO1638" t="str">
            <v/>
          </cell>
        </row>
        <row r="1639">
          <cell r="AM1639" t="str">
            <v/>
          </cell>
          <cell r="AN1639" t="str">
            <v/>
          </cell>
          <cell r="AO1639" t="str">
            <v/>
          </cell>
        </row>
        <row r="1640">
          <cell r="AM1640" t="str">
            <v/>
          </cell>
          <cell r="AN1640" t="str">
            <v/>
          </cell>
          <cell r="AO1640" t="str">
            <v/>
          </cell>
        </row>
        <row r="1641">
          <cell r="AM1641" t="str">
            <v/>
          </cell>
          <cell r="AN1641" t="str">
            <v/>
          </cell>
          <cell r="AO1641" t="str">
            <v/>
          </cell>
        </row>
        <row r="1642">
          <cell r="AM1642" t="str">
            <v/>
          </cell>
          <cell r="AN1642" t="str">
            <v/>
          </cell>
          <cell r="AO1642" t="str">
            <v/>
          </cell>
        </row>
        <row r="1643">
          <cell r="AM1643" t="str">
            <v/>
          </cell>
          <cell r="AN1643" t="str">
            <v/>
          </cell>
          <cell r="AO1643" t="str">
            <v/>
          </cell>
        </row>
        <row r="1644">
          <cell r="AM1644" t="str">
            <v/>
          </cell>
          <cell r="AN1644" t="str">
            <v/>
          </cell>
          <cell r="AO1644" t="str">
            <v/>
          </cell>
        </row>
        <row r="1645">
          <cell r="AM1645" t="str">
            <v/>
          </cell>
          <cell r="AN1645" t="str">
            <v/>
          </cell>
          <cell r="AO1645" t="str">
            <v/>
          </cell>
        </row>
        <row r="1646">
          <cell r="AM1646" t="str">
            <v/>
          </cell>
          <cell r="AN1646" t="str">
            <v/>
          </cell>
          <cell r="AO1646" t="str">
            <v/>
          </cell>
        </row>
        <row r="1647">
          <cell r="AM1647" t="str">
            <v/>
          </cell>
          <cell r="AN1647" t="str">
            <v/>
          </cell>
          <cell r="AO1647" t="str">
            <v/>
          </cell>
        </row>
        <row r="1648">
          <cell r="AM1648" t="str">
            <v/>
          </cell>
          <cell r="AN1648" t="str">
            <v/>
          </cell>
          <cell r="AO1648" t="str">
            <v/>
          </cell>
        </row>
        <row r="1649">
          <cell r="AM1649" t="str">
            <v/>
          </cell>
          <cell r="AN1649" t="str">
            <v/>
          </cell>
          <cell r="AO1649" t="str">
            <v/>
          </cell>
        </row>
        <row r="1650">
          <cell r="AM1650" t="str">
            <v/>
          </cell>
          <cell r="AN1650" t="str">
            <v/>
          </cell>
          <cell r="AO1650" t="str">
            <v/>
          </cell>
        </row>
        <row r="1651">
          <cell r="AM1651" t="str">
            <v/>
          </cell>
          <cell r="AN1651" t="str">
            <v/>
          </cell>
          <cell r="AO1651" t="str">
            <v/>
          </cell>
        </row>
        <row r="1652">
          <cell r="AM1652" t="str">
            <v/>
          </cell>
          <cell r="AN1652" t="str">
            <v/>
          </cell>
          <cell r="AO1652" t="str">
            <v/>
          </cell>
        </row>
        <row r="1653">
          <cell r="AM1653" t="str">
            <v/>
          </cell>
          <cell r="AN1653" t="str">
            <v/>
          </cell>
          <cell r="AO1653" t="str">
            <v/>
          </cell>
        </row>
        <row r="1654">
          <cell r="AM1654" t="str">
            <v/>
          </cell>
          <cell r="AN1654" t="str">
            <v/>
          </cell>
          <cell r="AO1654" t="str">
            <v/>
          </cell>
        </row>
        <row r="1655">
          <cell r="AM1655" t="str">
            <v/>
          </cell>
          <cell r="AN1655" t="str">
            <v/>
          </cell>
          <cell r="AO1655" t="str">
            <v/>
          </cell>
        </row>
        <row r="1656">
          <cell r="AM1656" t="str">
            <v/>
          </cell>
          <cell r="AN1656" t="str">
            <v/>
          </cell>
          <cell r="AO1656" t="str">
            <v/>
          </cell>
        </row>
        <row r="1657">
          <cell r="AM1657" t="str">
            <v/>
          </cell>
          <cell r="AN1657" t="str">
            <v/>
          </cell>
          <cell r="AO1657" t="str">
            <v/>
          </cell>
        </row>
        <row r="1658">
          <cell r="AM1658" t="str">
            <v/>
          </cell>
          <cell r="AN1658" t="str">
            <v/>
          </cell>
          <cell r="AO1658" t="str">
            <v/>
          </cell>
        </row>
        <row r="1659">
          <cell r="AM1659" t="str">
            <v/>
          </cell>
          <cell r="AN1659" t="str">
            <v/>
          </cell>
          <cell r="AO1659" t="str">
            <v/>
          </cell>
        </row>
        <row r="1660">
          <cell r="AM1660" t="str">
            <v/>
          </cell>
          <cell r="AN1660" t="str">
            <v/>
          </cell>
          <cell r="AO1660" t="str">
            <v/>
          </cell>
        </row>
        <row r="1661">
          <cell r="AM1661" t="str">
            <v/>
          </cell>
          <cell r="AN1661" t="str">
            <v/>
          </cell>
          <cell r="AO1661" t="str">
            <v/>
          </cell>
        </row>
        <row r="1662">
          <cell r="AM1662" t="str">
            <v/>
          </cell>
          <cell r="AN1662" t="str">
            <v/>
          </cell>
          <cell r="AO1662" t="str">
            <v/>
          </cell>
        </row>
        <row r="1663">
          <cell r="AM1663" t="str">
            <v/>
          </cell>
          <cell r="AN1663" t="str">
            <v/>
          </cell>
          <cell r="AO1663" t="str">
            <v/>
          </cell>
        </row>
        <row r="1664">
          <cell r="AM1664" t="str">
            <v/>
          </cell>
          <cell r="AN1664" t="str">
            <v/>
          </cell>
          <cell r="AO1664" t="str">
            <v/>
          </cell>
        </row>
        <row r="1665">
          <cell r="AM1665">
            <v>45374</v>
          </cell>
          <cell r="AN1665">
            <v>695.5</v>
          </cell>
          <cell r="AO1665">
            <v>693.61</v>
          </cell>
        </row>
        <row r="1666">
          <cell r="AM1666">
            <v>45373</v>
          </cell>
          <cell r="AN1666">
            <v>272</v>
          </cell>
          <cell r="AO1666">
            <v>270.89</v>
          </cell>
        </row>
        <row r="1667">
          <cell r="AM1667" t="str">
            <v/>
          </cell>
          <cell r="AN1667" t="str">
            <v/>
          </cell>
          <cell r="AO1667" t="str">
            <v/>
          </cell>
        </row>
        <row r="1668">
          <cell r="AM1668" t="str">
            <v/>
          </cell>
          <cell r="AN1668" t="str">
            <v/>
          </cell>
          <cell r="AO1668" t="str">
            <v/>
          </cell>
        </row>
        <row r="1669">
          <cell r="AM1669">
            <v>45372</v>
          </cell>
          <cell r="AN1669">
            <v>226</v>
          </cell>
          <cell r="AO1669">
            <v>225.21</v>
          </cell>
        </row>
        <row r="1670">
          <cell r="AM1670" t="str">
            <v/>
          </cell>
          <cell r="AN1670" t="str">
            <v/>
          </cell>
          <cell r="AO1670" t="str">
            <v/>
          </cell>
        </row>
        <row r="1671">
          <cell r="AM1671" t="str">
            <v/>
          </cell>
          <cell r="AN1671" t="str">
            <v/>
          </cell>
          <cell r="AO1671" t="str">
            <v/>
          </cell>
        </row>
        <row r="1672">
          <cell r="AM1672" t="str">
            <v/>
          </cell>
          <cell r="AN1672" t="str">
            <v/>
          </cell>
          <cell r="AO1672" t="str">
            <v/>
          </cell>
        </row>
        <row r="1673">
          <cell r="AM1673" t="str">
            <v/>
          </cell>
          <cell r="AN1673" t="str">
            <v/>
          </cell>
          <cell r="AO1673" t="str">
            <v/>
          </cell>
        </row>
        <row r="1674">
          <cell r="AM1674" t="str">
            <v/>
          </cell>
          <cell r="AN1674" t="str">
            <v/>
          </cell>
          <cell r="AO1674" t="str">
            <v/>
          </cell>
        </row>
        <row r="1675">
          <cell r="AM1675" t="str">
            <v/>
          </cell>
          <cell r="AN1675" t="str">
            <v/>
          </cell>
          <cell r="AO1675" t="str">
            <v/>
          </cell>
        </row>
        <row r="1676">
          <cell r="AM1676" t="str">
            <v/>
          </cell>
          <cell r="AN1676" t="str">
            <v/>
          </cell>
          <cell r="AO1676" t="str">
            <v/>
          </cell>
        </row>
        <row r="1677">
          <cell r="AM1677" t="str">
            <v/>
          </cell>
          <cell r="AN1677" t="str">
            <v/>
          </cell>
          <cell r="AO1677" t="str">
            <v/>
          </cell>
        </row>
        <row r="1678">
          <cell r="AM1678" t="str">
            <v/>
          </cell>
          <cell r="AN1678" t="str">
            <v/>
          </cell>
          <cell r="AO1678" t="str">
            <v/>
          </cell>
        </row>
        <row r="1679">
          <cell r="AM1679">
            <v>45371</v>
          </cell>
          <cell r="AN1679">
            <v>469</v>
          </cell>
          <cell r="AO1679">
            <v>467.49</v>
          </cell>
        </row>
        <row r="1680">
          <cell r="AM1680" t="str">
            <v/>
          </cell>
          <cell r="AN1680" t="str">
            <v/>
          </cell>
          <cell r="AO1680" t="str">
            <v/>
          </cell>
        </row>
        <row r="1681">
          <cell r="AM1681" t="str">
            <v/>
          </cell>
          <cell r="AN1681" t="str">
            <v/>
          </cell>
          <cell r="AO1681" t="str">
            <v/>
          </cell>
        </row>
        <row r="1682">
          <cell r="AM1682" t="str">
            <v/>
          </cell>
          <cell r="AN1682" t="str">
            <v/>
          </cell>
          <cell r="AO1682" t="str">
            <v/>
          </cell>
        </row>
        <row r="1683">
          <cell r="AM1683" t="str">
            <v/>
          </cell>
          <cell r="AN1683" t="str">
            <v/>
          </cell>
          <cell r="AO1683" t="str">
            <v/>
          </cell>
        </row>
        <row r="1684">
          <cell r="AM1684" t="str">
            <v/>
          </cell>
          <cell r="AN1684" t="str">
            <v/>
          </cell>
          <cell r="AO1684" t="str">
            <v/>
          </cell>
        </row>
        <row r="1685">
          <cell r="AM1685" t="str">
            <v/>
          </cell>
          <cell r="AN1685" t="str">
            <v/>
          </cell>
          <cell r="AO1685" t="str">
            <v/>
          </cell>
        </row>
        <row r="1686">
          <cell r="AM1686">
            <v>45370</v>
          </cell>
          <cell r="AN1686">
            <v>201</v>
          </cell>
          <cell r="AO1686">
            <v>200.53</v>
          </cell>
        </row>
        <row r="1687">
          <cell r="AM1687" t="str">
            <v/>
          </cell>
          <cell r="AN1687" t="str">
            <v/>
          </cell>
          <cell r="AO1687" t="str">
            <v/>
          </cell>
        </row>
        <row r="1688">
          <cell r="AM1688" t="str">
            <v/>
          </cell>
          <cell r="AN1688" t="str">
            <v/>
          </cell>
          <cell r="AO1688" t="str">
            <v/>
          </cell>
        </row>
        <row r="1689">
          <cell r="AM1689" t="str">
            <v/>
          </cell>
          <cell r="AN1689" t="str">
            <v/>
          </cell>
          <cell r="AO1689" t="str">
            <v/>
          </cell>
        </row>
        <row r="1690">
          <cell r="AM1690" t="str">
            <v/>
          </cell>
          <cell r="AN1690" t="str">
            <v/>
          </cell>
          <cell r="AO1690" t="str">
            <v/>
          </cell>
        </row>
        <row r="1691">
          <cell r="AM1691" t="str">
            <v/>
          </cell>
          <cell r="AN1691" t="str">
            <v/>
          </cell>
          <cell r="AO1691" t="str">
            <v/>
          </cell>
        </row>
        <row r="1692">
          <cell r="AM1692" t="str">
            <v/>
          </cell>
          <cell r="AN1692" t="str">
            <v/>
          </cell>
          <cell r="AO1692" t="str">
            <v/>
          </cell>
        </row>
        <row r="1693">
          <cell r="AM1693" t="str">
            <v/>
          </cell>
          <cell r="AN1693" t="str">
            <v/>
          </cell>
          <cell r="AO1693" t="str">
            <v/>
          </cell>
        </row>
        <row r="1694">
          <cell r="AM1694" t="str">
            <v/>
          </cell>
          <cell r="AN1694" t="str">
            <v/>
          </cell>
          <cell r="AO1694" t="str">
            <v/>
          </cell>
        </row>
        <row r="1695">
          <cell r="AM1695">
            <v>45369</v>
          </cell>
          <cell r="AN1695">
            <v>108</v>
          </cell>
          <cell r="AO1695">
            <v>107.53</v>
          </cell>
        </row>
        <row r="1696">
          <cell r="AM1696" t="str">
            <v/>
          </cell>
          <cell r="AN1696" t="str">
            <v/>
          </cell>
          <cell r="AO1696" t="str">
            <v/>
          </cell>
        </row>
        <row r="1697">
          <cell r="AM1697" t="str">
            <v/>
          </cell>
          <cell r="AN1697" t="str">
            <v/>
          </cell>
          <cell r="AO1697" t="str">
            <v/>
          </cell>
        </row>
        <row r="1698">
          <cell r="AM1698" t="str">
            <v/>
          </cell>
          <cell r="AN1698" t="str">
            <v/>
          </cell>
          <cell r="AO1698" t="str">
            <v/>
          </cell>
        </row>
        <row r="1699">
          <cell r="AM1699" t="str">
            <v/>
          </cell>
          <cell r="AN1699" t="str">
            <v/>
          </cell>
          <cell r="AO1699" t="str">
            <v/>
          </cell>
        </row>
        <row r="1700">
          <cell r="AM1700" t="str">
            <v/>
          </cell>
          <cell r="AN1700" t="str">
            <v/>
          </cell>
          <cell r="AO1700" t="str">
            <v/>
          </cell>
        </row>
        <row r="1701">
          <cell r="AM1701" t="str">
            <v/>
          </cell>
          <cell r="AN1701" t="str">
            <v/>
          </cell>
          <cell r="AO1701" t="str">
            <v/>
          </cell>
        </row>
        <row r="1702">
          <cell r="AM1702" t="str">
            <v/>
          </cell>
          <cell r="AN1702" t="str">
            <v/>
          </cell>
          <cell r="AO1702" t="str">
            <v/>
          </cell>
        </row>
        <row r="1703">
          <cell r="AM1703" t="str">
            <v/>
          </cell>
          <cell r="AN1703" t="str">
            <v/>
          </cell>
          <cell r="AO1703" t="str">
            <v/>
          </cell>
        </row>
        <row r="1704">
          <cell r="AM1704" t="str">
            <v/>
          </cell>
          <cell r="AN1704" t="str">
            <v/>
          </cell>
          <cell r="AO1704" t="str">
            <v/>
          </cell>
        </row>
        <row r="1705">
          <cell r="AM1705" t="str">
            <v/>
          </cell>
          <cell r="AN1705" t="str">
            <v/>
          </cell>
          <cell r="AO1705" t="str">
            <v/>
          </cell>
        </row>
        <row r="1706">
          <cell r="AM1706" t="str">
            <v/>
          </cell>
          <cell r="AN1706" t="str">
            <v/>
          </cell>
          <cell r="AO1706" t="str">
            <v/>
          </cell>
        </row>
        <row r="1707">
          <cell r="AM1707" t="str">
            <v/>
          </cell>
          <cell r="AN1707" t="str">
            <v/>
          </cell>
          <cell r="AO1707" t="str">
            <v/>
          </cell>
        </row>
        <row r="1708">
          <cell r="AM1708" t="str">
            <v/>
          </cell>
          <cell r="AN1708" t="str">
            <v/>
          </cell>
          <cell r="AO1708" t="str">
            <v/>
          </cell>
        </row>
        <row r="1709">
          <cell r="AM1709" t="str">
            <v/>
          </cell>
          <cell r="AN1709" t="str">
            <v/>
          </cell>
          <cell r="AO1709" t="str">
            <v/>
          </cell>
        </row>
        <row r="1710">
          <cell r="AM1710" t="str">
            <v/>
          </cell>
          <cell r="AN1710" t="str">
            <v/>
          </cell>
          <cell r="AO1710" t="str">
            <v/>
          </cell>
        </row>
        <row r="1711">
          <cell r="AM1711" t="str">
            <v/>
          </cell>
          <cell r="AN1711" t="str">
            <v/>
          </cell>
          <cell r="AO1711" t="str">
            <v/>
          </cell>
        </row>
        <row r="1712">
          <cell r="AM1712" t="str">
            <v/>
          </cell>
          <cell r="AN1712" t="str">
            <v/>
          </cell>
          <cell r="AO1712" t="str">
            <v/>
          </cell>
        </row>
        <row r="1713">
          <cell r="AM1713">
            <v>45367</v>
          </cell>
          <cell r="AN1713">
            <v>1268.02</v>
          </cell>
          <cell r="AO1713">
            <v>1262.56</v>
          </cell>
        </row>
        <row r="1714">
          <cell r="AM1714">
            <v>45366</v>
          </cell>
          <cell r="AN1714">
            <v>238</v>
          </cell>
          <cell r="AO1714">
            <v>235.76</v>
          </cell>
        </row>
        <row r="1715">
          <cell r="AM1715" t="str">
            <v/>
          </cell>
          <cell r="AN1715" t="str">
            <v/>
          </cell>
          <cell r="AO1715" t="str">
            <v/>
          </cell>
        </row>
        <row r="1716">
          <cell r="AM1716" t="str">
            <v/>
          </cell>
          <cell r="AN1716" t="str">
            <v/>
          </cell>
          <cell r="AO1716" t="str">
            <v/>
          </cell>
        </row>
        <row r="1717">
          <cell r="AM1717" t="str">
            <v/>
          </cell>
          <cell r="AN1717" t="str">
            <v/>
          </cell>
          <cell r="AO1717" t="str">
            <v/>
          </cell>
        </row>
        <row r="1718">
          <cell r="AM1718" t="str">
            <v/>
          </cell>
          <cell r="AN1718" t="str">
            <v/>
          </cell>
          <cell r="AO1718" t="str">
            <v/>
          </cell>
        </row>
        <row r="1719">
          <cell r="AM1719" t="str">
            <v/>
          </cell>
          <cell r="AN1719" t="str">
            <v/>
          </cell>
          <cell r="AO1719" t="str">
            <v/>
          </cell>
        </row>
        <row r="1720">
          <cell r="AM1720" t="str">
            <v/>
          </cell>
          <cell r="AN1720" t="str">
            <v/>
          </cell>
          <cell r="AO1720" t="str">
            <v/>
          </cell>
        </row>
        <row r="1721">
          <cell r="AM1721" t="str">
            <v/>
          </cell>
          <cell r="AN1721" t="str">
            <v/>
          </cell>
          <cell r="AO1721" t="str">
            <v/>
          </cell>
        </row>
        <row r="1722">
          <cell r="AM1722" t="str">
            <v/>
          </cell>
          <cell r="AN1722" t="str">
            <v/>
          </cell>
          <cell r="AO1722" t="str">
            <v/>
          </cell>
        </row>
        <row r="1723">
          <cell r="AM1723" t="str">
            <v/>
          </cell>
          <cell r="AN1723" t="str">
            <v/>
          </cell>
          <cell r="AO1723" t="str">
            <v/>
          </cell>
        </row>
        <row r="1724">
          <cell r="AM1724" t="str">
            <v/>
          </cell>
          <cell r="AN1724" t="str">
            <v/>
          </cell>
          <cell r="AO1724" t="str">
            <v/>
          </cell>
        </row>
        <row r="1725">
          <cell r="AM1725" t="str">
            <v/>
          </cell>
          <cell r="AN1725" t="str">
            <v/>
          </cell>
          <cell r="AO1725" t="str">
            <v/>
          </cell>
        </row>
        <row r="1726">
          <cell r="AM1726" t="str">
            <v/>
          </cell>
          <cell r="AN1726" t="str">
            <v/>
          </cell>
          <cell r="AO1726" t="str">
            <v/>
          </cell>
        </row>
        <row r="1727">
          <cell r="AM1727" t="str">
            <v/>
          </cell>
          <cell r="AN1727" t="str">
            <v/>
          </cell>
          <cell r="AO1727" t="str">
            <v/>
          </cell>
        </row>
        <row r="1728">
          <cell r="AM1728" t="str">
            <v/>
          </cell>
          <cell r="AN1728" t="str">
            <v/>
          </cell>
          <cell r="AO1728" t="str">
            <v/>
          </cell>
        </row>
        <row r="1729">
          <cell r="AM1729" t="str">
            <v/>
          </cell>
          <cell r="AN1729" t="str">
            <v/>
          </cell>
          <cell r="AO1729" t="str">
            <v/>
          </cell>
        </row>
        <row r="1730">
          <cell r="AM1730" t="str">
            <v/>
          </cell>
          <cell r="AN1730" t="str">
            <v/>
          </cell>
          <cell r="AO1730" t="str">
            <v/>
          </cell>
        </row>
        <row r="1731">
          <cell r="AM1731" t="str">
            <v/>
          </cell>
          <cell r="AN1731" t="str">
            <v/>
          </cell>
          <cell r="AO1731" t="str">
            <v/>
          </cell>
        </row>
        <row r="1732">
          <cell r="AM1732" t="str">
            <v/>
          </cell>
          <cell r="AN1732" t="str">
            <v/>
          </cell>
          <cell r="AO1732" t="str">
            <v/>
          </cell>
        </row>
        <row r="1733">
          <cell r="AM1733" t="str">
            <v/>
          </cell>
          <cell r="AN1733" t="str">
            <v/>
          </cell>
          <cell r="AO1733" t="str">
            <v/>
          </cell>
        </row>
        <row r="1734">
          <cell r="AM1734" t="str">
            <v/>
          </cell>
          <cell r="AN1734" t="str">
            <v/>
          </cell>
          <cell r="AO1734" t="str">
            <v/>
          </cell>
        </row>
        <row r="1735">
          <cell r="AM1735" t="str">
            <v/>
          </cell>
          <cell r="AN1735" t="str">
            <v/>
          </cell>
          <cell r="AO1735" t="str">
            <v/>
          </cell>
        </row>
        <row r="1736">
          <cell r="AM1736" t="str">
            <v/>
          </cell>
          <cell r="AN1736" t="str">
            <v/>
          </cell>
          <cell r="AO1736" t="str">
            <v/>
          </cell>
        </row>
        <row r="1737">
          <cell r="AM1737" t="str">
            <v/>
          </cell>
          <cell r="AN1737" t="str">
            <v/>
          </cell>
          <cell r="AO1737" t="str">
            <v/>
          </cell>
        </row>
        <row r="1738">
          <cell r="AM1738" t="str">
            <v/>
          </cell>
          <cell r="AN1738" t="str">
            <v/>
          </cell>
          <cell r="AO1738" t="str">
            <v/>
          </cell>
        </row>
        <row r="1739">
          <cell r="AM1739" t="str">
            <v/>
          </cell>
          <cell r="AN1739" t="str">
            <v/>
          </cell>
          <cell r="AO1739" t="str">
            <v/>
          </cell>
        </row>
        <row r="1740">
          <cell r="AM1740" t="str">
            <v/>
          </cell>
          <cell r="AN1740" t="str">
            <v/>
          </cell>
          <cell r="AO1740" t="str">
            <v/>
          </cell>
        </row>
        <row r="1741">
          <cell r="AM1741" t="str">
            <v/>
          </cell>
          <cell r="AN1741" t="str">
            <v/>
          </cell>
          <cell r="AO1741" t="str">
            <v/>
          </cell>
        </row>
        <row r="1742">
          <cell r="AM1742" t="str">
            <v/>
          </cell>
          <cell r="AN1742" t="str">
            <v/>
          </cell>
          <cell r="AO1742" t="str">
            <v/>
          </cell>
        </row>
        <row r="1743">
          <cell r="AM1743" t="str">
            <v/>
          </cell>
          <cell r="AN1743" t="str">
            <v/>
          </cell>
          <cell r="AO1743" t="str">
            <v/>
          </cell>
        </row>
        <row r="1744">
          <cell r="AM1744" t="str">
            <v/>
          </cell>
          <cell r="AN1744" t="str">
            <v/>
          </cell>
          <cell r="AO1744" t="str">
            <v/>
          </cell>
        </row>
        <row r="1745">
          <cell r="AM1745" t="str">
            <v/>
          </cell>
          <cell r="AN1745" t="str">
            <v/>
          </cell>
          <cell r="AO1745" t="str">
            <v/>
          </cell>
        </row>
        <row r="1746">
          <cell r="AM1746" t="str">
            <v/>
          </cell>
          <cell r="AN1746" t="str">
            <v/>
          </cell>
          <cell r="AO1746" t="str">
            <v/>
          </cell>
        </row>
        <row r="1747">
          <cell r="AM1747" t="str">
            <v/>
          </cell>
          <cell r="AN1747" t="str">
            <v/>
          </cell>
          <cell r="AO1747" t="str">
            <v/>
          </cell>
        </row>
        <row r="1748">
          <cell r="AM1748" t="str">
            <v/>
          </cell>
          <cell r="AN1748" t="str">
            <v/>
          </cell>
          <cell r="AO1748" t="str">
            <v/>
          </cell>
        </row>
        <row r="1749">
          <cell r="AM1749">
            <v>45365</v>
          </cell>
          <cell r="AN1749">
            <v>487</v>
          </cell>
          <cell r="AO1749">
            <v>482.91</v>
          </cell>
        </row>
        <row r="1750">
          <cell r="AM1750" t="str">
            <v/>
          </cell>
          <cell r="AN1750" t="str">
            <v/>
          </cell>
          <cell r="AO1750" t="str">
            <v/>
          </cell>
        </row>
        <row r="1751">
          <cell r="AM1751" t="str">
            <v/>
          </cell>
          <cell r="AN1751" t="str">
            <v/>
          </cell>
          <cell r="AO1751" t="str">
            <v/>
          </cell>
        </row>
        <row r="1752">
          <cell r="AM1752" t="str">
            <v/>
          </cell>
          <cell r="AN1752" t="str">
            <v/>
          </cell>
          <cell r="AO1752" t="str">
            <v/>
          </cell>
        </row>
        <row r="1753">
          <cell r="AM1753" t="str">
            <v/>
          </cell>
          <cell r="AN1753" t="str">
            <v/>
          </cell>
          <cell r="AO1753" t="str">
            <v/>
          </cell>
        </row>
        <row r="1754">
          <cell r="AM1754" t="str">
            <v/>
          </cell>
          <cell r="AN1754" t="str">
            <v/>
          </cell>
          <cell r="AO1754" t="str">
            <v/>
          </cell>
        </row>
        <row r="1755">
          <cell r="AM1755" t="str">
            <v/>
          </cell>
          <cell r="AN1755" t="str">
            <v/>
          </cell>
          <cell r="AO1755" t="str">
            <v/>
          </cell>
        </row>
        <row r="1756">
          <cell r="AM1756" t="str">
            <v/>
          </cell>
          <cell r="AN1756" t="str">
            <v/>
          </cell>
          <cell r="AO1756" t="str">
            <v/>
          </cell>
        </row>
        <row r="1757">
          <cell r="AM1757" t="str">
            <v/>
          </cell>
          <cell r="AN1757" t="str">
            <v/>
          </cell>
          <cell r="AO1757" t="str">
            <v/>
          </cell>
        </row>
        <row r="1758">
          <cell r="AM1758" t="str">
            <v/>
          </cell>
          <cell r="AN1758" t="str">
            <v/>
          </cell>
          <cell r="AO1758" t="str">
            <v/>
          </cell>
        </row>
        <row r="1759">
          <cell r="AM1759">
            <v>45364</v>
          </cell>
          <cell r="AN1759">
            <v>447</v>
          </cell>
          <cell r="AO1759">
            <v>442.05</v>
          </cell>
        </row>
        <row r="1760">
          <cell r="AM1760" t="str">
            <v/>
          </cell>
          <cell r="AN1760" t="str">
            <v/>
          </cell>
          <cell r="AO1760" t="str">
            <v/>
          </cell>
        </row>
        <row r="1761">
          <cell r="AM1761" t="str">
            <v/>
          </cell>
          <cell r="AN1761" t="str">
            <v/>
          </cell>
          <cell r="AO1761" t="str">
            <v/>
          </cell>
        </row>
        <row r="1762">
          <cell r="AM1762" t="str">
            <v/>
          </cell>
          <cell r="AN1762" t="str">
            <v/>
          </cell>
          <cell r="AO1762" t="str">
            <v/>
          </cell>
        </row>
        <row r="1763">
          <cell r="AM1763" t="str">
            <v/>
          </cell>
          <cell r="AN1763" t="str">
            <v/>
          </cell>
          <cell r="AO1763" t="str">
            <v/>
          </cell>
        </row>
        <row r="1764">
          <cell r="AM1764" t="str">
            <v/>
          </cell>
          <cell r="AN1764" t="str">
            <v/>
          </cell>
          <cell r="AO1764" t="str">
            <v/>
          </cell>
        </row>
        <row r="1765">
          <cell r="AM1765" t="str">
            <v/>
          </cell>
          <cell r="AN1765" t="str">
            <v/>
          </cell>
          <cell r="AO1765" t="str">
            <v/>
          </cell>
        </row>
        <row r="1766">
          <cell r="AM1766" t="str">
            <v/>
          </cell>
          <cell r="AN1766" t="str">
            <v/>
          </cell>
          <cell r="AO1766" t="str">
            <v/>
          </cell>
        </row>
        <row r="1767">
          <cell r="AM1767" t="str">
            <v/>
          </cell>
          <cell r="AN1767" t="str">
            <v/>
          </cell>
          <cell r="AO1767" t="str">
            <v/>
          </cell>
        </row>
        <row r="1768">
          <cell r="AM1768" t="str">
            <v/>
          </cell>
          <cell r="AN1768" t="str">
            <v/>
          </cell>
          <cell r="AO1768" t="str">
            <v/>
          </cell>
        </row>
        <row r="1769">
          <cell r="AM1769" t="str">
            <v/>
          </cell>
          <cell r="AN1769" t="str">
            <v/>
          </cell>
          <cell r="AO1769" t="str">
            <v/>
          </cell>
        </row>
        <row r="1770">
          <cell r="AM1770" t="str">
            <v/>
          </cell>
          <cell r="AN1770" t="str">
            <v/>
          </cell>
          <cell r="AO1770" t="str">
            <v/>
          </cell>
        </row>
        <row r="1771">
          <cell r="AM1771" t="str">
            <v/>
          </cell>
          <cell r="AN1771" t="str">
            <v/>
          </cell>
          <cell r="AO1771" t="str">
            <v/>
          </cell>
        </row>
        <row r="1772">
          <cell r="AM1772">
            <v>45363</v>
          </cell>
          <cell r="AN1772">
            <v>180</v>
          </cell>
          <cell r="AO1772">
            <v>179.69</v>
          </cell>
        </row>
        <row r="1773">
          <cell r="AM1773" t="str">
            <v/>
          </cell>
          <cell r="AN1773" t="str">
            <v/>
          </cell>
          <cell r="AO1773" t="str">
            <v/>
          </cell>
        </row>
        <row r="1774">
          <cell r="AM1774" t="str">
            <v/>
          </cell>
          <cell r="AN1774" t="str">
            <v/>
          </cell>
          <cell r="AO1774" t="str">
            <v/>
          </cell>
        </row>
        <row r="1775">
          <cell r="AM1775" t="str">
            <v/>
          </cell>
          <cell r="AN1775" t="str">
            <v/>
          </cell>
          <cell r="AO1775" t="str">
            <v/>
          </cell>
        </row>
        <row r="1776">
          <cell r="AM1776" t="str">
            <v/>
          </cell>
          <cell r="AN1776" t="str">
            <v/>
          </cell>
          <cell r="AO1776" t="str">
            <v/>
          </cell>
        </row>
        <row r="1777">
          <cell r="AM1777" t="str">
            <v/>
          </cell>
          <cell r="AN1777" t="str">
            <v/>
          </cell>
          <cell r="AO1777" t="str">
            <v/>
          </cell>
        </row>
        <row r="1778">
          <cell r="AM1778" t="str">
            <v/>
          </cell>
          <cell r="AN1778" t="str">
            <v/>
          </cell>
          <cell r="AO1778" t="str">
            <v/>
          </cell>
        </row>
        <row r="1779">
          <cell r="AM1779" t="str">
            <v/>
          </cell>
          <cell r="AN1779" t="str">
            <v/>
          </cell>
          <cell r="AO1779" t="str">
            <v/>
          </cell>
        </row>
        <row r="1780">
          <cell r="AM1780" t="str">
            <v/>
          </cell>
          <cell r="AN1780" t="str">
            <v/>
          </cell>
          <cell r="AO1780" t="str">
            <v/>
          </cell>
        </row>
        <row r="1781">
          <cell r="AM1781">
            <v>45362</v>
          </cell>
          <cell r="AN1781">
            <v>246</v>
          </cell>
          <cell r="AO1781">
            <v>245.53</v>
          </cell>
        </row>
        <row r="1782">
          <cell r="AM1782" t="str">
            <v/>
          </cell>
          <cell r="AN1782" t="str">
            <v/>
          </cell>
          <cell r="AO1782" t="str">
            <v/>
          </cell>
        </row>
        <row r="1783">
          <cell r="AM1783" t="str">
            <v/>
          </cell>
          <cell r="AN1783" t="str">
            <v/>
          </cell>
          <cell r="AO1783" t="str">
            <v/>
          </cell>
        </row>
        <row r="1784">
          <cell r="AM1784" t="str">
            <v/>
          </cell>
          <cell r="AN1784" t="str">
            <v/>
          </cell>
          <cell r="AO1784" t="str">
            <v/>
          </cell>
        </row>
        <row r="1785">
          <cell r="AM1785" t="str">
            <v/>
          </cell>
          <cell r="AN1785" t="str">
            <v/>
          </cell>
          <cell r="AO1785" t="str">
            <v/>
          </cell>
        </row>
        <row r="1786">
          <cell r="AM1786" t="str">
            <v/>
          </cell>
          <cell r="AN1786" t="str">
            <v/>
          </cell>
          <cell r="AO1786" t="str">
            <v/>
          </cell>
        </row>
        <row r="1787">
          <cell r="AM1787" t="str">
            <v/>
          </cell>
          <cell r="AN1787" t="str">
            <v/>
          </cell>
          <cell r="AO1787" t="str">
            <v/>
          </cell>
        </row>
        <row r="1788">
          <cell r="AM1788" t="str">
            <v/>
          </cell>
          <cell r="AN1788" t="str">
            <v/>
          </cell>
          <cell r="AO1788" t="str">
            <v/>
          </cell>
        </row>
        <row r="1789">
          <cell r="AM1789" t="str">
            <v/>
          </cell>
          <cell r="AN1789" t="str">
            <v/>
          </cell>
          <cell r="AO1789" t="str">
            <v/>
          </cell>
        </row>
        <row r="1790">
          <cell r="AM1790" t="str">
            <v/>
          </cell>
          <cell r="AN1790" t="str">
            <v/>
          </cell>
          <cell r="AO1790" t="str">
            <v/>
          </cell>
        </row>
        <row r="1791">
          <cell r="AM1791" t="str">
            <v/>
          </cell>
          <cell r="AN1791" t="str">
            <v/>
          </cell>
          <cell r="AO1791" t="str">
            <v/>
          </cell>
        </row>
        <row r="1792">
          <cell r="AM1792" t="str">
            <v/>
          </cell>
          <cell r="AN1792" t="str">
            <v/>
          </cell>
          <cell r="AO1792" t="str">
            <v/>
          </cell>
        </row>
        <row r="1793">
          <cell r="AM1793">
            <v>45360</v>
          </cell>
          <cell r="AN1793">
            <v>1437</v>
          </cell>
          <cell r="AO1793">
            <v>1432.28</v>
          </cell>
        </row>
        <row r="1794">
          <cell r="AM1794">
            <v>45359</v>
          </cell>
          <cell r="AN1794">
            <v>222</v>
          </cell>
          <cell r="AO1794">
            <v>221</v>
          </cell>
        </row>
        <row r="1795">
          <cell r="AM1795" t="str">
            <v/>
          </cell>
          <cell r="AN1795" t="str">
            <v/>
          </cell>
          <cell r="AO1795" t="str">
            <v/>
          </cell>
        </row>
        <row r="1796">
          <cell r="AM1796" t="str">
            <v/>
          </cell>
          <cell r="AN1796" t="str">
            <v/>
          </cell>
          <cell r="AO1796" t="str">
            <v/>
          </cell>
        </row>
        <row r="1797">
          <cell r="AM1797" t="str">
            <v/>
          </cell>
          <cell r="AN1797" t="str">
            <v/>
          </cell>
          <cell r="AO1797" t="str">
            <v/>
          </cell>
        </row>
        <row r="1798">
          <cell r="AM1798" t="str">
            <v/>
          </cell>
          <cell r="AN1798" t="str">
            <v/>
          </cell>
          <cell r="AO1798" t="str">
            <v/>
          </cell>
        </row>
        <row r="1799">
          <cell r="AM1799" t="str">
            <v/>
          </cell>
          <cell r="AN1799" t="str">
            <v/>
          </cell>
          <cell r="AO1799" t="str">
            <v/>
          </cell>
        </row>
        <row r="1800">
          <cell r="AM1800" t="str">
            <v/>
          </cell>
          <cell r="AN1800" t="str">
            <v/>
          </cell>
          <cell r="AO1800" t="str">
            <v/>
          </cell>
        </row>
        <row r="1801">
          <cell r="AM1801" t="str">
            <v/>
          </cell>
          <cell r="AN1801" t="str">
            <v/>
          </cell>
          <cell r="AO1801" t="str">
            <v/>
          </cell>
        </row>
        <row r="1802">
          <cell r="AM1802" t="str">
            <v/>
          </cell>
          <cell r="AN1802" t="str">
            <v/>
          </cell>
          <cell r="AO1802" t="str">
            <v/>
          </cell>
        </row>
        <row r="1803">
          <cell r="AM1803" t="str">
            <v/>
          </cell>
          <cell r="AN1803" t="str">
            <v/>
          </cell>
          <cell r="AO1803" t="str">
            <v/>
          </cell>
        </row>
        <row r="1804">
          <cell r="AM1804" t="str">
            <v/>
          </cell>
          <cell r="AN1804" t="str">
            <v/>
          </cell>
          <cell r="AO1804" t="str">
            <v/>
          </cell>
        </row>
        <row r="1805">
          <cell r="AM1805" t="str">
            <v/>
          </cell>
          <cell r="AN1805" t="str">
            <v/>
          </cell>
          <cell r="AO1805" t="str">
            <v/>
          </cell>
        </row>
        <row r="1806">
          <cell r="AM1806" t="str">
            <v/>
          </cell>
          <cell r="AN1806" t="str">
            <v/>
          </cell>
          <cell r="AO1806" t="str">
            <v/>
          </cell>
        </row>
        <row r="1807">
          <cell r="AM1807" t="str">
            <v/>
          </cell>
          <cell r="AN1807" t="str">
            <v/>
          </cell>
          <cell r="AO1807" t="str">
            <v/>
          </cell>
        </row>
        <row r="1808">
          <cell r="AM1808" t="str">
            <v/>
          </cell>
          <cell r="AN1808" t="str">
            <v/>
          </cell>
          <cell r="AO1808" t="str">
            <v/>
          </cell>
        </row>
        <row r="1809">
          <cell r="AM1809" t="str">
            <v/>
          </cell>
          <cell r="AN1809" t="str">
            <v/>
          </cell>
          <cell r="AO1809" t="str">
            <v/>
          </cell>
        </row>
        <row r="1810">
          <cell r="AM1810" t="str">
            <v/>
          </cell>
          <cell r="AN1810" t="str">
            <v/>
          </cell>
          <cell r="AO1810" t="str">
            <v/>
          </cell>
        </row>
        <row r="1811">
          <cell r="AM1811" t="str">
            <v/>
          </cell>
          <cell r="AN1811" t="str">
            <v/>
          </cell>
          <cell r="AO1811" t="str">
            <v/>
          </cell>
        </row>
        <row r="1812">
          <cell r="AM1812" t="str">
            <v/>
          </cell>
          <cell r="AN1812" t="str">
            <v/>
          </cell>
          <cell r="AO1812" t="str">
            <v/>
          </cell>
        </row>
        <row r="1813">
          <cell r="AM1813" t="str">
            <v/>
          </cell>
          <cell r="AN1813" t="str">
            <v/>
          </cell>
          <cell r="AO1813" t="str">
            <v/>
          </cell>
        </row>
        <row r="1814">
          <cell r="AM1814" t="str">
            <v/>
          </cell>
          <cell r="AN1814" t="str">
            <v/>
          </cell>
          <cell r="AO1814" t="str">
            <v/>
          </cell>
        </row>
        <row r="1815">
          <cell r="AM1815" t="str">
            <v/>
          </cell>
          <cell r="AN1815" t="str">
            <v/>
          </cell>
          <cell r="AO1815" t="str">
            <v/>
          </cell>
        </row>
        <row r="1816">
          <cell r="AM1816" t="str">
            <v/>
          </cell>
          <cell r="AN1816" t="str">
            <v/>
          </cell>
          <cell r="AO1816" t="str">
            <v/>
          </cell>
        </row>
        <row r="1817">
          <cell r="AM1817" t="str">
            <v/>
          </cell>
          <cell r="AN1817" t="str">
            <v/>
          </cell>
          <cell r="AO1817" t="str">
            <v/>
          </cell>
        </row>
        <row r="1818">
          <cell r="AM1818" t="str">
            <v/>
          </cell>
          <cell r="AN1818" t="str">
            <v/>
          </cell>
          <cell r="AO1818" t="str">
            <v/>
          </cell>
        </row>
        <row r="1819">
          <cell r="AM1819" t="str">
            <v/>
          </cell>
          <cell r="AN1819" t="str">
            <v/>
          </cell>
          <cell r="AO1819" t="str">
            <v/>
          </cell>
        </row>
        <row r="1820">
          <cell r="AM1820" t="str">
            <v/>
          </cell>
          <cell r="AN1820" t="str">
            <v/>
          </cell>
          <cell r="AO1820" t="str">
            <v/>
          </cell>
        </row>
        <row r="1821">
          <cell r="AM1821" t="str">
            <v/>
          </cell>
          <cell r="AN1821" t="str">
            <v/>
          </cell>
          <cell r="AO1821" t="str">
            <v/>
          </cell>
        </row>
        <row r="1822">
          <cell r="AM1822" t="str">
            <v/>
          </cell>
          <cell r="AN1822" t="str">
            <v/>
          </cell>
          <cell r="AO1822" t="str">
            <v/>
          </cell>
        </row>
        <row r="1823">
          <cell r="AM1823" t="str">
            <v/>
          </cell>
          <cell r="AN1823" t="str">
            <v/>
          </cell>
          <cell r="AO1823" t="str">
            <v/>
          </cell>
        </row>
        <row r="1824">
          <cell r="AM1824" t="str">
            <v/>
          </cell>
          <cell r="AN1824" t="str">
            <v/>
          </cell>
          <cell r="AO1824" t="str">
            <v/>
          </cell>
        </row>
        <row r="1825">
          <cell r="AM1825" t="str">
            <v/>
          </cell>
          <cell r="AN1825" t="str">
            <v/>
          </cell>
          <cell r="AO1825" t="str">
            <v/>
          </cell>
        </row>
        <row r="1826">
          <cell r="AM1826" t="str">
            <v/>
          </cell>
          <cell r="AN1826" t="str">
            <v/>
          </cell>
          <cell r="AO1826" t="str">
            <v/>
          </cell>
        </row>
        <row r="1827">
          <cell r="AM1827" t="str">
            <v/>
          </cell>
          <cell r="AN1827" t="str">
            <v/>
          </cell>
          <cell r="AO1827" t="str">
            <v/>
          </cell>
        </row>
        <row r="1828">
          <cell r="AM1828" t="str">
            <v/>
          </cell>
          <cell r="AN1828" t="str">
            <v/>
          </cell>
          <cell r="AO1828" t="str">
            <v/>
          </cell>
        </row>
        <row r="1829">
          <cell r="AM1829" t="str">
            <v/>
          </cell>
          <cell r="AN1829" t="str">
            <v/>
          </cell>
          <cell r="AO1829" t="str">
            <v/>
          </cell>
        </row>
        <row r="1830">
          <cell r="AM1830" t="str">
            <v/>
          </cell>
          <cell r="AN1830" t="str">
            <v/>
          </cell>
          <cell r="AO1830" t="str">
            <v/>
          </cell>
        </row>
        <row r="1831">
          <cell r="AM1831">
            <v>45358</v>
          </cell>
          <cell r="AN1831">
            <v>589</v>
          </cell>
          <cell r="AO1831">
            <v>588.21</v>
          </cell>
        </row>
        <row r="1832">
          <cell r="AM1832" t="str">
            <v/>
          </cell>
          <cell r="AN1832" t="str">
            <v/>
          </cell>
          <cell r="AO1832" t="str">
            <v/>
          </cell>
        </row>
        <row r="1833">
          <cell r="AM1833" t="str">
            <v/>
          </cell>
          <cell r="AN1833" t="str">
            <v/>
          </cell>
          <cell r="AO1833" t="str">
            <v/>
          </cell>
        </row>
        <row r="1834">
          <cell r="AM1834" t="str">
            <v/>
          </cell>
          <cell r="AN1834" t="str">
            <v/>
          </cell>
          <cell r="AO1834" t="str">
            <v/>
          </cell>
        </row>
        <row r="1835">
          <cell r="AM1835" t="str">
            <v/>
          </cell>
          <cell r="AN1835" t="str">
            <v/>
          </cell>
          <cell r="AO1835" t="str">
            <v/>
          </cell>
        </row>
        <row r="1836">
          <cell r="AM1836" t="str">
            <v/>
          </cell>
          <cell r="AN1836" t="str">
            <v/>
          </cell>
          <cell r="AO1836" t="str">
            <v/>
          </cell>
        </row>
        <row r="1837">
          <cell r="AM1837" t="str">
            <v/>
          </cell>
          <cell r="AN1837" t="str">
            <v/>
          </cell>
          <cell r="AO1837" t="str">
            <v/>
          </cell>
        </row>
        <row r="1838">
          <cell r="AM1838" t="str">
            <v/>
          </cell>
          <cell r="AN1838" t="str">
            <v/>
          </cell>
          <cell r="AO1838" t="str">
            <v/>
          </cell>
        </row>
        <row r="1839">
          <cell r="AM1839" t="str">
            <v/>
          </cell>
          <cell r="AN1839" t="str">
            <v/>
          </cell>
          <cell r="AO1839" t="str">
            <v/>
          </cell>
        </row>
        <row r="1840">
          <cell r="AM1840" t="str">
            <v/>
          </cell>
          <cell r="AN1840" t="str">
            <v/>
          </cell>
          <cell r="AO1840" t="str">
            <v/>
          </cell>
        </row>
        <row r="1841">
          <cell r="AM1841" t="str">
            <v/>
          </cell>
          <cell r="AN1841" t="str">
            <v/>
          </cell>
          <cell r="AO1841" t="str">
            <v/>
          </cell>
        </row>
        <row r="1842">
          <cell r="AM1842" t="str">
            <v/>
          </cell>
          <cell r="AN1842" t="str">
            <v/>
          </cell>
          <cell r="AO1842" t="str">
            <v/>
          </cell>
        </row>
        <row r="1843">
          <cell r="AM1843" t="str">
            <v/>
          </cell>
          <cell r="AN1843" t="str">
            <v/>
          </cell>
          <cell r="AO1843" t="str">
            <v/>
          </cell>
        </row>
        <row r="1844">
          <cell r="AM1844" t="str">
            <v/>
          </cell>
          <cell r="AN1844" t="str">
            <v/>
          </cell>
          <cell r="AO1844" t="str">
            <v/>
          </cell>
        </row>
        <row r="1845">
          <cell r="AM1845" t="str">
            <v/>
          </cell>
          <cell r="AN1845" t="str">
            <v/>
          </cell>
          <cell r="AO1845" t="str">
            <v/>
          </cell>
        </row>
        <row r="1846">
          <cell r="AM1846" t="str">
            <v/>
          </cell>
          <cell r="AN1846" t="str">
            <v/>
          </cell>
          <cell r="AO1846" t="str">
            <v/>
          </cell>
        </row>
        <row r="1847">
          <cell r="AM1847" t="str">
            <v/>
          </cell>
          <cell r="AN1847" t="str">
            <v/>
          </cell>
          <cell r="AO1847" t="str">
            <v/>
          </cell>
        </row>
        <row r="1848">
          <cell r="AM1848" t="str">
            <v/>
          </cell>
          <cell r="AN1848" t="str">
            <v/>
          </cell>
          <cell r="AO1848" t="str">
            <v/>
          </cell>
        </row>
        <row r="1849">
          <cell r="AM1849" t="str">
            <v/>
          </cell>
          <cell r="AN1849" t="str">
            <v/>
          </cell>
          <cell r="AO1849" t="str">
            <v/>
          </cell>
        </row>
        <row r="1850">
          <cell r="AM1850">
            <v>45357</v>
          </cell>
          <cell r="AN1850">
            <v>348</v>
          </cell>
          <cell r="AO1850">
            <v>346.69</v>
          </cell>
        </row>
        <row r="1851">
          <cell r="AM1851" t="str">
            <v/>
          </cell>
          <cell r="AN1851" t="str">
            <v/>
          </cell>
          <cell r="AO1851" t="str">
            <v/>
          </cell>
        </row>
        <row r="1852">
          <cell r="AM1852" t="str">
            <v/>
          </cell>
          <cell r="AN1852" t="str">
            <v/>
          </cell>
          <cell r="AO1852" t="str">
            <v/>
          </cell>
        </row>
        <row r="1853">
          <cell r="AM1853" t="str">
            <v/>
          </cell>
          <cell r="AN1853" t="str">
            <v/>
          </cell>
          <cell r="AO1853" t="str">
            <v/>
          </cell>
        </row>
        <row r="1854">
          <cell r="AM1854" t="str">
            <v/>
          </cell>
          <cell r="AN1854" t="str">
            <v/>
          </cell>
          <cell r="AO1854" t="str">
            <v/>
          </cell>
        </row>
        <row r="1855">
          <cell r="AM1855" t="str">
            <v/>
          </cell>
          <cell r="AN1855" t="str">
            <v/>
          </cell>
          <cell r="AO1855" t="str">
            <v/>
          </cell>
        </row>
        <row r="1856">
          <cell r="AM1856" t="str">
            <v/>
          </cell>
          <cell r="AN1856" t="str">
            <v/>
          </cell>
          <cell r="AO1856" t="str">
            <v/>
          </cell>
        </row>
        <row r="1857">
          <cell r="AM1857" t="str">
            <v/>
          </cell>
          <cell r="AN1857" t="str">
            <v/>
          </cell>
          <cell r="AO1857" t="str">
            <v/>
          </cell>
        </row>
        <row r="1858">
          <cell r="AM1858" t="str">
            <v/>
          </cell>
          <cell r="AN1858" t="str">
            <v/>
          </cell>
          <cell r="AO1858" t="str">
            <v/>
          </cell>
        </row>
        <row r="1859">
          <cell r="AM1859" t="str">
            <v/>
          </cell>
          <cell r="AN1859" t="str">
            <v/>
          </cell>
          <cell r="AO1859" t="str">
            <v/>
          </cell>
        </row>
        <row r="1860">
          <cell r="AM1860" t="str">
            <v/>
          </cell>
          <cell r="AN1860" t="str">
            <v/>
          </cell>
          <cell r="AO1860" t="str">
            <v/>
          </cell>
        </row>
        <row r="1861">
          <cell r="AM1861" t="str">
            <v/>
          </cell>
          <cell r="AN1861" t="str">
            <v/>
          </cell>
          <cell r="AO1861" t="str">
            <v/>
          </cell>
        </row>
        <row r="1862">
          <cell r="AM1862" t="str">
            <v/>
          </cell>
          <cell r="AN1862" t="str">
            <v/>
          </cell>
          <cell r="AO1862" t="str">
            <v/>
          </cell>
        </row>
        <row r="1863">
          <cell r="AM1863" t="str">
            <v/>
          </cell>
          <cell r="AN1863" t="str">
            <v/>
          </cell>
          <cell r="AO1863" t="str">
            <v/>
          </cell>
        </row>
        <row r="1864">
          <cell r="AM1864" t="str">
            <v/>
          </cell>
          <cell r="AN1864" t="str">
            <v/>
          </cell>
          <cell r="AO1864" t="str">
            <v/>
          </cell>
        </row>
        <row r="1865">
          <cell r="AM1865" t="str">
            <v/>
          </cell>
          <cell r="AN1865" t="str">
            <v/>
          </cell>
          <cell r="AO1865" t="str">
            <v/>
          </cell>
        </row>
        <row r="1866">
          <cell r="AM1866" t="str">
            <v/>
          </cell>
          <cell r="AN1866" t="str">
            <v/>
          </cell>
          <cell r="AO1866" t="str">
            <v/>
          </cell>
        </row>
        <row r="1867">
          <cell r="AM1867">
            <v>45356</v>
          </cell>
          <cell r="AN1867">
            <v>193</v>
          </cell>
          <cell r="AO1867">
            <v>191.81</v>
          </cell>
        </row>
        <row r="1868">
          <cell r="AM1868" t="str">
            <v/>
          </cell>
          <cell r="AN1868" t="str">
            <v/>
          </cell>
          <cell r="AO1868" t="str">
            <v/>
          </cell>
        </row>
        <row r="1869">
          <cell r="AM1869" t="str">
            <v/>
          </cell>
          <cell r="AN1869" t="str">
            <v/>
          </cell>
          <cell r="AO1869" t="str">
            <v/>
          </cell>
        </row>
        <row r="1870">
          <cell r="AM1870" t="str">
            <v/>
          </cell>
          <cell r="AN1870" t="str">
            <v/>
          </cell>
          <cell r="AO1870" t="str">
            <v/>
          </cell>
        </row>
        <row r="1871">
          <cell r="AM1871" t="str">
            <v/>
          </cell>
          <cell r="AN1871" t="str">
            <v/>
          </cell>
          <cell r="AO1871" t="str">
            <v/>
          </cell>
        </row>
        <row r="1872">
          <cell r="AM1872" t="str">
            <v/>
          </cell>
          <cell r="AN1872" t="str">
            <v/>
          </cell>
          <cell r="AO1872" t="str">
            <v/>
          </cell>
        </row>
        <row r="1873">
          <cell r="AM1873" t="str">
            <v/>
          </cell>
          <cell r="AN1873" t="str">
            <v/>
          </cell>
          <cell r="AO1873" t="str">
            <v/>
          </cell>
        </row>
        <row r="1874">
          <cell r="AM1874" t="str">
            <v/>
          </cell>
          <cell r="AN1874" t="str">
            <v/>
          </cell>
          <cell r="AO1874" t="str">
            <v/>
          </cell>
        </row>
        <row r="1875">
          <cell r="AM1875" t="str">
            <v/>
          </cell>
          <cell r="AN1875" t="str">
            <v/>
          </cell>
          <cell r="AO1875" t="str">
            <v/>
          </cell>
        </row>
        <row r="1876">
          <cell r="AM1876" t="str">
            <v/>
          </cell>
          <cell r="AN1876" t="str">
            <v/>
          </cell>
          <cell r="AO1876" t="str">
            <v/>
          </cell>
        </row>
        <row r="1877">
          <cell r="AM1877" t="str">
            <v/>
          </cell>
          <cell r="AN1877" t="str">
            <v/>
          </cell>
          <cell r="AO1877" t="str">
            <v/>
          </cell>
        </row>
        <row r="1878">
          <cell r="AM1878" t="str">
            <v/>
          </cell>
          <cell r="AN1878" t="str">
            <v/>
          </cell>
          <cell r="AO1878" t="str">
            <v/>
          </cell>
        </row>
        <row r="1879">
          <cell r="AM1879" t="str">
            <v/>
          </cell>
          <cell r="AN1879" t="str">
            <v/>
          </cell>
          <cell r="AO1879" t="str">
            <v/>
          </cell>
        </row>
        <row r="1880">
          <cell r="AM1880" t="str">
            <v/>
          </cell>
          <cell r="AN1880" t="str">
            <v/>
          </cell>
          <cell r="AO1880" t="str">
            <v/>
          </cell>
        </row>
        <row r="1881">
          <cell r="AM1881" t="str">
            <v/>
          </cell>
          <cell r="AN1881" t="str">
            <v/>
          </cell>
          <cell r="AO1881" t="str">
            <v/>
          </cell>
        </row>
        <row r="1882">
          <cell r="AM1882" t="str">
            <v/>
          </cell>
          <cell r="AN1882" t="str">
            <v/>
          </cell>
          <cell r="AO1882" t="str">
            <v/>
          </cell>
        </row>
        <row r="1883">
          <cell r="AM1883" t="str">
            <v/>
          </cell>
          <cell r="AN1883" t="str">
            <v/>
          </cell>
          <cell r="AO1883" t="str">
            <v/>
          </cell>
        </row>
        <row r="1884">
          <cell r="AM1884" t="str">
            <v/>
          </cell>
          <cell r="AN1884" t="str">
            <v/>
          </cell>
          <cell r="AO1884" t="str">
            <v/>
          </cell>
        </row>
        <row r="1885">
          <cell r="AM1885">
            <v>45355</v>
          </cell>
          <cell r="AN1885">
            <v>528</v>
          </cell>
          <cell r="AO1885">
            <v>526.9</v>
          </cell>
        </row>
        <row r="1886">
          <cell r="AM1886" t="str">
            <v/>
          </cell>
          <cell r="AN1886" t="str">
            <v/>
          </cell>
          <cell r="AO1886" t="str">
            <v/>
          </cell>
        </row>
        <row r="1887">
          <cell r="AM1887" t="str">
            <v/>
          </cell>
          <cell r="AN1887" t="str">
            <v/>
          </cell>
          <cell r="AO1887" t="str">
            <v/>
          </cell>
        </row>
        <row r="1888">
          <cell r="AM1888" t="str">
            <v/>
          </cell>
          <cell r="AN1888" t="str">
            <v/>
          </cell>
          <cell r="AO1888" t="str">
            <v/>
          </cell>
        </row>
        <row r="1889">
          <cell r="AM1889" t="str">
            <v/>
          </cell>
          <cell r="AN1889" t="str">
            <v/>
          </cell>
          <cell r="AO1889" t="str">
            <v/>
          </cell>
        </row>
        <row r="1890">
          <cell r="AM1890" t="str">
            <v/>
          </cell>
          <cell r="AN1890" t="str">
            <v/>
          </cell>
          <cell r="AO1890" t="str">
            <v/>
          </cell>
        </row>
        <row r="1891">
          <cell r="AM1891" t="str">
            <v/>
          </cell>
          <cell r="AN1891" t="str">
            <v/>
          </cell>
          <cell r="AO1891" t="str">
            <v/>
          </cell>
        </row>
        <row r="1892">
          <cell r="AM1892" t="str">
            <v/>
          </cell>
          <cell r="AN1892" t="str">
            <v/>
          </cell>
          <cell r="AO1892" t="str">
            <v/>
          </cell>
        </row>
        <row r="1893">
          <cell r="AM1893" t="str">
            <v/>
          </cell>
          <cell r="AN1893" t="str">
            <v/>
          </cell>
          <cell r="AO1893" t="str">
            <v/>
          </cell>
        </row>
        <row r="1894">
          <cell r="AM1894" t="str">
            <v/>
          </cell>
          <cell r="AN1894" t="str">
            <v/>
          </cell>
          <cell r="AO1894" t="str">
            <v/>
          </cell>
        </row>
        <row r="1895">
          <cell r="AM1895" t="str">
            <v/>
          </cell>
          <cell r="AN1895" t="str">
            <v/>
          </cell>
          <cell r="AO1895" t="str">
            <v/>
          </cell>
        </row>
        <row r="1896">
          <cell r="AM1896" t="str">
            <v/>
          </cell>
          <cell r="AN1896" t="str">
            <v/>
          </cell>
          <cell r="AO1896" t="str">
            <v/>
          </cell>
        </row>
        <row r="1897">
          <cell r="AM1897" t="str">
            <v/>
          </cell>
          <cell r="AN1897" t="str">
            <v/>
          </cell>
          <cell r="AO1897" t="str">
            <v/>
          </cell>
        </row>
        <row r="1898">
          <cell r="AM1898" t="str">
            <v/>
          </cell>
          <cell r="AN1898" t="str">
            <v/>
          </cell>
          <cell r="AO1898" t="str">
            <v/>
          </cell>
        </row>
        <row r="1899">
          <cell r="AM1899" t="str">
            <v/>
          </cell>
          <cell r="AN1899" t="str">
            <v/>
          </cell>
          <cell r="AO1899" t="str">
            <v/>
          </cell>
        </row>
        <row r="1900">
          <cell r="AM1900" t="str">
            <v/>
          </cell>
          <cell r="AN1900" t="str">
            <v/>
          </cell>
          <cell r="AO1900" t="str">
            <v/>
          </cell>
        </row>
        <row r="1901">
          <cell r="AM1901" t="str">
            <v/>
          </cell>
          <cell r="AN1901" t="str">
            <v/>
          </cell>
          <cell r="AO1901" t="str">
            <v/>
          </cell>
        </row>
        <row r="1902">
          <cell r="AM1902" t="str">
            <v/>
          </cell>
          <cell r="AN1902" t="str">
            <v/>
          </cell>
          <cell r="AO1902" t="str">
            <v/>
          </cell>
        </row>
        <row r="1903">
          <cell r="AM1903" t="str">
            <v/>
          </cell>
          <cell r="AN1903" t="str">
            <v/>
          </cell>
          <cell r="AO1903" t="str">
            <v/>
          </cell>
        </row>
        <row r="1904">
          <cell r="AM1904" t="str">
            <v/>
          </cell>
          <cell r="AN1904" t="str">
            <v/>
          </cell>
          <cell r="AO1904" t="str">
            <v/>
          </cell>
        </row>
        <row r="1905">
          <cell r="AM1905" t="str">
            <v/>
          </cell>
          <cell r="AN1905" t="str">
            <v/>
          </cell>
          <cell r="AO1905" t="str">
            <v/>
          </cell>
        </row>
        <row r="1906">
          <cell r="AM1906" t="str">
            <v/>
          </cell>
          <cell r="AN1906" t="str">
            <v/>
          </cell>
          <cell r="AO1906" t="str">
            <v/>
          </cell>
        </row>
        <row r="1907">
          <cell r="AM1907" t="str">
            <v/>
          </cell>
          <cell r="AN1907" t="str">
            <v/>
          </cell>
          <cell r="AO1907" t="str">
            <v/>
          </cell>
        </row>
        <row r="1908">
          <cell r="AM1908" t="str">
            <v/>
          </cell>
          <cell r="AN1908" t="str">
            <v/>
          </cell>
          <cell r="AO1908" t="str">
            <v/>
          </cell>
        </row>
        <row r="1909">
          <cell r="AM1909" t="str">
            <v/>
          </cell>
          <cell r="AN1909" t="str">
            <v/>
          </cell>
          <cell r="AO1909" t="str">
            <v/>
          </cell>
        </row>
        <row r="1910">
          <cell r="AM1910" t="str">
            <v/>
          </cell>
          <cell r="AN1910" t="str">
            <v/>
          </cell>
          <cell r="AO1910" t="str">
            <v/>
          </cell>
        </row>
        <row r="1911">
          <cell r="AM1911" t="str">
            <v/>
          </cell>
          <cell r="AN1911" t="str">
            <v/>
          </cell>
          <cell r="AO1911" t="str">
            <v/>
          </cell>
        </row>
        <row r="1912">
          <cell r="AM1912" t="str">
            <v/>
          </cell>
          <cell r="AN1912" t="str">
            <v/>
          </cell>
          <cell r="AO1912" t="str">
            <v/>
          </cell>
        </row>
        <row r="1913">
          <cell r="AM1913" t="str">
            <v/>
          </cell>
          <cell r="AN1913" t="str">
            <v/>
          </cell>
          <cell r="AO1913" t="str">
            <v/>
          </cell>
        </row>
        <row r="1914">
          <cell r="AM1914" t="str">
            <v/>
          </cell>
          <cell r="AN1914" t="str">
            <v/>
          </cell>
          <cell r="AO1914" t="str">
            <v/>
          </cell>
        </row>
        <row r="1915">
          <cell r="AM1915" t="str">
            <v/>
          </cell>
          <cell r="AN1915" t="str">
            <v/>
          </cell>
          <cell r="AO1915" t="str">
            <v/>
          </cell>
        </row>
        <row r="1916">
          <cell r="AM1916" t="str">
            <v/>
          </cell>
          <cell r="AN1916" t="str">
            <v/>
          </cell>
          <cell r="AO1916" t="str">
            <v/>
          </cell>
        </row>
        <row r="1917">
          <cell r="AM1917" t="str">
            <v/>
          </cell>
          <cell r="AN1917" t="str">
            <v/>
          </cell>
          <cell r="AO1917" t="str">
            <v/>
          </cell>
        </row>
        <row r="1918">
          <cell r="AM1918" t="str">
            <v/>
          </cell>
          <cell r="AN1918" t="str">
            <v/>
          </cell>
          <cell r="AO1918" t="str">
            <v/>
          </cell>
        </row>
        <row r="1919">
          <cell r="AM1919" t="str">
            <v/>
          </cell>
          <cell r="AN1919" t="str">
            <v/>
          </cell>
          <cell r="AO1919" t="str">
            <v/>
          </cell>
        </row>
        <row r="1920">
          <cell r="AM1920" t="str">
            <v/>
          </cell>
          <cell r="AN1920" t="str">
            <v/>
          </cell>
          <cell r="AO1920" t="str">
            <v/>
          </cell>
        </row>
        <row r="1921">
          <cell r="AM1921" t="str">
            <v/>
          </cell>
          <cell r="AN1921" t="str">
            <v/>
          </cell>
          <cell r="AO1921" t="str">
            <v/>
          </cell>
        </row>
        <row r="1922">
          <cell r="AM1922" t="str">
            <v/>
          </cell>
          <cell r="AN1922" t="str">
            <v/>
          </cell>
          <cell r="AO1922" t="str">
            <v/>
          </cell>
        </row>
        <row r="1923">
          <cell r="AM1923" t="str">
            <v/>
          </cell>
          <cell r="AN1923" t="str">
            <v/>
          </cell>
          <cell r="AO1923" t="str">
            <v/>
          </cell>
        </row>
        <row r="1924">
          <cell r="AM1924" t="str">
            <v/>
          </cell>
          <cell r="AN1924" t="str">
            <v/>
          </cell>
          <cell r="AO1924" t="str">
            <v/>
          </cell>
        </row>
        <row r="1925">
          <cell r="AM1925" t="str">
            <v/>
          </cell>
          <cell r="AN1925" t="str">
            <v/>
          </cell>
          <cell r="AO1925" t="str">
            <v/>
          </cell>
        </row>
        <row r="1926">
          <cell r="AM1926" t="str">
            <v/>
          </cell>
          <cell r="AN1926" t="str">
            <v/>
          </cell>
          <cell r="AO1926" t="str">
            <v/>
          </cell>
        </row>
        <row r="1927">
          <cell r="AM1927" t="str">
            <v/>
          </cell>
          <cell r="AN1927" t="str">
            <v/>
          </cell>
          <cell r="AO1927" t="str">
            <v/>
          </cell>
        </row>
        <row r="1928">
          <cell r="AM1928" t="str">
            <v/>
          </cell>
          <cell r="AN1928" t="str">
            <v/>
          </cell>
          <cell r="AO1928" t="str">
            <v/>
          </cell>
        </row>
        <row r="1929">
          <cell r="AM1929" t="str">
            <v/>
          </cell>
          <cell r="AN1929" t="str">
            <v/>
          </cell>
          <cell r="AO1929" t="str">
            <v/>
          </cell>
        </row>
        <row r="1930">
          <cell r="AM1930" t="str">
            <v/>
          </cell>
          <cell r="AN1930" t="str">
            <v/>
          </cell>
          <cell r="AO1930" t="str">
            <v/>
          </cell>
        </row>
        <row r="1931">
          <cell r="AM1931" t="str">
            <v/>
          </cell>
          <cell r="AN1931" t="str">
            <v/>
          </cell>
          <cell r="AO1931" t="str">
            <v/>
          </cell>
        </row>
        <row r="1932">
          <cell r="AM1932" t="str">
            <v/>
          </cell>
          <cell r="AN1932" t="str">
            <v/>
          </cell>
          <cell r="AO1932" t="str">
            <v/>
          </cell>
        </row>
        <row r="1933">
          <cell r="AM1933" t="str">
            <v/>
          </cell>
          <cell r="AN1933" t="str">
            <v/>
          </cell>
          <cell r="AO1933" t="str">
            <v/>
          </cell>
        </row>
        <row r="1934">
          <cell r="AM1934" t="str">
            <v/>
          </cell>
          <cell r="AN1934" t="str">
            <v/>
          </cell>
          <cell r="AO1934" t="str">
            <v/>
          </cell>
        </row>
        <row r="1935">
          <cell r="AM1935" t="str">
            <v/>
          </cell>
          <cell r="AN1935" t="str">
            <v/>
          </cell>
          <cell r="AO1935" t="str">
            <v/>
          </cell>
        </row>
        <row r="1936">
          <cell r="AM1936" t="str">
            <v/>
          </cell>
          <cell r="AN1936" t="str">
            <v/>
          </cell>
          <cell r="AO1936" t="str">
            <v/>
          </cell>
        </row>
        <row r="1937">
          <cell r="AM1937" t="str">
            <v/>
          </cell>
          <cell r="AN1937" t="str">
            <v/>
          </cell>
          <cell r="AO1937" t="str">
            <v/>
          </cell>
        </row>
        <row r="1938">
          <cell r="AM1938" t="str">
            <v/>
          </cell>
          <cell r="AN1938" t="str">
            <v/>
          </cell>
          <cell r="AO1938" t="str">
            <v/>
          </cell>
        </row>
        <row r="1939">
          <cell r="AM1939" t="str">
            <v/>
          </cell>
          <cell r="AN1939" t="str">
            <v/>
          </cell>
          <cell r="AO1939" t="str">
            <v/>
          </cell>
        </row>
        <row r="1940">
          <cell r="AM1940">
            <v>45352</v>
          </cell>
          <cell r="AN1940">
            <v>247</v>
          </cell>
          <cell r="AO1940">
            <v>230.59</v>
          </cell>
        </row>
        <row r="1941">
          <cell r="AM1941">
            <v>45353</v>
          </cell>
          <cell r="AN1941">
            <v>657</v>
          </cell>
          <cell r="AO1941">
            <v>655.84</v>
          </cell>
        </row>
        <row r="1942">
          <cell r="AM1942" t="str">
            <v/>
          </cell>
          <cell r="AN1942" t="str">
            <v/>
          </cell>
          <cell r="AO1942" t="str">
            <v/>
          </cell>
        </row>
        <row r="1943">
          <cell r="AM1943" t="str">
            <v/>
          </cell>
          <cell r="AN1943" t="str">
            <v/>
          </cell>
          <cell r="AO1943" t="str">
            <v/>
          </cell>
        </row>
        <row r="1944">
          <cell r="AM1944" t="str">
            <v/>
          </cell>
          <cell r="AN1944" t="str">
            <v/>
          </cell>
          <cell r="AO1944" t="str">
            <v/>
          </cell>
        </row>
        <row r="1945">
          <cell r="AM1945" t="str">
            <v/>
          </cell>
          <cell r="AN1945" t="str">
            <v/>
          </cell>
          <cell r="AO1945" t="str">
            <v/>
          </cell>
        </row>
        <row r="1946">
          <cell r="AM1946" t="str">
            <v/>
          </cell>
          <cell r="AN1946" t="str">
            <v/>
          </cell>
          <cell r="AO1946" t="str">
            <v/>
          </cell>
        </row>
        <row r="1947">
          <cell r="AM1947" t="str">
            <v/>
          </cell>
          <cell r="AN1947" t="str">
            <v/>
          </cell>
          <cell r="AO1947" t="str">
            <v/>
          </cell>
        </row>
        <row r="1948">
          <cell r="AM1948" t="str">
            <v/>
          </cell>
          <cell r="AN1948" t="str">
            <v/>
          </cell>
          <cell r="AO1948" t="str">
            <v/>
          </cell>
        </row>
        <row r="1949">
          <cell r="AM1949">
            <v>45351</v>
          </cell>
          <cell r="AN1949">
            <v>565</v>
          </cell>
          <cell r="AO1949">
            <v>563.74</v>
          </cell>
        </row>
        <row r="1950">
          <cell r="AM1950" t="str">
            <v/>
          </cell>
          <cell r="AN1950" t="str">
            <v/>
          </cell>
          <cell r="AO1950" t="str">
            <v/>
          </cell>
        </row>
        <row r="1951">
          <cell r="AM1951" t="str">
            <v/>
          </cell>
          <cell r="AN1951" t="str">
            <v/>
          </cell>
          <cell r="AO1951" t="str">
            <v/>
          </cell>
        </row>
        <row r="1952">
          <cell r="AM1952" t="str">
            <v/>
          </cell>
          <cell r="AN1952" t="str">
            <v/>
          </cell>
          <cell r="AO1952" t="str">
            <v/>
          </cell>
        </row>
        <row r="1953">
          <cell r="AM1953" t="str">
            <v/>
          </cell>
          <cell r="AN1953" t="str">
            <v/>
          </cell>
          <cell r="AO1953" t="str">
            <v/>
          </cell>
        </row>
        <row r="1954">
          <cell r="AM1954" t="str">
            <v/>
          </cell>
          <cell r="AN1954" t="str">
            <v/>
          </cell>
          <cell r="AO1954" t="str">
            <v/>
          </cell>
        </row>
        <row r="1955">
          <cell r="AM1955" t="str">
            <v/>
          </cell>
          <cell r="AN1955" t="str">
            <v/>
          </cell>
          <cell r="AO1955" t="str">
            <v/>
          </cell>
        </row>
        <row r="1956">
          <cell r="AM1956" t="str">
            <v/>
          </cell>
          <cell r="AN1956" t="str">
            <v/>
          </cell>
          <cell r="AO1956" t="str">
            <v/>
          </cell>
        </row>
        <row r="1957">
          <cell r="AM1957" t="str">
            <v/>
          </cell>
          <cell r="AN1957" t="str">
            <v/>
          </cell>
          <cell r="AO1957" t="str">
            <v/>
          </cell>
        </row>
        <row r="1958">
          <cell r="AM1958" t="str">
            <v/>
          </cell>
          <cell r="AN1958" t="str">
            <v/>
          </cell>
          <cell r="AO1958" t="str">
            <v/>
          </cell>
        </row>
        <row r="1959">
          <cell r="AM1959" t="str">
            <v/>
          </cell>
          <cell r="AN1959" t="str">
            <v/>
          </cell>
          <cell r="AO1959" t="str">
            <v/>
          </cell>
        </row>
        <row r="1960">
          <cell r="AM1960" t="str">
            <v/>
          </cell>
          <cell r="AN1960" t="str">
            <v/>
          </cell>
          <cell r="AO1960" t="str">
            <v/>
          </cell>
        </row>
        <row r="1961">
          <cell r="AM1961" t="str">
            <v/>
          </cell>
          <cell r="AN1961" t="str">
            <v/>
          </cell>
          <cell r="AO1961" t="str">
            <v/>
          </cell>
        </row>
        <row r="1962">
          <cell r="AM1962" t="str">
            <v/>
          </cell>
          <cell r="AN1962" t="str">
            <v/>
          </cell>
          <cell r="AO1962" t="str">
            <v/>
          </cell>
        </row>
        <row r="1963">
          <cell r="AM1963" t="str">
            <v/>
          </cell>
          <cell r="AN1963" t="str">
            <v/>
          </cell>
          <cell r="AO1963" t="str">
            <v/>
          </cell>
        </row>
        <row r="1964">
          <cell r="AM1964" t="str">
            <v/>
          </cell>
          <cell r="AN1964" t="str">
            <v/>
          </cell>
          <cell r="AO1964" t="str">
            <v/>
          </cell>
        </row>
        <row r="1965">
          <cell r="AM1965" t="str">
            <v/>
          </cell>
          <cell r="AN1965" t="str">
            <v/>
          </cell>
          <cell r="AO1965" t="str">
            <v/>
          </cell>
        </row>
        <row r="1966">
          <cell r="AM1966">
            <v>45350</v>
          </cell>
          <cell r="AN1966">
            <v>75</v>
          </cell>
          <cell r="AO1966">
            <v>74.69</v>
          </cell>
        </row>
        <row r="1967">
          <cell r="AM1967" t="str">
            <v/>
          </cell>
          <cell r="AN1967" t="str">
            <v/>
          </cell>
          <cell r="AO1967" t="str">
            <v/>
          </cell>
        </row>
        <row r="1968">
          <cell r="AM1968" t="str">
            <v/>
          </cell>
          <cell r="AN1968" t="str">
            <v/>
          </cell>
          <cell r="AO1968" t="str">
            <v/>
          </cell>
        </row>
        <row r="1969">
          <cell r="AM1969" t="str">
            <v/>
          </cell>
          <cell r="AN1969" t="str">
            <v/>
          </cell>
          <cell r="AO1969" t="str">
            <v/>
          </cell>
        </row>
        <row r="1970">
          <cell r="AM1970" t="str">
            <v/>
          </cell>
          <cell r="AN1970" t="str">
            <v/>
          </cell>
          <cell r="AO1970" t="str">
            <v/>
          </cell>
        </row>
        <row r="1971">
          <cell r="AM1971" t="str">
            <v/>
          </cell>
          <cell r="AN1971" t="str">
            <v/>
          </cell>
          <cell r="AO1971" t="str">
            <v/>
          </cell>
        </row>
        <row r="1972">
          <cell r="AM1972" t="str">
            <v/>
          </cell>
          <cell r="AN1972" t="str">
            <v/>
          </cell>
          <cell r="AO1972" t="str">
            <v/>
          </cell>
        </row>
        <row r="1973">
          <cell r="AM1973" t="str">
            <v/>
          </cell>
          <cell r="AN1973" t="str">
            <v/>
          </cell>
          <cell r="AO1973" t="str">
            <v/>
          </cell>
        </row>
        <row r="1974">
          <cell r="AM1974" t="str">
            <v/>
          </cell>
          <cell r="AN1974" t="str">
            <v/>
          </cell>
          <cell r="AO1974" t="str">
            <v/>
          </cell>
        </row>
        <row r="1975">
          <cell r="AM1975" t="str">
            <v/>
          </cell>
          <cell r="AN1975" t="str">
            <v/>
          </cell>
          <cell r="AO1975" t="str">
            <v/>
          </cell>
        </row>
        <row r="1976">
          <cell r="AM1976" t="str">
            <v/>
          </cell>
          <cell r="AN1976" t="str">
            <v/>
          </cell>
          <cell r="AO1976" t="str">
            <v/>
          </cell>
        </row>
        <row r="1977">
          <cell r="AM1977" t="str">
            <v/>
          </cell>
          <cell r="AN1977" t="str">
            <v/>
          </cell>
          <cell r="AO1977" t="str">
            <v/>
          </cell>
        </row>
        <row r="1978">
          <cell r="AM1978" t="str">
            <v/>
          </cell>
          <cell r="AN1978" t="str">
            <v/>
          </cell>
          <cell r="AO1978" t="str">
            <v/>
          </cell>
        </row>
        <row r="1979">
          <cell r="AM1979" t="str">
            <v/>
          </cell>
          <cell r="AN1979" t="str">
            <v/>
          </cell>
          <cell r="AO1979" t="str">
            <v/>
          </cell>
        </row>
        <row r="1980">
          <cell r="AM1980">
            <v>45349</v>
          </cell>
          <cell r="AN1980">
            <v>170</v>
          </cell>
          <cell r="AO1980">
            <v>168.67</v>
          </cell>
        </row>
        <row r="1981">
          <cell r="AM1981" t="str">
            <v/>
          </cell>
          <cell r="AN1981" t="str">
            <v/>
          </cell>
          <cell r="AO1981" t="str">
            <v/>
          </cell>
        </row>
        <row r="1982">
          <cell r="AM1982" t="str">
            <v/>
          </cell>
          <cell r="AN1982" t="str">
            <v/>
          </cell>
          <cell r="AO1982" t="str">
            <v/>
          </cell>
        </row>
        <row r="1983">
          <cell r="AM1983" t="str">
            <v/>
          </cell>
          <cell r="AN1983" t="str">
            <v/>
          </cell>
          <cell r="AO1983" t="str">
            <v/>
          </cell>
        </row>
        <row r="1984">
          <cell r="AM1984" t="str">
            <v/>
          </cell>
          <cell r="AN1984" t="str">
            <v/>
          </cell>
          <cell r="AO1984" t="str">
            <v/>
          </cell>
        </row>
        <row r="1985">
          <cell r="AM1985" t="str">
            <v/>
          </cell>
          <cell r="AN1985" t="str">
            <v/>
          </cell>
          <cell r="AO1985" t="str">
            <v/>
          </cell>
        </row>
        <row r="1986">
          <cell r="AM1986" t="str">
            <v/>
          </cell>
          <cell r="AN1986" t="str">
            <v/>
          </cell>
          <cell r="AO1986" t="str">
            <v/>
          </cell>
        </row>
        <row r="1987">
          <cell r="AM1987" t="str">
            <v/>
          </cell>
          <cell r="AN1987" t="str">
            <v/>
          </cell>
          <cell r="AO1987" t="str">
            <v/>
          </cell>
        </row>
        <row r="1988">
          <cell r="AM1988" t="str">
            <v/>
          </cell>
          <cell r="AN1988" t="str">
            <v/>
          </cell>
          <cell r="AO1988" t="str">
            <v/>
          </cell>
        </row>
        <row r="1989">
          <cell r="AM1989" t="str">
            <v/>
          </cell>
          <cell r="AN1989" t="str">
            <v/>
          </cell>
          <cell r="AO1989" t="str">
            <v/>
          </cell>
        </row>
        <row r="1990">
          <cell r="AM1990" t="str">
            <v/>
          </cell>
          <cell r="AN1990" t="str">
            <v/>
          </cell>
          <cell r="AO1990" t="str">
            <v/>
          </cell>
        </row>
        <row r="1991">
          <cell r="AM1991" t="str">
            <v/>
          </cell>
          <cell r="AN1991" t="str">
            <v/>
          </cell>
          <cell r="AO1991" t="str">
            <v/>
          </cell>
        </row>
        <row r="1992">
          <cell r="AM1992" t="str">
            <v/>
          </cell>
          <cell r="AN1992" t="str">
            <v/>
          </cell>
          <cell r="AO1992" t="str">
            <v/>
          </cell>
        </row>
        <row r="1993">
          <cell r="AM1993">
            <v>45348</v>
          </cell>
          <cell r="AN1993">
            <v>52</v>
          </cell>
          <cell r="AO1993">
            <v>51.69</v>
          </cell>
        </row>
        <row r="1994">
          <cell r="AM1994" t="str">
            <v/>
          </cell>
          <cell r="AN1994" t="str">
            <v/>
          </cell>
          <cell r="AO1994" t="str">
            <v/>
          </cell>
        </row>
        <row r="1995">
          <cell r="AM1995" t="str">
            <v/>
          </cell>
          <cell r="AN1995" t="str">
            <v/>
          </cell>
          <cell r="AO1995" t="str">
            <v/>
          </cell>
        </row>
        <row r="1996">
          <cell r="AM1996" t="str">
            <v/>
          </cell>
          <cell r="AN1996" t="str">
            <v/>
          </cell>
          <cell r="AO1996" t="str">
            <v/>
          </cell>
        </row>
        <row r="1997">
          <cell r="AM1997" t="str">
            <v/>
          </cell>
          <cell r="AN1997" t="str">
            <v/>
          </cell>
          <cell r="AO1997" t="str">
            <v/>
          </cell>
        </row>
        <row r="1998">
          <cell r="AM1998" t="str">
            <v/>
          </cell>
          <cell r="AN1998" t="str">
            <v/>
          </cell>
          <cell r="AO1998" t="str">
            <v/>
          </cell>
        </row>
        <row r="1999">
          <cell r="AM1999" t="str">
            <v/>
          </cell>
          <cell r="AN1999" t="str">
            <v/>
          </cell>
          <cell r="AO1999" t="str">
            <v/>
          </cell>
        </row>
        <row r="2000">
          <cell r="AM2000" t="str">
            <v/>
          </cell>
          <cell r="AN2000" t="str">
            <v/>
          </cell>
          <cell r="AO2000" t="str">
            <v/>
          </cell>
        </row>
        <row r="2001">
          <cell r="AM2001" t="str">
            <v/>
          </cell>
          <cell r="AN2001" t="str">
            <v/>
          </cell>
          <cell r="AO2001" t="str">
            <v/>
          </cell>
        </row>
        <row r="2002">
          <cell r="AM2002" t="str">
            <v/>
          </cell>
          <cell r="AN2002" t="str">
            <v/>
          </cell>
          <cell r="AO2002" t="str">
            <v/>
          </cell>
        </row>
        <row r="2003">
          <cell r="AM2003" t="str">
            <v/>
          </cell>
          <cell r="AN2003" t="str">
            <v/>
          </cell>
          <cell r="AO2003" t="str">
            <v/>
          </cell>
        </row>
        <row r="2004">
          <cell r="AM2004" t="str">
            <v/>
          </cell>
          <cell r="AN2004" t="str">
            <v/>
          </cell>
          <cell r="AO2004" t="str">
            <v/>
          </cell>
        </row>
        <row r="2005">
          <cell r="AM2005" t="str">
            <v/>
          </cell>
          <cell r="AN2005" t="str">
            <v/>
          </cell>
          <cell r="AO2005" t="str">
            <v/>
          </cell>
        </row>
        <row r="2006">
          <cell r="AM2006" t="str">
            <v/>
          </cell>
          <cell r="AN2006" t="str">
            <v/>
          </cell>
          <cell r="AO2006" t="str">
            <v/>
          </cell>
        </row>
        <row r="2007">
          <cell r="AM2007" t="str">
            <v/>
          </cell>
          <cell r="AN2007" t="str">
            <v/>
          </cell>
          <cell r="AO2007" t="str">
            <v/>
          </cell>
        </row>
        <row r="2008">
          <cell r="AM2008" t="str">
            <v/>
          </cell>
          <cell r="AN2008" t="str">
            <v/>
          </cell>
          <cell r="AO2008" t="str">
            <v/>
          </cell>
        </row>
        <row r="2009">
          <cell r="AM2009" t="str">
            <v/>
          </cell>
          <cell r="AN2009" t="str">
            <v/>
          </cell>
          <cell r="AO2009" t="str">
            <v/>
          </cell>
        </row>
        <row r="2010">
          <cell r="AM2010" t="str">
            <v/>
          </cell>
          <cell r="AN2010" t="str">
            <v/>
          </cell>
          <cell r="AO2010" t="str">
            <v/>
          </cell>
        </row>
        <row r="2011">
          <cell r="AM2011" t="str">
            <v/>
          </cell>
          <cell r="AN2011" t="str">
            <v/>
          </cell>
          <cell r="AO2011" t="str">
            <v/>
          </cell>
        </row>
        <row r="2012">
          <cell r="AM2012" t="str">
            <v/>
          </cell>
          <cell r="AN2012" t="str">
            <v/>
          </cell>
          <cell r="AO2012" t="str">
            <v/>
          </cell>
        </row>
        <row r="2013">
          <cell r="AM2013" t="str">
            <v/>
          </cell>
          <cell r="AN2013" t="str">
            <v/>
          </cell>
          <cell r="AO2013" t="str">
            <v/>
          </cell>
        </row>
        <row r="2014">
          <cell r="AM2014" t="str">
            <v/>
          </cell>
          <cell r="AN2014" t="str">
            <v/>
          </cell>
          <cell r="AO2014" t="str">
            <v/>
          </cell>
        </row>
        <row r="2015">
          <cell r="AM2015" t="str">
            <v/>
          </cell>
          <cell r="AN2015" t="str">
            <v/>
          </cell>
          <cell r="AO2015" t="str">
            <v/>
          </cell>
        </row>
        <row r="2016">
          <cell r="AM2016" t="str">
            <v/>
          </cell>
          <cell r="AN2016" t="str">
            <v/>
          </cell>
          <cell r="AO2016" t="str">
            <v/>
          </cell>
        </row>
        <row r="2017">
          <cell r="AM2017" t="str">
            <v/>
          </cell>
          <cell r="AN2017" t="str">
            <v/>
          </cell>
          <cell r="AO2017" t="str">
            <v/>
          </cell>
        </row>
        <row r="2018">
          <cell r="AM2018" t="str">
            <v/>
          </cell>
          <cell r="AN2018" t="str">
            <v/>
          </cell>
          <cell r="AO2018" t="str">
            <v/>
          </cell>
        </row>
        <row r="2019">
          <cell r="AM2019" t="str">
            <v/>
          </cell>
          <cell r="AN2019" t="str">
            <v/>
          </cell>
          <cell r="AO2019" t="str">
            <v/>
          </cell>
        </row>
        <row r="2020">
          <cell r="AM2020" t="str">
            <v/>
          </cell>
          <cell r="AN2020" t="str">
            <v/>
          </cell>
          <cell r="AO2020" t="str">
            <v/>
          </cell>
        </row>
        <row r="2021">
          <cell r="AM2021" t="str">
            <v/>
          </cell>
          <cell r="AN2021" t="str">
            <v/>
          </cell>
          <cell r="AO2021" t="str">
            <v/>
          </cell>
        </row>
        <row r="2022">
          <cell r="AM2022" t="str">
            <v/>
          </cell>
          <cell r="AN2022" t="str">
            <v/>
          </cell>
          <cell r="AO2022" t="str">
            <v/>
          </cell>
        </row>
        <row r="2023">
          <cell r="AM2023" t="str">
            <v/>
          </cell>
          <cell r="AN2023" t="str">
            <v/>
          </cell>
          <cell r="AO2023" t="str">
            <v/>
          </cell>
        </row>
        <row r="2024">
          <cell r="AM2024" t="str">
            <v/>
          </cell>
          <cell r="AN2024" t="str">
            <v/>
          </cell>
          <cell r="AO2024" t="str">
            <v/>
          </cell>
        </row>
        <row r="2025">
          <cell r="AM2025" t="str">
            <v/>
          </cell>
          <cell r="AN2025" t="str">
            <v/>
          </cell>
          <cell r="AO2025" t="str">
            <v/>
          </cell>
        </row>
        <row r="2026">
          <cell r="AM2026" t="str">
            <v/>
          </cell>
          <cell r="AN2026" t="str">
            <v/>
          </cell>
          <cell r="AO2026" t="str">
            <v/>
          </cell>
        </row>
        <row r="2027">
          <cell r="AM2027" t="str">
            <v/>
          </cell>
          <cell r="AN2027" t="str">
            <v/>
          </cell>
          <cell r="AO2027" t="str">
            <v/>
          </cell>
        </row>
        <row r="2028">
          <cell r="AM2028" t="str">
            <v/>
          </cell>
          <cell r="AN2028" t="str">
            <v/>
          </cell>
          <cell r="AO2028" t="str">
            <v/>
          </cell>
        </row>
        <row r="2029">
          <cell r="AM2029" t="str">
            <v/>
          </cell>
          <cell r="AN2029" t="str">
            <v/>
          </cell>
          <cell r="AO2029" t="str">
            <v/>
          </cell>
        </row>
        <row r="2030">
          <cell r="AM2030" t="str">
            <v/>
          </cell>
          <cell r="AN2030" t="str">
            <v/>
          </cell>
          <cell r="AO2030" t="str">
            <v/>
          </cell>
        </row>
        <row r="2031">
          <cell r="AM2031" t="str">
            <v/>
          </cell>
          <cell r="AN2031" t="str">
            <v/>
          </cell>
          <cell r="AO2031" t="str">
            <v/>
          </cell>
        </row>
        <row r="2032">
          <cell r="AM2032" t="str">
            <v/>
          </cell>
          <cell r="AN2032" t="str">
            <v/>
          </cell>
          <cell r="AO2032" t="str">
            <v/>
          </cell>
        </row>
        <row r="2033">
          <cell r="AM2033" t="str">
            <v/>
          </cell>
          <cell r="AN2033" t="str">
            <v/>
          </cell>
          <cell r="AO2033" t="str">
            <v/>
          </cell>
        </row>
        <row r="2034">
          <cell r="AM2034" t="str">
            <v/>
          </cell>
          <cell r="AN2034" t="str">
            <v/>
          </cell>
          <cell r="AO2034" t="str">
            <v/>
          </cell>
        </row>
        <row r="2035">
          <cell r="AM2035" t="str">
            <v/>
          </cell>
          <cell r="AN2035" t="str">
            <v/>
          </cell>
          <cell r="AO2035" t="str">
            <v/>
          </cell>
        </row>
        <row r="2036">
          <cell r="AM2036" t="str">
            <v/>
          </cell>
          <cell r="AN2036" t="str">
            <v/>
          </cell>
          <cell r="AO2036" t="str">
            <v/>
          </cell>
        </row>
        <row r="2037">
          <cell r="AM2037" t="str">
            <v/>
          </cell>
          <cell r="AN2037" t="str">
            <v/>
          </cell>
          <cell r="AO2037" t="str">
            <v/>
          </cell>
        </row>
        <row r="2038">
          <cell r="AM2038" t="str">
            <v/>
          </cell>
          <cell r="AN2038" t="str">
            <v/>
          </cell>
          <cell r="AO2038" t="str">
            <v/>
          </cell>
        </row>
        <row r="2039">
          <cell r="AM2039" t="str">
            <v/>
          </cell>
          <cell r="AN2039" t="str">
            <v/>
          </cell>
          <cell r="AO2039" t="str">
            <v/>
          </cell>
        </row>
        <row r="2040">
          <cell r="AM2040" t="str">
            <v/>
          </cell>
          <cell r="AN2040" t="str">
            <v/>
          </cell>
          <cell r="AO2040" t="str">
            <v/>
          </cell>
        </row>
        <row r="2041">
          <cell r="AM2041" t="str">
            <v/>
          </cell>
          <cell r="AN2041" t="str">
            <v/>
          </cell>
          <cell r="AO2041" t="str">
            <v/>
          </cell>
        </row>
        <row r="2042">
          <cell r="AM2042" t="str">
            <v/>
          </cell>
          <cell r="AN2042" t="str">
            <v/>
          </cell>
          <cell r="AO2042" t="str">
            <v/>
          </cell>
        </row>
        <row r="2043">
          <cell r="AM2043" t="str">
            <v/>
          </cell>
          <cell r="AN2043" t="str">
            <v/>
          </cell>
          <cell r="AO2043" t="str">
            <v/>
          </cell>
        </row>
        <row r="2044">
          <cell r="AM2044" t="str">
            <v/>
          </cell>
          <cell r="AN2044" t="str">
            <v/>
          </cell>
          <cell r="AO2044" t="str">
            <v/>
          </cell>
        </row>
        <row r="2045">
          <cell r="AM2045" t="str">
            <v/>
          </cell>
          <cell r="AN2045" t="str">
            <v/>
          </cell>
          <cell r="AO2045" t="str">
            <v/>
          </cell>
        </row>
        <row r="2046">
          <cell r="AM2046" t="str">
            <v/>
          </cell>
          <cell r="AN2046" t="str">
            <v/>
          </cell>
          <cell r="AO2046" t="str">
            <v/>
          </cell>
        </row>
        <row r="2047">
          <cell r="AM2047">
            <v>45345</v>
          </cell>
          <cell r="AN2047">
            <v>349</v>
          </cell>
          <cell r="AO2047">
            <v>347.9</v>
          </cell>
        </row>
        <row r="2048">
          <cell r="AM2048">
            <v>45346</v>
          </cell>
          <cell r="AN2048">
            <v>1358</v>
          </cell>
          <cell r="AO2048">
            <v>1351.01</v>
          </cell>
        </row>
        <row r="2049">
          <cell r="AM2049" t="str">
            <v/>
          </cell>
          <cell r="AN2049" t="str">
            <v/>
          </cell>
          <cell r="AO2049" t="str">
            <v/>
          </cell>
        </row>
        <row r="2050">
          <cell r="AM2050" t="str">
            <v/>
          </cell>
          <cell r="AN2050" t="str">
            <v/>
          </cell>
          <cell r="AO2050" t="str">
            <v/>
          </cell>
        </row>
        <row r="2051">
          <cell r="AM2051" t="str">
            <v/>
          </cell>
          <cell r="AN2051" t="str">
            <v/>
          </cell>
          <cell r="AO2051" t="str">
            <v/>
          </cell>
        </row>
        <row r="2052">
          <cell r="AM2052" t="str">
            <v/>
          </cell>
          <cell r="AN2052" t="str">
            <v/>
          </cell>
          <cell r="AO2052" t="str">
            <v/>
          </cell>
        </row>
        <row r="2053">
          <cell r="AM2053" t="str">
            <v/>
          </cell>
          <cell r="AN2053" t="str">
            <v/>
          </cell>
          <cell r="AO2053" t="str">
            <v/>
          </cell>
        </row>
        <row r="2054">
          <cell r="AM2054" t="str">
            <v/>
          </cell>
          <cell r="AN2054" t="str">
            <v/>
          </cell>
          <cell r="AO2054" t="str">
            <v/>
          </cell>
        </row>
        <row r="2055">
          <cell r="AM2055" t="str">
            <v/>
          </cell>
          <cell r="AN2055" t="str">
            <v/>
          </cell>
          <cell r="AO2055" t="str">
            <v/>
          </cell>
        </row>
        <row r="2056">
          <cell r="AM2056">
            <v>45344</v>
          </cell>
          <cell r="AN2056">
            <v>643</v>
          </cell>
          <cell r="AO2056">
            <v>640.27</v>
          </cell>
        </row>
        <row r="2057">
          <cell r="AM2057" t="str">
            <v/>
          </cell>
          <cell r="AN2057" t="str">
            <v/>
          </cell>
          <cell r="AO2057" t="str">
            <v/>
          </cell>
        </row>
        <row r="2058">
          <cell r="AM2058" t="str">
            <v/>
          </cell>
          <cell r="AN2058" t="str">
            <v/>
          </cell>
          <cell r="AO2058" t="str">
            <v/>
          </cell>
        </row>
        <row r="2059">
          <cell r="AM2059" t="str">
            <v/>
          </cell>
          <cell r="AN2059" t="str">
            <v/>
          </cell>
          <cell r="AO2059" t="str">
            <v/>
          </cell>
        </row>
        <row r="2060">
          <cell r="AM2060" t="str">
            <v/>
          </cell>
          <cell r="AN2060" t="str">
            <v/>
          </cell>
          <cell r="AO2060" t="str">
            <v/>
          </cell>
        </row>
        <row r="2061">
          <cell r="AM2061" t="str">
            <v/>
          </cell>
          <cell r="AN2061" t="str">
            <v/>
          </cell>
          <cell r="AO2061" t="str">
            <v/>
          </cell>
        </row>
        <row r="2062">
          <cell r="AM2062" t="str">
            <v/>
          </cell>
          <cell r="AN2062" t="str">
            <v/>
          </cell>
          <cell r="AO2062" t="str">
            <v/>
          </cell>
        </row>
        <row r="2063">
          <cell r="AM2063" t="str">
            <v/>
          </cell>
          <cell r="AN2063" t="str">
            <v/>
          </cell>
          <cell r="AO2063" t="str">
            <v/>
          </cell>
        </row>
        <row r="2064">
          <cell r="AM2064" t="str">
            <v/>
          </cell>
          <cell r="AN2064" t="str">
            <v/>
          </cell>
          <cell r="AO2064" t="str">
            <v/>
          </cell>
        </row>
        <row r="2065">
          <cell r="AM2065" t="str">
            <v/>
          </cell>
          <cell r="AN2065" t="str">
            <v/>
          </cell>
          <cell r="AO2065" t="str">
            <v/>
          </cell>
        </row>
        <row r="2066">
          <cell r="AM2066" t="str">
            <v/>
          </cell>
          <cell r="AN2066" t="str">
            <v/>
          </cell>
          <cell r="AO2066" t="str">
            <v/>
          </cell>
        </row>
        <row r="2067">
          <cell r="AM2067" t="str">
            <v/>
          </cell>
          <cell r="AN2067" t="str">
            <v/>
          </cell>
          <cell r="AO2067" t="str">
            <v/>
          </cell>
        </row>
        <row r="2068">
          <cell r="AM2068" t="str">
            <v/>
          </cell>
          <cell r="AN2068" t="str">
            <v/>
          </cell>
          <cell r="AO2068" t="str">
            <v/>
          </cell>
        </row>
        <row r="2069">
          <cell r="AM2069" t="str">
            <v/>
          </cell>
          <cell r="AN2069" t="str">
            <v/>
          </cell>
          <cell r="AO2069" t="str">
            <v/>
          </cell>
        </row>
        <row r="2070">
          <cell r="AM2070" t="str">
            <v/>
          </cell>
          <cell r="AN2070" t="str">
            <v/>
          </cell>
          <cell r="AO2070" t="str">
            <v/>
          </cell>
        </row>
        <row r="2071">
          <cell r="AM2071" t="str">
            <v/>
          </cell>
          <cell r="AN2071" t="str">
            <v/>
          </cell>
          <cell r="AO2071" t="str">
            <v/>
          </cell>
        </row>
        <row r="2072">
          <cell r="AM2072" t="str">
            <v/>
          </cell>
          <cell r="AN2072" t="str">
            <v/>
          </cell>
          <cell r="AO2072" t="str">
            <v/>
          </cell>
        </row>
        <row r="2073">
          <cell r="AM2073" t="str">
            <v/>
          </cell>
          <cell r="AN2073" t="str">
            <v/>
          </cell>
          <cell r="AO2073" t="str">
            <v/>
          </cell>
        </row>
        <row r="2074">
          <cell r="AM2074" t="str">
            <v/>
          </cell>
          <cell r="AN2074" t="str">
            <v/>
          </cell>
          <cell r="AO2074" t="str">
            <v/>
          </cell>
        </row>
        <row r="2075">
          <cell r="AM2075" t="str">
            <v/>
          </cell>
          <cell r="AN2075" t="str">
            <v/>
          </cell>
          <cell r="AO2075" t="str">
            <v/>
          </cell>
        </row>
        <row r="2076">
          <cell r="AM2076">
            <v>45343</v>
          </cell>
          <cell r="AN2076">
            <v>453</v>
          </cell>
          <cell r="AO2076">
            <v>452.37</v>
          </cell>
        </row>
        <row r="2077">
          <cell r="AM2077" t="str">
            <v/>
          </cell>
          <cell r="AN2077" t="str">
            <v/>
          </cell>
          <cell r="AO2077" t="str">
            <v/>
          </cell>
        </row>
        <row r="2078">
          <cell r="AM2078" t="str">
            <v/>
          </cell>
          <cell r="AN2078" t="str">
            <v/>
          </cell>
          <cell r="AO2078" t="str">
            <v/>
          </cell>
        </row>
        <row r="2079">
          <cell r="AM2079" t="str">
            <v/>
          </cell>
          <cell r="AN2079" t="str">
            <v/>
          </cell>
          <cell r="AO2079" t="str">
            <v/>
          </cell>
        </row>
        <row r="2080">
          <cell r="AM2080" t="str">
            <v/>
          </cell>
          <cell r="AN2080" t="str">
            <v/>
          </cell>
          <cell r="AO2080" t="str">
            <v/>
          </cell>
        </row>
        <row r="2081">
          <cell r="AM2081" t="str">
            <v/>
          </cell>
          <cell r="AN2081" t="str">
            <v/>
          </cell>
          <cell r="AO2081" t="str">
            <v/>
          </cell>
        </row>
        <row r="2082">
          <cell r="AM2082" t="str">
            <v/>
          </cell>
          <cell r="AN2082" t="str">
            <v/>
          </cell>
          <cell r="AO2082" t="str">
            <v/>
          </cell>
        </row>
        <row r="2083">
          <cell r="AM2083" t="str">
            <v/>
          </cell>
          <cell r="AN2083" t="str">
            <v/>
          </cell>
          <cell r="AO2083" t="str">
            <v/>
          </cell>
        </row>
        <row r="2084">
          <cell r="AM2084" t="str">
            <v/>
          </cell>
          <cell r="AN2084" t="str">
            <v/>
          </cell>
          <cell r="AO2084" t="str">
            <v/>
          </cell>
        </row>
        <row r="2085">
          <cell r="AM2085" t="str">
            <v/>
          </cell>
          <cell r="AN2085" t="str">
            <v/>
          </cell>
          <cell r="AO2085" t="str">
            <v/>
          </cell>
        </row>
        <row r="2086">
          <cell r="AM2086" t="str">
            <v/>
          </cell>
          <cell r="AN2086" t="str">
            <v/>
          </cell>
          <cell r="AO2086" t="str">
            <v/>
          </cell>
        </row>
        <row r="2087">
          <cell r="AM2087" t="str">
            <v/>
          </cell>
          <cell r="AN2087" t="str">
            <v/>
          </cell>
          <cell r="AO2087" t="str">
            <v/>
          </cell>
        </row>
        <row r="2088">
          <cell r="AM2088" t="str">
            <v/>
          </cell>
          <cell r="AN2088" t="str">
            <v/>
          </cell>
          <cell r="AO2088" t="str">
            <v/>
          </cell>
        </row>
        <row r="2089">
          <cell r="AM2089" t="str">
            <v/>
          </cell>
          <cell r="AN2089" t="str">
            <v/>
          </cell>
          <cell r="AO2089" t="str">
            <v/>
          </cell>
        </row>
        <row r="2090">
          <cell r="AM2090" t="str">
            <v/>
          </cell>
          <cell r="AN2090" t="str">
            <v/>
          </cell>
          <cell r="AO2090" t="str">
            <v/>
          </cell>
        </row>
        <row r="2091">
          <cell r="AM2091" t="str">
            <v/>
          </cell>
          <cell r="AN2091" t="str">
            <v/>
          </cell>
          <cell r="AO2091" t="str">
            <v/>
          </cell>
        </row>
        <row r="2092">
          <cell r="AM2092">
            <v>45342</v>
          </cell>
          <cell r="AN2092">
            <v>218</v>
          </cell>
          <cell r="AO2092">
            <v>216.45</v>
          </cell>
        </row>
        <row r="2093">
          <cell r="AM2093" t="str">
            <v/>
          </cell>
          <cell r="AN2093" t="str">
            <v/>
          </cell>
          <cell r="AO2093" t="str">
            <v/>
          </cell>
        </row>
        <row r="2094">
          <cell r="AM2094" t="str">
            <v/>
          </cell>
          <cell r="AN2094" t="str">
            <v/>
          </cell>
          <cell r="AO2094" t="str">
            <v/>
          </cell>
        </row>
        <row r="2095">
          <cell r="AM2095" t="str">
            <v/>
          </cell>
          <cell r="AN2095" t="str">
            <v/>
          </cell>
          <cell r="AO2095" t="str">
            <v/>
          </cell>
        </row>
        <row r="2096">
          <cell r="AM2096" t="str">
            <v/>
          </cell>
          <cell r="AN2096" t="str">
            <v/>
          </cell>
          <cell r="AO2096" t="str">
            <v/>
          </cell>
        </row>
        <row r="2097">
          <cell r="AM2097" t="str">
            <v/>
          </cell>
          <cell r="AN2097" t="str">
            <v/>
          </cell>
          <cell r="AO2097" t="str">
            <v/>
          </cell>
        </row>
        <row r="2098">
          <cell r="AM2098" t="str">
            <v/>
          </cell>
          <cell r="AN2098" t="str">
            <v/>
          </cell>
          <cell r="AO2098" t="str">
            <v/>
          </cell>
        </row>
        <row r="2099">
          <cell r="AM2099" t="str">
            <v/>
          </cell>
          <cell r="AN2099" t="str">
            <v/>
          </cell>
          <cell r="AO2099" t="str">
            <v/>
          </cell>
        </row>
        <row r="2100">
          <cell r="AM2100" t="str">
            <v/>
          </cell>
          <cell r="AN2100" t="str">
            <v/>
          </cell>
          <cell r="AO2100" t="str">
            <v/>
          </cell>
        </row>
        <row r="2101">
          <cell r="AM2101" t="str">
            <v/>
          </cell>
          <cell r="AN2101" t="str">
            <v/>
          </cell>
          <cell r="AO2101" t="str">
            <v/>
          </cell>
        </row>
        <row r="2102">
          <cell r="AM2102" t="str">
            <v/>
          </cell>
          <cell r="AN2102" t="str">
            <v/>
          </cell>
          <cell r="AO2102" t="str">
            <v/>
          </cell>
        </row>
        <row r="2103">
          <cell r="AM2103" t="str">
            <v/>
          </cell>
          <cell r="AN2103" t="str">
            <v/>
          </cell>
          <cell r="AO2103" t="str">
            <v/>
          </cell>
        </row>
        <row r="2104">
          <cell r="AM2104" t="str">
            <v/>
          </cell>
          <cell r="AN2104" t="str">
            <v/>
          </cell>
          <cell r="AO2104" t="str">
            <v/>
          </cell>
        </row>
        <row r="2105">
          <cell r="AM2105" t="str">
            <v/>
          </cell>
          <cell r="AN2105" t="str">
            <v/>
          </cell>
          <cell r="AO2105" t="str">
            <v/>
          </cell>
        </row>
        <row r="2106">
          <cell r="AM2106" t="str">
            <v/>
          </cell>
          <cell r="AN2106" t="str">
            <v/>
          </cell>
          <cell r="AO2106" t="str">
            <v/>
          </cell>
        </row>
        <row r="2107">
          <cell r="AM2107" t="str">
            <v/>
          </cell>
          <cell r="AN2107" t="str">
            <v/>
          </cell>
          <cell r="AO2107" t="str">
            <v/>
          </cell>
        </row>
        <row r="2108">
          <cell r="AM2108" t="str">
            <v/>
          </cell>
          <cell r="AN2108" t="str">
            <v/>
          </cell>
          <cell r="AO2108" t="str">
            <v/>
          </cell>
        </row>
        <row r="2109">
          <cell r="AM2109" t="str">
            <v/>
          </cell>
          <cell r="AN2109" t="str">
            <v/>
          </cell>
          <cell r="AO2109" t="str">
            <v/>
          </cell>
        </row>
        <row r="2110">
          <cell r="AM2110" t="str">
            <v/>
          </cell>
          <cell r="AN2110" t="str">
            <v/>
          </cell>
          <cell r="AO2110" t="str">
            <v/>
          </cell>
        </row>
        <row r="2111">
          <cell r="AM2111">
            <v>45341</v>
          </cell>
          <cell r="AN2111">
            <v>201</v>
          </cell>
          <cell r="AO2111">
            <v>198.69</v>
          </cell>
        </row>
        <row r="2112">
          <cell r="AM2112" t="str">
            <v/>
          </cell>
          <cell r="AN2112" t="str">
            <v/>
          </cell>
          <cell r="AO2112" t="str">
            <v/>
          </cell>
        </row>
        <row r="2113">
          <cell r="AM2113" t="str">
            <v/>
          </cell>
          <cell r="AN2113" t="str">
            <v/>
          </cell>
          <cell r="AO2113" t="str">
            <v/>
          </cell>
        </row>
        <row r="2114">
          <cell r="AM2114" t="str">
            <v/>
          </cell>
          <cell r="AN2114" t="str">
            <v/>
          </cell>
          <cell r="AO2114" t="str">
            <v/>
          </cell>
        </row>
        <row r="2115">
          <cell r="AM2115" t="str">
            <v/>
          </cell>
          <cell r="AN2115" t="str">
            <v/>
          </cell>
          <cell r="AO2115" t="str">
            <v/>
          </cell>
        </row>
        <row r="2116">
          <cell r="AM2116" t="str">
            <v/>
          </cell>
          <cell r="AN2116" t="str">
            <v/>
          </cell>
          <cell r="AO2116" t="str">
            <v/>
          </cell>
        </row>
        <row r="2117">
          <cell r="AM2117" t="str">
            <v/>
          </cell>
          <cell r="AN2117" t="str">
            <v/>
          </cell>
          <cell r="AO2117" t="str">
            <v/>
          </cell>
        </row>
        <row r="2118">
          <cell r="AM2118" t="str">
            <v/>
          </cell>
          <cell r="AN2118" t="str">
            <v/>
          </cell>
          <cell r="AO2118" t="str">
            <v/>
          </cell>
        </row>
        <row r="2119">
          <cell r="AM2119" t="str">
            <v/>
          </cell>
          <cell r="AN2119" t="str">
            <v/>
          </cell>
          <cell r="AO2119" t="str">
            <v/>
          </cell>
        </row>
        <row r="2120">
          <cell r="AM2120" t="str">
            <v/>
          </cell>
          <cell r="AN2120" t="str">
            <v/>
          </cell>
          <cell r="AO2120" t="str">
            <v/>
          </cell>
        </row>
        <row r="2121">
          <cell r="AM2121" t="str">
            <v/>
          </cell>
          <cell r="AN2121" t="str">
            <v/>
          </cell>
          <cell r="AO2121" t="str">
            <v/>
          </cell>
        </row>
        <row r="2122">
          <cell r="AM2122" t="str">
            <v/>
          </cell>
          <cell r="AN2122" t="str">
            <v/>
          </cell>
          <cell r="AO2122" t="str">
            <v/>
          </cell>
        </row>
        <row r="2123">
          <cell r="AM2123" t="str">
            <v/>
          </cell>
          <cell r="AN2123" t="str">
            <v/>
          </cell>
          <cell r="AO2123" t="str">
            <v/>
          </cell>
        </row>
        <row r="2124">
          <cell r="AM2124" t="str">
            <v/>
          </cell>
          <cell r="AN2124" t="str">
            <v/>
          </cell>
          <cell r="AO2124" t="str">
            <v/>
          </cell>
        </row>
        <row r="2125">
          <cell r="AM2125" t="str">
            <v/>
          </cell>
          <cell r="AN2125" t="str">
            <v/>
          </cell>
          <cell r="AO2125" t="str">
            <v/>
          </cell>
        </row>
        <row r="2126">
          <cell r="AM2126" t="str">
            <v/>
          </cell>
          <cell r="AN2126" t="str">
            <v/>
          </cell>
          <cell r="AO2126" t="str">
            <v/>
          </cell>
        </row>
        <row r="2127">
          <cell r="AM2127" t="str">
            <v/>
          </cell>
          <cell r="AN2127" t="str">
            <v/>
          </cell>
          <cell r="AO2127" t="str">
            <v/>
          </cell>
        </row>
        <row r="2128">
          <cell r="AM2128" t="str">
            <v/>
          </cell>
          <cell r="AN2128" t="str">
            <v/>
          </cell>
          <cell r="AO2128" t="str">
            <v/>
          </cell>
        </row>
        <row r="2129">
          <cell r="AM2129" t="str">
            <v/>
          </cell>
          <cell r="AN2129" t="str">
            <v/>
          </cell>
          <cell r="AO2129" t="str">
            <v/>
          </cell>
        </row>
        <row r="2130">
          <cell r="AM2130" t="str">
            <v/>
          </cell>
          <cell r="AN2130" t="str">
            <v/>
          </cell>
          <cell r="AO2130" t="str">
            <v/>
          </cell>
        </row>
        <row r="2131">
          <cell r="AM2131" t="str">
            <v/>
          </cell>
          <cell r="AN2131" t="str">
            <v/>
          </cell>
          <cell r="AO2131" t="str">
            <v/>
          </cell>
        </row>
        <row r="2132">
          <cell r="AM2132" t="str">
            <v/>
          </cell>
          <cell r="AN2132" t="str">
            <v/>
          </cell>
          <cell r="AO2132" t="str">
            <v/>
          </cell>
        </row>
        <row r="2133">
          <cell r="AM2133" t="str">
            <v/>
          </cell>
          <cell r="AN2133" t="str">
            <v/>
          </cell>
          <cell r="AO2133" t="str">
            <v/>
          </cell>
        </row>
        <row r="2134">
          <cell r="AM2134" t="str">
            <v/>
          </cell>
          <cell r="AN2134" t="str">
            <v/>
          </cell>
          <cell r="AO2134" t="str">
            <v/>
          </cell>
        </row>
        <row r="2135">
          <cell r="AM2135" t="str">
            <v/>
          </cell>
          <cell r="AN2135" t="str">
            <v/>
          </cell>
          <cell r="AO2135" t="str">
            <v/>
          </cell>
        </row>
        <row r="2136">
          <cell r="AM2136" t="str">
            <v/>
          </cell>
          <cell r="AN2136" t="str">
            <v/>
          </cell>
          <cell r="AO2136" t="str">
            <v/>
          </cell>
        </row>
        <row r="2137">
          <cell r="AM2137" t="str">
            <v/>
          </cell>
          <cell r="AN2137" t="str">
            <v/>
          </cell>
          <cell r="AO2137" t="str">
            <v/>
          </cell>
        </row>
        <row r="2138">
          <cell r="AM2138" t="str">
            <v/>
          </cell>
          <cell r="AN2138" t="str">
            <v/>
          </cell>
          <cell r="AO2138" t="str">
            <v/>
          </cell>
        </row>
        <row r="2139">
          <cell r="AM2139" t="str">
            <v/>
          </cell>
          <cell r="AN2139" t="str">
            <v/>
          </cell>
          <cell r="AO2139" t="str">
            <v/>
          </cell>
        </row>
        <row r="2140">
          <cell r="AM2140" t="str">
            <v/>
          </cell>
          <cell r="AN2140" t="str">
            <v/>
          </cell>
          <cell r="AO2140" t="str">
            <v/>
          </cell>
        </row>
        <row r="2141">
          <cell r="AM2141" t="str">
            <v/>
          </cell>
          <cell r="AN2141" t="str">
            <v/>
          </cell>
          <cell r="AO2141" t="str">
            <v/>
          </cell>
        </row>
        <row r="2142">
          <cell r="AM2142" t="str">
            <v/>
          </cell>
          <cell r="AN2142" t="str">
            <v/>
          </cell>
          <cell r="AO2142" t="str">
            <v/>
          </cell>
        </row>
        <row r="2143">
          <cell r="AM2143" t="str">
            <v/>
          </cell>
          <cell r="AN2143" t="str">
            <v/>
          </cell>
          <cell r="AO2143" t="str">
            <v/>
          </cell>
        </row>
        <row r="2144">
          <cell r="AM2144" t="str">
            <v/>
          </cell>
          <cell r="AN2144" t="str">
            <v/>
          </cell>
          <cell r="AO2144" t="str">
            <v/>
          </cell>
        </row>
        <row r="2145">
          <cell r="AM2145" t="str">
            <v/>
          </cell>
          <cell r="AN2145" t="str">
            <v/>
          </cell>
          <cell r="AO2145" t="str">
            <v/>
          </cell>
        </row>
        <row r="2146">
          <cell r="AM2146" t="str">
            <v/>
          </cell>
          <cell r="AN2146" t="str">
            <v/>
          </cell>
          <cell r="AO2146" t="str">
            <v/>
          </cell>
        </row>
        <row r="2147">
          <cell r="AM2147" t="str">
            <v/>
          </cell>
          <cell r="AN2147" t="str">
            <v/>
          </cell>
          <cell r="AO2147" t="str">
            <v/>
          </cell>
        </row>
        <row r="2148">
          <cell r="AM2148" t="str">
            <v/>
          </cell>
          <cell r="AN2148" t="str">
            <v/>
          </cell>
          <cell r="AO2148" t="str">
            <v/>
          </cell>
        </row>
        <row r="2149">
          <cell r="AM2149" t="str">
            <v/>
          </cell>
          <cell r="AN2149" t="str">
            <v/>
          </cell>
          <cell r="AO2149" t="str">
            <v/>
          </cell>
        </row>
        <row r="2150">
          <cell r="AM2150" t="str">
            <v/>
          </cell>
          <cell r="AN2150" t="str">
            <v/>
          </cell>
          <cell r="AO2150" t="str">
            <v/>
          </cell>
        </row>
        <row r="2151">
          <cell r="AM2151" t="str">
            <v/>
          </cell>
          <cell r="AN2151" t="str">
            <v/>
          </cell>
          <cell r="AO2151" t="str">
            <v/>
          </cell>
        </row>
        <row r="2152">
          <cell r="AM2152" t="str">
            <v/>
          </cell>
          <cell r="AN2152" t="str">
            <v/>
          </cell>
          <cell r="AO2152" t="str">
            <v/>
          </cell>
        </row>
        <row r="2153">
          <cell r="AM2153" t="str">
            <v/>
          </cell>
          <cell r="AN2153" t="str">
            <v/>
          </cell>
          <cell r="AO2153" t="str">
            <v/>
          </cell>
        </row>
        <row r="2154">
          <cell r="AM2154" t="str">
            <v/>
          </cell>
          <cell r="AN2154" t="str">
            <v/>
          </cell>
          <cell r="AO2154" t="str">
            <v/>
          </cell>
        </row>
        <row r="2155">
          <cell r="AM2155" t="str">
            <v/>
          </cell>
          <cell r="AN2155" t="str">
            <v/>
          </cell>
          <cell r="AO2155" t="str">
            <v/>
          </cell>
        </row>
        <row r="2156">
          <cell r="AM2156" t="str">
            <v/>
          </cell>
          <cell r="AN2156" t="str">
            <v/>
          </cell>
          <cell r="AO2156" t="str">
            <v/>
          </cell>
        </row>
        <row r="2157">
          <cell r="AM2157" t="str">
            <v/>
          </cell>
          <cell r="AN2157" t="str">
            <v/>
          </cell>
          <cell r="AO2157" t="str">
            <v/>
          </cell>
        </row>
        <row r="2158">
          <cell r="AM2158">
            <v>45339</v>
          </cell>
          <cell r="AN2158">
            <v>735</v>
          </cell>
          <cell r="AO2158">
            <v>731.64</v>
          </cell>
        </row>
        <row r="2159">
          <cell r="AM2159">
            <v>45338</v>
          </cell>
          <cell r="AN2159">
            <v>249.5</v>
          </cell>
          <cell r="AO2159">
            <v>249.19</v>
          </cell>
        </row>
        <row r="2160">
          <cell r="AM2160" t="str">
            <v/>
          </cell>
          <cell r="AN2160" t="str">
            <v/>
          </cell>
          <cell r="AO2160" t="str">
            <v/>
          </cell>
        </row>
        <row r="2161">
          <cell r="AM2161" t="str">
            <v/>
          </cell>
          <cell r="AN2161" t="str">
            <v/>
          </cell>
          <cell r="AO2161" t="str">
            <v/>
          </cell>
        </row>
        <row r="2162">
          <cell r="AM2162" t="str">
            <v/>
          </cell>
          <cell r="AN2162" t="str">
            <v/>
          </cell>
          <cell r="AO2162" t="str">
            <v/>
          </cell>
        </row>
        <row r="2163">
          <cell r="AM2163" t="str">
            <v/>
          </cell>
          <cell r="AN2163" t="str">
            <v/>
          </cell>
          <cell r="AO2163" t="str">
            <v/>
          </cell>
        </row>
        <row r="2164">
          <cell r="AM2164" t="str">
            <v/>
          </cell>
          <cell r="AN2164" t="str">
            <v/>
          </cell>
          <cell r="AO2164" t="str">
            <v/>
          </cell>
        </row>
        <row r="2165">
          <cell r="AM2165" t="str">
            <v/>
          </cell>
          <cell r="AN2165" t="str">
            <v/>
          </cell>
          <cell r="AO2165" t="str">
            <v/>
          </cell>
        </row>
        <row r="2166">
          <cell r="AM2166" t="str">
            <v/>
          </cell>
          <cell r="AN2166" t="str">
            <v/>
          </cell>
          <cell r="AO2166" t="str">
            <v/>
          </cell>
        </row>
        <row r="2167">
          <cell r="AM2167" t="str">
            <v/>
          </cell>
          <cell r="AN2167" t="str">
            <v/>
          </cell>
          <cell r="AO2167" t="str">
            <v/>
          </cell>
        </row>
        <row r="2168">
          <cell r="AM2168">
            <v>45337</v>
          </cell>
          <cell r="AN2168">
            <v>232</v>
          </cell>
          <cell r="AO2168">
            <v>231.21</v>
          </cell>
        </row>
        <row r="2169">
          <cell r="AM2169" t="str">
            <v/>
          </cell>
          <cell r="AN2169" t="str">
            <v/>
          </cell>
          <cell r="AO2169" t="str">
            <v/>
          </cell>
        </row>
        <row r="2170">
          <cell r="AM2170" t="str">
            <v/>
          </cell>
          <cell r="AN2170" t="str">
            <v/>
          </cell>
          <cell r="AO2170" t="str">
            <v/>
          </cell>
        </row>
        <row r="2171">
          <cell r="AM2171" t="str">
            <v/>
          </cell>
          <cell r="AN2171" t="str">
            <v/>
          </cell>
          <cell r="AO2171" t="str">
            <v/>
          </cell>
        </row>
        <row r="2172">
          <cell r="AM2172" t="str">
            <v/>
          </cell>
          <cell r="AN2172" t="str">
            <v/>
          </cell>
          <cell r="AO2172" t="str">
            <v/>
          </cell>
        </row>
        <row r="2173">
          <cell r="AM2173" t="str">
            <v/>
          </cell>
          <cell r="AN2173" t="str">
            <v/>
          </cell>
          <cell r="AO2173" t="str">
            <v/>
          </cell>
        </row>
        <row r="2174">
          <cell r="AM2174" t="str">
            <v/>
          </cell>
          <cell r="AN2174" t="str">
            <v/>
          </cell>
          <cell r="AO2174" t="str">
            <v/>
          </cell>
        </row>
        <row r="2175">
          <cell r="AM2175" t="str">
            <v/>
          </cell>
          <cell r="AN2175" t="str">
            <v/>
          </cell>
          <cell r="AO2175" t="str">
            <v/>
          </cell>
        </row>
        <row r="2176">
          <cell r="AM2176" t="str">
            <v/>
          </cell>
          <cell r="AN2176" t="str">
            <v/>
          </cell>
          <cell r="AO2176" t="str">
            <v/>
          </cell>
        </row>
        <row r="2177">
          <cell r="AM2177" t="str">
            <v/>
          </cell>
          <cell r="AN2177" t="str">
            <v/>
          </cell>
          <cell r="AO2177" t="str">
            <v/>
          </cell>
        </row>
        <row r="2178">
          <cell r="AM2178" t="str">
            <v/>
          </cell>
          <cell r="AN2178" t="str">
            <v/>
          </cell>
          <cell r="AO2178" t="str">
            <v/>
          </cell>
        </row>
        <row r="2179">
          <cell r="AM2179" t="str">
            <v/>
          </cell>
          <cell r="AN2179" t="str">
            <v/>
          </cell>
          <cell r="AO2179" t="str">
            <v/>
          </cell>
        </row>
        <row r="2180">
          <cell r="AM2180" t="str">
            <v/>
          </cell>
          <cell r="AN2180" t="str">
            <v/>
          </cell>
          <cell r="AO2180" t="str">
            <v/>
          </cell>
        </row>
        <row r="2181">
          <cell r="AM2181" t="str">
            <v/>
          </cell>
          <cell r="AN2181" t="str">
            <v/>
          </cell>
          <cell r="AO2181" t="str">
            <v/>
          </cell>
        </row>
        <row r="2182">
          <cell r="AM2182" t="str">
            <v/>
          </cell>
          <cell r="AN2182" t="str">
            <v/>
          </cell>
          <cell r="AO2182" t="str">
            <v/>
          </cell>
        </row>
        <row r="2183">
          <cell r="AM2183" t="str">
            <v/>
          </cell>
          <cell r="AN2183" t="str">
            <v/>
          </cell>
          <cell r="AO2183" t="str">
            <v/>
          </cell>
        </row>
        <row r="2184">
          <cell r="AM2184" t="str">
            <v/>
          </cell>
          <cell r="AN2184" t="str">
            <v/>
          </cell>
          <cell r="AO2184" t="str">
            <v/>
          </cell>
        </row>
        <row r="2185">
          <cell r="AM2185" t="str">
            <v/>
          </cell>
          <cell r="AN2185" t="str">
            <v/>
          </cell>
          <cell r="AO2185" t="str">
            <v/>
          </cell>
        </row>
        <row r="2186">
          <cell r="AM2186" t="str">
            <v/>
          </cell>
          <cell r="AN2186" t="str">
            <v/>
          </cell>
          <cell r="AO2186" t="str">
            <v/>
          </cell>
        </row>
        <row r="2187">
          <cell r="AM2187" t="str">
            <v/>
          </cell>
          <cell r="AN2187" t="str">
            <v/>
          </cell>
          <cell r="AO2187" t="str">
            <v/>
          </cell>
        </row>
        <row r="2188">
          <cell r="AM2188" t="str">
            <v/>
          </cell>
          <cell r="AN2188" t="str">
            <v/>
          </cell>
          <cell r="AO2188" t="str">
            <v/>
          </cell>
        </row>
        <row r="2189">
          <cell r="AM2189">
            <v>45336</v>
          </cell>
          <cell r="AN2189">
            <v>362</v>
          </cell>
          <cell r="AO2189">
            <v>361.06</v>
          </cell>
        </row>
        <row r="2190">
          <cell r="AM2190" t="str">
            <v/>
          </cell>
          <cell r="AN2190" t="str">
            <v/>
          </cell>
          <cell r="AO2190" t="str">
            <v/>
          </cell>
        </row>
        <row r="2191">
          <cell r="AM2191" t="str">
            <v/>
          </cell>
          <cell r="AN2191" t="str">
            <v/>
          </cell>
          <cell r="AO2191" t="str">
            <v/>
          </cell>
        </row>
        <row r="2192">
          <cell r="AM2192" t="str">
            <v/>
          </cell>
          <cell r="AN2192" t="str">
            <v/>
          </cell>
          <cell r="AO2192" t="str">
            <v/>
          </cell>
        </row>
        <row r="2193">
          <cell r="AM2193" t="str">
            <v/>
          </cell>
          <cell r="AN2193" t="str">
            <v/>
          </cell>
          <cell r="AO2193" t="str">
            <v/>
          </cell>
        </row>
        <row r="2194">
          <cell r="AM2194" t="str">
            <v/>
          </cell>
          <cell r="AN2194" t="str">
            <v/>
          </cell>
          <cell r="AO2194" t="str">
            <v/>
          </cell>
        </row>
        <row r="2195">
          <cell r="AM2195" t="str">
            <v/>
          </cell>
          <cell r="AN2195" t="str">
            <v/>
          </cell>
          <cell r="AO2195" t="str">
            <v/>
          </cell>
        </row>
        <row r="2196">
          <cell r="AM2196" t="str">
            <v/>
          </cell>
          <cell r="AN2196" t="str">
            <v/>
          </cell>
          <cell r="AO2196" t="str">
            <v/>
          </cell>
        </row>
        <row r="2197">
          <cell r="AM2197" t="str">
            <v/>
          </cell>
          <cell r="AN2197" t="str">
            <v/>
          </cell>
          <cell r="AO2197" t="str">
            <v/>
          </cell>
        </row>
        <row r="2198">
          <cell r="AM2198" t="str">
            <v/>
          </cell>
          <cell r="AN2198" t="str">
            <v/>
          </cell>
          <cell r="AO2198" t="str">
            <v/>
          </cell>
        </row>
        <row r="2199">
          <cell r="AM2199" t="str">
            <v/>
          </cell>
          <cell r="AN2199" t="str">
            <v/>
          </cell>
          <cell r="AO2199" t="str">
            <v/>
          </cell>
        </row>
        <row r="2200">
          <cell r="AM2200" t="str">
            <v/>
          </cell>
          <cell r="AN2200" t="str">
            <v/>
          </cell>
          <cell r="AO2200" t="str">
            <v/>
          </cell>
        </row>
        <row r="2201">
          <cell r="AM2201" t="str">
            <v/>
          </cell>
          <cell r="AN2201" t="str">
            <v/>
          </cell>
          <cell r="AO2201" t="str">
            <v/>
          </cell>
        </row>
        <row r="2202">
          <cell r="AM2202" t="str">
            <v/>
          </cell>
          <cell r="AN2202" t="str">
            <v/>
          </cell>
          <cell r="AO2202" t="str">
            <v/>
          </cell>
        </row>
        <row r="2203">
          <cell r="AM2203" t="str">
            <v/>
          </cell>
          <cell r="AN2203" t="str">
            <v/>
          </cell>
          <cell r="AO2203" t="str">
            <v/>
          </cell>
        </row>
        <row r="2204">
          <cell r="AM2204" t="str">
            <v/>
          </cell>
          <cell r="AN2204" t="str">
            <v/>
          </cell>
          <cell r="AO2204" t="str">
            <v/>
          </cell>
        </row>
        <row r="2205">
          <cell r="AM2205" t="str">
            <v/>
          </cell>
          <cell r="AN2205" t="str">
            <v/>
          </cell>
          <cell r="AO2205" t="str">
            <v/>
          </cell>
        </row>
        <row r="2206">
          <cell r="AM2206" t="str">
            <v/>
          </cell>
          <cell r="AN2206" t="str">
            <v/>
          </cell>
          <cell r="AO2206" t="str">
            <v/>
          </cell>
        </row>
        <row r="2207">
          <cell r="AM2207">
            <v>45335</v>
          </cell>
          <cell r="AN2207">
            <v>538</v>
          </cell>
          <cell r="AO2207">
            <v>536.9</v>
          </cell>
        </row>
        <row r="2208">
          <cell r="AM2208" t="str">
            <v/>
          </cell>
          <cell r="AN2208" t="str">
            <v/>
          </cell>
          <cell r="AO2208" t="str">
            <v/>
          </cell>
        </row>
        <row r="2209">
          <cell r="AM2209" t="str">
            <v/>
          </cell>
          <cell r="AN2209" t="str">
            <v/>
          </cell>
          <cell r="AO2209" t="str">
            <v/>
          </cell>
        </row>
        <row r="2210">
          <cell r="AM2210" t="str">
            <v/>
          </cell>
          <cell r="AN2210" t="str">
            <v/>
          </cell>
          <cell r="AO2210" t="str">
            <v/>
          </cell>
        </row>
        <row r="2211">
          <cell r="AM2211" t="str">
            <v/>
          </cell>
          <cell r="AN2211" t="str">
            <v/>
          </cell>
          <cell r="AO2211" t="str">
            <v/>
          </cell>
        </row>
        <row r="2212">
          <cell r="AM2212" t="str">
            <v/>
          </cell>
          <cell r="AN2212" t="str">
            <v/>
          </cell>
          <cell r="AO2212" t="str">
            <v/>
          </cell>
        </row>
        <row r="2213">
          <cell r="AM2213" t="str">
            <v/>
          </cell>
          <cell r="AN2213" t="str">
            <v/>
          </cell>
          <cell r="AO2213" t="str">
            <v/>
          </cell>
        </row>
        <row r="2214">
          <cell r="AM2214" t="str">
            <v/>
          </cell>
          <cell r="AN2214" t="str">
            <v/>
          </cell>
          <cell r="AO2214" t="str">
            <v/>
          </cell>
        </row>
        <row r="2215">
          <cell r="AM2215" t="str">
            <v/>
          </cell>
          <cell r="AN2215" t="str">
            <v/>
          </cell>
          <cell r="AO2215" t="str">
            <v/>
          </cell>
        </row>
        <row r="2216">
          <cell r="AM2216" t="str">
            <v/>
          </cell>
          <cell r="AN2216" t="str">
            <v/>
          </cell>
          <cell r="AO2216" t="str">
            <v/>
          </cell>
        </row>
        <row r="2217">
          <cell r="AM2217">
            <v>45334</v>
          </cell>
          <cell r="AN2217">
            <v>409.99</v>
          </cell>
          <cell r="AO2217">
            <v>406.72</v>
          </cell>
        </row>
        <row r="2218">
          <cell r="AM2218" t="str">
            <v/>
          </cell>
          <cell r="AN2218" t="str">
            <v/>
          </cell>
          <cell r="AO2218" t="str">
            <v/>
          </cell>
        </row>
        <row r="2219">
          <cell r="AM2219" t="str">
            <v/>
          </cell>
          <cell r="AN2219" t="str">
            <v/>
          </cell>
          <cell r="AO2219" t="str">
            <v/>
          </cell>
        </row>
        <row r="2220">
          <cell r="AM2220" t="str">
            <v/>
          </cell>
          <cell r="AN2220" t="str">
            <v/>
          </cell>
          <cell r="AO2220" t="str">
            <v/>
          </cell>
        </row>
        <row r="2221">
          <cell r="AM2221" t="str">
            <v/>
          </cell>
          <cell r="AN2221" t="str">
            <v/>
          </cell>
          <cell r="AO2221" t="str">
            <v/>
          </cell>
        </row>
        <row r="2222">
          <cell r="AM2222" t="str">
            <v/>
          </cell>
          <cell r="AN2222" t="str">
            <v/>
          </cell>
          <cell r="AO2222" t="str">
            <v/>
          </cell>
        </row>
        <row r="2223">
          <cell r="AM2223" t="str">
            <v/>
          </cell>
          <cell r="AN2223" t="str">
            <v/>
          </cell>
          <cell r="AO2223" t="str">
            <v/>
          </cell>
        </row>
        <row r="2224">
          <cell r="AM2224" t="str">
            <v/>
          </cell>
          <cell r="AN2224" t="str">
            <v/>
          </cell>
          <cell r="AO2224" t="str">
            <v/>
          </cell>
        </row>
        <row r="2225">
          <cell r="AM2225" t="str">
            <v/>
          </cell>
          <cell r="AN2225" t="str">
            <v/>
          </cell>
          <cell r="AO2225" t="str">
            <v/>
          </cell>
        </row>
        <row r="2226">
          <cell r="AM2226" t="str">
            <v/>
          </cell>
          <cell r="AN2226" t="str">
            <v/>
          </cell>
          <cell r="AO2226" t="str">
            <v/>
          </cell>
        </row>
        <row r="2227">
          <cell r="AM2227" t="str">
            <v/>
          </cell>
          <cell r="AN2227" t="str">
            <v/>
          </cell>
          <cell r="AO2227" t="str">
            <v/>
          </cell>
        </row>
        <row r="2228">
          <cell r="AM2228" t="str">
            <v/>
          </cell>
          <cell r="AN2228" t="str">
            <v/>
          </cell>
          <cell r="AO2228" t="str">
            <v/>
          </cell>
        </row>
        <row r="2229">
          <cell r="AM2229" t="str">
            <v/>
          </cell>
          <cell r="AN2229" t="str">
            <v/>
          </cell>
          <cell r="AO2229" t="str">
            <v/>
          </cell>
        </row>
        <row r="2230">
          <cell r="AM2230" t="str">
            <v/>
          </cell>
          <cell r="AN2230" t="str">
            <v/>
          </cell>
          <cell r="AO2230" t="str">
            <v/>
          </cell>
        </row>
        <row r="2231">
          <cell r="AM2231" t="str">
            <v/>
          </cell>
          <cell r="AN2231" t="str">
            <v/>
          </cell>
          <cell r="AO2231" t="str">
            <v/>
          </cell>
        </row>
        <row r="2232">
          <cell r="AM2232" t="str">
            <v/>
          </cell>
          <cell r="AN2232" t="str">
            <v/>
          </cell>
          <cell r="AO2232" t="str">
            <v/>
          </cell>
        </row>
        <row r="2233">
          <cell r="AM2233" t="str">
            <v/>
          </cell>
          <cell r="AN2233" t="str">
            <v/>
          </cell>
          <cell r="AO2233" t="str">
            <v/>
          </cell>
        </row>
        <row r="2234">
          <cell r="AM2234" t="str">
            <v/>
          </cell>
          <cell r="AN2234" t="str">
            <v/>
          </cell>
          <cell r="AO2234" t="str">
            <v/>
          </cell>
        </row>
        <row r="2235">
          <cell r="AM2235" t="str">
            <v/>
          </cell>
          <cell r="AN2235" t="str">
            <v/>
          </cell>
          <cell r="AO2235" t="str">
            <v/>
          </cell>
        </row>
        <row r="2236">
          <cell r="AM2236" t="str">
            <v/>
          </cell>
          <cell r="AN2236" t="str">
            <v/>
          </cell>
          <cell r="AO2236" t="str">
            <v/>
          </cell>
        </row>
        <row r="2237">
          <cell r="AM2237" t="str">
            <v/>
          </cell>
          <cell r="AN2237" t="str">
            <v/>
          </cell>
          <cell r="AO2237" t="str">
            <v/>
          </cell>
        </row>
        <row r="2238">
          <cell r="AM2238" t="str">
            <v/>
          </cell>
          <cell r="AN2238" t="str">
            <v/>
          </cell>
          <cell r="AO2238" t="str">
            <v/>
          </cell>
        </row>
        <row r="2239">
          <cell r="AM2239" t="str">
            <v/>
          </cell>
          <cell r="AN2239" t="str">
            <v/>
          </cell>
          <cell r="AO2239" t="str">
            <v/>
          </cell>
        </row>
        <row r="2240">
          <cell r="AM2240" t="str">
            <v/>
          </cell>
          <cell r="AN2240" t="str">
            <v/>
          </cell>
          <cell r="AO2240" t="str">
            <v/>
          </cell>
        </row>
        <row r="2241">
          <cell r="AM2241" t="str">
            <v/>
          </cell>
          <cell r="AN2241" t="str">
            <v/>
          </cell>
          <cell r="AO2241" t="str">
            <v/>
          </cell>
        </row>
        <row r="2242">
          <cell r="AM2242" t="str">
            <v/>
          </cell>
          <cell r="AN2242" t="str">
            <v/>
          </cell>
          <cell r="AO2242" t="str">
            <v/>
          </cell>
        </row>
        <row r="2243">
          <cell r="AM2243" t="str">
            <v/>
          </cell>
          <cell r="AN2243" t="str">
            <v/>
          </cell>
          <cell r="AO2243" t="str">
            <v/>
          </cell>
        </row>
        <row r="2244">
          <cell r="AM2244" t="str">
            <v/>
          </cell>
          <cell r="AN2244" t="str">
            <v/>
          </cell>
          <cell r="AO2244" t="str">
            <v/>
          </cell>
        </row>
        <row r="2245">
          <cell r="AM2245" t="str">
            <v/>
          </cell>
          <cell r="AN2245" t="str">
            <v/>
          </cell>
          <cell r="AO2245" t="str">
            <v/>
          </cell>
        </row>
        <row r="2246">
          <cell r="AM2246" t="str">
            <v/>
          </cell>
          <cell r="AN2246" t="str">
            <v/>
          </cell>
          <cell r="AO2246" t="str">
            <v/>
          </cell>
        </row>
        <row r="2247">
          <cell r="AM2247" t="str">
            <v/>
          </cell>
          <cell r="AN2247" t="str">
            <v/>
          </cell>
          <cell r="AO2247" t="str">
            <v/>
          </cell>
        </row>
        <row r="2248">
          <cell r="AM2248" t="str">
            <v/>
          </cell>
          <cell r="AN2248" t="str">
            <v/>
          </cell>
          <cell r="AO2248" t="str">
            <v/>
          </cell>
        </row>
        <row r="2249">
          <cell r="AM2249" t="str">
            <v/>
          </cell>
          <cell r="AN2249" t="str">
            <v/>
          </cell>
          <cell r="AO2249" t="str">
            <v/>
          </cell>
        </row>
        <row r="2250">
          <cell r="AM2250" t="str">
            <v/>
          </cell>
          <cell r="AN2250" t="str">
            <v/>
          </cell>
          <cell r="AO2250" t="str">
            <v/>
          </cell>
        </row>
        <row r="2251">
          <cell r="AM2251" t="str">
            <v/>
          </cell>
          <cell r="AN2251" t="str">
            <v/>
          </cell>
          <cell r="AO2251" t="str">
            <v/>
          </cell>
        </row>
        <row r="2252">
          <cell r="AM2252" t="str">
            <v/>
          </cell>
          <cell r="AN2252" t="str">
            <v/>
          </cell>
          <cell r="AO2252" t="str">
            <v/>
          </cell>
        </row>
        <row r="2253">
          <cell r="AM2253" t="str">
            <v/>
          </cell>
          <cell r="AN2253" t="str">
            <v/>
          </cell>
          <cell r="AO2253" t="str">
            <v/>
          </cell>
        </row>
        <row r="2254">
          <cell r="AM2254" t="str">
            <v/>
          </cell>
          <cell r="AN2254" t="str">
            <v/>
          </cell>
          <cell r="AO2254" t="str">
            <v/>
          </cell>
        </row>
        <row r="2255">
          <cell r="AM2255" t="str">
            <v/>
          </cell>
          <cell r="AN2255" t="str">
            <v/>
          </cell>
          <cell r="AO2255" t="str">
            <v/>
          </cell>
        </row>
        <row r="2256">
          <cell r="AM2256" t="str">
            <v/>
          </cell>
          <cell r="AN2256" t="str">
            <v/>
          </cell>
          <cell r="AO2256" t="str">
            <v/>
          </cell>
        </row>
        <row r="2257">
          <cell r="AM2257" t="str">
            <v/>
          </cell>
          <cell r="AN2257" t="str">
            <v/>
          </cell>
          <cell r="AO2257" t="str">
            <v/>
          </cell>
        </row>
        <row r="2258">
          <cell r="AM2258" t="str">
            <v/>
          </cell>
          <cell r="AN2258" t="str">
            <v/>
          </cell>
          <cell r="AO2258" t="str">
            <v/>
          </cell>
        </row>
        <row r="2259">
          <cell r="AM2259" t="str">
            <v/>
          </cell>
          <cell r="AN2259" t="str">
            <v/>
          </cell>
          <cell r="AO2259" t="str">
            <v/>
          </cell>
        </row>
        <row r="2260">
          <cell r="AM2260" t="str">
            <v/>
          </cell>
          <cell r="AN2260" t="str">
            <v/>
          </cell>
          <cell r="AO2260" t="str">
            <v/>
          </cell>
        </row>
        <row r="2261">
          <cell r="AM2261">
            <v>45332</v>
          </cell>
          <cell r="AN2261">
            <v>657</v>
          </cell>
          <cell r="AO2261">
            <v>655.43</v>
          </cell>
        </row>
        <row r="2262">
          <cell r="AM2262">
            <v>45331</v>
          </cell>
          <cell r="AN2262">
            <v>277</v>
          </cell>
          <cell r="AO2262">
            <v>276.06</v>
          </cell>
        </row>
        <row r="2263">
          <cell r="AM2263" t="str">
            <v/>
          </cell>
          <cell r="AN2263" t="str">
            <v/>
          </cell>
          <cell r="AO2263" t="str">
            <v/>
          </cell>
        </row>
        <row r="2264">
          <cell r="AM2264" t="str">
            <v/>
          </cell>
          <cell r="AN2264" t="str">
            <v/>
          </cell>
          <cell r="AO2264" t="str">
            <v/>
          </cell>
        </row>
        <row r="2265">
          <cell r="AM2265" t="str">
            <v/>
          </cell>
          <cell r="AN2265" t="str">
            <v/>
          </cell>
          <cell r="AO2265" t="str">
            <v/>
          </cell>
        </row>
        <row r="2266">
          <cell r="AM2266" t="str">
            <v/>
          </cell>
          <cell r="AN2266" t="str">
            <v/>
          </cell>
          <cell r="AO2266" t="str">
            <v/>
          </cell>
        </row>
        <row r="2267">
          <cell r="AM2267" t="str">
            <v/>
          </cell>
          <cell r="AN2267" t="str">
            <v/>
          </cell>
          <cell r="AO2267" t="str">
            <v/>
          </cell>
        </row>
        <row r="2268">
          <cell r="AM2268" t="str">
            <v/>
          </cell>
          <cell r="AN2268" t="str">
            <v/>
          </cell>
          <cell r="AO2268" t="str">
            <v/>
          </cell>
        </row>
        <row r="2269">
          <cell r="AM2269">
            <v>45330</v>
          </cell>
          <cell r="AN2269">
            <v>96</v>
          </cell>
          <cell r="AO2269">
            <v>95.69</v>
          </cell>
        </row>
        <row r="2270">
          <cell r="AM2270" t="str">
            <v/>
          </cell>
          <cell r="AN2270" t="str">
            <v/>
          </cell>
          <cell r="AO2270" t="str">
            <v/>
          </cell>
        </row>
        <row r="2271">
          <cell r="AM2271" t="str">
            <v/>
          </cell>
          <cell r="AN2271" t="str">
            <v/>
          </cell>
          <cell r="AO2271" t="str">
            <v/>
          </cell>
        </row>
        <row r="2272">
          <cell r="AM2272" t="str">
            <v/>
          </cell>
          <cell r="AN2272" t="str">
            <v/>
          </cell>
          <cell r="AO2272" t="str">
            <v/>
          </cell>
        </row>
        <row r="2273">
          <cell r="AM2273" t="str">
            <v/>
          </cell>
          <cell r="AN2273" t="str">
            <v/>
          </cell>
          <cell r="AO2273" t="str">
            <v/>
          </cell>
        </row>
        <row r="2274">
          <cell r="AM2274" t="str">
            <v/>
          </cell>
          <cell r="AN2274" t="str">
            <v/>
          </cell>
          <cell r="AO2274" t="str">
            <v/>
          </cell>
        </row>
        <row r="2275">
          <cell r="AM2275" t="str">
            <v/>
          </cell>
          <cell r="AN2275" t="str">
            <v/>
          </cell>
          <cell r="AO2275" t="str">
            <v/>
          </cell>
        </row>
        <row r="2276">
          <cell r="AM2276" t="str">
            <v/>
          </cell>
          <cell r="AN2276" t="str">
            <v/>
          </cell>
          <cell r="AO2276" t="str">
            <v/>
          </cell>
        </row>
        <row r="2277">
          <cell r="AM2277" t="str">
            <v/>
          </cell>
          <cell r="AN2277" t="str">
            <v/>
          </cell>
          <cell r="AO2277" t="str">
            <v/>
          </cell>
        </row>
        <row r="2278">
          <cell r="AM2278" t="str">
            <v/>
          </cell>
          <cell r="AN2278" t="str">
            <v/>
          </cell>
          <cell r="AO2278" t="str">
            <v/>
          </cell>
        </row>
        <row r="2279">
          <cell r="AM2279" t="str">
            <v/>
          </cell>
          <cell r="AN2279" t="str">
            <v/>
          </cell>
          <cell r="AO2279" t="str">
            <v/>
          </cell>
        </row>
        <row r="2280">
          <cell r="AM2280" t="str">
            <v/>
          </cell>
          <cell r="AN2280" t="str">
            <v/>
          </cell>
          <cell r="AO2280" t="str">
            <v/>
          </cell>
        </row>
        <row r="2281">
          <cell r="AM2281" t="str">
            <v/>
          </cell>
          <cell r="AN2281" t="str">
            <v/>
          </cell>
          <cell r="AO2281" t="str">
            <v/>
          </cell>
        </row>
        <row r="2282">
          <cell r="AM2282">
            <v>45329</v>
          </cell>
          <cell r="AN2282">
            <v>182</v>
          </cell>
          <cell r="AO2282">
            <v>181.37</v>
          </cell>
        </row>
        <row r="2283">
          <cell r="AM2283" t="str">
            <v/>
          </cell>
          <cell r="AN2283" t="str">
            <v/>
          </cell>
          <cell r="AO2283" t="str">
            <v/>
          </cell>
        </row>
        <row r="2284">
          <cell r="AM2284" t="str">
            <v/>
          </cell>
          <cell r="AN2284" t="str">
            <v/>
          </cell>
          <cell r="AO2284" t="str">
            <v/>
          </cell>
        </row>
        <row r="2285">
          <cell r="AM2285" t="str">
            <v/>
          </cell>
          <cell r="AN2285" t="str">
            <v/>
          </cell>
          <cell r="AO2285" t="str">
            <v/>
          </cell>
        </row>
        <row r="2286">
          <cell r="AM2286" t="str">
            <v/>
          </cell>
          <cell r="AN2286" t="str">
            <v/>
          </cell>
          <cell r="AO2286" t="str">
            <v/>
          </cell>
        </row>
        <row r="2287">
          <cell r="AM2287" t="str">
            <v/>
          </cell>
          <cell r="AN2287" t="str">
            <v/>
          </cell>
          <cell r="AO2287" t="str">
            <v/>
          </cell>
        </row>
        <row r="2288">
          <cell r="AM2288" t="str">
            <v/>
          </cell>
          <cell r="AN2288" t="str">
            <v/>
          </cell>
          <cell r="AO2288" t="str">
            <v/>
          </cell>
        </row>
        <row r="2289">
          <cell r="AM2289" t="str">
            <v/>
          </cell>
          <cell r="AN2289" t="str">
            <v/>
          </cell>
          <cell r="AO2289" t="str">
            <v/>
          </cell>
        </row>
        <row r="2290">
          <cell r="AM2290" t="str">
            <v/>
          </cell>
          <cell r="AN2290" t="str">
            <v/>
          </cell>
          <cell r="AO2290" t="str">
            <v/>
          </cell>
        </row>
        <row r="2291">
          <cell r="AM2291" t="str">
            <v/>
          </cell>
          <cell r="AN2291" t="str">
            <v/>
          </cell>
          <cell r="AO2291" t="str">
            <v/>
          </cell>
        </row>
        <row r="2292">
          <cell r="AM2292" t="str">
            <v/>
          </cell>
          <cell r="AN2292" t="str">
            <v/>
          </cell>
          <cell r="AO2292" t="str">
            <v/>
          </cell>
        </row>
        <row r="2293">
          <cell r="AM2293" t="str">
            <v/>
          </cell>
          <cell r="AN2293" t="str">
            <v/>
          </cell>
          <cell r="AO2293" t="str">
            <v/>
          </cell>
        </row>
        <row r="2294">
          <cell r="AM2294" t="str">
            <v/>
          </cell>
          <cell r="AN2294" t="str">
            <v/>
          </cell>
          <cell r="AO2294" t="str">
            <v/>
          </cell>
        </row>
        <row r="2295">
          <cell r="AM2295" t="str">
            <v/>
          </cell>
          <cell r="AN2295" t="str">
            <v/>
          </cell>
          <cell r="AO2295" t="str">
            <v/>
          </cell>
        </row>
        <row r="2296">
          <cell r="AM2296" t="str">
            <v/>
          </cell>
          <cell r="AN2296" t="str">
            <v/>
          </cell>
          <cell r="AO2296" t="str">
            <v/>
          </cell>
        </row>
        <row r="2297">
          <cell r="AM2297" t="str">
            <v/>
          </cell>
          <cell r="AN2297" t="str">
            <v/>
          </cell>
          <cell r="AO2297" t="str">
            <v/>
          </cell>
        </row>
        <row r="2298">
          <cell r="AM2298">
            <v>45328</v>
          </cell>
          <cell r="AN2298">
            <v>80</v>
          </cell>
          <cell r="AO2298">
            <v>79.69</v>
          </cell>
        </row>
        <row r="2299">
          <cell r="AM2299" t="str">
            <v/>
          </cell>
          <cell r="AN2299" t="str">
            <v/>
          </cell>
          <cell r="AO2299" t="str">
            <v/>
          </cell>
        </row>
        <row r="2300">
          <cell r="AM2300" t="str">
            <v/>
          </cell>
          <cell r="AN2300" t="str">
            <v/>
          </cell>
          <cell r="AO2300" t="str">
            <v/>
          </cell>
        </row>
        <row r="2301">
          <cell r="AM2301" t="str">
            <v/>
          </cell>
          <cell r="AN2301" t="str">
            <v/>
          </cell>
          <cell r="AO2301" t="str">
            <v/>
          </cell>
        </row>
        <row r="2302">
          <cell r="AM2302" t="str">
            <v/>
          </cell>
          <cell r="AN2302" t="str">
            <v/>
          </cell>
          <cell r="AO2302" t="str">
            <v/>
          </cell>
        </row>
        <row r="2303">
          <cell r="AM2303" t="str">
            <v/>
          </cell>
          <cell r="AN2303" t="str">
            <v/>
          </cell>
          <cell r="AO2303" t="str">
            <v/>
          </cell>
        </row>
        <row r="2304">
          <cell r="AM2304" t="str">
            <v/>
          </cell>
          <cell r="AN2304" t="str">
            <v/>
          </cell>
          <cell r="AO2304" t="str">
            <v/>
          </cell>
        </row>
        <row r="2305">
          <cell r="AM2305" t="str">
            <v/>
          </cell>
          <cell r="AN2305" t="str">
            <v/>
          </cell>
          <cell r="AO2305" t="str">
            <v/>
          </cell>
        </row>
        <row r="2306">
          <cell r="AM2306" t="str">
            <v/>
          </cell>
          <cell r="AN2306" t="str">
            <v/>
          </cell>
          <cell r="AO2306" t="str">
            <v/>
          </cell>
        </row>
        <row r="2307">
          <cell r="AM2307" t="str">
            <v/>
          </cell>
          <cell r="AN2307" t="str">
            <v/>
          </cell>
          <cell r="AO2307" t="str">
            <v/>
          </cell>
        </row>
        <row r="2308">
          <cell r="AM2308" t="str">
            <v/>
          </cell>
          <cell r="AN2308" t="str">
            <v/>
          </cell>
          <cell r="AO2308" t="str">
            <v/>
          </cell>
        </row>
        <row r="2309">
          <cell r="AM2309" t="str">
            <v/>
          </cell>
          <cell r="AN2309" t="str">
            <v/>
          </cell>
          <cell r="AO2309" t="str">
            <v/>
          </cell>
        </row>
        <row r="2310">
          <cell r="AM2310">
            <v>45327</v>
          </cell>
          <cell r="AN2310">
            <v>97</v>
          </cell>
          <cell r="AO2310">
            <v>96.69</v>
          </cell>
        </row>
        <row r="2311">
          <cell r="AM2311" t="str">
            <v/>
          </cell>
          <cell r="AN2311" t="str">
            <v/>
          </cell>
          <cell r="AO2311" t="str">
            <v/>
          </cell>
        </row>
        <row r="2312">
          <cell r="AM2312" t="str">
            <v/>
          </cell>
          <cell r="AN2312" t="str">
            <v/>
          </cell>
          <cell r="AO2312" t="str">
            <v/>
          </cell>
        </row>
        <row r="2313">
          <cell r="AM2313" t="str">
            <v/>
          </cell>
          <cell r="AN2313" t="str">
            <v/>
          </cell>
          <cell r="AO2313" t="str">
            <v/>
          </cell>
        </row>
        <row r="2314">
          <cell r="AM2314" t="str">
            <v/>
          </cell>
          <cell r="AN2314" t="str">
            <v/>
          </cell>
          <cell r="AO2314" t="str">
            <v/>
          </cell>
        </row>
        <row r="2315">
          <cell r="AM2315" t="str">
            <v/>
          </cell>
          <cell r="AN2315" t="str">
            <v/>
          </cell>
          <cell r="AO2315" t="str">
            <v/>
          </cell>
        </row>
        <row r="2316">
          <cell r="AM2316" t="str">
            <v/>
          </cell>
          <cell r="AN2316" t="str">
            <v/>
          </cell>
          <cell r="AO2316" t="str">
            <v/>
          </cell>
        </row>
        <row r="2317">
          <cell r="AM2317" t="str">
            <v/>
          </cell>
          <cell r="AN2317" t="str">
            <v/>
          </cell>
          <cell r="AO2317" t="str">
            <v/>
          </cell>
        </row>
        <row r="2318">
          <cell r="AM2318" t="str">
            <v/>
          </cell>
          <cell r="AN2318" t="str">
            <v/>
          </cell>
          <cell r="AO2318" t="str">
            <v/>
          </cell>
        </row>
        <row r="2319">
          <cell r="AM2319" t="str">
            <v/>
          </cell>
          <cell r="AN2319" t="str">
            <v/>
          </cell>
          <cell r="AO2319" t="str">
            <v/>
          </cell>
        </row>
        <row r="2320">
          <cell r="AM2320" t="str">
            <v/>
          </cell>
          <cell r="AN2320" t="str">
            <v/>
          </cell>
          <cell r="AO2320" t="str">
            <v/>
          </cell>
        </row>
        <row r="2321">
          <cell r="AM2321" t="str">
            <v/>
          </cell>
          <cell r="AN2321" t="str">
            <v/>
          </cell>
          <cell r="AO2321" t="str">
            <v/>
          </cell>
        </row>
        <row r="2322">
          <cell r="AM2322" t="str">
            <v/>
          </cell>
          <cell r="AN2322" t="str">
            <v/>
          </cell>
          <cell r="AO2322" t="str">
            <v/>
          </cell>
        </row>
        <row r="2323">
          <cell r="AM2323" t="str">
            <v/>
          </cell>
          <cell r="AN2323" t="str">
            <v/>
          </cell>
          <cell r="AO2323" t="str">
            <v/>
          </cell>
        </row>
        <row r="2324">
          <cell r="AM2324" t="str">
            <v/>
          </cell>
          <cell r="AN2324" t="str">
            <v/>
          </cell>
          <cell r="AO2324" t="str">
            <v/>
          </cell>
        </row>
        <row r="2325">
          <cell r="AM2325" t="str">
            <v/>
          </cell>
          <cell r="AN2325" t="str">
            <v/>
          </cell>
          <cell r="AO2325" t="str">
            <v/>
          </cell>
        </row>
        <row r="2326">
          <cell r="AM2326" t="str">
            <v/>
          </cell>
          <cell r="AN2326" t="str">
            <v/>
          </cell>
          <cell r="AO2326" t="str">
            <v/>
          </cell>
        </row>
        <row r="2327">
          <cell r="AM2327" t="str">
            <v/>
          </cell>
          <cell r="AN2327" t="str">
            <v/>
          </cell>
          <cell r="AO2327" t="str">
            <v/>
          </cell>
        </row>
        <row r="2328">
          <cell r="AM2328" t="str">
            <v/>
          </cell>
          <cell r="AN2328" t="str">
            <v/>
          </cell>
          <cell r="AO2328" t="str">
            <v/>
          </cell>
        </row>
        <row r="2329">
          <cell r="AM2329" t="str">
            <v/>
          </cell>
          <cell r="AN2329" t="str">
            <v/>
          </cell>
          <cell r="AO2329" t="str">
            <v/>
          </cell>
        </row>
        <row r="2330">
          <cell r="AM2330" t="str">
            <v/>
          </cell>
          <cell r="AN2330" t="str">
            <v/>
          </cell>
          <cell r="AO2330" t="str">
            <v/>
          </cell>
        </row>
        <row r="2331">
          <cell r="AM2331" t="str">
            <v/>
          </cell>
          <cell r="AN2331" t="str">
            <v/>
          </cell>
          <cell r="AO2331" t="str">
            <v/>
          </cell>
        </row>
        <row r="2332">
          <cell r="AM2332" t="str">
            <v/>
          </cell>
          <cell r="AN2332" t="str">
            <v/>
          </cell>
          <cell r="AO2332" t="str">
            <v/>
          </cell>
        </row>
        <row r="2333">
          <cell r="AM2333" t="str">
            <v/>
          </cell>
          <cell r="AN2333" t="str">
            <v/>
          </cell>
          <cell r="AO2333" t="str">
            <v/>
          </cell>
        </row>
        <row r="2334">
          <cell r="AM2334" t="str">
            <v/>
          </cell>
          <cell r="AN2334" t="str">
            <v/>
          </cell>
          <cell r="AO2334" t="str">
            <v/>
          </cell>
        </row>
        <row r="2335">
          <cell r="AM2335" t="str">
            <v/>
          </cell>
          <cell r="AN2335" t="str">
            <v/>
          </cell>
          <cell r="AO2335" t="str">
            <v/>
          </cell>
        </row>
        <row r="2336">
          <cell r="AM2336" t="str">
            <v/>
          </cell>
          <cell r="AN2336" t="str">
            <v/>
          </cell>
          <cell r="AO2336" t="str">
            <v/>
          </cell>
        </row>
        <row r="2337">
          <cell r="AM2337" t="str">
            <v/>
          </cell>
          <cell r="AN2337" t="str">
            <v/>
          </cell>
          <cell r="AO2337" t="str">
            <v/>
          </cell>
        </row>
        <row r="2338">
          <cell r="AM2338" t="str">
            <v/>
          </cell>
          <cell r="AN2338" t="str">
            <v/>
          </cell>
          <cell r="AO2338" t="str">
            <v/>
          </cell>
        </row>
        <row r="2339">
          <cell r="AM2339" t="str">
            <v/>
          </cell>
          <cell r="AN2339" t="str">
            <v/>
          </cell>
          <cell r="AO2339" t="str">
            <v/>
          </cell>
        </row>
        <row r="2340">
          <cell r="AM2340" t="str">
            <v/>
          </cell>
          <cell r="AN2340" t="str">
            <v/>
          </cell>
          <cell r="AO2340" t="str">
            <v/>
          </cell>
        </row>
        <row r="2341">
          <cell r="AM2341" t="str">
            <v/>
          </cell>
          <cell r="AN2341" t="str">
            <v/>
          </cell>
          <cell r="AO2341" t="str">
            <v/>
          </cell>
        </row>
        <row r="2342">
          <cell r="AM2342" t="str">
            <v/>
          </cell>
          <cell r="AN2342" t="str">
            <v/>
          </cell>
          <cell r="AO2342" t="str">
            <v/>
          </cell>
        </row>
        <row r="2343">
          <cell r="AM2343" t="str">
            <v/>
          </cell>
          <cell r="AN2343" t="str">
            <v/>
          </cell>
          <cell r="AO2343" t="str">
            <v/>
          </cell>
        </row>
        <row r="2344">
          <cell r="AM2344" t="str">
            <v/>
          </cell>
          <cell r="AN2344" t="str">
            <v/>
          </cell>
          <cell r="AO2344" t="str">
            <v/>
          </cell>
        </row>
        <row r="2345">
          <cell r="AM2345" t="str">
            <v/>
          </cell>
          <cell r="AN2345" t="str">
            <v/>
          </cell>
          <cell r="AO2345" t="str">
            <v/>
          </cell>
        </row>
        <row r="2346">
          <cell r="AM2346" t="str">
            <v/>
          </cell>
          <cell r="AN2346" t="str">
            <v/>
          </cell>
          <cell r="AO2346" t="str">
            <v/>
          </cell>
        </row>
        <row r="2347">
          <cell r="AM2347" t="str">
            <v/>
          </cell>
          <cell r="AN2347" t="str">
            <v/>
          </cell>
          <cell r="AO2347" t="str">
            <v/>
          </cell>
        </row>
        <row r="2348">
          <cell r="AM2348" t="str">
            <v/>
          </cell>
          <cell r="AN2348" t="str">
            <v/>
          </cell>
          <cell r="AO2348" t="str">
            <v/>
          </cell>
        </row>
        <row r="2349">
          <cell r="AM2349" t="str">
            <v/>
          </cell>
          <cell r="AN2349" t="str">
            <v/>
          </cell>
          <cell r="AO2349" t="str">
            <v/>
          </cell>
        </row>
        <row r="2350">
          <cell r="AM2350">
            <v>45325</v>
          </cell>
          <cell r="AN2350">
            <v>934</v>
          </cell>
          <cell r="AO2350">
            <v>931.8</v>
          </cell>
        </row>
        <row r="2351">
          <cell r="AM2351">
            <v>45324</v>
          </cell>
          <cell r="AN2351">
            <v>527</v>
          </cell>
          <cell r="AO2351">
            <v>525.42999999999995</v>
          </cell>
        </row>
        <row r="2352">
          <cell r="AM2352" t="str">
            <v/>
          </cell>
          <cell r="AN2352" t="str">
            <v/>
          </cell>
          <cell r="AO2352" t="str">
            <v/>
          </cell>
        </row>
        <row r="2353">
          <cell r="AM2353" t="str">
            <v/>
          </cell>
          <cell r="AN2353" t="str">
            <v/>
          </cell>
          <cell r="AO2353" t="str">
            <v/>
          </cell>
        </row>
        <row r="2354">
          <cell r="AM2354" t="str">
            <v/>
          </cell>
          <cell r="AN2354" t="str">
            <v/>
          </cell>
          <cell r="AO2354" t="str">
            <v/>
          </cell>
        </row>
        <row r="2355">
          <cell r="AM2355" t="str">
            <v/>
          </cell>
          <cell r="AN2355" t="str">
            <v/>
          </cell>
          <cell r="AO2355" t="str">
            <v/>
          </cell>
        </row>
        <row r="2356">
          <cell r="AM2356" t="str">
            <v/>
          </cell>
          <cell r="AN2356" t="str">
            <v/>
          </cell>
          <cell r="AO2356" t="str">
            <v/>
          </cell>
        </row>
        <row r="2357">
          <cell r="AM2357" t="str">
            <v/>
          </cell>
          <cell r="AN2357" t="str">
            <v/>
          </cell>
          <cell r="AO2357" t="str">
            <v/>
          </cell>
        </row>
        <row r="2358">
          <cell r="AM2358" t="str">
            <v/>
          </cell>
          <cell r="AN2358" t="str">
            <v/>
          </cell>
          <cell r="AO2358" t="str">
            <v/>
          </cell>
        </row>
        <row r="2359">
          <cell r="AM2359">
            <v>45323</v>
          </cell>
          <cell r="AN2359">
            <v>527</v>
          </cell>
          <cell r="AO2359">
            <v>510.91</v>
          </cell>
        </row>
        <row r="2360">
          <cell r="AM2360" t="str">
            <v/>
          </cell>
          <cell r="AN2360" t="str">
            <v/>
          </cell>
          <cell r="AO2360" t="str">
            <v/>
          </cell>
        </row>
        <row r="2361">
          <cell r="AM2361" t="str">
            <v/>
          </cell>
          <cell r="AN2361" t="str">
            <v/>
          </cell>
          <cell r="AO2361" t="str">
            <v/>
          </cell>
        </row>
        <row r="2362">
          <cell r="AM2362" t="str">
            <v/>
          </cell>
          <cell r="AN2362" t="str">
            <v/>
          </cell>
          <cell r="AO2362" t="str">
            <v/>
          </cell>
        </row>
        <row r="2363">
          <cell r="AM2363" t="str">
            <v/>
          </cell>
          <cell r="AN2363" t="str">
            <v/>
          </cell>
          <cell r="AO2363" t="str">
            <v/>
          </cell>
        </row>
        <row r="2364">
          <cell r="AM2364" t="str">
            <v/>
          </cell>
          <cell r="AN2364" t="str">
            <v/>
          </cell>
          <cell r="AO2364" t="str">
            <v/>
          </cell>
        </row>
        <row r="2365">
          <cell r="AM2365" t="str">
            <v/>
          </cell>
          <cell r="AN2365" t="str">
            <v/>
          </cell>
          <cell r="AO2365" t="str">
            <v/>
          </cell>
        </row>
        <row r="2366">
          <cell r="AM2366" t="str">
            <v/>
          </cell>
          <cell r="AN2366" t="str">
            <v/>
          </cell>
          <cell r="AO2366" t="str">
            <v/>
          </cell>
        </row>
        <row r="2367">
          <cell r="AM2367" t="str">
            <v/>
          </cell>
          <cell r="AN2367" t="str">
            <v/>
          </cell>
          <cell r="AO2367" t="str">
            <v/>
          </cell>
        </row>
        <row r="2368">
          <cell r="AM2368">
            <v>45322</v>
          </cell>
          <cell r="AN2368">
            <v>174</v>
          </cell>
          <cell r="AO2368">
            <v>172.89</v>
          </cell>
        </row>
        <row r="2369">
          <cell r="AM2369" t="str">
            <v/>
          </cell>
          <cell r="AN2369" t="str">
            <v/>
          </cell>
          <cell r="AO2369" t="str">
            <v/>
          </cell>
        </row>
        <row r="2370">
          <cell r="AM2370" t="str">
            <v/>
          </cell>
          <cell r="AN2370" t="str">
            <v/>
          </cell>
          <cell r="AO2370" t="str">
            <v/>
          </cell>
        </row>
        <row r="2371">
          <cell r="AM2371" t="str">
            <v/>
          </cell>
          <cell r="AN2371" t="str">
            <v/>
          </cell>
          <cell r="AO2371" t="str">
            <v/>
          </cell>
        </row>
        <row r="2372">
          <cell r="AM2372" t="str">
            <v/>
          </cell>
          <cell r="AN2372" t="str">
            <v/>
          </cell>
          <cell r="AO2372" t="str">
            <v/>
          </cell>
        </row>
        <row r="2373">
          <cell r="AM2373" t="str">
            <v/>
          </cell>
          <cell r="AN2373" t="str">
            <v/>
          </cell>
          <cell r="AO2373" t="str">
            <v/>
          </cell>
        </row>
        <row r="2374">
          <cell r="AM2374" t="str">
            <v/>
          </cell>
          <cell r="AN2374" t="str">
            <v/>
          </cell>
          <cell r="AO2374" t="str">
            <v/>
          </cell>
        </row>
        <row r="2375">
          <cell r="AM2375" t="str">
            <v/>
          </cell>
          <cell r="AN2375" t="str">
            <v/>
          </cell>
          <cell r="AO2375" t="str">
            <v/>
          </cell>
        </row>
        <row r="2376">
          <cell r="AM2376" t="str">
            <v/>
          </cell>
          <cell r="AN2376" t="str">
            <v/>
          </cell>
          <cell r="AO2376" t="str">
            <v/>
          </cell>
        </row>
        <row r="2377">
          <cell r="AM2377" t="str">
            <v/>
          </cell>
          <cell r="AN2377" t="str">
            <v/>
          </cell>
          <cell r="AO2377" t="str">
            <v/>
          </cell>
        </row>
        <row r="2378">
          <cell r="AM2378" t="str">
            <v/>
          </cell>
          <cell r="AN2378" t="str">
            <v/>
          </cell>
          <cell r="AO2378" t="str">
            <v/>
          </cell>
        </row>
        <row r="2379">
          <cell r="AM2379" t="str">
            <v/>
          </cell>
          <cell r="AN2379" t="str">
            <v/>
          </cell>
          <cell r="AO2379" t="str">
            <v/>
          </cell>
        </row>
        <row r="2380">
          <cell r="AM2380" t="str">
            <v/>
          </cell>
          <cell r="AN2380" t="str">
            <v/>
          </cell>
          <cell r="AO2380" t="str">
            <v/>
          </cell>
        </row>
        <row r="2381">
          <cell r="AM2381" t="str">
            <v/>
          </cell>
          <cell r="AN2381" t="str">
            <v/>
          </cell>
          <cell r="AO2381" t="str">
            <v/>
          </cell>
        </row>
        <row r="2382">
          <cell r="AM2382" t="str">
            <v/>
          </cell>
          <cell r="AN2382" t="str">
            <v/>
          </cell>
          <cell r="AO2382" t="str">
            <v/>
          </cell>
        </row>
        <row r="2383">
          <cell r="AM2383">
            <v>45321</v>
          </cell>
          <cell r="AN2383">
            <v>205</v>
          </cell>
          <cell r="AO2383">
            <v>203.89</v>
          </cell>
        </row>
        <row r="2384">
          <cell r="AM2384" t="str">
            <v/>
          </cell>
          <cell r="AN2384" t="str">
            <v/>
          </cell>
          <cell r="AO2384" t="str">
            <v/>
          </cell>
        </row>
        <row r="2385">
          <cell r="AM2385" t="str">
            <v/>
          </cell>
          <cell r="AN2385" t="str">
            <v/>
          </cell>
          <cell r="AO2385" t="str">
            <v/>
          </cell>
        </row>
        <row r="2386">
          <cell r="AM2386" t="str">
            <v/>
          </cell>
          <cell r="AN2386" t="str">
            <v/>
          </cell>
          <cell r="AO2386" t="str">
            <v/>
          </cell>
        </row>
        <row r="2387">
          <cell r="AM2387" t="str">
            <v/>
          </cell>
          <cell r="AN2387" t="str">
            <v/>
          </cell>
          <cell r="AO2387" t="str">
            <v/>
          </cell>
        </row>
        <row r="2388">
          <cell r="AM2388" t="str">
            <v/>
          </cell>
          <cell r="AN2388" t="str">
            <v/>
          </cell>
          <cell r="AO2388" t="str">
            <v/>
          </cell>
        </row>
        <row r="2389">
          <cell r="AM2389" t="str">
            <v/>
          </cell>
          <cell r="AN2389" t="str">
            <v/>
          </cell>
          <cell r="AO2389" t="str">
            <v/>
          </cell>
        </row>
        <row r="2390">
          <cell r="AM2390" t="str">
            <v/>
          </cell>
          <cell r="AN2390" t="str">
            <v/>
          </cell>
          <cell r="AO2390" t="str">
            <v/>
          </cell>
        </row>
        <row r="2391">
          <cell r="AM2391" t="str">
            <v/>
          </cell>
          <cell r="AN2391" t="str">
            <v/>
          </cell>
          <cell r="AO2391" t="str">
            <v/>
          </cell>
        </row>
        <row r="2392">
          <cell r="AM2392" t="str">
            <v/>
          </cell>
          <cell r="AN2392" t="str">
            <v/>
          </cell>
          <cell r="AO2392" t="str">
            <v/>
          </cell>
        </row>
        <row r="2393">
          <cell r="AM2393" t="str">
            <v/>
          </cell>
          <cell r="AN2393" t="str">
            <v/>
          </cell>
          <cell r="AO2393" t="str">
            <v/>
          </cell>
        </row>
        <row r="2394">
          <cell r="AM2394" t="str">
            <v/>
          </cell>
          <cell r="AN2394" t="str">
            <v/>
          </cell>
          <cell r="AO2394" t="str">
            <v/>
          </cell>
        </row>
        <row r="2395">
          <cell r="AM2395" t="str">
            <v/>
          </cell>
          <cell r="AN2395" t="str">
            <v/>
          </cell>
          <cell r="AO2395" t="str">
            <v/>
          </cell>
        </row>
        <row r="2396">
          <cell r="AM2396" t="str">
            <v/>
          </cell>
          <cell r="AN2396" t="str">
            <v/>
          </cell>
          <cell r="AO2396" t="str">
            <v/>
          </cell>
        </row>
        <row r="2397">
          <cell r="AM2397" t="str">
            <v/>
          </cell>
          <cell r="AN2397" t="str">
            <v/>
          </cell>
          <cell r="AO2397" t="str">
            <v/>
          </cell>
        </row>
        <row r="2398">
          <cell r="AM2398" t="str">
            <v/>
          </cell>
          <cell r="AN2398" t="str">
            <v/>
          </cell>
          <cell r="AO2398" t="str">
            <v/>
          </cell>
        </row>
        <row r="2399">
          <cell r="AM2399" t="str">
            <v/>
          </cell>
          <cell r="AN2399" t="str">
            <v/>
          </cell>
          <cell r="AO2399" t="str">
            <v/>
          </cell>
        </row>
        <row r="2400">
          <cell r="AM2400" t="str">
            <v/>
          </cell>
          <cell r="AN2400" t="str">
            <v/>
          </cell>
          <cell r="AO2400" t="str">
            <v/>
          </cell>
        </row>
        <row r="2401">
          <cell r="AM2401" t="str">
            <v/>
          </cell>
          <cell r="AN2401" t="str">
            <v/>
          </cell>
          <cell r="AO2401" t="str">
            <v/>
          </cell>
        </row>
        <row r="2402">
          <cell r="AM2402">
            <v>45320</v>
          </cell>
          <cell r="AN2402">
            <v>267</v>
          </cell>
          <cell r="AO2402">
            <v>264.5</v>
          </cell>
        </row>
        <row r="2403">
          <cell r="AM2403" t="str">
            <v/>
          </cell>
          <cell r="AN2403" t="str">
            <v/>
          </cell>
          <cell r="AO2403" t="str">
            <v/>
          </cell>
        </row>
        <row r="2404">
          <cell r="AM2404" t="str">
            <v/>
          </cell>
          <cell r="AN2404" t="str">
            <v/>
          </cell>
          <cell r="AO2404" t="str">
            <v/>
          </cell>
        </row>
        <row r="2405">
          <cell r="AM2405" t="str">
            <v/>
          </cell>
          <cell r="AN2405" t="str">
            <v/>
          </cell>
          <cell r="AO2405" t="str">
            <v/>
          </cell>
        </row>
        <row r="2406">
          <cell r="AM2406" t="str">
            <v/>
          </cell>
          <cell r="AN2406" t="str">
            <v/>
          </cell>
          <cell r="AO2406" t="str">
            <v/>
          </cell>
        </row>
        <row r="2407">
          <cell r="AM2407" t="str">
            <v/>
          </cell>
          <cell r="AN2407" t="str">
            <v/>
          </cell>
          <cell r="AO2407" t="str">
            <v/>
          </cell>
        </row>
        <row r="2408">
          <cell r="AM2408" t="str">
            <v/>
          </cell>
          <cell r="AN2408" t="str">
            <v/>
          </cell>
          <cell r="AO2408" t="str">
            <v/>
          </cell>
        </row>
        <row r="2409">
          <cell r="AM2409" t="str">
            <v/>
          </cell>
          <cell r="AN2409" t="str">
            <v/>
          </cell>
          <cell r="AO2409" t="str">
            <v/>
          </cell>
        </row>
        <row r="2410">
          <cell r="AM2410" t="str">
            <v/>
          </cell>
          <cell r="AN2410" t="str">
            <v/>
          </cell>
          <cell r="AO2410" t="str">
            <v/>
          </cell>
        </row>
        <row r="2411">
          <cell r="AM2411" t="str">
            <v/>
          </cell>
          <cell r="AN2411" t="str">
            <v/>
          </cell>
          <cell r="AO2411" t="str">
            <v/>
          </cell>
        </row>
        <row r="2412">
          <cell r="AM2412" t="str">
            <v/>
          </cell>
          <cell r="AN2412" t="str">
            <v/>
          </cell>
          <cell r="AO2412" t="str">
            <v/>
          </cell>
        </row>
        <row r="2413">
          <cell r="AM2413" t="str">
            <v/>
          </cell>
          <cell r="AN2413" t="str">
            <v/>
          </cell>
          <cell r="AO2413" t="str">
            <v/>
          </cell>
        </row>
        <row r="2414">
          <cell r="AM2414" t="str">
            <v/>
          </cell>
          <cell r="AN2414" t="str">
            <v/>
          </cell>
          <cell r="AO2414" t="str">
            <v/>
          </cell>
        </row>
        <row r="2415">
          <cell r="AM2415" t="str">
            <v/>
          </cell>
          <cell r="AN2415" t="str">
            <v/>
          </cell>
          <cell r="AO2415" t="str">
            <v/>
          </cell>
        </row>
        <row r="2416">
          <cell r="AM2416" t="str">
            <v/>
          </cell>
          <cell r="AN2416" t="str">
            <v/>
          </cell>
          <cell r="AO2416" t="str">
            <v/>
          </cell>
        </row>
        <row r="2417">
          <cell r="AM2417" t="str">
            <v/>
          </cell>
          <cell r="AN2417" t="str">
            <v/>
          </cell>
          <cell r="AO2417" t="str">
            <v/>
          </cell>
        </row>
        <row r="2418">
          <cell r="AM2418" t="str">
            <v/>
          </cell>
          <cell r="AN2418" t="str">
            <v/>
          </cell>
          <cell r="AO2418" t="str">
            <v/>
          </cell>
        </row>
        <row r="2419">
          <cell r="AM2419" t="str">
            <v/>
          </cell>
          <cell r="AN2419" t="str">
            <v/>
          </cell>
          <cell r="AO2419" t="str">
            <v/>
          </cell>
        </row>
        <row r="2420">
          <cell r="AM2420" t="str">
            <v/>
          </cell>
          <cell r="AN2420" t="str">
            <v/>
          </cell>
          <cell r="AO2420" t="str">
            <v/>
          </cell>
        </row>
        <row r="2421">
          <cell r="AM2421" t="str">
            <v/>
          </cell>
          <cell r="AN2421" t="str">
            <v/>
          </cell>
          <cell r="AO2421" t="str">
            <v/>
          </cell>
        </row>
        <row r="2422">
          <cell r="AM2422" t="str">
            <v/>
          </cell>
          <cell r="AN2422" t="str">
            <v/>
          </cell>
          <cell r="AO2422" t="str">
            <v/>
          </cell>
        </row>
        <row r="2423">
          <cell r="AM2423" t="str">
            <v/>
          </cell>
          <cell r="AN2423" t="str">
            <v/>
          </cell>
          <cell r="AO2423" t="str">
            <v/>
          </cell>
        </row>
        <row r="2424">
          <cell r="AM2424" t="str">
            <v/>
          </cell>
          <cell r="AN2424" t="str">
            <v/>
          </cell>
          <cell r="AO2424" t="str">
            <v/>
          </cell>
        </row>
        <row r="2425">
          <cell r="AM2425" t="str">
            <v/>
          </cell>
          <cell r="AN2425" t="str">
            <v/>
          </cell>
          <cell r="AO2425" t="str">
            <v/>
          </cell>
        </row>
        <row r="2426">
          <cell r="AM2426" t="str">
            <v/>
          </cell>
          <cell r="AN2426" t="str">
            <v/>
          </cell>
          <cell r="AO2426" t="str">
            <v/>
          </cell>
        </row>
        <row r="2427">
          <cell r="AM2427" t="str">
            <v/>
          </cell>
          <cell r="AN2427" t="str">
            <v/>
          </cell>
          <cell r="AO2427" t="str">
            <v/>
          </cell>
        </row>
        <row r="2428">
          <cell r="AM2428" t="str">
            <v/>
          </cell>
          <cell r="AN2428" t="str">
            <v/>
          </cell>
          <cell r="AO2428" t="str">
            <v/>
          </cell>
        </row>
        <row r="2429">
          <cell r="AM2429" t="str">
            <v/>
          </cell>
          <cell r="AN2429" t="str">
            <v/>
          </cell>
          <cell r="AO2429" t="str">
            <v/>
          </cell>
        </row>
        <row r="2430">
          <cell r="AM2430" t="str">
            <v/>
          </cell>
          <cell r="AN2430" t="str">
            <v/>
          </cell>
          <cell r="AO2430" t="str">
            <v/>
          </cell>
        </row>
        <row r="2431">
          <cell r="AM2431" t="str">
            <v/>
          </cell>
          <cell r="AN2431" t="str">
            <v/>
          </cell>
          <cell r="AO2431" t="str">
            <v/>
          </cell>
        </row>
        <row r="2432">
          <cell r="AM2432" t="str">
            <v/>
          </cell>
          <cell r="AN2432" t="str">
            <v/>
          </cell>
          <cell r="AO2432" t="str">
            <v/>
          </cell>
        </row>
        <row r="2433">
          <cell r="AM2433" t="str">
            <v/>
          </cell>
          <cell r="AN2433" t="str">
            <v/>
          </cell>
          <cell r="AO2433" t="str">
            <v/>
          </cell>
        </row>
        <row r="2434">
          <cell r="AM2434" t="str">
            <v/>
          </cell>
          <cell r="AN2434" t="str">
            <v/>
          </cell>
          <cell r="AO2434" t="str">
            <v/>
          </cell>
        </row>
        <row r="2435">
          <cell r="AM2435" t="str">
            <v/>
          </cell>
          <cell r="AN2435" t="str">
            <v/>
          </cell>
          <cell r="AO2435" t="str">
            <v/>
          </cell>
        </row>
        <row r="2436">
          <cell r="AM2436" t="str">
            <v/>
          </cell>
          <cell r="AN2436" t="str">
            <v/>
          </cell>
          <cell r="AO2436" t="str">
            <v/>
          </cell>
        </row>
        <row r="2437">
          <cell r="AM2437" t="str">
            <v/>
          </cell>
          <cell r="AN2437" t="str">
            <v/>
          </cell>
          <cell r="AO2437" t="str">
            <v/>
          </cell>
        </row>
        <row r="2438">
          <cell r="AM2438" t="str">
            <v/>
          </cell>
          <cell r="AN2438" t="str">
            <v/>
          </cell>
          <cell r="AO2438" t="str">
            <v/>
          </cell>
        </row>
        <row r="2439">
          <cell r="AM2439" t="str">
            <v/>
          </cell>
          <cell r="AN2439" t="str">
            <v/>
          </cell>
          <cell r="AO2439" t="str">
            <v/>
          </cell>
        </row>
        <row r="2440">
          <cell r="AM2440" t="str">
            <v/>
          </cell>
          <cell r="AN2440" t="str">
            <v/>
          </cell>
          <cell r="AO2440" t="str">
            <v/>
          </cell>
        </row>
        <row r="2441">
          <cell r="AM2441" t="str">
            <v/>
          </cell>
          <cell r="AN2441" t="str">
            <v/>
          </cell>
          <cell r="AO2441" t="str">
            <v/>
          </cell>
        </row>
        <row r="2442">
          <cell r="AM2442" t="str">
            <v/>
          </cell>
          <cell r="AN2442" t="str">
            <v/>
          </cell>
          <cell r="AO2442" t="str">
            <v/>
          </cell>
        </row>
        <row r="2443">
          <cell r="AM2443" t="str">
            <v/>
          </cell>
          <cell r="AN2443" t="str">
            <v/>
          </cell>
          <cell r="AO2443" t="str">
            <v/>
          </cell>
        </row>
        <row r="2444">
          <cell r="AM2444" t="str">
            <v/>
          </cell>
          <cell r="AN2444" t="str">
            <v/>
          </cell>
          <cell r="AO2444" t="str">
            <v/>
          </cell>
        </row>
        <row r="2445">
          <cell r="AM2445" t="str">
            <v/>
          </cell>
          <cell r="AN2445" t="str">
            <v/>
          </cell>
          <cell r="AO2445" t="str">
            <v/>
          </cell>
        </row>
        <row r="2446">
          <cell r="AM2446" t="str">
            <v/>
          </cell>
          <cell r="AN2446" t="str">
            <v/>
          </cell>
          <cell r="AO2446" t="str">
            <v/>
          </cell>
        </row>
        <row r="2447">
          <cell r="AM2447" t="str">
            <v/>
          </cell>
          <cell r="AN2447" t="str">
            <v/>
          </cell>
          <cell r="AO2447" t="str">
            <v/>
          </cell>
        </row>
        <row r="2448">
          <cell r="AM2448" t="str">
            <v/>
          </cell>
          <cell r="AN2448" t="str">
            <v/>
          </cell>
          <cell r="AO2448" t="str">
            <v/>
          </cell>
        </row>
        <row r="2449">
          <cell r="AM2449" t="str">
            <v/>
          </cell>
          <cell r="AN2449" t="str">
            <v/>
          </cell>
          <cell r="AO2449" t="str">
            <v/>
          </cell>
        </row>
        <row r="2450">
          <cell r="AM2450" t="str">
            <v/>
          </cell>
          <cell r="AN2450" t="str">
            <v/>
          </cell>
          <cell r="AO2450" t="str">
            <v/>
          </cell>
        </row>
        <row r="2451">
          <cell r="AM2451" t="str">
            <v/>
          </cell>
          <cell r="AN2451" t="str">
            <v/>
          </cell>
          <cell r="AO2451" t="str">
            <v/>
          </cell>
        </row>
        <row r="2452">
          <cell r="AM2452" t="str">
            <v/>
          </cell>
          <cell r="AN2452" t="str">
            <v/>
          </cell>
          <cell r="AO2452" t="str">
            <v/>
          </cell>
        </row>
        <row r="2453">
          <cell r="AM2453" t="str">
            <v/>
          </cell>
          <cell r="AN2453" t="str">
            <v/>
          </cell>
          <cell r="AO2453" t="str">
            <v/>
          </cell>
        </row>
        <row r="2454">
          <cell r="AM2454" t="str">
            <v/>
          </cell>
          <cell r="AN2454" t="str">
            <v/>
          </cell>
          <cell r="AO2454" t="str">
            <v/>
          </cell>
        </row>
        <row r="2455">
          <cell r="AM2455" t="str">
            <v/>
          </cell>
          <cell r="AN2455" t="str">
            <v/>
          </cell>
          <cell r="AO2455" t="str">
            <v/>
          </cell>
        </row>
        <row r="2456">
          <cell r="AM2456" t="str">
            <v/>
          </cell>
          <cell r="AN2456" t="str">
            <v/>
          </cell>
          <cell r="AO2456" t="str">
            <v/>
          </cell>
        </row>
        <row r="2457">
          <cell r="AM2457" t="str">
            <v/>
          </cell>
          <cell r="AN2457" t="str">
            <v/>
          </cell>
          <cell r="AO2457" t="str">
            <v/>
          </cell>
        </row>
        <row r="2458">
          <cell r="AM2458" t="str">
            <v/>
          </cell>
          <cell r="AN2458" t="str">
            <v/>
          </cell>
          <cell r="AO2458" t="str">
            <v/>
          </cell>
        </row>
        <row r="2459">
          <cell r="AM2459" t="str">
            <v/>
          </cell>
          <cell r="AN2459" t="str">
            <v/>
          </cell>
          <cell r="AO2459" t="str">
            <v/>
          </cell>
        </row>
        <row r="2460">
          <cell r="AM2460" t="str">
            <v/>
          </cell>
          <cell r="AN2460" t="str">
            <v/>
          </cell>
          <cell r="AO2460" t="str">
            <v/>
          </cell>
        </row>
        <row r="2461">
          <cell r="AM2461">
            <v>45317</v>
          </cell>
          <cell r="AN2461">
            <v>422</v>
          </cell>
          <cell r="AO2461">
            <v>420.9</v>
          </cell>
        </row>
        <row r="2462">
          <cell r="AM2462">
            <v>45318</v>
          </cell>
          <cell r="AN2462">
            <v>633.5</v>
          </cell>
          <cell r="AO2462">
            <v>631.84</v>
          </cell>
        </row>
        <row r="2463">
          <cell r="AM2463" t="str">
            <v/>
          </cell>
          <cell r="AN2463" t="str">
            <v/>
          </cell>
          <cell r="AO2463" t="str">
            <v/>
          </cell>
        </row>
        <row r="2464">
          <cell r="AM2464" t="str">
            <v/>
          </cell>
          <cell r="AN2464" t="str">
            <v/>
          </cell>
          <cell r="AO2464" t="str">
            <v/>
          </cell>
        </row>
        <row r="2465">
          <cell r="AM2465" t="str">
            <v/>
          </cell>
          <cell r="AN2465" t="str">
            <v/>
          </cell>
          <cell r="AO2465" t="str">
            <v/>
          </cell>
        </row>
        <row r="2466">
          <cell r="AM2466" t="str">
            <v/>
          </cell>
          <cell r="AN2466" t="str">
            <v/>
          </cell>
          <cell r="AO2466" t="str">
            <v/>
          </cell>
        </row>
        <row r="2467">
          <cell r="AM2467" t="str">
            <v/>
          </cell>
          <cell r="AN2467" t="str">
            <v/>
          </cell>
          <cell r="AO2467" t="str">
            <v/>
          </cell>
        </row>
        <row r="2468">
          <cell r="AM2468" t="str">
            <v/>
          </cell>
          <cell r="AN2468" t="str">
            <v/>
          </cell>
          <cell r="AO2468" t="str">
            <v/>
          </cell>
        </row>
        <row r="2469">
          <cell r="AM2469">
            <v>45316</v>
          </cell>
          <cell r="AN2469">
            <v>431</v>
          </cell>
          <cell r="AO2469">
            <v>427.67</v>
          </cell>
        </row>
        <row r="2470">
          <cell r="AM2470" t="str">
            <v/>
          </cell>
          <cell r="AN2470" t="str">
            <v/>
          </cell>
          <cell r="AO2470" t="str">
            <v/>
          </cell>
        </row>
        <row r="2471">
          <cell r="AM2471" t="str">
            <v/>
          </cell>
          <cell r="AN2471" t="str">
            <v/>
          </cell>
          <cell r="AO2471" t="str">
            <v/>
          </cell>
        </row>
        <row r="2472">
          <cell r="AM2472" t="str">
            <v/>
          </cell>
          <cell r="AN2472" t="str">
            <v/>
          </cell>
          <cell r="AO2472" t="str">
            <v/>
          </cell>
        </row>
        <row r="2473">
          <cell r="AM2473" t="str">
            <v/>
          </cell>
          <cell r="AN2473" t="str">
            <v/>
          </cell>
          <cell r="AO2473" t="str">
            <v/>
          </cell>
        </row>
        <row r="2474">
          <cell r="AM2474" t="str">
            <v/>
          </cell>
          <cell r="AN2474" t="str">
            <v/>
          </cell>
          <cell r="AO2474" t="str">
            <v/>
          </cell>
        </row>
        <row r="2475">
          <cell r="AM2475" t="str">
            <v/>
          </cell>
          <cell r="AN2475" t="str">
            <v/>
          </cell>
          <cell r="AO2475" t="str">
            <v/>
          </cell>
        </row>
        <row r="2476">
          <cell r="AM2476" t="str">
            <v/>
          </cell>
          <cell r="AN2476" t="str">
            <v/>
          </cell>
          <cell r="AO2476" t="str">
            <v/>
          </cell>
        </row>
        <row r="2477">
          <cell r="AM2477" t="str">
            <v/>
          </cell>
          <cell r="AN2477" t="str">
            <v/>
          </cell>
          <cell r="AO2477" t="str">
            <v/>
          </cell>
        </row>
        <row r="2478">
          <cell r="AM2478" t="str">
            <v/>
          </cell>
          <cell r="AN2478" t="str">
            <v/>
          </cell>
          <cell r="AO2478" t="str">
            <v/>
          </cell>
        </row>
        <row r="2479">
          <cell r="AM2479" t="str">
            <v/>
          </cell>
          <cell r="AN2479" t="str">
            <v/>
          </cell>
          <cell r="AO2479" t="str">
            <v/>
          </cell>
        </row>
        <row r="2480">
          <cell r="AM2480" t="str">
            <v/>
          </cell>
          <cell r="AN2480" t="str">
            <v/>
          </cell>
          <cell r="AO2480" t="str">
            <v/>
          </cell>
        </row>
        <row r="2481">
          <cell r="AM2481" t="str">
            <v/>
          </cell>
          <cell r="AN2481" t="str">
            <v/>
          </cell>
          <cell r="AO2481" t="str">
            <v/>
          </cell>
        </row>
        <row r="2482">
          <cell r="AM2482" t="str">
            <v/>
          </cell>
          <cell r="AN2482" t="str">
            <v/>
          </cell>
          <cell r="AO2482" t="str">
            <v/>
          </cell>
        </row>
        <row r="2483">
          <cell r="AM2483" t="str">
            <v/>
          </cell>
          <cell r="AN2483" t="str">
            <v/>
          </cell>
          <cell r="AO2483" t="str">
            <v/>
          </cell>
        </row>
        <row r="2484">
          <cell r="AM2484" t="str">
            <v/>
          </cell>
          <cell r="AN2484" t="str">
            <v/>
          </cell>
          <cell r="AO2484" t="str">
            <v/>
          </cell>
        </row>
        <row r="2485">
          <cell r="AM2485">
            <v>45315</v>
          </cell>
          <cell r="AN2485">
            <v>431</v>
          </cell>
          <cell r="AO2485">
            <v>430.17</v>
          </cell>
        </row>
        <row r="2486">
          <cell r="AM2486" t="str">
            <v/>
          </cell>
          <cell r="AN2486" t="str">
            <v/>
          </cell>
          <cell r="AO2486" t="str">
            <v/>
          </cell>
        </row>
        <row r="2487">
          <cell r="AM2487" t="str">
            <v/>
          </cell>
          <cell r="AN2487" t="str">
            <v/>
          </cell>
          <cell r="AO2487" t="str">
            <v/>
          </cell>
        </row>
        <row r="2488">
          <cell r="AM2488" t="str">
            <v/>
          </cell>
          <cell r="AN2488" t="str">
            <v/>
          </cell>
          <cell r="AO2488" t="str">
            <v/>
          </cell>
        </row>
        <row r="2489">
          <cell r="AM2489" t="str">
            <v/>
          </cell>
          <cell r="AN2489" t="str">
            <v/>
          </cell>
          <cell r="AO2489" t="str">
            <v/>
          </cell>
        </row>
        <row r="2490">
          <cell r="AM2490" t="str">
            <v/>
          </cell>
          <cell r="AN2490" t="str">
            <v/>
          </cell>
          <cell r="AO2490" t="str">
            <v/>
          </cell>
        </row>
        <row r="2491">
          <cell r="AM2491" t="str">
            <v/>
          </cell>
          <cell r="AN2491" t="str">
            <v/>
          </cell>
          <cell r="AO2491" t="str">
            <v/>
          </cell>
        </row>
        <row r="2492">
          <cell r="AM2492" t="str">
            <v/>
          </cell>
          <cell r="AN2492" t="str">
            <v/>
          </cell>
          <cell r="AO2492" t="str">
            <v/>
          </cell>
        </row>
        <row r="2493">
          <cell r="AM2493" t="str">
            <v/>
          </cell>
          <cell r="AN2493" t="str">
            <v/>
          </cell>
          <cell r="AO2493" t="str">
            <v/>
          </cell>
        </row>
        <row r="2494">
          <cell r="AM2494" t="str">
            <v/>
          </cell>
          <cell r="AN2494" t="str">
            <v/>
          </cell>
          <cell r="AO2494" t="str">
            <v/>
          </cell>
        </row>
        <row r="2495">
          <cell r="AM2495" t="str">
            <v/>
          </cell>
          <cell r="AN2495" t="str">
            <v/>
          </cell>
          <cell r="AO2495" t="str">
            <v/>
          </cell>
        </row>
        <row r="2496">
          <cell r="AM2496" t="str">
            <v/>
          </cell>
          <cell r="AN2496" t="str">
            <v/>
          </cell>
          <cell r="AO2496" t="str">
            <v/>
          </cell>
        </row>
        <row r="2497">
          <cell r="AM2497" t="str">
            <v/>
          </cell>
          <cell r="AN2497" t="str">
            <v/>
          </cell>
          <cell r="AO2497" t="str">
            <v/>
          </cell>
        </row>
        <row r="2498">
          <cell r="AM2498" t="str">
            <v/>
          </cell>
          <cell r="AN2498" t="str">
            <v/>
          </cell>
          <cell r="AO2498" t="str">
            <v/>
          </cell>
        </row>
        <row r="2499">
          <cell r="AM2499" t="str">
            <v/>
          </cell>
          <cell r="AN2499" t="str">
            <v/>
          </cell>
          <cell r="AO2499" t="str">
            <v/>
          </cell>
        </row>
        <row r="2500">
          <cell r="AM2500" t="str">
            <v/>
          </cell>
          <cell r="AN2500" t="str">
            <v/>
          </cell>
          <cell r="AO2500" t="str">
            <v/>
          </cell>
        </row>
        <row r="2501">
          <cell r="AM2501" t="str">
            <v/>
          </cell>
          <cell r="AN2501" t="str">
            <v/>
          </cell>
          <cell r="AO2501" t="str">
            <v/>
          </cell>
        </row>
        <row r="2502">
          <cell r="AM2502" t="str">
            <v/>
          </cell>
          <cell r="AN2502" t="str">
            <v/>
          </cell>
          <cell r="AO2502" t="str">
            <v/>
          </cell>
        </row>
        <row r="2503">
          <cell r="AM2503">
            <v>45314</v>
          </cell>
          <cell r="AN2503">
            <v>220</v>
          </cell>
          <cell r="AO2503">
            <v>219.01</v>
          </cell>
        </row>
        <row r="2504">
          <cell r="AM2504" t="str">
            <v/>
          </cell>
          <cell r="AN2504" t="str">
            <v/>
          </cell>
          <cell r="AO2504" t="str">
            <v/>
          </cell>
        </row>
        <row r="2505">
          <cell r="AM2505" t="str">
            <v/>
          </cell>
          <cell r="AN2505" t="str">
            <v/>
          </cell>
          <cell r="AO2505" t="str">
            <v/>
          </cell>
        </row>
        <row r="2506">
          <cell r="AM2506" t="str">
            <v/>
          </cell>
          <cell r="AN2506" t="str">
            <v/>
          </cell>
          <cell r="AO2506" t="str">
            <v/>
          </cell>
        </row>
        <row r="2507">
          <cell r="AM2507" t="str">
            <v/>
          </cell>
          <cell r="AN2507" t="str">
            <v/>
          </cell>
          <cell r="AO2507" t="str">
            <v/>
          </cell>
        </row>
        <row r="2508">
          <cell r="AM2508" t="str">
            <v/>
          </cell>
          <cell r="AN2508" t="str">
            <v/>
          </cell>
          <cell r="AO2508" t="str">
            <v/>
          </cell>
        </row>
        <row r="2509">
          <cell r="AM2509" t="str">
            <v/>
          </cell>
          <cell r="AN2509" t="str">
            <v/>
          </cell>
          <cell r="AO2509" t="str">
            <v/>
          </cell>
        </row>
        <row r="2510">
          <cell r="AM2510" t="str">
            <v/>
          </cell>
          <cell r="AN2510" t="str">
            <v/>
          </cell>
          <cell r="AO2510" t="str">
            <v/>
          </cell>
        </row>
        <row r="2511">
          <cell r="AM2511" t="str">
            <v/>
          </cell>
          <cell r="AN2511" t="str">
            <v/>
          </cell>
          <cell r="AO2511" t="str">
            <v/>
          </cell>
        </row>
        <row r="2512">
          <cell r="AM2512" t="str">
            <v/>
          </cell>
          <cell r="AN2512" t="str">
            <v/>
          </cell>
          <cell r="AO2512" t="str">
            <v/>
          </cell>
        </row>
        <row r="2513">
          <cell r="AM2513" t="str">
            <v/>
          </cell>
          <cell r="AN2513" t="str">
            <v/>
          </cell>
          <cell r="AO2513" t="str">
            <v/>
          </cell>
        </row>
        <row r="2514">
          <cell r="AM2514" t="str">
            <v/>
          </cell>
          <cell r="AN2514" t="str">
            <v/>
          </cell>
          <cell r="AO2514" t="str">
            <v/>
          </cell>
        </row>
        <row r="2515">
          <cell r="AM2515" t="str">
            <v/>
          </cell>
          <cell r="AN2515" t="str">
            <v/>
          </cell>
          <cell r="AO2515" t="str">
            <v/>
          </cell>
        </row>
        <row r="2516">
          <cell r="AM2516" t="str">
            <v/>
          </cell>
          <cell r="AN2516" t="str">
            <v/>
          </cell>
          <cell r="AO2516" t="str">
            <v/>
          </cell>
        </row>
        <row r="2517">
          <cell r="AM2517" t="str">
            <v/>
          </cell>
          <cell r="AN2517" t="str">
            <v/>
          </cell>
          <cell r="AO2517" t="str">
            <v/>
          </cell>
        </row>
        <row r="2518">
          <cell r="AM2518" t="str">
            <v/>
          </cell>
          <cell r="AN2518" t="str">
            <v/>
          </cell>
          <cell r="AO2518" t="str">
            <v/>
          </cell>
        </row>
        <row r="2519">
          <cell r="AM2519" t="str">
            <v/>
          </cell>
          <cell r="AN2519" t="str">
            <v/>
          </cell>
          <cell r="AO2519" t="str">
            <v/>
          </cell>
        </row>
        <row r="2520">
          <cell r="AM2520" t="str">
            <v/>
          </cell>
          <cell r="AN2520" t="str">
            <v/>
          </cell>
          <cell r="AO2520" t="str">
            <v/>
          </cell>
        </row>
        <row r="2521">
          <cell r="AM2521" t="str">
            <v/>
          </cell>
          <cell r="AN2521" t="str">
            <v/>
          </cell>
          <cell r="AO2521" t="str">
            <v/>
          </cell>
        </row>
        <row r="2522">
          <cell r="AM2522" t="str">
            <v/>
          </cell>
          <cell r="AN2522" t="str">
            <v/>
          </cell>
          <cell r="AO2522" t="str">
            <v/>
          </cell>
        </row>
        <row r="2523">
          <cell r="AM2523" t="str">
            <v/>
          </cell>
          <cell r="AN2523" t="str">
            <v/>
          </cell>
          <cell r="AO2523" t="str">
            <v/>
          </cell>
        </row>
        <row r="2524">
          <cell r="AM2524">
            <v>45313</v>
          </cell>
          <cell r="AN2524">
            <v>169</v>
          </cell>
          <cell r="AO2524">
            <v>167.05</v>
          </cell>
        </row>
        <row r="2525">
          <cell r="AM2525" t="str">
            <v/>
          </cell>
          <cell r="AN2525" t="str">
            <v/>
          </cell>
          <cell r="AO2525" t="str">
            <v/>
          </cell>
        </row>
        <row r="2526">
          <cell r="AM2526" t="str">
            <v/>
          </cell>
          <cell r="AN2526" t="str">
            <v/>
          </cell>
          <cell r="AO2526" t="str">
            <v/>
          </cell>
        </row>
        <row r="2527">
          <cell r="AM2527" t="str">
            <v/>
          </cell>
          <cell r="AN2527" t="str">
            <v/>
          </cell>
          <cell r="AO2527" t="str">
            <v/>
          </cell>
        </row>
        <row r="2528">
          <cell r="AM2528" t="str">
            <v/>
          </cell>
          <cell r="AN2528" t="str">
            <v/>
          </cell>
          <cell r="AO2528" t="str">
            <v/>
          </cell>
        </row>
        <row r="2529">
          <cell r="AM2529" t="str">
            <v/>
          </cell>
          <cell r="AN2529" t="str">
            <v/>
          </cell>
          <cell r="AO2529" t="str">
            <v/>
          </cell>
        </row>
        <row r="2530">
          <cell r="AM2530" t="str">
            <v/>
          </cell>
          <cell r="AN2530" t="str">
            <v/>
          </cell>
          <cell r="AO2530" t="str">
            <v/>
          </cell>
        </row>
        <row r="2531">
          <cell r="AM2531" t="str">
            <v/>
          </cell>
          <cell r="AN2531" t="str">
            <v/>
          </cell>
          <cell r="AO2531" t="str">
            <v/>
          </cell>
        </row>
        <row r="2532">
          <cell r="AM2532" t="str">
            <v/>
          </cell>
          <cell r="AN2532" t="str">
            <v/>
          </cell>
          <cell r="AO2532" t="str">
            <v/>
          </cell>
        </row>
        <row r="2533">
          <cell r="AM2533" t="str">
            <v/>
          </cell>
          <cell r="AN2533" t="str">
            <v/>
          </cell>
          <cell r="AO2533" t="str">
            <v/>
          </cell>
        </row>
        <row r="2534">
          <cell r="AM2534" t="str">
            <v/>
          </cell>
          <cell r="AN2534" t="str">
            <v/>
          </cell>
          <cell r="AO2534" t="str">
            <v/>
          </cell>
        </row>
        <row r="2535">
          <cell r="AM2535" t="str">
            <v/>
          </cell>
          <cell r="AN2535" t="str">
            <v/>
          </cell>
          <cell r="AO2535" t="str">
            <v/>
          </cell>
        </row>
        <row r="2536">
          <cell r="AM2536" t="str">
            <v/>
          </cell>
          <cell r="AN2536" t="str">
            <v/>
          </cell>
          <cell r="AO2536" t="str">
            <v/>
          </cell>
        </row>
        <row r="2537">
          <cell r="AM2537" t="str">
            <v/>
          </cell>
          <cell r="AN2537" t="str">
            <v/>
          </cell>
          <cell r="AO2537" t="str">
            <v/>
          </cell>
        </row>
        <row r="2538">
          <cell r="AM2538" t="str">
            <v/>
          </cell>
          <cell r="AN2538" t="str">
            <v/>
          </cell>
          <cell r="AO2538" t="str">
            <v/>
          </cell>
        </row>
        <row r="2539">
          <cell r="AM2539" t="str">
            <v/>
          </cell>
          <cell r="AN2539" t="str">
            <v/>
          </cell>
          <cell r="AO2539" t="str">
            <v/>
          </cell>
        </row>
        <row r="2540">
          <cell r="AM2540" t="str">
            <v/>
          </cell>
          <cell r="AN2540" t="str">
            <v/>
          </cell>
          <cell r="AO2540" t="str">
            <v/>
          </cell>
        </row>
        <row r="2541">
          <cell r="AM2541" t="str">
            <v/>
          </cell>
          <cell r="AN2541" t="str">
            <v/>
          </cell>
          <cell r="AO2541" t="str">
            <v/>
          </cell>
        </row>
        <row r="2542">
          <cell r="AM2542" t="str">
            <v/>
          </cell>
          <cell r="AN2542" t="str">
            <v/>
          </cell>
          <cell r="AO2542" t="str">
            <v/>
          </cell>
        </row>
        <row r="2543">
          <cell r="AM2543" t="str">
            <v/>
          </cell>
          <cell r="AN2543" t="str">
            <v/>
          </cell>
          <cell r="AO2543" t="str">
            <v/>
          </cell>
        </row>
        <row r="2544">
          <cell r="AM2544" t="str">
            <v/>
          </cell>
          <cell r="AN2544" t="str">
            <v/>
          </cell>
          <cell r="AO2544" t="str">
            <v/>
          </cell>
        </row>
        <row r="2545">
          <cell r="AM2545" t="str">
            <v/>
          </cell>
          <cell r="AN2545" t="str">
            <v/>
          </cell>
          <cell r="AO2545" t="str">
            <v/>
          </cell>
        </row>
        <row r="2546">
          <cell r="AM2546" t="str">
            <v/>
          </cell>
          <cell r="AN2546" t="str">
            <v/>
          </cell>
          <cell r="AO2546" t="str">
            <v/>
          </cell>
        </row>
        <row r="2547">
          <cell r="AM2547" t="str">
            <v/>
          </cell>
          <cell r="AN2547" t="str">
            <v/>
          </cell>
          <cell r="AO2547" t="str">
            <v/>
          </cell>
        </row>
        <row r="2548">
          <cell r="AM2548" t="str">
            <v/>
          </cell>
          <cell r="AN2548" t="str">
            <v/>
          </cell>
          <cell r="AO2548" t="str">
            <v/>
          </cell>
        </row>
        <row r="2549">
          <cell r="AM2549" t="str">
            <v/>
          </cell>
          <cell r="AN2549" t="str">
            <v/>
          </cell>
          <cell r="AO2549" t="str">
            <v/>
          </cell>
        </row>
        <row r="2550">
          <cell r="AM2550" t="str">
            <v/>
          </cell>
          <cell r="AN2550" t="str">
            <v/>
          </cell>
          <cell r="AO2550" t="str">
            <v/>
          </cell>
        </row>
        <row r="2551">
          <cell r="AM2551" t="str">
            <v/>
          </cell>
          <cell r="AN2551" t="str">
            <v/>
          </cell>
          <cell r="AO2551" t="str">
            <v/>
          </cell>
        </row>
        <row r="2552">
          <cell r="AM2552" t="str">
            <v/>
          </cell>
          <cell r="AN2552" t="str">
            <v/>
          </cell>
          <cell r="AO2552" t="str">
            <v/>
          </cell>
        </row>
        <row r="2553">
          <cell r="AM2553" t="str">
            <v/>
          </cell>
          <cell r="AN2553" t="str">
            <v/>
          </cell>
          <cell r="AO2553" t="str">
            <v/>
          </cell>
        </row>
        <row r="2554">
          <cell r="AM2554" t="str">
            <v/>
          </cell>
          <cell r="AN2554" t="str">
            <v/>
          </cell>
          <cell r="AO2554" t="str">
            <v/>
          </cell>
        </row>
        <row r="2555">
          <cell r="AM2555" t="str">
            <v/>
          </cell>
          <cell r="AN2555" t="str">
            <v/>
          </cell>
          <cell r="AO2555" t="str">
            <v/>
          </cell>
        </row>
        <row r="2556">
          <cell r="AM2556" t="str">
            <v/>
          </cell>
          <cell r="AN2556" t="str">
            <v/>
          </cell>
          <cell r="AO2556" t="str">
            <v/>
          </cell>
        </row>
        <row r="2557">
          <cell r="AM2557" t="str">
            <v/>
          </cell>
          <cell r="AN2557" t="str">
            <v/>
          </cell>
          <cell r="AO2557" t="str">
            <v/>
          </cell>
        </row>
        <row r="2558">
          <cell r="AM2558" t="str">
            <v/>
          </cell>
          <cell r="AN2558" t="str">
            <v/>
          </cell>
          <cell r="AO2558" t="str">
            <v/>
          </cell>
        </row>
        <row r="2559">
          <cell r="AM2559" t="str">
            <v/>
          </cell>
          <cell r="AN2559" t="str">
            <v/>
          </cell>
          <cell r="AO2559" t="str">
            <v/>
          </cell>
        </row>
        <row r="2560">
          <cell r="AM2560" t="str">
            <v/>
          </cell>
          <cell r="AN2560" t="str">
            <v/>
          </cell>
          <cell r="AO2560" t="str">
            <v/>
          </cell>
        </row>
        <row r="2561">
          <cell r="AM2561" t="str">
            <v/>
          </cell>
          <cell r="AN2561" t="str">
            <v/>
          </cell>
          <cell r="AO2561" t="str">
            <v/>
          </cell>
        </row>
        <row r="2562">
          <cell r="AM2562" t="str">
            <v/>
          </cell>
          <cell r="AN2562" t="str">
            <v/>
          </cell>
          <cell r="AO2562" t="str">
            <v/>
          </cell>
        </row>
        <row r="2563">
          <cell r="AM2563" t="str">
            <v/>
          </cell>
          <cell r="AN2563" t="str">
            <v/>
          </cell>
          <cell r="AO2563" t="str">
            <v/>
          </cell>
        </row>
        <row r="2564">
          <cell r="AM2564" t="str">
            <v/>
          </cell>
          <cell r="AN2564" t="str">
            <v/>
          </cell>
          <cell r="AO2564" t="str">
            <v/>
          </cell>
        </row>
        <row r="2565">
          <cell r="AM2565" t="str">
            <v/>
          </cell>
          <cell r="AN2565" t="str">
            <v/>
          </cell>
          <cell r="AO2565" t="str">
            <v/>
          </cell>
        </row>
        <row r="2566">
          <cell r="AM2566" t="str">
            <v/>
          </cell>
          <cell r="AN2566" t="str">
            <v/>
          </cell>
          <cell r="AO2566" t="str">
            <v/>
          </cell>
        </row>
        <row r="2567">
          <cell r="AM2567" t="str">
            <v/>
          </cell>
          <cell r="AN2567" t="str">
            <v/>
          </cell>
          <cell r="AO2567" t="str">
            <v/>
          </cell>
        </row>
        <row r="2568">
          <cell r="AM2568" t="str">
            <v/>
          </cell>
          <cell r="AN2568" t="str">
            <v/>
          </cell>
          <cell r="AO2568" t="str">
            <v/>
          </cell>
        </row>
        <row r="2569">
          <cell r="AM2569" t="str">
            <v/>
          </cell>
          <cell r="AN2569" t="str">
            <v/>
          </cell>
          <cell r="AO2569" t="str">
            <v/>
          </cell>
        </row>
        <row r="2570">
          <cell r="AM2570">
            <v>45311</v>
          </cell>
          <cell r="AN2570">
            <v>1136</v>
          </cell>
          <cell r="AO2570">
            <v>1134.1099999999999</v>
          </cell>
        </row>
        <row r="2571">
          <cell r="AM2571">
            <v>45310</v>
          </cell>
          <cell r="AN2571">
            <v>276</v>
          </cell>
          <cell r="AO2571">
            <v>275.20999999999998</v>
          </cell>
        </row>
        <row r="2572">
          <cell r="AM2572" t="str">
            <v/>
          </cell>
          <cell r="AN2572" t="str">
            <v/>
          </cell>
          <cell r="AO2572" t="str">
            <v/>
          </cell>
        </row>
        <row r="2573">
          <cell r="AM2573" t="str">
            <v/>
          </cell>
          <cell r="AN2573" t="str">
            <v/>
          </cell>
          <cell r="AO2573" t="str">
            <v/>
          </cell>
        </row>
        <row r="2574">
          <cell r="AM2574" t="str">
            <v/>
          </cell>
          <cell r="AN2574" t="str">
            <v/>
          </cell>
          <cell r="AO2574" t="str">
            <v/>
          </cell>
        </row>
        <row r="2575">
          <cell r="AM2575" t="str">
            <v/>
          </cell>
          <cell r="AN2575" t="str">
            <v/>
          </cell>
          <cell r="AO2575" t="str">
            <v/>
          </cell>
        </row>
        <row r="2576">
          <cell r="AM2576" t="str">
            <v/>
          </cell>
          <cell r="AN2576" t="str">
            <v/>
          </cell>
          <cell r="AO2576" t="str">
            <v/>
          </cell>
        </row>
        <row r="2577">
          <cell r="AM2577" t="str">
            <v/>
          </cell>
          <cell r="AN2577" t="str">
            <v/>
          </cell>
          <cell r="AO2577" t="str">
            <v/>
          </cell>
        </row>
        <row r="2578">
          <cell r="AM2578">
            <v>45309</v>
          </cell>
          <cell r="AN2578">
            <v>573</v>
          </cell>
          <cell r="AO2578">
            <v>568.39</v>
          </cell>
        </row>
        <row r="2579">
          <cell r="AM2579" t="str">
            <v/>
          </cell>
          <cell r="AN2579" t="str">
            <v/>
          </cell>
          <cell r="AO2579" t="str">
            <v/>
          </cell>
        </row>
        <row r="2580">
          <cell r="AM2580" t="str">
            <v/>
          </cell>
          <cell r="AN2580" t="str">
            <v/>
          </cell>
          <cell r="AO2580" t="str">
            <v/>
          </cell>
        </row>
        <row r="2581">
          <cell r="AM2581" t="str">
            <v/>
          </cell>
          <cell r="AN2581" t="str">
            <v/>
          </cell>
          <cell r="AO2581" t="str">
            <v/>
          </cell>
        </row>
        <row r="2582">
          <cell r="AM2582" t="str">
            <v/>
          </cell>
          <cell r="AN2582" t="str">
            <v/>
          </cell>
          <cell r="AO2582" t="str">
            <v/>
          </cell>
        </row>
        <row r="2583">
          <cell r="AM2583" t="str">
            <v/>
          </cell>
          <cell r="AN2583" t="str">
            <v/>
          </cell>
          <cell r="AO2583" t="str">
            <v/>
          </cell>
        </row>
        <row r="2584">
          <cell r="AM2584" t="str">
            <v/>
          </cell>
          <cell r="AN2584" t="str">
            <v/>
          </cell>
          <cell r="AO2584" t="str">
            <v/>
          </cell>
        </row>
        <row r="2585">
          <cell r="AM2585" t="str">
            <v/>
          </cell>
          <cell r="AN2585" t="str">
            <v/>
          </cell>
          <cell r="AO2585" t="str">
            <v/>
          </cell>
        </row>
        <row r="2586">
          <cell r="AM2586" t="str">
            <v/>
          </cell>
          <cell r="AN2586" t="str">
            <v/>
          </cell>
          <cell r="AO2586" t="str">
            <v/>
          </cell>
        </row>
        <row r="2587">
          <cell r="AM2587">
            <v>45308</v>
          </cell>
          <cell r="AN2587">
            <v>178</v>
          </cell>
          <cell r="AO2587">
            <v>176.84</v>
          </cell>
        </row>
        <row r="2588">
          <cell r="AM2588" t="str">
            <v/>
          </cell>
          <cell r="AN2588" t="str">
            <v/>
          </cell>
          <cell r="AO2588" t="str">
            <v/>
          </cell>
        </row>
        <row r="2589">
          <cell r="AM2589" t="str">
            <v/>
          </cell>
          <cell r="AN2589" t="str">
            <v/>
          </cell>
          <cell r="AO2589" t="str">
            <v/>
          </cell>
        </row>
        <row r="2590">
          <cell r="AM2590" t="str">
            <v/>
          </cell>
          <cell r="AN2590" t="str">
            <v/>
          </cell>
          <cell r="AO2590" t="str">
            <v/>
          </cell>
        </row>
        <row r="2591">
          <cell r="AM2591" t="str">
            <v/>
          </cell>
          <cell r="AN2591" t="str">
            <v/>
          </cell>
          <cell r="AO2591" t="str">
            <v/>
          </cell>
        </row>
        <row r="2592">
          <cell r="AM2592" t="str">
            <v/>
          </cell>
          <cell r="AN2592" t="str">
            <v/>
          </cell>
          <cell r="AO2592" t="str">
            <v/>
          </cell>
        </row>
        <row r="2593">
          <cell r="AM2593" t="str">
            <v/>
          </cell>
          <cell r="AN2593" t="str">
            <v/>
          </cell>
          <cell r="AO2593" t="str">
            <v/>
          </cell>
        </row>
        <row r="2594">
          <cell r="AM2594">
            <v>45307</v>
          </cell>
          <cell r="AN2594">
            <v>250</v>
          </cell>
          <cell r="AO2594">
            <v>249.06</v>
          </cell>
        </row>
        <row r="2595">
          <cell r="AM2595" t="str">
            <v/>
          </cell>
          <cell r="AN2595" t="str">
            <v/>
          </cell>
          <cell r="AO2595" t="str">
            <v/>
          </cell>
        </row>
        <row r="2596">
          <cell r="AM2596" t="str">
            <v/>
          </cell>
          <cell r="AN2596" t="str">
            <v/>
          </cell>
          <cell r="AO2596" t="str">
            <v/>
          </cell>
        </row>
        <row r="2597">
          <cell r="AM2597" t="str">
            <v/>
          </cell>
          <cell r="AN2597" t="str">
            <v/>
          </cell>
          <cell r="AO2597" t="str">
            <v/>
          </cell>
        </row>
        <row r="2598">
          <cell r="AM2598" t="str">
            <v/>
          </cell>
          <cell r="AN2598" t="str">
            <v/>
          </cell>
          <cell r="AO2598" t="str">
            <v/>
          </cell>
        </row>
        <row r="2599">
          <cell r="AM2599" t="str">
            <v/>
          </cell>
          <cell r="AN2599" t="str">
            <v/>
          </cell>
          <cell r="AO2599" t="str">
            <v/>
          </cell>
        </row>
        <row r="2600">
          <cell r="AM2600" t="str">
            <v/>
          </cell>
          <cell r="AN2600" t="str">
            <v/>
          </cell>
          <cell r="AO2600" t="str">
            <v/>
          </cell>
        </row>
        <row r="2601">
          <cell r="AM2601" t="str">
            <v/>
          </cell>
          <cell r="AN2601" t="str">
            <v/>
          </cell>
          <cell r="AO2601" t="str">
            <v/>
          </cell>
        </row>
        <row r="2602">
          <cell r="AM2602" t="str">
            <v/>
          </cell>
          <cell r="AN2602" t="str">
            <v/>
          </cell>
          <cell r="AO2602" t="str">
            <v/>
          </cell>
        </row>
        <row r="2603">
          <cell r="AM2603" t="str">
            <v/>
          </cell>
          <cell r="AN2603" t="str">
            <v/>
          </cell>
          <cell r="AO2603" t="str">
            <v/>
          </cell>
        </row>
        <row r="2604">
          <cell r="AM2604" t="str">
            <v/>
          </cell>
          <cell r="AN2604" t="str">
            <v/>
          </cell>
          <cell r="AO2604" t="str">
            <v/>
          </cell>
        </row>
        <row r="2605">
          <cell r="AM2605" t="str">
            <v/>
          </cell>
          <cell r="AN2605" t="str">
            <v/>
          </cell>
          <cell r="AO2605" t="str">
            <v/>
          </cell>
        </row>
        <row r="2606">
          <cell r="AM2606" t="str">
            <v/>
          </cell>
          <cell r="AN2606" t="str">
            <v/>
          </cell>
          <cell r="AO2606" t="str">
            <v/>
          </cell>
        </row>
        <row r="2607">
          <cell r="AM2607" t="str">
            <v/>
          </cell>
          <cell r="AN2607" t="str">
            <v/>
          </cell>
          <cell r="AO2607" t="str">
            <v/>
          </cell>
        </row>
        <row r="2608">
          <cell r="AM2608" t="str">
            <v/>
          </cell>
          <cell r="AN2608" t="str">
            <v/>
          </cell>
          <cell r="AO2608" t="str">
            <v/>
          </cell>
        </row>
        <row r="2609">
          <cell r="AM2609" t="str">
            <v/>
          </cell>
          <cell r="AN2609" t="str">
            <v/>
          </cell>
          <cell r="AO2609" t="str">
            <v/>
          </cell>
        </row>
        <row r="2610">
          <cell r="AM2610" t="str">
            <v/>
          </cell>
          <cell r="AN2610" t="str">
            <v/>
          </cell>
          <cell r="AO2610" t="str">
            <v/>
          </cell>
        </row>
        <row r="2611">
          <cell r="AM2611">
            <v>45306</v>
          </cell>
          <cell r="AN2611">
            <v>117</v>
          </cell>
          <cell r="AO2611">
            <v>116.84</v>
          </cell>
        </row>
        <row r="2612">
          <cell r="AM2612" t="str">
            <v/>
          </cell>
          <cell r="AN2612" t="str">
            <v/>
          </cell>
          <cell r="AO2612" t="str">
            <v/>
          </cell>
        </row>
        <row r="2613">
          <cell r="AM2613" t="str">
            <v/>
          </cell>
          <cell r="AN2613" t="str">
            <v/>
          </cell>
          <cell r="AO2613" t="str">
            <v/>
          </cell>
        </row>
        <row r="2614">
          <cell r="AM2614" t="str">
            <v/>
          </cell>
          <cell r="AN2614" t="str">
            <v/>
          </cell>
          <cell r="AO2614" t="str">
            <v/>
          </cell>
        </row>
        <row r="2615">
          <cell r="AM2615" t="str">
            <v/>
          </cell>
          <cell r="AN2615" t="str">
            <v/>
          </cell>
          <cell r="AO2615" t="str">
            <v/>
          </cell>
        </row>
        <row r="2616">
          <cell r="AM2616" t="str">
            <v/>
          </cell>
          <cell r="AN2616" t="str">
            <v/>
          </cell>
          <cell r="AO2616" t="str">
            <v/>
          </cell>
        </row>
        <row r="2617">
          <cell r="AM2617" t="str">
            <v/>
          </cell>
          <cell r="AN2617" t="str">
            <v/>
          </cell>
          <cell r="AO2617" t="str">
            <v/>
          </cell>
        </row>
        <row r="2618">
          <cell r="AM2618" t="str">
            <v/>
          </cell>
          <cell r="AN2618" t="str">
            <v/>
          </cell>
          <cell r="AO2618" t="str">
            <v/>
          </cell>
        </row>
        <row r="2619">
          <cell r="AM2619" t="str">
            <v/>
          </cell>
          <cell r="AN2619" t="str">
            <v/>
          </cell>
          <cell r="AO2619" t="str">
            <v/>
          </cell>
        </row>
        <row r="2620">
          <cell r="AM2620" t="str">
            <v/>
          </cell>
          <cell r="AN2620" t="str">
            <v/>
          </cell>
          <cell r="AO2620" t="str">
            <v/>
          </cell>
        </row>
        <row r="2621">
          <cell r="AM2621" t="str">
            <v/>
          </cell>
          <cell r="AN2621" t="str">
            <v/>
          </cell>
          <cell r="AO2621" t="str">
            <v/>
          </cell>
        </row>
        <row r="2622">
          <cell r="AM2622" t="str">
            <v/>
          </cell>
          <cell r="AN2622" t="str">
            <v/>
          </cell>
          <cell r="AO2622" t="str">
            <v/>
          </cell>
        </row>
        <row r="2623">
          <cell r="AM2623" t="str">
            <v/>
          </cell>
          <cell r="AN2623" t="str">
            <v/>
          </cell>
          <cell r="AO2623" t="str">
            <v/>
          </cell>
        </row>
        <row r="2624">
          <cell r="AM2624" t="str">
            <v/>
          </cell>
          <cell r="AN2624" t="str">
            <v/>
          </cell>
          <cell r="AO2624" t="str">
            <v/>
          </cell>
        </row>
        <row r="2625">
          <cell r="AM2625" t="str">
            <v/>
          </cell>
          <cell r="AN2625" t="str">
            <v/>
          </cell>
          <cell r="AO2625" t="str">
            <v/>
          </cell>
        </row>
        <row r="2626">
          <cell r="AM2626" t="str">
            <v/>
          </cell>
          <cell r="AN2626" t="str">
            <v/>
          </cell>
          <cell r="AO2626" t="str">
            <v/>
          </cell>
        </row>
        <row r="2627">
          <cell r="AM2627" t="str">
            <v/>
          </cell>
          <cell r="AN2627" t="str">
            <v/>
          </cell>
          <cell r="AO2627" t="str">
            <v/>
          </cell>
        </row>
        <row r="2628">
          <cell r="AM2628" t="str">
            <v/>
          </cell>
          <cell r="AN2628" t="str">
            <v/>
          </cell>
          <cell r="AO2628" t="str">
            <v/>
          </cell>
        </row>
        <row r="2629">
          <cell r="AM2629" t="str">
            <v/>
          </cell>
          <cell r="AN2629" t="str">
            <v/>
          </cell>
          <cell r="AO2629" t="str">
            <v/>
          </cell>
        </row>
        <row r="2630">
          <cell r="AM2630" t="str">
            <v/>
          </cell>
          <cell r="AN2630" t="str">
            <v/>
          </cell>
          <cell r="AO2630" t="str">
            <v/>
          </cell>
        </row>
        <row r="2631">
          <cell r="AM2631" t="str">
            <v/>
          </cell>
          <cell r="AN2631" t="str">
            <v/>
          </cell>
          <cell r="AO2631" t="str">
            <v/>
          </cell>
        </row>
        <row r="2632">
          <cell r="AM2632" t="str">
            <v/>
          </cell>
          <cell r="AN2632" t="str">
            <v/>
          </cell>
          <cell r="AO2632" t="str">
            <v/>
          </cell>
        </row>
        <row r="2633">
          <cell r="AM2633" t="str">
            <v/>
          </cell>
          <cell r="AN2633" t="str">
            <v/>
          </cell>
          <cell r="AO2633" t="str">
            <v/>
          </cell>
        </row>
        <row r="2634">
          <cell r="AM2634" t="str">
            <v/>
          </cell>
          <cell r="AN2634" t="str">
            <v/>
          </cell>
          <cell r="AO2634" t="str">
            <v/>
          </cell>
        </row>
        <row r="2635">
          <cell r="AM2635" t="str">
            <v/>
          </cell>
          <cell r="AN2635" t="str">
            <v/>
          </cell>
          <cell r="AO2635" t="str">
            <v/>
          </cell>
        </row>
        <row r="2636">
          <cell r="AM2636" t="str">
            <v/>
          </cell>
          <cell r="AN2636" t="str">
            <v/>
          </cell>
          <cell r="AO2636" t="str">
            <v/>
          </cell>
        </row>
        <row r="2637">
          <cell r="AM2637" t="str">
            <v/>
          </cell>
          <cell r="AN2637" t="str">
            <v/>
          </cell>
          <cell r="AO2637" t="str">
            <v/>
          </cell>
        </row>
        <row r="2638">
          <cell r="AM2638" t="str">
            <v/>
          </cell>
          <cell r="AN2638" t="str">
            <v/>
          </cell>
          <cell r="AO2638" t="str">
            <v/>
          </cell>
        </row>
        <row r="2639">
          <cell r="AM2639" t="str">
            <v/>
          </cell>
          <cell r="AN2639" t="str">
            <v/>
          </cell>
          <cell r="AO2639" t="str">
            <v/>
          </cell>
        </row>
        <row r="2640">
          <cell r="AM2640" t="str">
            <v/>
          </cell>
          <cell r="AN2640" t="str">
            <v/>
          </cell>
          <cell r="AO2640" t="str">
            <v/>
          </cell>
        </row>
        <row r="2641">
          <cell r="AM2641" t="str">
            <v/>
          </cell>
          <cell r="AN2641" t="str">
            <v/>
          </cell>
          <cell r="AO2641" t="str">
            <v/>
          </cell>
        </row>
        <row r="2642">
          <cell r="AM2642" t="str">
            <v/>
          </cell>
          <cell r="AN2642" t="str">
            <v/>
          </cell>
          <cell r="AO2642" t="str">
            <v/>
          </cell>
        </row>
        <row r="2643">
          <cell r="AM2643" t="str">
            <v/>
          </cell>
          <cell r="AN2643" t="str">
            <v/>
          </cell>
          <cell r="AO2643" t="str">
            <v/>
          </cell>
        </row>
        <row r="2644">
          <cell r="AM2644" t="str">
            <v/>
          </cell>
          <cell r="AN2644" t="str">
            <v/>
          </cell>
          <cell r="AO2644" t="str">
            <v/>
          </cell>
        </row>
        <row r="2645">
          <cell r="AM2645" t="str">
            <v/>
          </cell>
          <cell r="AN2645" t="str">
            <v/>
          </cell>
          <cell r="AO2645" t="str">
            <v/>
          </cell>
        </row>
        <row r="2646">
          <cell r="AM2646" t="str">
            <v/>
          </cell>
          <cell r="AN2646" t="str">
            <v/>
          </cell>
          <cell r="AO2646" t="str">
            <v/>
          </cell>
        </row>
        <row r="2647">
          <cell r="AM2647" t="str">
            <v/>
          </cell>
          <cell r="AN2647" t="str">
            <v/>
          </cell>
          <cell r="AO2647" t="str">
            <v/>
          </cell>
        </row>
        <row r="2648">
          <cell r="AM2648" t="str">
            <v/>
          </cell>
          <cell r="AN2648" t="str">
            <v/>
          </cell>
          <cell r="AO2648" t="str">
            <v/>
          </cell>
        </row>
        <row r="2649">
          <cell r="AM2649" t="str">
            <v/>
          </cell>
          <cell r="AN2649" t="str">
            <v/>
          </cell>
          <cell r="AO2649" t="str">
            <v/>
          </cell>
        </row>
        <row r="2650">
          <cell r="AM2650" t="str">
            <v/>
          </cell>
          <cell r="AN2650" t="str">
            <v/>
          </cell>
          <cell r="AO2650" t="str">
            <v/>
          </cell>
        </row>
        <row r="2651">
          <cell r="AM2651" t="str">
            <v/>
          </cell>
          <cell r="AN2651" t="str">
            <v/>
          </cell>
          <cell r="AO2651" t="str">
            <v/>
          </cell>
        </row>
        <row r="2652">
          <cell r="AM2652" t="str">
            <v/>
          </cell>
          <cell r="AN2652" t="str">
            <v/>
          </cell>
          <cell r="AO2652" t="str">
            <v/>
          </cell>
        </row>
        <row r="2653">
          <cell r="AM2653" t="str">
            <v/>
          </cell>
          <cell r="AN2653" t="str">
            <v/>
          </cell>
          <cell r="AO2653" t="str">
            <v/>
          </cell>
        </row>
        <row r="2654">
          <cell r="AM2654" t="str">
            <v/>
          </cell>
          <cell r="AN2654" t="str">
            <v/>
          </cell>
          <cell r="AO2654" t="str">
            <v/>
          </cell>
        </row>
        <row r="2655">
          <cell r="AM2655" t="str">
            <v/>
          </cell>
          <cell r="AN2655" t="str">
            <v/>
          </cell>
          <cell r="AO2655" t="str">
            <v/>
          </cell>
        </row>
        <row r="2656">
          <cell r="AM2656" t="str">
            <v/>
          </cell>
          <cell r="AN2656" t="str">
            <v/>
          </cell>
          <cell r="AO2656" t="str">
            <v/>
          </cell>
        </row>
        <row r="2657">
          <cell r="AM2657">
            <v>45304</v>
          </cell>
          <cell r="AN2657">
            <v>861</v>
          </cell>
          <cell r="AO2657">
            <v>858.14</v>
          </cell>
        </row>
        <row r="2658">
          <cell r="AM2658">
            <v>45303</v>
          </cell>
          <cell r="AN2658">
            <v>269</v>
          </cell>
          <cell r="AO2658">
            <v>267.25</v>
          </cell>
        </row>
        <row r="2659">
          <cell r="AM2659" t="str">
            <v/>
          </cell>
          <cell r="AN2659" t="str">
            <v/>
          </cell>
          <cell r="AO2659" t="str">
            <v/>
          </cell>
        </row>
        <row r="2660">
          <cell r="AM2660" t="str">
            <v/>
          </cell>
          <cell r="AN2660" t="str">
            <v/>
          </cell>
          <cell r="AO2660" t="str">
            <v/>
          </cell>
        </row>
        <row r="2661">
          <cell r="AM2661" t="str">
            <v/>
          </cell>
          <cell r="AN2661" t="str">
            <v/>
          </cell>
          <cell r="AO2661" t="str">
            <v/>
          </cell>
        </row>
        <row r="2662">
          <cell r="AM2662" t="str">
            <v/>
          </cell>
          <cell r="AN2662" t="str">
            <v/>
          </cell>
          <cell r="AO2662" t="str">
            <v/>
          </cell>
        </row>
        <row r="2663">
          <cell r="AM2663" t="str">
            <v/>
          </cell>
          <cell r="AN2663" t="str">
            <v/>
          </cell>
          <cell r="AO2663" t="str">
            <v/>
          </cell>
        </row>
        <row r="2664">
          <cell r="AM2664" t="str">
            <v/>
          </cell>
          <cell r="AN2664" t="str">
            <v/>
          </cell>
          <cell r="AO2664" t="str">
            <v/>
          </cell>
        </row>
        <row r="2665">
          <cell r="AM2665" t="str">
            <v/>
          </cell>
          <cell r="AN2665" t="str">
            <v/>
          </cell>
          <cell r="AO2665" t="str">
            <v/>
          </cell>
        </row>
        <row r="2666">
          <cell r="AM2666" t="str">
            <v/>
          </cell>
          <cell r="AN2666" t="str">
            <v/>
          </cell>
          <cell r="AO2666" t="str">
            <v/>
          </cell>
        </row>
        <row r="2667">
          <cell r="AM2667" t="str">
            <v/>
          </cell>
          <cell r="AN2667" t="str">
            <v/>
          </cell>
          <cell r="AO2667" t="str">
            <v/>
          </cell>
        </row>
        <row r="2668">
          <cell r="AM2668" t="str">
            <v/>
          </cell>
          <cell r="AN2668" t="str">
            <v/>
          </cell>
          <cell r="AO2668" t="str">
            <v/>
          </cell>
        </row>
        <row r="2669">
          <cell r="AM2669" t="str">
            <v/>
          </cell>
          <cell r="AN2669" t="str">
            <v/>
          </cell>
          <cell r="AO2669" t="str">
            <v/>
          </cell>
        </row>
        <row r="2670">
          <cell r="AM2670" t="str">
            <v/>
          </cell>
          <cell r="AN2670" t="str">
            <v/>
          </cell>
          <cell r="AO2670" t="str">
            <v/>
          </cell>
        </row>
        <row r="2671">
          <cell r="AM2671" t="str">
            <v/>
          </cell>
          <cell r="AN2671" t="str">
            <v/>
          </cell>
          <cell r="AO2671" t="str">
            <v/>
          </cell>
        </row>
        <row r="2672">
          <cell r="AM2672">
            <v>45302</v>
          </cell>
          <cell r="AN2672">
            <v>686</v>
          </cell>
          <cell r="AO2672">
            <v>681.47</v>
          </cell>
        </row>
        <row r="2673">
          <cell r="AM2673" t="str">
            <v/>
          </cell>
          <cell r="AN2673" t="str">
            <v/>
          </cell>
          <cell r="AO2673" t="str">
            <v/>
          </cell>
        </row>
        <row r="2674">
          <cell r="AM2674" t="str">
            <v/>
          </cell>
          <cell r="AN2674" t="str">
            <v/>
          </cell>
          <cell r="AO2674" t="str">
            <v/>
          </cell>
        </row>
        <row r="2675">
          <cell r="AM2675" t="str">
            <v/>
          </cell>
          <cell r="AN2675" t="str">
            <v/>
          </cell>
          <cell r="AO2675" t="str">
            <v/>
          </cell>
        </row>
        <row r="2676">
          <cell r="AM2676" t="str">
            <v/>
          </cell>
          <cell r="AN2676" t="str">
            <v/>
          </cell>
          <cell r="AO2676" t="str">
            <v/>
          </cell>
        </row>
        <row r="2677">
          <cell r="AM2677" t="str">
            <v/>
          </cell>
          <cell r="AN2677" t="str">
            <v/>
          </cell>
          <cell r="AO2677" t="str">
            <v/>
          </cell>
        </row>
        <row r="2678">
          <cell r="AM2678" t="str">
            <v/>
          </cell>
          <cell r="AN2678" t="str">
            <v/>
          </cell>
          <cell r="AO2678" t="str">
            <v/>
          </cell>
        </row>
        <row r="2679">
          <cell r="AM2679" t="str">
            <v/>
          </cell>
          <cell r="AN2679" t="str">
            <v/>
          </cell>
          <cell r="AO2679" t="str">
            <v/>
          </cell>
        </row>
        <row r="2680">
          <cell r="AM2680" t="str">
            <v/>
          </cell>
          <cell r="AN2680" t="str">
            <v/>
          </cell>
          <cell r="AO2680" t="str">
            <v/>
          </cell>
        </row>
        <row r="2681">
          <cell r="AM2681" t="str">
            <v/>
          </cell>
          <cell r="AN2681" t="str">
            <v/>
          </cell>
          <cell r="AO2681" t="str">
            <v/>
          </cell>
        </row>
        <row r="2682">
          <cell r="AM2682" t="str">
            <v/>
          </cell>
          <cell r="AN2682" t="str">
            <v/>
          </cell>
          <cell r="AO2682" t="str">
            <v/>
          </cell>
        </row>
        <row r="2683">
          <cell r="AM2683" t="str">
            <v/>
          </cell>
          <cell r="AN2683" t="str">
            <v/>
          </cell>
          <cell r="AO2683" t="str">
            <v/>
          </cell>
        </row>
        <row r="2684">
          <cell r="AM2684" t="str">
            <v/>
          </cell>
          <cell r="AN2684" t="str">
            <v/>
          </cell>
          <cell r="AO2684" t="str">
            <v/>
          </cell>
        </row>
        <row r="2685">
          <cell r="AM2685" t="str">
            <v/>
          </cell>
          <cell r="AN2685" t="str">
            <v/>
          </cell>
          <cell r="AO2685" t="str">
            <v/>
          </cell>
        </row>
        <row r="2686">
          <cell r="AM2686" t="str">
            <v/>
          </cell>
          <cell r="AN2686" t="str">
            <v/>
          </cell>
          <cell r="AO2686" t="str">
            <v/>
          </cell>
        </row>
        <row r="2687">
          <cell r="AM2687">
            <v>45301</v>
          </cell>
          <cell r="AN2687">
            <v>613</v>
          </cell>
          <cell r="AO2687">
            <v>610.5</v>
          </cell>
        </row>
        <row r="2688">
          <cell r="AM2688" t="str">
            <v/>
          </cell>
          <cell r="AN2688" t="str">
            <v/>
          </cell>
          <cell r="AO2688" t="str">
            <v/>
          </cell>
        </row>
        <row r="2689">
          <cell r="AM2689" t="str">
            <v/>
          </cell>
          <cell r="AN2689" t="str">
            <v/>
          </cell>
          <cell r="AO2689" t="str">
            <v/>
          </cell>
        </row>
        <row r="2690">
          <cell r="AM2690" t="str">
            <v/>
          </cell>
          <cell r="AN2690" t="str">
            <v/>
          </cell>
          <cell r="AO2690" t="str">
            <v/>
          </cell>
        </row>
        <row r="2691">
          <cell r="AM2691" t="str">
            <v/>
          </cell>
          <cell r="AN2691" t="str">
            <v/>
          </cell>
          <cell r="AO2691" t="str">
            <v/>
          </cell>
        </row>
        <row r="2692">
          <cell r="AM2692" t="str">
            <v/>
          </cell>
          <cell r="AN2692" t="str">
            <v/>
          </cell>
          <cell r="AO2692" t="str">
            <v/>
          </cell>
        </row>
        <row r="2693">
          <cell r="AM2693" t="str">
            <v/>
          </cell>
          <cell r="AN2693" t="str">
            <v/>
          </cell>
          <cell r="AO2693" t="str">
            <v/>
          </cell>
        </row>
        <row r="2694">
          <cell r="AM2694">
            <v>45300</v>
          </cell>
          <cell r="AN2694">
            <v>287</v>
          </cell>
          <cell r="AO2694">
            <v>286.52999999999997</v>
          </cell>
        </row>
        <row r="2695">
          <cell r="AM2695" t="str">
            <v/>
          </cell>
          <cell r="AN2695" t="str">
            <v/>
          </cell>
          <cell r="AO2695" t="str">
            <v/>
          </cell>
        </row>
        <row r="2696">
          <cell r="AM2696" t="str">
            <v/>
          </cell>
          <cell r="AN2696" t="str">
            <v/>
          </cell>
          <cell r="AO2696" t="str">
            <v/>
          </cell>
        </row>
        <row r="2697">
          <cell r="AM2697" t="str">
            <v/>
          </cell>
          <cell r="AN2697" t="str">
            <v/>
          </cell>
          <cell r="AO2697" t="str">
            <v/>
          </cell>
        </row>
        <row r="2698">
          <cell r="AM2698" t="str">
            <v/>
          </cell>
          <cell r="AN2698" t="str">
            <v/>
          </cell>
          <cell r="AO2698" t="str">
            <v/>
          </cell>
        </row>
        <row r="2699">
          <cell r="AM2699" t="str">
            <v/>
          </cell>
          <cell r="AN2699" t="str">
            <v/>
          </cell>
          <cell r="AO2699" t="str">
            <v/>
          </cell>
        </row>
        <row r="2700">
          <cell r="AM2700" t="str">
            <v/>
          </cell>
          <cell r="AN2700" t="str">
            <v/>
          </cell>
          <cell r="AO2700" t="str">
            <v/>
          </cell>
        </row>
        <row r="2701">
          <cell r="AM2701" t="str">
            <v/>
          </cell>
          <cell r="AN2701" t="str">
            <v/>
          </cell>
          <cell r="AO2701" t="str">
            <v/>
          </cell>
        </row>
        <row r="2702">
          <cell r="AM2702" t="str">
            <v/>
          </cell>
          <cell r="AN2702" t="str">
            <v/>
          </cell>
          <cell r="AO2702" t="str">
            <v/>
          </cell>
        </row>
        <row r="2703">
          <cell r="AM2703" t="str">
            <v/>
          </cell>
          <cell r="AN2703" t="str">
            <v/>
          </cell>
          <cell r="AO2703" t="str">
            <v/>
          </cell>
        </row>
        <row r="2704">
          <cell r="AM2704" t="str">
            <v/>
          </cell>
          <cell r="AN2704" t="str">
            <v/>
          </cell>
          <cell r="AO2704" t="str">
            <v/>
          </cell>
        </row>
        <row r="2705">
          <cell r="AM2705" t="str">
            <v/>
          </cell>
          <cell r="AN2705" t="str">
            <v/>
          </cell>
          <cell r="AO2705" t="str">
            <v/>
          </cell>
        </row>
        <row r="2706">
          <cell r="AM2706" t="str">
            <v/>
          </cell>
          <cell r="AN2706" t="str">
            <v/>
          </cell>
          <cell r="AO2706" t="str">
            <v/>
          </cell>
        </row>
        <row r="2707">
          <cell r="AM2707">
            <v>45299</v>
          </cell>
          <cell r="AN2707">
            <v>364.5</v>
          </cell>
          <cell r="AO2707">
            <v>364.34</v>
          </cell>
        </row>
        <row r="2708">
          <cell r="AM2708" t="str">
            <v/>
          </cell>
          <cell r="AN2708" t="str">
            <v/>
          </cell>
          <cell r="AO2708" t="str">
            <v/>
          </cell>
        </row>
        <row r="2709">
          <cell r="AM2709" t="str">
            <v/>
          </cell>
          <cell r="AN2709" t="str">
            <v/>
          </cell>
          <cell r="AO2709" t="str">
            <v/>
          </cell>
        </row>
        <row r="2710">
          <cell r="AM2710" t="str">
            <v/>
          </cell>
          <cell r="AN2710" t="str">
            <v/>
          </cell>
          <cell r="AO2710" t="str">
            <v/>
          </cell>
        </row>
        <row r="2711">
          <cell r="AM2711" t="str">
            <v/>
          </cell>
          <cell r="AN2711" t="str">
            <v/>
          </cell>
          <cell r="AO2711" t="str">
            <v/>
          </cell>
        </row>
        <row r="2712">
          <cell r="AM2712" t="str">
            <v/>
          </cell>
          <cell r="AN2712" t="str">
            <v/>
          </cell>
          <cell r="AO2712" t="str">
            <v/>
          </cell>
        </row>
        <row r="2713">
          <cell r="AM2713" t="str">
            <v/>
          </cell>
          <cell r="AN2713" t="str">
            <v/>
          </cell>
          <cell r="AO2713" t="str">
            <v/>
          </cell>
        </row>
        <row r="2714">
          <cell r="AM2714" t="str">
            <v/>
          </cell>
          <cell r="AN2714" t="str">
            <v/>
          </cell>
          <cell r="AO2714" t="str">
            <v/>
          </cell>
        </row>
        <row r="2715">
          <cell r="AM2715">
            <v>45297</v>
          </cell>
          <cell r="AN2715">
            <v>1129</v>
          </cell>
          <cell r="AO2715">
            <v>1124.3800000000001</v>
          </cell>
        </row>
        <row r="2716">
          <cell r="AM2716">
            <v>45296</v>
          </cell>
          <cell r="AN2716">
            <v>678</v>
          </cell>
          <cell r="AO2716">
            <v>675.88</v>
          </cell>
        </row>
        <row r="2717">
          <cell r="AM2717" t="str">
            <v/>
          </cell>
          <cell r="AN2717" t="str">
            <v/>
          </cell>
          <cell r="AO2717" t="str">
            <v/>
          </cell>
        </row>
        <row r="2718">
          <cell r="AM2718" t="str">
            <v/>
          </cell>
          <cell r="AN2718" t="str">
            <v/>
          </cell>
          <cell r="AO2718" t="str">
            <v/>
          </cell>
        </row>
        <row r="2719">
          <cell r="AM2719" t="str">
            <v/>
          </cell>
          <cell r="AN2719" t="str">
            <v/>
          </cell>
          <cell r="AO2719" t="str">
            <v/>
          </cell>
        </row>
        <row r="2720">
          <cell r="AM2720" t="str">
            <v/>
          </cell>
          <cell r="AN2720" t="str">
            <v/>
          </cell>
          <cell r="AO2720" t="str">
            <v/>
          </cell>
        </row>
        <row r="2721">
          <cell r="AM2721" t="str">
            <v/>
          </cell>
          <cell r="AN2721" t="str">
            <v/>
          </cell>
          <cell r="AO2721" t="str">
            <v/>
          </cell>
        </row>
        <row r="2722">
          <cell r="AM2722" t="str">
            <v/>
          </cell>
          <cell r="AN2722" t="str">
            <v/>
          </cell>
          <cell r="AO2722" t="str">
            <v/>
          </cell>
        </row>
        <row r="2723">
          <cell r="AM2723" t="str">
            <v/>
          </cell>
          <cell r="AN2723" t="str">
            <v/>
          </cell>
          <cell r="AO2723" t="str">
            <v/>
          </cell>
        </row>
        <row r="2724">
          <cell r="AM2724" t="str">
            <v/>
          </cell>
          <cell r="AN2724" t="str">
            <v/>
          </cell>
          <cell r="AO2724" t="str">
            <v/>
          </cell>
        </row>
        <row r="2725">
          <cell r="AM2725" t="str">
            <v/>
          </cell>
          <cell r="AN2725" t="str">
            <v/>
          </cell>
          <cell r="AO2725" t="str">
            <v/>
          </cell>
        </row>
        <row r="2726">
          <cell r="AM2726" t="str">
            <v/>
          </cell>
          <cell r="AN2726" t="str">
            <v/>
          </cell>
          <cell r="AO2726" t="str">
            <v/>
          </cell>
        </row>
        <row r="2727">
          <cell r="AM2727" t="str">
            <v/>
          </cell>
          <cell r="AN2727" t="str">
            <v/>
          </cell>
          <cell r="AO2727" t="str">
            <v/>
          </cell>
        </row>
        <row r="2728">
          <cell r="AM2728" t="str">
            <v/>
          </cell>
          <cell r="AN2728" t="str">
            <v/>
          </cell>
          <cell r="AO2728" t="str">
            <v/>
          </cell>
        </row>
        <row r="2729">
          <cell r="AM2729" t="str">
            <v/>
          </cell>
          <cell r="AN2729" t="str">
            <v/>
          </cell>
          <cell r="AO2729" t="str">
            <v/>
          </cell>
        </row>
        <row r="2730">
          <cell r="AM2730" t="str">
            <v/>
          </cell>
          <cell r="AN2730" t="str">
            <v/>
          </cell>
          <cell r="AO2730" t="str">
            <v/>
          </cell>
        </row>
        <row r="2731">
          <cell r="AM2731" t="str">
            <v/>
          </cell>
          <cell r="AN2731" t="str">
            <v/>
          </cell>
          <cell r="AO2731" t="str">
            <v/>
          </cell>
        </row>
        <row r="2732">
          <cell r="AM2732" t="str">
            <v/>
          </cell>
          <cell r="AN2732" t="str">
            <v/>
          </cell>
          <cell r="AO2732" t="str">
            <v/>
          </cell>
        </row>
        <row r="2733">
          <cell r="AM2733" t="str">
            <v/>
          </cell>
          <cell r="AN2733" t="str">
            <v/>
          </cell>
          <cell r="AO2733" t="str">
            <v/>
          </cell>
        </row>
        <row r="2734">
          <cell r="AM2734" t="str">
            <v/>
          </cell>
          <cell r="AN2734" t="str">
            <v/>
          </cell>
          <cell r="AO2734" t="str">
            <v/>
          </cell>
        </row>
        <row r="2735">
          <cell r="AM2735" t="str">
            <v/>
          </cell>
          <cell r="AN2735" t="str">
            <v/>
          </cell>
          <cell r="AO2735" t="str">
            <v/>
          </cell>
        </row>
        <row r="2736">
          <cell r="AM2736" t="str">
            <v/>
          </cell>
          <cell r="AN2736" t="str">
            <v/>
          </cell>
          <cell r="AO2736" t="str">
            <v/>
          </cell>
        </row>
        <row r="2737">
          <cell r="AM2737" t="str">
            <v/>
          </cell>
          <cell r="AN2737" t="str">
            <v/>
          </cell>
          <cell r="AO2737" t="str">
            <v/>
          </cell>
        </row>
        <row r="2738">
          <cell r="AM2738" t="str">
            <v/>
          </cell>
          <cell r="AN2738" t="str">
            <v/>
          </cell>
          <cell r="AO2738" t="str">
            <v/>
          </cell>
        </row>
        <row r="2739">
          <cell r="AM2739" t="str">
            <v/>
          </cell>
          <cell r="AN2739" t="str">
            <v/>
          </cell>
          <cell r="AO2739" t="str">
            <v/>
          </cell>
        </row>
        <row r="2740">
          <cell r="AM2740" t="str">
            <v/>
          </cell>
          <cell r="AN2740" t="str">
            <v/>
          </cell>
          <cell r="AO2740" t="str">
            <v/>
          </cell>
        </row>
        <row r="2741">
          <cell r="AM2741" t="str">
            <v/>
          </cell>
          <cell r="AN2741" t="str">
            <v/>
          </cell>
          <cell r="AO2741" t="str">
            <v/>
          </cell>
        </row>
        <row r="2742">
          <cell r="AM2742" t="str">
            <v/>
          </cell>
          <cell r="AN2742" t="str">
            <v/>
          </cell>
          <cell r="AO2742" t="str">
            <v/>
          </cell>
        </row>
        <row r="2743">
          <cell r="AM2743" t="str">
            <v/>
          </cell>
          <cell r="AN2743" t="str">
            <v/>
          </cell>
          <cell r="AO2743" t="str">
            <v/>
          </cell>
        </row>
        <row r="2744">
          <cell r="AM2744" t="str">
            <v/>
          </cell>
          <cell r="AN2744" t="str">
            <v/>
          </cell>
          <cell r="AO2744" t="str">
            <v/>
          </cell>
        </row>
        <row r="2745">
          <cell r="AM2745" t="str">
            <v/>
          </cell>
          <cell r="AN2745" t="str">
            <v/>
          </cell>
          <cell r="AO2745" t="str">
            <v/>
          </cell>
        </row>
        <row r="2746">
          <cell r="AM2746" t="str">
            <v/>
          </cell>
          <cell r="AN2746" t="str">
            <v/>
          </cell>
          <cell r="AO2746" t="str">
            <v/>
          </cell>
        </row>
        <row r="2747">
          <cell r="AM2747" t="str">
            <v/>
          </cell>
          <cell r="AN2747" t="str">
            <v/>
          </cell>
          <cell r="AO2747" t="str">
            <v/>
          </cell>
        </row>
        <row r="2748">
          <cell r="AM2748">
            <v>45295</v>
          </cell>
          <cell r="AN2748">
            <v>648</v>
          </cell>
          <cell r="AO2748">
            <v>646.75</v>
          </cell>
        </row>
        <row r="2749">
          <cell r="AM2749" t="str">
            <v/>
          </cell>
          <cell r="AN2749" t="str">
            <v/>
          </cell>
          <cell r="AO2749" t="str">
            <v/>
          </cell>
        </row>
        <row r="2750">
          <cell r="AM2750" t="str">
            <v/>
          </cell>
          <cell r="AN2750" t="str">
            <v/>
          </cell>
          <cell r="AO2750" t="str">
            <v/>
          </cell>
        </row>
        <row r="2751">
          <cell r="AM2751" t="str">
            <v/>
          </cell>
          <cell r="AN2751" t="str">
            <v/>
          </cell>
          <cell r="AO2751" t="str">
            <v/>
          </cell>
        </row>
        <row r="2752">
          <cell r="AM2752" t="str">
            <v/>
          </cell>
          <cell r="AN2752" t="str">
            <v/>
          </cell>
          <cell r="AO2752" t="str">
            <v/>
          </cell>
        </row>
        <row r="2753">
          <cell r="AM2753" t="str">
            <v/>
          </cell>
          <cell r="AN2753" t="str">
            <v/>
          </cell>
          <cell r="AO2753" t="str">
            <v/>
          </cell>
        </row>
        <row r="2754">
          <cell r="AM2754" t="str">
            <v/>
          </cell>
          <cell r="AN2754" t="str">
            <v/>
          </cell>
          <cell r="AO2754" t="str">
            <v/>
          </cell>
        </row>
        <row r="2755">
          <cell r="AM2755" t="str">
            <v/>
          </cell>
          <cell r="AN2755" t="str">
            <v/>
          </cell>
          <cell r="AO2755" t="str">
            <v/>
          </cell>
        </row>
        <row r="2756">
          <cell r="AM2756" t="str">
            <v/>
          </cell>
          <cell r="AN2756" t="str">
            <v/>
          </cell>
          <cell r="AO2756" t="str">
            <v/>
          </cell>
        </row>
        <row r="2757">
          <cell r="AM2757" t="str">
            <v/>
          </cell>
          <cell r="AN2757" t="str">
            <v/>
          </cell>
          <cell r="AO2757" t="str">
            <v/>
          </cell>
        </row>
        <row r="2758">
          <cell r="AM2758" t="str">
            <v/>
          </cell>
          <cell r="AN2758" t="str">
            <v/>
          </cell>
          <cell r="AO2758" t="str">
            <v/>
          </cell>
        </row>
        <row r="2759">
          <cell r="AM2759" t="str">
            <v/>
          </cell>
          <cell r="AN2759" t="str">
            <v/>
          </cell>
          <cell r="AO2759" t="str">
            <v/>
          </cell>
        </row>
        <row r="2760">
          <cell r="AM2760" t="str">
            <v/>
          </cell>
          <cell r="AN2760" t="str">
            <v/>
          </cell>
          <cell r="AO2760" t="str">
            <v/>
          </cell>
        </row>
        <row r="2761">
          <cell r="AM2761" t="str">
            <v/>
          </cell>
          <cell r="AN2761" t="str">
            <v/>
          </cell>
          <cell r="AO2761" t="str">
            <v/>
          </cell>
        </row>
        <row r="2762">
          <cell r="AM2762" t="str">
            <v/>
          </cell>
          <cell r="AN2762" t="str">
            <v/>
          </cell>
          <cell r="AO2762" t="str">
            <v/>
          </cell>
        </row>
        <row r="2763">
          <cell r="AM2763" t="str">
            <v/>
          </cell>
          <cell r="AN2763" t="str">
            <v/>
          </cell>
          <cell r="AO2763" t="str">
            <v/>
          </cell>
        </row>
        <row r="2764">
          <cell r="AM2764" t="str">
            <v/>
          </cell>
          <cell r="AN2764" t="str">
            <v/>
          </cell>
          <cell r="AO2764" t="str">
            <v/>
          </cell>
        </row>
        <row r="2765">
          <cell r="AM2765" t="str">
            <v/>
          </cell>
          <cell r="AN2765" t="str">
            <v/>
          </cell>
          <cell r="AO2765" t="str">
            <v/>
          </cell>
        </row>
        <row r="2766">
          <cell r="AM2766" t="str">
            <v/>
          </cell>
          <cell r="AN2766" t="str">
            <v/>
          </cell>
          <cell r="AO2766" t="str">
            <v/>
          </cell>
        </row>
        <row r="2767">
          <cell r="AM2767" t="str">
            <v/>
          </cell>
          <cell r="AN2767" t="str">
            <v/>
          </cell>
          <cell r="AO2767" t="str">
            <v/>
          </cell>
        </row>
        <row r="2768">
          <cell r="AM2768" t="str">
            <v/>
          </cell>
          <cell r="AN2768" t="str">
            <v/>
          </cell>
          <cell r="AO2768" t="str">
            <v/>
          </cell>
        </row>
        <row r="2769">
          <cell r="AM2769" t="str">
            <v/>
          </cell>
          <cell r="AN2769" t="str">
            <v/>
          </cell>
          <cell r="AO2769" t="str">
            <v/>
          </cell>
        </row>
        <row r="2770">
          <cell r="AM2770" t="str">
            <v/>
          </cell>
          <cell r="AN2770" t="str">
            <v/>
          </cell>
          <cell r="AO2770" t="str">
            <v/>
          </cell>
        </row>
        <row r="2771">
          <cell r="AM2771" t="str">
            <v/>
          </cell>
          <cell r="AN2771" t="str">
            <v/>
          </cell>
          <cell r="AO2771" t="str">
            <v/>
          </cell>
        </row>
        <row r="2772">
          <cell r="AM2772" t="str">
            <v/>
          </cell>
          <cell r="AN2772" t="str">
            <v/>
          </cell>
          <cell r="AO2772" t="str">
            <v/>
          </cell>
        </row>
        <row r="2773">
          <cell r="AM2773" t="str">
            <v/>
          </cell>
          <cell r="AN2773" t="str">
            <v/>
          </cell>
          <cell r="AO2773" t="str">
            <v/>
          </cell>
        </row>
        <row r="2774">
          <cell r="AM2774" t="str">
            <v/>
          </cell>
          <cell r="AN2774" t="str">
            <v/>
          </cell>
          <cell r="AO2774" t="str">
            <v/>
          </cell>
        </row>
        <row r="2775">
          <cell r="AM2775">
            <v>45294</v>
          </cell>
          <cell r="AN2775">
            <v>548</v>
          </cell>
          <cell r="AO2775">
            <v>544.01</v>
          </cell>
        </row>
        <row r="2776">
          <cell r="AM2776" t="str">
            <v/>
          </cell>
          <cell r="AN2776" t="str">
            <v/>
          </cell>
          <cell r="AO2776" t="str">
            <v/>
          </cell>
        </row>
        <row r="2777">
          <cell r="AM2777" t="str">
            <v/>
          </cell>
          <cell r="AN2777" t="str">
            <v/>
          </cell>
          <cell r="AO2777" t="str">
            <v/>
          </cell>
        </row>
        <row r="2778">
          <cell r="AM2778" t="str">
            <v/>
          </cell>
          <cell r="AN2778" t="str">
            <v/>
          </cell>
          <cell r="AO2778" t="str">
            <v/>
          </cell>
        </row>
        <row r="2779">
          <cell r="AM2779" t="str">
            <v/>
          </cell>
          <cell r="AN2779" t="str">
            <v/>
          </cell>
          <cell r="AO2779" t="str">
            <v/>
          </cell>
        </row>
        <row r="2780">
          <cell r="AM2780" t="str">
            <v/>
          </cell>
          <cell r="AN2780" t="str">
            <v/>
          </cell>
          <cell r="AO2780" t="str">
            <v/>
          </cell>
        </row>
        <row r="2781">
          <cell r="AM2781" t="str">
            <v/>
          </cell>
          <cell r="AN2781" t="str">
            <v/>
          </cell>
          <cell r="AO2781" t="str">
            <v/>
          </cell>
        </row>
        <row r="2782">
          <cell r="AM2782" t="str">
            <v/>
          </cell>
          <cell r="AN2782" t="str">
            <v/>
          </cell>
          <cell r="AO2782" t="str">
            <v/>
          </cell>
        </row>
        <row r="2783">
          <cell r="AM2783" t="str">
            <v/>
          </cell>
          <cell r="AN2783" t="str">
            <v/>
          </cell>
          <cell r="AO2783" t="str">
            <v/>
          </cell>
        </row>
        <row r="2784">
          <cell r="AM2784" t="str">
            <v/>
          </cell>
          <cell r="AN2784" t="str">
            <v/>
          </cell>
          <cell r="AO2784" t="str">
            <v/>
          </cell>
        </row>
        <row r="2785">
          <cell r="AM2785" t="str">
            <v/>
          </cell>
          <cell r="AN2785" t="str">
            <v/>
          </cell>
          <cell r="AO2785" t="str">
            <v/>
          </cell>
        </row>
        <row r="2786">
          <cell r="AM2786" t="str">
            <v/>
          </cell>
          <cell r="AN2786" t="str">
            <v/>
          </cell>
          <cell r="AO2786" t="str">
            <v/>
          </cell>
        </row>
        <row r="2787">
          <cell r="AM2787" t="str">
            <v/>
          </cell>
          <cell r="AN2787" t="str">
            <v/>
          </cell>
          <cell r="AO2787" t="str">
            <v/>
          </cell>
        </row>
        <row r="2788">
          <cell r="AM2788" t="str">
            <v/>
          </cell>
          <cell r="AN2788" t="str">
            <v/>
          </cell>
          <cell r="AO2788" t="str">
            <v/>
          </cell>
        </row>
        <row r="2789">
          <cell r="AM2789" t="str">
            <v/>
          </cell>
          <cell r="AN2789" t="str">
            <v/>
          </cell>
          <cell r="AO2789" t="str">
            <v/>
          </cell>
        </row>
        <row r="2790">
          <cell r="AM2790" t="str">
            <v/>
          </cell>
          <cell r="AN2790" t="str">
            <v/>
          </cell>
          <cell r="AO2790" t="str">
            <v/>
          </cell>
        </row>
        <row r="2791">
          <cell r="AM2791" t="str">
            <v/>
          </cell>
          <cell r="AN2791" t="str">
            <v/>
          </cell>
          <cell r="AO2791" t="str">
            <v/>
          </cell>
        </row>
        <row r="2792">
          <cell r="AM2792" t="str">
            <v/>
          </cell>
          <cell r="AN2792" t="str">
            <v/>
          </cell>
          <cell r="AO2792" t="str">
            <v/>
          </cell>
        </row>
        <row r="2793">
          <cell r="AM2793" t="str">
            <v/>
          </cell>
          <cell r="AN2793" t="str">
            <v/>
          </cell>
          <cell r="AO2793" t="str">
            <v/>
          </cell>
        </row>
        <row r="2794">
          <cell r="AM2794" t="str">
            <v/>
          </cell>
          <cell r="AN2794" t="str">
            <v/>
          </cell>
          <cell r="AO2794" t="str">
            <v/>
          </cell>
        </row>
        <row r="2795">
          <cell r="AM2795" t="str">
            <v/>
          </cell>
          <cell r="AN2795" t="str">
            <v/>
          </cell>
          <cell r="AO2795" t="str">
            <v/>
          </cell>
        </row>
        <row r="2796">
          <cell r="AM2796" t="str">
            <v/>
          </cell>
          <cell r="AN2796" t="str">
            <v/>
          </cell>
          <cell r="AO2796" t="str">
            <v/>
          </cell>
        </row>
        <row r="2797">
          <cell r="AM2797" t="str">
            <v/>
          </cell>
          <cell r="AN2797" t="str">
            <v/>
          </cell>
          <cell r="AO2797" t="str">
            <v/>
          </cell>
        </row>
        <row r="2798">
          <cell r="AM2798" t="str">
            <v/>
          </cell>
          <cell r="AN2798" t="str">
            <v/>
          </cell>
          <cell r="AO2798" t="str">
            <v/>
          </cell>
        </row>
        <row r="2799">
          <cell r="AM2799" t="str">
            <v/>
          </cell>
          <cell r="AN2799" t="str">
            <v/>
          </cell>
          <cell r="AO2799" t="str">
            <v/>
          </cell>
        </row>
        <row r="2800">
          <cell r="AM2800">
            <v>45293</v>
          </cell>
          <cell r="AN2800">
            <v>58</v>
          </cell>
          <cell r="AO2800">
            <v>42.86</v>
          </cell>
        </row>
        <row r="2801">
          <cell r="AM2801" t="str">
            <v/>
          </cell>
          <cell r="AN2801" t="str">
            <v/>
          </cell>
          <cell r="AO2801" t="str">
            <v/>
          </cell>
        </row>
        <row r="2802">
          <cell r="AM2802" t="str">
            <v/>
          </cell>
          <cell r="AN2802" t="str">
            <v/>
          </cell>
          <cell r="AO2802" t="str">
            <v/>
          </cell>
        </row>
        <row r="2803">
          <cell r="AM2803" t="str">
            <v/>
          </cell>
          <cell r="AN2803" t="str">
            <v/>
          </cell>
          <cell r="AO2803" t="str">
            <v/>
          </cell>
        </row>
        <row r="2804">
          <cell r="AM2804" t="str">
            <v/>
          </cell>
          <cell r="AN2804" t="str">
            <v/>
          </cell>
          <cell r="AO2804" t="str">
            <v/>
          </cell>
        </row>
        <row r="2805">
          <cell r="AM2805" t="str">
            <v/>
          </cell>
          <cell r="AN2805" t="str">
            <v/>
          </cell>
          <cell r="AO2805" t="str">
            <v/>
          </cell>
        </row>
        <row r="2806">
          <cell r="AM2806" t="str">
            <v/>
          </cell>
          <cell r="AN2806" t="str">
            <v/>
          </cell>
          <cell r="AO2806" t="str">
            <v/>
          </cell>
        </row>
        <row r="2807">
          <cell r="AM2807" t="str">
            <v/>
          </cell>
          <cell r="AN2807" t="str">
            <v/>
          </cell>
          <cell r="AO2807" t="str">
            <v/>
          </cell>
        </row>
        <row r="2808">
          <cell r="AM2808" t="str">
            <v/>
          </cell>
          <cell r="AN2808" t="str">
            <v/>
          </cell>
          <cell r="AO2808" t="str">
            <v/>
          </cell>
        </row>
        <row r="2809">
          <cell r="AM2809" t="str">
            <v/>
          </cell>
          <cell r="AN2809" t="str">
            <v/>
          </cell>
          <cell r="AO2809" t="str">
            <v/>
          </cell>
        </row>
        <row r="2810">
          <cell r="AM2810" t="str">
            <v/>
          </cell>
          <cell r="AN2810" t="str">
            <v/>
          </cell>
          <cell r="AO2810" t="str">
            <v/>
          </cell>
        </row>
        <row r="2811">
          <cell r="AM2811" t="str">
            <v/>
          </cell>
          <cell r="AN2811" t="str">
            <v/>
          </cell>
          <cell r="AO2811" t="str">
            <v/>
          </cell>
        </row>
        <row r="2812">
          <cell r="AM2812" t="str">
            <v/>
          </cell>
          <cell r="AN2812" t="str">
            <v/>
          </cell>
          <cell r="AO2812" t="str">
            <v/>
          </cell>
        </row>
        <row r="2813">
          <cell r="AM2813" t="str">
            <v/>
          </cell>
          <cell r="AN2813" t="str">
            <v/>
          </cell>
          <cell r="AO2813" t="str">
            <v/>
          </cell>
        </row>
        <row r="2814">
          <cell r="AM2814" t="str">
            <v/>
          </cell>
          <cell r="AN2814" t="str">
            <v/>
          </cell>
          <cell r="AO2814" t="str">
            <v/>
          </cell>
        </row>
        <row r="2815">
          <cell r="AM2815" t="str">
            <v/>
          </cell>
          <cell r="AN2815" t="str">
            <v/>
          </cell>
          <cell r="AO2815" t="str">
            <v/>
          </cell>
        </row>
        <row r="2816">
          <cell r="AM2816" t="str">
            <v/>
          </cell>
          <cell r="AN2816" t="str">
            <v/>
          </cell>
          <cell r="AO2816" t="str">
            <v/>
          </cell>
        </row>
        <row r="2817">
          <cell r="AM2817" t="str">
            <v/>
          </cell>
          <cell r="AN2817" t="str">
            <v/>
          </cell>
          <cell r="AO2817" t="str">
            <v/>
          </cell>
        </row>
        <row r="2818">
          <cell r="AM2818" t="str">
            <v/>
          </cell>
          <cell r="AN2818" t="str">
            <v/>
          </cell>
          <cell r="AO2818" t="str">
            <v/>
          </cell>
        </row>
        <row r="2819">
          <cell r="AM2819" t="str">
            <v/>
          </cell>
          <cell r="AN2819" t="str">
            <v/>
          </cell>
          <cell r="AO2819" t="str">
            <v/>
          </cell>
        </row>
        <row r="2820">
          <cell r="AM2820" t="str">
            <v/>
          </cell>
          <cell r="AN2820" t="str">
            <v/>
          </cell>
          <cell r="AO2820" t="str">
            <v/>
          </cell>
        </row>
        <row r="2821">
          <cell r="AM2821" t="str">
            <v/>
          </cell>
          <cell r="AN2821" t="str">
            <v/>
          </cell>
          <cell r="AO2821" t="str">
            <v/>
          </cell>
        </row>
        <row r="2822">
          <cell r="AM2822" t="str">
            <v/>
          </cell>
          <cell r="AN2822" t="str">
            <v/>
          </cell>
          <cell r="AO2822" t="str">
            <v/>
          </cell>
        </row>
        <row r="2823">
          <cell r="AM2823" t="str">
            <v/>
          </cell>
          <cell r="AN2823" t="str">
            <v/>
          </cell>
          <cell r="AO2823" t="str">
            <v/>
          </cell>
        </row>
        <row r="2824">
          <cell r="AM2824" t="str">
            <v/>
          </cell>
          <cell r="AN2824" t="str">
            <v/>
          </cell>
          <cell r="AO2824" t="str">
            <v/>
          </cell>
        </row>
        <row r="2825">
          <cell r="AM2825" t="str">
            <v/>
          </cell>
          <cell r="AN2825" t="str">
            <v/>
          </cell>
          <cell r="AO2825" t="str">
            <v/>
          </cell>
        </row>
        <row r="2826">
          <cell r="AM2826" t="str">
            <v/>
          </cell>
          <cell r="AN2826" t="str">
            <v/>
          </cell>
          <cell r="AO2826" t="str">
            <v/>
          </cell>
        </row>
        <row r="2827">
          <cell r="AM2827" t="str">
            <v/>
          </cell>
          <cell r="AN2827" t="str">
            <v/>
          </cell>
          <cell r="AO2827" t="str">
            <v/>
          </cell>
        </row>
        <row r="2828">
          <cell r="AM2828" t="str">
            <v/>
          </cell>
          <cell r="AN2828" t="str">
            <v/>
          </cell>
          <cell r="AO2828" t="str">
            <v/>
          </cell>
        </row>
        <row r="2829">
          <cell r="AM2829" t="str">
            <v/>
          </cell>
          <cell r="AN2829" t="str">
            <v/>
          </cell>
          <cell r="AO2829" t="str">
            <v/>
          </cell>
        </row>
        <row r="2830">
          <cell r="AM2830" t="str">
            <v/>
          </cell>
          <cell r="AN2830" t="str">
            <v/>
          </cell>
          <cell r="AO2830" t="str">
            <v/>
          </cell>
        </row>
        <row r="2831">
          <cell r="AM2831" t="str">
            <v/>
          </cell>
          <cell r="AN2831" t="str">
            <v/>
          </cell>
          <cell r="AO2831" t="str">
            <v/>
          </cell>
        </row>
        <row r="2832">
          <cell r="AM2832" t="str">
            <v/>
          </cell>
          <cell r="AN2832" t="str">
            <v/>
          </cell>
          <cell r="AO2832" t="str">
            <v/>
          </cell>
        </row>
        <row r="2833">
          <cell r="AM2833" t="str">
            <v/>
          </cell>
          <cell r="AN2833" t="str">
            <v/>
          </cell>
          <cell r="AO2833" t="str">
            <v/>
          </cell>
        </row>
        <row r="2834">
          <cell r="AM2834" t="str">
            <v/>
          </cell>
          <cell r="AN2834" t="str">
            <v/>
          </cell>
          <cell r="AO2834" t="str">
            <v/>
          </cell>
        </row>
        <row r="2835">
          <cell r="AM2835" t="str">
            <v/>
          </cell>
          <cell r="AN2835" t="str">
            <v/>
          </cell>
          <cell r="AO2835" t="str">
            <v/>
          </cell>
        </row>
        <row r="2836">
          <cell r="AM2836" t="str">
            <v/>
          </cell>
          <cell r="AN2836" t="str">
            <v/>
          </cell>
          <cell r="AO2836" t="str">
            <v/>
          </cell>
        </row>
        <row r="2837">
          <cell r="AM2837" t="str">
            <v/>
          </cell>
          <cell r="AN2837" t="str">
            <v/>
          </cell>
          <cell r="AO2837" t="str">
            <v/>
          </cell>
        </row>
        <row r="2838">
          <cell r="AM2838" t="str">
            <v/>
          </cell>
          <cell r="AN2838" t="str">
            <v/>
          </cell>
          <cell r="AO2838" t="str">
            <v/>
          </cell>
        </row>
        <row r="2839">
          <cell r="AM2839" t="str">
            <v/>
          </cell>
          <cell r="AN2839" t="str">
            <v/>
          </cell>
          <cell r="AO2839" t="str">
            <v/>
          </cell>
        </row>
        <row r="2840">
          <cell r="AM2840" t="str">
            <v/>
          </cell>
          <cell r="AN2840" t="str">
            <v/>
          </cell>
          <cell r="AO2840" t="str">
            <v/>
          </cell>
        </row>
        <row r="2841">
          <cell r="AM2841">
            <v>45291</v>
          </cell>
          <cell r="AN2841">
            <v>147</v>
          </cell>
          <cell r="AO2841">
            <v>145.15</v>
          </cell>
        </row>
        <row r="2842">
          <cell r="AM2842">
            <v>45290</v>
          </cell>
          <cell r="AN2842">
            <v>969</v>
          </cell>
          <cell r="AO2842">
            <v>964.41</v>
          </cell>
        </row>
        <row r="2843">
          <cell r="AM2843">
            <v>45289</v>
          </cell>
          <cell r="AN2843">
            <v>371</v>
          </cell>
          <cell r="AO2843">
            <v>369.56</v>
          </cell>
        </row>
        <row r="2844">
          <cell r="AM2844" t="str">
            <v/>
          </cell>
          <cell r="AN2844" t="str">
            <v/>
          </cell>
          <cell r="AO2844" t="str">
            <v/>
          </cell>
        </row>
        <row r="2845">
          <cell r="AM2845" t="str">
            <v/>
          </cell>
          <cell r="AN2845" t="str">
            <v/>
          </cell>
          <cell r="AO2845" t="str">
            <v/>
          </cell>
        </row>
        <row r="2846">
          <cell r="AM2846" t="str">
            <v/>
          </cell>
          <cell r="AN2846" t="str">
            <v/>
          </cell>
          <cell r="AO2846" t="str">
            <v/>
          </cell>
        </row>
        <row r="2847">
          <cell r="AM2847" t="str">
            <v/>
          </cell>
          <cell r="AN2847" t="str">
            <v/>
          </cell>
          <cell r="AO2847" t="str">
            <v/>
          </cell>
        </row>
        <row r="2848">
          <cell r="AM2848" t="str">
            <v/>
          </cell>
          <cell r="AN2848" t="str">
            <v/>
          </cell>
          <cell r="AO2848" t="str">
            <v/>
          </cell>
        </row>
        <row r="2849">
          <cell r="AM2849" t="str">
            <v/>
          </cell>
          <cell r="AN2849" t="str">
            <v/>
          </cell>
          <cell r="AO2849" t="str">
            <v/>
          </cell>
        </row>
        <row r="2850">
          <cell r="AM2850" t="str">
            <v/>
          </cell>
          <cell r="AN2850" t="str">
            <v/>
          </cell>
          <cell r="AO2850" t="str">
            <v/>
          </cell>
        </row>
        <row r="2851">
          <cell r="AM2851" t="str">
            <v/>
          </cell>
          <cell r="AN2851" t="str">
            <v/>
          </cell>
          <cell r="AO2851" t="str">
            <v/>
          </cell>
        </row>
        <row r="2852">
          <cell r="AM2852">
            <v>45288</v>
          </cell>
          <cell r="AN2852">
            <v>658</v>
          </cell>
          <cell r="AO2852">
            <v>656.14</v>
          </cell>
        </row>
        <row r="2853">
          <cell r="AM2853" t="str">
            <v/>
          </cell>
          <cell r="AN2853" t="str">
            <v/>
          </cell>
          <cell r="AO2853" t="str">
            <v/>
          </cell>
        </row>
        <row r="2854">
          <cell r="AM2854" t="str">
            <v/>
          </cell>
          <cell r="AN2854" t="str">
            <v/>
          </cell>
          <cell r="AO2854" t="str">
            <v/>
          </cell>
        </row>
        <row r="2855">
          <cell r="AM2855" t="str">
            <v/>
          </cell>
          <cell r="AN2855" t="str">
            <v/>
          </cell>
          <cell r="AO2855" t="str">
            <v/>
          </cell>
        </row>
        <row r="2856">
          <cell r="AM2856" t="str">
            <v/>
          </cell>
          <cell r="AN2856" t="str">
            <v/>
          </cell>
          <cell r="AO2856" t="str">
            <v/>
          </cell>
        </row>
        <row r="2857">
          <cell r="AM2857" t="str">
            <v/>
          </cell>
          <cell r="AN2857" t="str">
            <v/>
          </cell>
          <cell r="AO2857" t="str">
            <v/>
          </cell>
        </row>
        <row r="2858">
          <cell r="AM2858" t="str">
            <v/>
          </cell>
          <cell r="AN2858" t="str">
            <v/>
          </cell>
          <cell r="AO2858" t="str">
            <v/>
          </cell>
        </row>
        <row r="2859">
          <cell r="AM2859" t="str">
            <v/>
          </cell>
          <cell r="AN2859" t="str">
            <v/>
          </cell>
          <cell r="AO2859" t="str">
            <v/>
          </cell>
        </row>
        <row r="2860">
          <cell r="AM2860" t="str">
            <v/>
          </cell>
          <cell r="AN2860" t="str">
            <v/>
          </cell>
          <cell r="AO2860" t="str">
            <v/>
          </cell>
        </row>
        <row r="2861">
          <cell r="AM2861" t="str">
            <v/>
          </cell>
          <cell r="AN2861" t="str">
            <v/>
          </cell>
          <cell r="AO2861" t="str">
            <v/>
          </cell>
        </row>
        <row r="2862">
          <cell r="AM2862" t="str">
            <v/>
          </cell>
          <cell r="AN2862" t="str">
            <v/>
          </cell>
          <cell r="AO2862" t="str">
            <v/>
          </cell>
        </row>
        <row r="2863">
          <cell r="AM2863" t="str">
            <v/>
          </cell>
          <cell r="AN2863" t="str">
            <v/>
          </cell>
          <cell r="AO2863" t="str">
            <v/>
          </cell>
        </row>
        <row r="2864">
          <cell r="AM2864" t="str">
            <v/>
          </cell>
          <cell r="AN2864" t="str">
            <v/>
          </cell>
          <cell r="AO2864" t="str">
            <v/>
          </cell>
        </row>
        <row r="2865">
          <cell r="AM2865" t="str">
            <v/>
          </cell>
          <cell r="AN2865" t="str">
            <v/>
          </cell>
          <cell r="AO2865" t="str">
            <v/>
          </cell>
        </row>
        <row r="2866">
          <cell r="AM2866" t="str">
            <v/>
          </cell>
          <cell r="AN2866" t="str">
            <v/>
          </cell>
          <cell r="AO2866" t="str">
            <v/>
          </cell>
        </row>
        <row r="2867">
          <cell r="AM2867" t="str">
            <v/>
          </cell>
          <cell r="AN2867" t="str">
            <v/>
          </cell>
          <cell r="AO2867" t="str">
            <v/>
          </cell>
        </row>
        <row r="2868">
          <cell r="AM2868">
            <v>45287</v>
          </cell>
          <cell r="AN2868">
            <v>377</v>
          </cell>
          <cell r="AO2868">
            <v>375.9</v>
          </cell>
        </row>
        <row r="2869">
          <cell r="AM2869" t="str">
            <v/>
          </cell>
          <cell r="AN2869" t="str">
            <v/>
          </cell>
          <cell r="AO2869" t="str">
            <v/>
          </cell>
        </row>
        <row r="2870">
          <cell r="AM2870" t="str">
            <v/>
          </cell>
          <cell r="AN2870" t="str">
            <v/>
          </cell>
          <cell r="AO2870" t="str">
            <v/>
          </cell>
        </row>
        <row r="2871">
          <cell r="AM2871" t="str">
            <v/>
          </cell>
          <cell r="AN2871" t="str">
            <v/>
          </cell>
          <cell r="AO2871" t="str">
            <v/>
          </cell>
        </row>
        <row r="2872">
          <cell r="AM2872" t="str">
            <v/>
          </cell>
          <cell r="AN2872" t="str">
            <v/>
          </cell>
          <cell r="AO2872" t="str">
            <v/>
          </cell>
        </row>
        <row r="2873">
          <cell r="AM2873" t="str">
            <v/>
          </cell>
          <cell r="AN2873" t="str">
            <v/>
          </cell>
          <cell r="AO2873" t="str">
            <v/>
          </cell>
        </row>
        <row r="2874">
          <cell r="AM2874" t="str">
            <v/>
          </cell>
          <cell r="AN2874" t="str">
            <v/>
          </cell>
          <cell r="AO2874" t="str">
            <v/>
          </cell>
        </row>
        <row r="2875">
          <cell r="AM2875" t="str">
            <v/>
          </cell>
          <cell r="AN2875" t="str">
            <v/>
          </cell>
          <cell r="AO2875" t="str">
            <v/>
          </cell>
        </row>
        <row r="2876">
          <cell r="AM2876" t="str">
            <v/>
          </cell>
          <cell r="AN2876" t="str">
            <v/>
          </cell>
          <cell r="AO2876" t="str">
            <v/>
          </cell>
        </row>
        <row r="2877">
          <cell r="AM2877" t="str">
            <v/>
          </cell>
          <cell r="AN2877" t="str">
            <v/>
          </cell>
          <cell r="AO2877" t="str">
            <v/>
          </cell>
        </row>
        <row r="2878">
          <cell r="AM2878" t="str">
            <v/>
          </cell>
          <cell r="AN2878" t="str">
            <v/>
          </cell>
          <cell r="AO2878" t="str">
            <v/>
          </cell>
        </row>
        <row r="2879">
          <cell r="AM2879">
            <v>45286</v>
          </cell>
          <cell r="AN2879">
            <v>197</v>
          </cell>
          <cell r="AO2879">
            <v>195.69</v>
          </cell>
        </row>
        <row r="2880">
          <cell r="AM2880">
            <v>45284</v>
          </cell>
          <cell r="AN2880">
            <v>296</v>
          </cell>
          <cell r="AO2880">
            <v>294.23</v>
          </cell>
        </row>
        <row r="2881">
          <cell r="AM2881" t="str">
            <v/>
          </cell>
          <cell r="AN2881" t="str">
            <v/>
          </cell>
          <cell r="AO2881" t="str">
            <v/>
          </cell>
        </row>
        <row r="2882">
          <cell r="AM2882" t="str">
            <v/>
          </cell>
          <cell r="AN2882" t="str">
            <v/>
          </cell>
          <cell r="AO2882" t="str">
            <v/>
          </cell>
        </row>
        <row r="2883">
          <cell r="AM2883" t="str">
            <v/>
          </cell>
          <cell r="AN2883" t="str">
            <v/>
          </cell>
          <cell r="AO2883" t="str">
            <v/>
          </cell>
        </row>
        <row r="2884">
          <cell r="AM2884" t="str">
            <v/>
          </cell>
          <cell r="AN2884" t="str">
            <v/>
          </cell>
          <cell r="AO2884" t="str">
            <v/>
          </cell>
        </row>
        <row r="2885">
          <cell r="AM2885" t="str">
            <v/>
          </cell>
          <cell r="AN2885" t="str">
            <v/>
          </cell>
          <cell r="AO2885" t="str">
            <v/>
          </cell>
        </row>
        <row r="2886">
          <cell r="AM2886" t="str">
            <v/>
          </cell>
          <cell r="AN2886" t="str">
            <v/>
          </cell>
          <cell r="AO2886" t="str">
            <v/>
          </cell>
        </row>
        <row r="2887">
          <cell r="AM2887" t="str">
            <v/>
          </cell>
          <cell r="AN2887" t="str">
            <v/>
          </cell>
          <cell r="AO2887" t="str">
            <v/>
          </cell>
        </row>
        <row r="2888">
          <cell r="AM2888" t="str">
            <v/>
          </cell>
          <cell r="AN2888" t="str">
            <v/>
          </cell>
          <cell r="AO2888" t="str">
            <v/>
          </cell>
        </row>
        <row r="2889">
          <cell r="AM2889" t="str">
            <v/>
          </cell>
          <cell r="AN2889" t="str">
            <v/>
          </cell>
          <cell r="AO2889" t="str">
            <v/>
          </cell>
        </row>
        <row r="2890">
          <cell r="AM2890" t="str">
            <v/>
          </cell>
          <cell r="AN2890" t="str">
            <v/>
          </cell>
          <cell r="AO2890" t="str">
            <v/>
          </cell>
        </row>
        <row r="2891">
          <cell r="AM2891" t="str">
            <v/>
          </cell>
          <cell r="AN2891" t="str">
            <v/>
          </cell>
          <cell r="AO2891" t="str">
            <v/>
          </cell>
        </row>
        <row r="2892">
          <cell r="AM2892" t="str">
            <v/>
          </cell>
          <cell r="AN2892" t="str">
            <v/>
          </cell>
          <cell r="AO2892" t="str">
            <v/>
          </cell>
        </row>
        <row r="2893">
          <cell r="AM2893" t="str">
            <v/>
          </cell>
          <cell r="AN2893" t="str">
            <v/>
          </cell>
          <cell r="AO2893" t="str">
            <v/>
          </cell>
        </row>
        <row r="2894">
          <cell r="AM2894" t="str">
            <v/>
          </cell>
          <cell r="AN2894" t="str">
            <v/>
          </cell>
          <cell r="AO2894" t="str">
            <v/>
          </cell>
        </row>
        <row r="2895">
          <cell r="AM2895" t="str">
            <v/>
          </cell>
          <cell r="AN2895" t="str">
            <v/>
          </cell>
          <cell r="AO2895" t="str">
            <v/>
          </cell>
        </row>
        <row r="2896">
          <cell r="AM2896" t="str">
            <v/>
          </cell>
          <cell r="AN2896" t="str">
            <v/>
          </cell>
          <cell r="AO2896" t="str">
            <v/>
          </cell>
        </row>
        <row r="2897">
          <cell r="AM2897" t="str">
            <v/>
          </cell>
          <cell r="AN2897" t="str">
            <v/>
          </cell>
          <cell r="AO2897" t="str">
            <v/>
          </cell>
        </row>
        <row r="2898">
          <cell r="AM2898" t="str">
            <v/>
          </cell>
          <cell r="AN2898" t="str">
            <v/>
          </cell>
          <cell r="AO2898" t="str">
            <v/>
          </cell>
        </row>
        <row r="2899">
          <cell r="AM2899" t="str">
            <v/>
          </cell>
          <cell r="AN2899" t="str">
            <v/>
          </cell>
          <cell r="AO2899" t="str">
            <v/>
          </cell>
        </row>
        <row r="2900">
          <cell r="AM2900" t="str">
            <v/>
          </cell>
          <cell r="AN2900" t="str">
            <v/>
          </cell>
          <cell r="AO2900" t="str">
            <v/>
          </cell>
        </row>
        <row r="2901">
          <cell r="AM2901" t="str">
            <v/>
          </cell>
          <cell r="AN2901" t="str">
            <v/>
          </cell>
          <cell r="AO2901" t="str">
            <v/>
          </cell>
        </row>
        <row r="2902">
          <cell r="AM2902" t="str">
            <v/>
          </cell>
          <cell r="AN2902" t="str">
            <v/>
          </cell>
          <cell r="AO2902" t="str">
            <v/>
          </cell>
        </row>
        <row r="2903">
          <cell r="AM2903" t="str">
            <v/>
          </cell>
          <cell r="AN2903" t="str">
            <v/>
          </cell>
          <cell r="AO2903" t="str">
            <v/>
          </cell>
        </row>
        <row r="2904">
          <cell r="AM2904" t="str">
            <v/>
          </cell>
          <cell r="AN2904" t="str">
            <v/>
          </cell>
          <cell r="AO2904" t="str">
            <v/>
          </cell>
        </row>
        <row r="2905">
          <cell r="AM2905" t="str">
            <v/>
          </cell>
          <cell r="AN2905" t="str">
            <v/>
          </cell>
          <cell r="AO2905" t="str">
            <v/>
          </cell>
        </row>
        <row r="2906">
          <cell r="AM2906" t="str">
            <v/>
          </cell>
          <cell r="AN2906" t="str">
            <v/>
          </cell>
          <cell r="AO2906" t="str">
            <v/>
          </cell>
        </row>
        <row r="2907">
          <cell r="AM2907" t="str">
            <v/>
          </cell>
          <cell r="AN2907" t="str">
            <v/>
          </cell>
          <cell r="AO2907" t="str">
            <v/>
          </cell>
        </row>
        <row r="2908">
          <cell r="AM2908" t="str">
            <v/>
          </cell>
          <cell r="AN2908" t="str">
            <v/>
          </cell>
          <cell r="AO2908" t="str">
            <v/>
          </cell>
        </row>
        <row r="2909">
          <cell r="AM2909" t="str">
            <v/>
          </cell>
          <cell r="AN2909" t="str">
            <v/>
          </cell>
          <cell r="AO2909" t="str">
            <v/>
          </cell>
        </row>
        <row r="2910">
          <cell r="AM2910" t="str">
            <v/>
          </cell>
          <cell r="AN2910" t="str">
            <v/>
          </cell>
          <cell r="AO2910" t="str">
            <v/>
          </cell>
        </row>
        <row r="2911">
          <cell r="AM2911" t="str">
            <v/>
          </cell>
          <cell r="AN2911" t="str">
            <v/>
          </cell>
          <cell r="AO2911" t="str">
            <v/>
          </cell>
        </row>
        <row r="2912">
          <cell r="AM2912" t="str">
            <v/>
          </cell>
          <cell r="AN2912" t="str">
            <v/>
          </cell>
          <cell r="AO2912" t="str">
            <v/>
          </cell>
        </row>
        <row r="2913">
          <cell r="AM2913" t="str">
            <v/>
          </cell>
          <cell r="AN2913" t="str">
            <v/>
          </cell>
          <cell r="AO2913" t="str">
            <v/>
          </cell>
        </row>
        <row r="2914">
          <cell r="AM2914" t="str">
            <v/>
          </cell>
          <cell r="AN2914" t="str">
            <v/>
          </cell>
          <cell r="AO2914" t="str">
            <v/>
          </cell>
        </row>
        <row r="2915">
          <cell r="AM2915" t="str">
            <v/>
          </cell>
          <cell r="AN2915" t="str">
            <v/>
          </cell>
          <cell r="AO2915" t="str">
            <v/>
          </cell>
        </row>
        <row r="2916">
          <cell r="AM2916" t="str">
            <v/>
          </cell>
          <cell r="AN2916" t="str">
            <v/>
          </cell>
          <cell r="AO2916" t="str">
            <v/>
          </cell>
        </row>
        <row r="2917">
          <cell r="AM2917" t="str">
            <v/>
          </cell>
          <cell r="AN2917" t="str">
            <v/>
          </cell>
          <cell r="AO2917" t="str">
            <v/>
          </cell>
        </row>
        <row r="2918">
          <cell r="AM2918" t="str">
            <v/>
          </cell>
          <cell r="AN2918" t="str">
            <v/>
          </cell>
          <cell r="AO2918" t="str">
            <v/>
          </cell>
        </row>
        <row r="2919">
          <cell r="AM2919" t="str">
            <v/>
          </cell>
          <cell r="AN2919" t="str">
            <v/>
          </cell>
          <cell r="AO2919" t="str">
            <v/>
          </cell>
        </row>
        <row r="2920">
          <cell r="AM2920" t="str">
            <v/>
          </cell>
          <cell r="AN2920" t="str">
            <v/>
          </cell>
          <cell r="AO2920" t="str">
            <v/>
          </cell>
        </row>
        <row r="2921">
          <cell r="AM2921" t="str">
            <v/>
          </cell>
          <cell r="AN2921" t="str">
            <v/>
          </cell>
          <cell r="AO2921" t="str">
            <v/>
          </cell>
        </row>
        <row r="2922">
          <cell r="AM2922" t="str">
            <v/>
          </cell>
          <cell r="AN2922" t="str">
            <v/>
          </cell>
          <cell r="AO2922" t="str">
            <v/>
          </cell>
        </row>
        <row r="2923">
          <cell r="AM2923" t="str">
            <v/>
          </cell>
          <cell r="AN2923" t="str">
            <v/>
          </cell>
          <cell r="AO2923" t="str">
            <v/>
          </cell>
        </row>
        <row r="2924">
          <cell r="AM2924" t="str">
            <v/>
          </cell>
          <cell r="AN2924" t="str">
            <v/>
          </cell>
          <cell r="AO2924" t="str">
            <v/>
          </cell>
        </row>
        <row r="2925">
          <cell r="AM2925" t="str">
            <v/>
          </cell>
          <cell r="AN2925" t="str">
            <v/>
          </cell>
          <cell r="AO2925" t="str">
            <v/>
          </cell>
        </row>
        <row r="2926">
          <cell r="AM2926" t="str">
            <v/>
          </cell>
          <cell r="AN2926" t="str">
            <v/>
          </cell>
          <cell r="AO2926" t="str">
            <v/>
          </cell>
        </row>
        <row r="2927">
          <cell r="AM2927" t="str">
            <v/>
          </cell>
          <cell r="AN2927" t="str">
            <v/>
          </cell>
          <cell r="AO2927" t="str">
            <v/>
          </cell>
        </row>
        <row r="2928">
          <cell r="AM2928" t="str">
            <v/>
          </cell>
          <cell r="AN2928" t="str">
            <v/>
          </cell>
          <cell r="AO2928" t="str">
            <v/>
          </cell>
        </row>
        <row r="2929">
          <cell r="AM2929" t="str">
            <v/>
          </cell>
          <cell r="AN2929" t="str">
            <v/>
          </cell>
          <cell r="AO2929" t="str">
            <v/>
          </cell>
        </row>
        <row r="2930">
          <cell r="AM2930" t="str">
            <v/>
          </cell>
          <cell r="AN2930" t="str">
            <v/>
          </cell>
          <cell r="AO2930" t="str">
            <v/>
          </cell>
        </row>
        <row r="2931">
          <cell r="AM2931" t="str">
            <v/>
          </cell>
          <cell r="AN2931" t="str">
            <v/>
          </cell>
          <cell r="AO2931" t="str">
            <v/>
          </cell>
        </row>
        <row r="2932">
          <cell r="AM2932" t="str">
            <v/>
          </cell>
          <cell r="AN2932" t="str">
            <v/>
          </cell>
          <cell r="AO2932" t="str">
            <v/>
          </cell>
        </row>
        <row r="2933">
          <cell r="AM2933" t="str">
            <v/>
          </cell>
          <cell r="AN2933" t="str">
            <v/>
          </cell>
          <cell r="AO2933" t="str">
            <v/>
          </cell>
        </row>
        <row r="2934">
          <cell r="AM2934" t="str">
            <v/>
          </cell>
          <cell r="AN2934" t="str">
            <v/>
          </cell>
          <cell r="AO2934" t="str">
            <v/>
          </cell>
        </row>
        <row r="2935">
          <cell r="AM2935" t="str">
            <v/>
          </cell>
          <cell r="AN2935" t="str">
            <v/>
          </cell>
          <cell r="AO2935" t="str">
            <v/>
          </cell>
        </row>
        <row r="2936">
          <cell r="AM2936" t="str">
            <v/>
          </cell>
          <cell r="AN2936" t="str">
            <v/>
          </cell>
          <cell r="AO2936" t="str">
            <v/>
          </cell>
        </row>
        <row r="2937">
          <cell r="AM2937" t="str">
            <v/>
          </cell>
          <cell r="AN2937" t="str">
            <v/>
          </cell>
          <cell r="AO2937" t="str">
            <v/>
          </cell>
        </row>
        <row r="2938">
          <cell r="AM2938" t="str">
            <v/>
          </cell>
          <cell r="AN2938" t="str">
            <v/>
          </cell>
          <cell r="AO2938" t="str">
            <v/>
          </cell>
        </row>
        <row r="2939">
          <cell r="AM2939" t="str">
            <v/>
          </cell>
          <cell r="AN2939" t="str">
            <v/>
          </cell>
          <cell r="AO2939" t="str">
            <v/>
          </cell>
        </row>
        <row r="2940">
          <cell r="AM2940" t="str">
            <v/>
          </cell>
          <cell r="AN2940" t="str">
            <v/>
          </cell>
          <cell r="AO2940" t="str">
            <v/>
          </cell>
        </row>
        <row r="2941">
          <cell r="AM2941" t="str">
            <v/>
          </cell>
          <cell r="AN2941" t="str">
            <v/>
          </cell>
          <cell r="AO2941" t="str">
            <v/>
          </cell>
        </row>
        <row r="2942">
          <cell r="AM2942" t="str">
            <v/>
          </cell>
          <cell r="AN2942" t="str">
            <v/>
          </cell>
          <cell r="AO2942" t="str">
            <v/>
          </cell>
        </row>
        <row r="2943">
          <cell r="AM2943" t="str">
            <v/>
          </cell>
          <cell r="AN2943" t="str">
            <v/>
          </cell>
          <cell r="AO2943" t="str">
            <v/>
          </cell>
        </row>
        <row r="2944">
          <cell r="AM2944" t="str">
            <v/>
          </cell>
          <cell r="AN2944" t="str">
            <v/>
          </cell>
          <cell r="AO2944" t="str">
            <v/>
          </cell>
        </row>
        <row r="2945">
          <cell r="AM2945" t="str">
            <v/>
          </cell>
          <cell r="AN2945" t="str">
            <v/>
          </cell>
          <cell r="AO2945" t="str">
            <v/>
          </cell>
        </row>
        <row r="2946">
          <cell r="AM2946" t="str">
            <v/>
          </cell>
          <cell r="AN2946" t="str">
            <v/>
          </cell>
          <cell r="AO2946" t="str">
            <v/>
          </cell>
        </row>
        <row r="2947">
          <cell r="AM2947" t="str">
            <v/>
          </cell>
          <cell r="AN2947" t="str">
            <v/>
          </cell>
          <cell r="AO2947" t="str">
            <v/>
          </cell>
        </row>
        <row r="2948">
          <cell r="AM2948" t="str">
            <v/>
          </cell>
          <cell r="AN2948" t="str">
            <v/>
          </cell>
          <cell r="AO2948" t="str">
            <v/>
          </cell>
        </row>
        <row r="2949">
          <cell r="AM2949" t="str">
            <v/>
          </cell>
          <cell r="AN2949" t="str">
            <v/>
          </cell>
          <cell r="AO2949" t="str">
            <v/>
          </cell>
        </row>
        <row r="2950">
          <cell r="AM2950" t="str">
            <v/>
          </cell>
          <cell r="AN2950" t="str">
            <v/>
          </cell>
          <cell r="AO2950" t="str">
            <v/>
          </cell>
        </row>
        <row r="2951">
          <cell r="AM2951" t="str">
            <v/>
          </cell>
          <cell r="AN2951" t="str">
            <v/>
          </cell>
          <cell r="AO2951" t="str">
            <v/>
          </cell>
        </row>
        <row r="2952">
          <cell r="AM2952" t="str">
            <v/>
          </cell>
          <cell r="AN2952" t="str">
            <v/>
          </cell>
          <cell r="AO2952" t="str">
            <v/>
          </cell>
        </row>
        <row r="2953">
          <cell r="AM2953" t="str">
            <v/>
          </cell>
          <cell r="AN2953" t="str">
            <v/>
          </cell>
          <cell r="AO2953" t="str">
            <v/>
          </cell>
        </row>
        <row r="2954">
          <cell r="AM2954" t="str">
            <v/>
          </cell>
          <cell r="AN2954" t="str">
            <v/>
          </cell>
          <cell r="AO2954" t="str">
            <v/>
          </cell>
        </row>
        <row r="2955">
          <cell r="AM2955" t="str">
            <v/>
          </cell>
          <cell r="AN2955" t="str">
            <v/>
          </cell>
          <cell r="AO2955" t="str">
            <v/>
          </cell>
        </row>
        <row r="2956">
          <cell r="AM2956" t="str">
            <v/>
          </cell>
          <cell r="AN2956" t="str">
            <v/>
          </cell>
          <cell r="AO2956" t="str">
            <v/>
          </cell>
        </row>
        <row r="2957">
          <cell r="AM2957" t="str">
            <v/>
          </cell>
          <cell r="AN2957" t="str">
            <v/>
          </cell>
          <cell r="AO2957" t="str">
            <v/>
          </cell>
        </row>
        <row r="2958">
          <cell r="AM2958" t="str">
            <v/>
          </cell>
          <cell r="AN2958" t="str">
            <v/>
          </cell>
          <cell r="AO2958" t="str">
            <v/>
          </cell>
        </row>
        <row r="2959">
          <cell r="AM2959" t="str">
            <v/>
          </cell>
          <cell r="AN2959" t="str">
            <v/>
          </cell>
          <cell r="AO2959" t="str">
            <v/>
          </cell>
        </row>
        <row r="2960">
          <cell r="AM2960" t="str">
            <v/>
          </cell>
          <cell r="AN2960" t="str">
            <v/>
          </cell>
          <cell r="AO2960" t="str">
            <v/>
          </cell>
        </row>
        <row r="2961">
          <cell r="AM2961" t="str">
            <v/>
          </cell>
          <cell r="AN2961" t="str">
            <v/>
          </cell>
          <cell r="AO2961" t="str">
            <v/>
          </cell>
        </row>
        <row r="2962">
          <cell r="AM2962">
            <v>45282</v>
          </cell>
          <cell r="AN2962">
            <v>1078</v>
          </cell>
          <cell r="AO2962">
            <v>1072.81</v>
          </cell>
        </row>
        <row r="2963">
          <cell r="AM2963">
            <v>45283</v>
          </cell>
          <cell r="AN2963">
            <v>750</v>
          </cell>
          <cell r="AO2963">
            <v>746.58</v>
          </cell>
        </row>
        <row r="2964">
          <cell r="AM2964" t="str">
            <v/>
          </cell>
          <cell r="AN2964" t="str">
            <v/>
          </cell>
          <cell r="AO2964" t="str">
            <v/>
          </cell>
        </row>
        <row r="2965">
          <cell r="AM2965" t="str">
            <v/>
          </cell>
          <cell r="AN2965" t="str">
            <v/>
          </cell>
          <cell r="AO2965" t="str">
            <v/>
          </cell>
        </row>
        <row r="2966">
          <cell r="AM2966" t="str">
            <v/>
          </cell>
          <cell r="AN2966" t="str">
            <v/>
          </cell>
          <cell r="AO2966" t="str">
            <v/>
          </cell>
        </row>
        <row r="2967">
          <cell r="AM2967" t="str">
            <v/>
          </cell>
          <cell r="AN2967" t="str">
            <v/>
          </cell>
          <cell r="AO2967" t="str">
            <v/>
          </cell>
        </row>
        <row r="2968">
          <cell r="AM2968" t="str">
            <v/>
          </cell>
          <cell r="AN2968" t="str">
            <v/>
          </cell>
          <cell r="AO2968" t="str">
            <v/>
          </cell>
        </row>
        <row r="2969">
          <cell r="AM2969" t="str">
            <v/>
          </cell>
          <cell r="AN2969" t="str">
            <v/>
          </cell>
          <cell r="AO2969" t="str">
            <v/>
          </cell>
        </row>
        <row r="2970">
          <cell r="AM2970" t="str">
            <v/>
          </cell>
          <cell r="AN2970" t="str">
            <v/>
          </cell>
          <cell r="AO2970" t="str">
            <v/>
          </cell>
        </row>
        <row r="2971">
          <cell r="AM2971" t="str">
            <v/>
          </cell>
          <cell r="AN2971" t="str">
            <v/>
          </cell>
          <cell r="AO2971" t="str">
            <v/>
          </cell>
        </row>
        <row r="2972">
          <cell r="AM2972" t="str">
            <v/>
          </cell>
          <cell r="AN2972" t="str">
            <v/>
          </cell>
          <cell r="AO2972" t="str">
            <v/>
          </cell>
        </row>
        <row r="2973">
          <cell r="AM2973" t="str">
            <v/>
          </cell>
          <cell r="AN2973" t="str">
            <v/>
          </cell>
          <cell r="AO2973" t="str">
            <v/>
          </cell>
        </row>
        <row r="2974">
          <cell r="AM2974" t="str">
            <v/>
          </cell>
          <cell r="AN2974" t="str">
            <v/>
          </cell>
          <cell r="AO2974" t="str">
            <v/>
          </cell>
        </row>
        <row r="2975">
          <cell r="AM2975">
            <v>45281</v>
          </cell>
          <cell r="AN2975">
            <v>1096.5</v>
          </cell>
          <cell r="AO2975">
            <v>1090.72</v>
          </cell>
        </row>
        <row r="2976">
          <cell r="AM2976" t="str">
            <v/>
          </cell>
          <cell r="AN2976" t="str">
            <v/>
          </cell>
          <cell r="AO2976" t="str">
            <v/>
          </cell>
        </row>
        <row r="2977">
          <cell r="AM2977" t="str">
            <v/>
          </cell>
          <cell r="AN2977" t="str">
            <v/>
          </cell>
          <cell r="AO2977" t="str">
            <v/>
          </cell>
        </row>
        <row r="2978">
          <cell r="AM2978" t="str">
            <v/>
          </cell>
          <cell r="AN2978" t="str">
            <v/>
          </cell>
          <cell r="AO2978" t="str">
            <v/>
          </cell>
        </row>
        <row r="2979">
          <cell r="AM2979" t="str">
            <v/>
          </cell>
          <cell r="AN2979" t="str">
            <v/>
          </cell>
          <cell r="AO2979" t="str">
            <v/>
          </cell>
        </row>
        <row r="2980">
          <cell r="AM2980" t="str">
            <v/>
          </cell>
          <cell r="AN2980" t="str">
            <v/>
          </cell>
          <cell r="AO2980" t="str">
            <v/>
          </cell>
        </row>
        <row r="2981">
          <cell r="AM2981" t="str">
            <v/>
          </cell>
          <cell r="AN2981" t="str">
            <v/>
          </cell>
          <cell r="AO2981" t="str">
            <v/>
          </cell>
        </row>
        <row r="2982">
          <cell r="AM2982" t="str">
            <v/>
          </cell>
          <cell r="AN2982" t="str">
            <v/>
          </cell>
          <cell r="AO2982" t="str">
            <v/>
          </cell>
        </row>
        <row r="2983">
          <cell r="AM2983" t="str">
            <v/>
          </cell>
          <cell r="AN2983" t="str">
            <v/>
          </cell>
          <cell r="AO2983" t="str">
            <v/>
          </cell>
        </row>
        <row r="2984">
          <cell r="AM2984" t="str">
            <v/>
          </cell>
          <cell r="AN2984" t="str">
            <v/>
          </cell>
          <cell r="AO2984" t="str">
            <v/>
          </cell>
        </row>
        <row r="2985">
          <cell r="AM2985" t="str">
            <v/>
          </cell>
          <cell r="AN2985" t="str">
            <v/>
          </cell>
          <cell r="AO2985" t="str">
            <v/>
          </cell>
        </row>
        <row r="2986">
          <cell r="AM2986" t="str">
            <v/>
          </cell>
          <cell r="AN2986" t="str">
            <v/>
          </cell>
          <cell r="AO2986" t="str">
            <v/>
          </cell>
        </row>
        <row r="2987">
          <cell r="AM2987" t="str">
            <v/>
          </cell>
          <cell r="AN2987" t="str">
            <v/>
          </cell>
          <cell r="AO2987" t="str">
            <v/>
          </cell>
        </row>
        <row r="2988">
          <cell r="AM2988" t="str">
            <v/>
          </cell>
          <cell r="AN2988" t="str">
            <v/>
          </cell>
          <cell r="AO2988" t="str">
            <v/>
          </cell>
        </row>
        <row r="2989">
          <cell r="AM2989" t="str">
            <v/>
          </cell>
          <cell r="AN2989" t="str">
            <v/>
          </cell>
          <cell r="AO2989" t="str">
            <v/>
          </cell>
        </row>
        <row r="2990">
          <cell r="AM2990" t="str">
            <v/>
          </cell>
          <cell r="AN2990" t="str">
            <v/>
          </cell>
          <cell r="AO2990" t="str">
            <v/>
          </cell>
        </row>
        <row r="2991">
          <cell r="AM2991" t="str">
            <v/>
          </cell>
          <cell r="AN2991" t="str">
            <v/>
          </cell>
          <cell r="AO2991" t="str">
            <v/>
          </cell>
        </row>
        <row r="2992">
          <cell r="AM2992" t="str">
            <v/>
          </cell>
          <cell r="AN2992" t="str">
            <v/>
          </cell>
          <cell r="AO2992" t="str">
            <v/>
          </cell>
        </row>
        <row r="2993">
          <cell r="AM2993" t="str">
            <v/>
          </cell>
          <cell r="AN2993" t="str">
            <v/>
          </cell>
          <cell r="AO2993" t="str">
            <v/>
          </cell>
        </row>
        <row r="2994">
          <cell r="AM2994" t="str">
            <v/>
          </cell>
          <cell r="AN2994" t="str">
            <v/>
          </cell>
          <cell r="AO2994" t="str">
            <v/>
          </cell>
        </row>
        <row r="2995">
          <cell r="AM2995" t="str">
            <v/>
          </cell>
          <cell r="AN2995" t="str">
            <v/>
          </cell>
          <cell r="AO2995" t="str">
            <v/>
          </cell>
        </row>
        <row r="2996">
          <cell r="AM2996">
            <v>45280</v>
          </cell>
          <cell r="AN2996">
            <v>689</v>
          </cell>
          <cell r="AO2996">
            <v>687.43</v>
          </cell>
        </row>
        <row r="2997">
          <cell r="AM2997" t="str">
            <v/>
          </cell>
          <cell r="AN2997" t="str">
            <v/>
          </cell>
          <cell r="AO2997" t="str">
            <v/>
          </cell>
        </row>
        <row r="2998">
          <cell r="AM2998" t="str">
            <v/>
          </cell>
          <cell r="AN2998" t="str">
            <v/>
          </cell>
          <cell r="AO2998" t="str">
            <v/>
          </cell>
        </row>
        <row r="2999">
          <cell r="AM2999" t="str">
            <v/>
          </cell>
          <cell r="AN2999" t="str">
            <v/>
          </cell>
          <cell r="AO2999" t="str">
            <v/>
          </cell>
        </row>
        <row r="3000">
          <cell r="AM3000" t="str">
            <v/>
          </cell>
          <cell r="AN3000" t="str">
            <v/>
          </cell>
          <cell r="AO3000" t="str">
            <v/>
          </cell>
        </row>
        <row r="3001">
          <cell r="AM3001" t="str">
            <v/>
          </cell>
          <cell r="AN3001" t="str">
            <v/>
          </cell>
          <cell r="AO3001" t="str">
            <v/>
          </cell>
        </row>
        <row r="3002">
          <cell r="AM3002" t="str">
            <v/>
          </cell>
          <cell r="AN3002" t="str">
            <v/>
          </cell>
          <cell r="AO3002" t="str">
            <v/>
          </cell>
        </row>
        <row r="3003">
          <cell r="AM3003" t="str">
            <v/>
          </cell>
          <cell r="AN3003" t="str">
            <v/>
          </cell>
          <cell r="AO3003" t="str">
            <v/>
          </cell>
        </row>
        <row r="3004">
          <cell r="AM3004" t="str">
            <v/>
          </cell>
          <cell r="AN3004" t="str">
            <v/>
          </cell>
          <cell r="AO3004" t="str">
            <v/>
          </cell>
        </row>
        <row r="3005">
          <cell r="AM3005" t="str">
            <v/>
          </cell>
          <cell r="AN3005" t="str">
            <v/>
          </cell>
          <cell r="AO3005" t="str">
            <v/>
          </cell>
        </row>
        <row r="3006">
          <cell r="AM3006" t="str">
            <v/>
          </cell>
          <cell r="AN3006" t="str">
            <v/>
          </cell>
          <cell r="AO3006" t="str">
            <v/>
          </cell>
        </row>
        <row r="3007">
          <cell r="AM3007" t="str">
            <v/>
          </cell>
          <cell r="AN3007" t="str">
            <v/>
          </cell>
          <cell r="AO3007" t="str">
            <v/>
          </cell>
        </row>
        <row r="3008">
          <cell r="AM3008" t="str">
            <v/>
          </cell>
          <cell r="AN3008" t="str">
            <v/>
          </cell>
          <cell r="AO3008" t="str">
            <v/>
          </cell>
        </row>
        <row r="3009">
          <cell r="AM3009" t="str">
            <v/>
          </cell>
          <cell r="AN3009" t="str">
            <v/>
          </cell>
          <cell r="AO3009" t="str">
            <v/>
          </cell>
        </row>
        <row r="3010">
          <cell r="AM3010" t="str">
            <v/>
          </cell>
          <cell r="AN3010" t="str">
            <v/>
          </cell>
          <cell r="AO3010" t="str">
            <v/>
          </cell>
        </row>
        <row r="3011">
          <cell r="AM3011" t="str">
            <v/>
          </cell>
          <cell r="AN3011" t="str">
            <v/>
          </cell>
          <cell r="AO3011" t="str">
            <v/>
          </cell>
        </row>
        <row r="3012">
          <cell r="AM3012" t="str">
            <v/>
          </cell>
          <cell r="AN3012" t="str">
            <v/>
          </cell>
          <cell r="AO3012" t="str">
            <v/>
          </cell>
        </row>
        <row r="3013">
          <cell r="AM3013" t="str">
            <v/>
          </cell>
          <cell r="AN3013" t="str">
            <v/>
          </cell>
          <cell r="AO3013" t="str">
            <v/>
          </cell>
        </row>
        <row r="3014">
          <cell r="AM3014" t="str">
            <v/>
          </cell>
          <cell r="AN3014" t="str">
            <v/>
          </cell>
          <cell r="AO3014" t="str">
            <v/>
          </cell>
        </row>
        <row r="3015">
          <cell r="AM3015" t="str">
            <v/>
          </cell>
          <cell r="AN3015" t="str">
            <v/>
          </cell>
          <cell r="AO3015" t="str">
            <v/>
          </cell>
        </row>
        <row r="3016">
          <cell r="AM3016">
            <v>45279</v>
          </cell>
          <cell r="AN3016">
            <v>371</v>
          </cell>
          <cell r="AO3016">
            <v>369.09</v>
          </cell>
        </row>
        <row r="3017">
          <cell r="AM3017" t="str">
            <v/>
          </cell>
          <cell r="AN3017" t="str">
            <v/>
          </cell>
          <cell r="AO3017" t="str">
            <v/>
          </cell>
        </row>
        <row r="3018">
          <cell r="AM3018" t="str">
            <v/>
          </cell>
          <cell r="AN3018" t="str">
            <v/>
          </cell>
          <cell r="AO3018" t="str">
            <v/>
          </cell>
        </row>
        <row r="3019">
          <cell r="AM3019" t="str">
            <v/>
          </cell>
          <cell r="AN3019" t="str">
            <v/>
          </cell>
          <cell r="AO3019" t="str">
            <v/>
          </cell>
        </row>
        <row r="3020">
          <cell r="AM3020" t="str">
            <v/>
          </cell>
          <cell r="AN3020" t="str">
            <v/>
          </cell>
          <cell r="AO3020" t="str">
            <v/>
          </cell>
        </row>
        <row r="3021">
          <cell r="AM3021" t="str">
            <v/>
          </cell>
          <cell r="AN3021" t="str">
            <v/>
          </cell>
          <cell r="AO3021" t="str">
            <v/>
          </cell>
        </row>
        <row r="3022">
          <cell r="AM3022" t="str">
            <v/>
          </cell>
          <cell r="AN3022" t="str">
            <v/>
          </cell>
          <cell r="AO3022" t="str">
            <v/>
          </cell>
        </row>
        <row r="3023">
          <cell r="AM3023" t="str">
            <v/>
          </cell>
          <cell r="AN3023" t="str">
            <v/>
          </cell>
          <cell r="AO3023" t="str">
            <v/>
          </cell>
        </row>
        <row r="3024">
          <cell r="AM3024" t="str">
            <v/>
          </cell>
          <cell r="AN3024" t="str">
            <v/>
          </cell>
          <cell r="AO3024" t="str">
            <v/>
          </cell>
        </row>
        <row r="3025">
          <cell r="AM3025" t="str">
            <v/>
          </cell>
          <cell r="AN3025" t="str">
            <v/>
          </cell>
          <cell r="AO3025" t="str">
            <v/>
          </cell>
        </row>
        <row r="3026">
          <cell r="AM3026" t="str">
            <v/>
          </cell>
          <cell r="AN3026" t="str">
            <v/>
          </cell>
          <cell r="AO3026" t="str">
            <v/>
          </cell>
        </row>
        <row r="3027">
          <cell r="AM3027" t="str">
            <v/>
          </cell>
          <cell r="AN3027" t="str">
            <v/>
          </cell>
          <cell r="AO3027" t="str">
            <v/>
          </cell>
        </row>
        <row r="3028">
          <cell r="AM3028" t="str">
            <v/>
          </cell>
          <cell r="AN3028" t="str">
            <v/>
          </cell>
          <cell r="AO3028" t="str">
            <v/>
          </cell>
        </row>
        <row r="3029">
          <cell r="AM3029" t="str">
            <v/>
          </cell>
          <cell r="AN3029" t="str">
            <v/>
          </cell>
          <cell r="AO3029" t="str">
            <v/>
          </cell>
        </row>
        <row r="3030">
          <cell r="AM3030" t="str">
            <v/>
          </cell>
          <cell r="AN3030" t="str">
            <v/>
          </cell>
          <cell r="AO3030" t="str">
            <v/>
          </cell>
        </row>
        <row r="3031">
          <cell r="AM3031" t="str">
            <v/>
          </cell>
          <cell r="AN3031" t="str">
            <v/>
          </cell>
          <cell r="AO3031" t="str">
            <v/>
          </cell>
        </row>
        <row r="3032">
          <cell r="AM3032" t="str">
            <v/>
          </cell>
          <cell r="AN3032" t="str">
            <v/>
          </cell>
          <cell r="AO3032" t="str">
            <v/>
          </cell>
        </row>
        <row r="3033">
          <cell r="AM3033" t="str">
            <v/>
          </cell>
          <cell r="AN3033" t="str">
            <v/>
          </cell>
          <cell r="AO3033" t="str">
            <v/>
          </cell>
        </row>
        <row r="3034">
          <cell r="AM3034" t="str">
            <v/>
          </cell>
          <cell r="AN3034" t="str">
            <v/>
          </cell>
          <cell r="AO3034" t="str">
            <v/>
          </cell>
        </row>
        <row r="3035">
          <cell r="AM3035" t="str">
            <v/>
          </cell>
          <cell r="AN3035" t="str">
            <v/>
          </cell>
          <cell r="AO3035" t="str">
            <v/>
          </cell>
        </row>
        <row r="3036">
          <cell r="AM3036" t="str">
            <v/>
          </cell>
          <cell r="AN3036" t="str">
            <v/>
          </cell>
          <cell r="AO3036" t="str">
            <v/>
          </cell>
        </row>
        <row r="3037">
          <cell r="AM3037">
            <v>45278</v>
          </cell>
          <cell r="AN3037">
            <v>640.5</v>
          </cell>
          <cell r="AO3037">
            <v>638.72</v>
          </cell>
        </row>
        <row r="3038">
          <cell r="AM3038" t="str">
            <v/>
          </cell>
          <cell r="AN3038" t="str">
            <v/>
          </cell>
          <cell r="AO3038" t="str">
            <v/>
          </cell>
        </row>
        <row r="3039">
          <cell r="AM3039" t="str">
            <v/>
          </cell>
          <cell r="AN3039" t="str">
            <v/>
          </cell>
          <cell r="AO3039" t="str">
            <v/>
          </cell>
        </row>
        <row r="3040">
          <cell r="AM3040" t="str">
            <v/>
          </cell>
          <cell r="AN3040" t="str">
            <v/>
          </cell>
          <cell r="AO3040" t="str">
            <v/>
          </cell>
        </row>
        <row r="3041">
          <cell r="AM3041" t="str">
            <v/>
          </cell>
          <cell r="AN3041" t="str">
            <v/>
          </cell>
          <cell r="AO3041" t="str">
            <v/>
          </cell>
        </row>
        <row r="3042">
          <cell r="AM3042" t="str">
            <v/>
          </cell>
          <cell r="AN3042" t="str">
            <v/>
          </cell>
          <cell r="AO3042" t="str">
            <v/>
          </cell>
        </row>
        <row r="3043">
          <cell r="AM3043" t="str">
            <v/>
          </cell>
          <cell r="AN3043" t="str">
            <v/>
          </cell>
          <cell r="AO3043" t="str">
            <v/>
          </cell>
        </row>
        <row r="3044">
          <cell r="AM3044" t="str">
            <v/>
          </cell>
          <cell r="AN3044" t="str">
            <v/>
          </cell>
          <cell r="AO3044" t="str">
            <v/>
          </cell>
        </row>
        <row r="3045">
          <cell r="AM3045" t="str">
            <v/>
          </cell>
          <cell r="AN3045" t="str">
            <v/>
          </cell>
          <cell r="AO3045" t="str">
            <v/>
          </cell>
        </row>
        <row r="3046">
          <cell r="AM3046" t="str">
            <v/>
          </cell>
          <cell r="AN3046" t="str">
            <v/>
          </cell>
          <cell r="AO3046" t="str">
            <v/>
          </cell>
        </row>
        <row r="3047">
          <cell r="AM3047" t="str">
            <v/>
          </cell>
          <cell r="AN3047" t="str">
            <v/>
          </cell>
          <cell r="AO3047" t="str">
            <v/>
          </cell>
        </row>
        <row r="3048">
          <cell r="AM3048" t="str">
            <v/>
          </cell>
          <cell r="AN3048" t="str">
            <v/>
          </cell>
          <cell r="AO3048" t="str">
            <v/>
          </cell>
        </row>
        <row r="3049">
          <cell r="AM3049" t="str">
            <v/>
          </cell>
          <cell r="AN3049" t="str">
            <v/>
          </cell>
          <cell r="AO3049" t="str">
            <v/>
          </cell>
        </row>
        <row r="3050">
          <cell r="AM3050" t="str">
            <v/>
          </cell>
          <cell r="AN3050" t="str">
            <v/>
          </cell>
          <cell r="AO3050" t="str">
            <v/>
          </cell>
        </row>
        <row r="3051">
          <cell r="AM3051" t="str">
            <v/>
          </cell>
          <cell r="AN3051" t="str">
            <v/>
          </cell>
          <cell r="AO3051" t="str">
            <v/>
          </cell>
        </row>
        <row r="3052">
          <cell r="AM3052" t="str">
            <v/>
          </cell>
          <cell r="AN3052" t="str">
            <v/>
          </cell>
          <cell r="AO3052" t="str">
            <v/>
          </cell>
        </row>
        <row r="3053">
          <cell r="AM3053" t="str">
            <v/>
          </cell>
          <cell r="AN3053" t="str">
            <v/>
          </cell>
          <cell r="AO3053" t="str">
            <v/>
          </cell>
        </row>
        <row r="3054">
          <cell r="AM3054" t="str">
            <v/>
          </cell>
          <cell r="AN3054" t="str">
            <v/>
          </cell>
          <cell r="AO3054" t="str">
            <v/>
          </cell>
        </row>
        <row r="3055">
          <cell r="AM3055" t="str">
            <v/>
          </cell>
          <cell r="AN3055" t="str">
            <v/>
          </cell>
          <cell r="AO3055" t="str">
            <v/>
          </cell>
        </row>
        <row r="3056">
          <cell r="AM3056" t="str">
            <v/>
          </cell>
          <cell r="AN3056" t="str">
            <v/>
          </cell>
          <cell r="AO3056" t="str">
            <v/>
          </cell>
        </row>
        <row r="3057">
          <cell r="AM3057" t="str">
            <v/>
          </cell>
          <cell r="AN3057" t="str">
            <v/>
          </cell>
          <cell r="AO3057" t="str">
            <v/>
          </cell>
        </row>
        <row r="3058">
          <cell r="AM3058" t="str">
            <v/>
          </cell>
          <cell r="AN3058" t="str">
            <v/>
          </cell>
          <cell r="AO3058" t="str">
            <v/>
          </cell>
        </row>
        <row r="3059">
          <cell r="AM3059" t="str">
            <v/>
          </cell>
          <cell r="AN3059" t="str">
            <v/>
          </cell>
          <cell r="AO3059" t="str">
            <v/>
          </cell>
        </row>
        <row r="3060">
          <cell r="AM3060" t="str">
            <v/>
          </cell>
          <cell r="AN3060" t="str">
            <v/>
          </cell>
          <cell r="AO3060" t="str">
            <v/>
          </cell>
        </row>
        <row r="3061">
          <cell r="AM3061" t="str">
            <v/>
          </cell>
          <cell r="AN3061" t="str">
            <v/>
          </cell>
          <cell r="AO3061" t="str">
            <v/>
          </cell>
        </row>
        <row r="3062">
          <cell r="AM3062" t="str">
            <v/>
          </cell>
          <cell r="AN3062" t="str">
            <v/>
          </cell>
          <cell r="AO3062" t="str">
            <v/>
          </cell>
        </row>
        <row r="3063">
          <cell r="AM3063" t="str">
            <v/>
          </cell>
          <cell r="AN3063" t="str">
            <v/>
          </cell>
          <cell r="AO3063" t="str">
            <v/>
          </cell>
        </row>
        <row r="3064">
          <cell r="AM3064" t="str">
            <v/>
          </cell>
          <cell r="AN3064" t="str">
            <v/>
          </cell>
          <cell r="AO3064" t="str">
            <v/>
          </cell>
        </row>
        <row r="3065">
          <cell r="AM3065" t="str">
            <v/>
          </cell>
          <cell r="AN3065" t="str">
            <v/>
          </cell>
          <cell r="AO3065" t="str">
            <v/>
          </cell>
        </row>
        <row r="3066">
          <cell r="AM3066" t="str">
            <v/>
          </cell>
          <cell r="AN3066" t="str">
            <v/>
          </cell>
          <cell r="AO3066" t="str">
            <v/>
          </cell>
        </row>
        <row r="3067">
          <cell r="AM3067" t="str">
            <v/>
          </cell>
          <cell r="AN3067" t="str">
            <v/>
          </cell>
          <cell r="AO3067" t="str">
            <v/>
          </cell>
        </row>
        <row r="3068">
          <cell r="AM3068" t="str">
            <v/>
          </cell>
          <cell r="AN3068" t="str">
            <v/>
          </cell>
          <cell r="AO3068" t="str">
            <v/>
          </cell>
        </row>
        <row r="3069">
          <cell r="AM3069" t="str">
            <v/>
          </cell>
          <cell r="AN3069" t="str">
            <v/>
          </cell>
          <cell r="AO3069" t="str">
            <v/>
          </cell>
        </row>
        <row r="3070">
          <cell r="AM3070" t="str">
            <v/>
          </cell>
          <cell r="AN3070" t="str">
            <v/>
          </cell>
          <cell r="AO3070" t="str">
            <v/>
          </cell>
        </row>
        <row r="3071">
          <cell r="AM3071" t="str">
            <v/>
          </cell>
          <cell r="AN3071" t="str">
            <v/>
          </cell>
          <cell r="AO3071" t="str">
            <v/>
          </cell>
        </row>
        <row r="3072">
          <cell r="AM3072" t="str">
            <v/>
          </cell>
          <cell r="AN3072" t="str">
            <v/>
          </cell>
          <cell r="AO3072" t="str">
            <v/>
          </cell>
        </row>
        <row r="3073">
          <cell r="AM3073" t="str">
            <v/>
          </cell>
          <cell r="AN3073" t="str">
            <v/>
          </cell>
          <cell r="AO3073" t="str">
            <v/>
          </cell>
        </row>
        <row r="3074">
          <cell r="AM3074" t="str">
            <v/>
          </cell>
          <cell r="AN3074" t="str">
            <v/>
          </cell>
          <cell r="AO3074" t="str">
            <v/>
          </cell>
        </row>
        <row r="3075">
          <cell r="AM3075" t="str">
            <v/>
          </cell>
          <cell r="AN3075" t="str">
            <v/>
          </cell>
          <cell r="AO3075" t="str">
            <v/>
          </cell>
        </row>
        <row r="3076">
          <cell r="AM3076" t="str">
            <v/>
          </cell>
          <cell r="AN3076" t="str">
            <v/>
          </cell>
          <cell r="AO3076" t="str">
            <v/>
          </cell>
        </row>
        <row r="3077">
          <cell r="AM3077" t="str">
            <v/>
          </cell>
          <cell r="AN3077" t="str">
            <v/>
          </cell>
          <cell r="AO3077" t="str">
            <v/>
          </cell>
        </row>
        <row r="3078">
          <cell r="AM3078" t="str">
            <v/>
          </cell>
          <cell r="AN3078" t="str">
            <v/>
          </cell>
          <cell r="AO3078" t="str">
            <v/>
          </cell>
        </row>
        <row r="3079">
          <cell r="AM3079" t="str">
            <v/>
          </cell>
          <cell r="AN3079" t="str">
            <v/>
          </cell>
          <cell r="AO3079" t="str">
            <v/>
          </cell>
        </row>
        <row r="3080">
          <cell r="AM3080" t="str">
            <v/>
          </cell>
          <cell r="AN3080" t="str">
            <v/>
          </cell>
          <cell r="AO3080" t="str">
            <v/>
          </cell>
        </row>
        <row r="3081">
          <cell r="AM3081" t="str">
            <v/>
          </cell>
          <cell r="AN3081" t="str">
            <v/>
          </cell>
          <cell r="AO3081" t="str">
            <v/>
          </cell>
        </row>
        <row r="3082">
          <cell r="AM3082" t="str">
            <v/>
          </cell>
          <cell r="AN3082" t="str">
            <v/>
          </cell>
          <cell r="AO3082" t="str">
            <v/>
          </cell>
        </row>
        <row r="3083">
          <cell r="AM3083" t="str">
            <v/>
          </cell>
          <cell r="AN3083" t="str">
            <v/>
          </cell>
          <cell r="AO3083" t="str">
            <v/>
          </cell>
        </row>
        <row r="3084">
          <cell r="AM3084" t="str">
            <v/>
          </cell>
          <cell r="AN3084" t="str">
            <v/>
          </cell>
          <cell r="AO3084" t="str">
            <v/>
          </cell>
        </row>
        <row r="3085">
          <cell r="AM3085" t="str">
            <v/>
          </cell>
          <cell r="AN3085" t="str">
            <v/>
          </cell>
          <cell r="AO3085" t="str">
            <v/>
          </cell>
        </row>
        <row r="3086">
          <cell r="AM3086" t="str">
            <v/>
          </cell>
          <cell r="AN3086" t="str">
            <v/>
          </cell>
          <cell r="AO3086" t="str">
            <v/>
          </cell>
        </row>
        <row r="3087">
          <cell r="AM3087" t="str">
            <v/>
          </cell>
          <cell r="AN3087" t="str">
            <v/>
          </cell>
          <cell r="AO3087" t="str">
            <v/>
          </cell>
        </row>
        <row r="3088">
          <cell r="AM3088" t="str">
            <v/>
          </cell>
          <cell r="AN3088" t="str">
            <v/>
          </cell>
          <cell r="AO3088" t="str">
            <v/>
          </cell>
        </row>
        <row r="3089">
          <cell r="AM3089" t="str">
            <v/>
          </cell>
          <cell r="AN3089" t="str">
            <v/>
          </cell>
          <cell r="AO3089" t="str">
            <v/>
          </cell>
        </row>
        <row r="3090">
          <cell r="AM3090" t="str">
            <v/>
          </cell>
          <cell r="AN3090" t="str">
            <v/>
          </cell>
          <cell r="AO3090" t="str">
            <v/>
          </cell>
        </row>
        <row r="3091">
          <cell r="AM3091" t="str">
            <v/>
          </cell>
          <cell r="AN3091" t="str">
            <v/>
          </cell>
          <cell r="AO3091" t="str">
            <v/>
          </cell>
        </row>
        <row r="3092">
          <cell r="AM3092" t="str">
            <v/>
          </cell>
          <cell r="AN3092" t="str">
            <v/>
          </cell>
          <cell r="AO3092" t="str">
            <v/>
          </cell>
        </row>
        <row r="3093">
          <cell r="AM3093" t="str">
            <v/>
          </cell>
          <cell r="AN3093" t="str">
            <v/>
          </cell>
          <cell r="AO3093" t="str">
            <v/>
          </cell>
        </row>
        <row r="3094">
          <cell r="AM3094" t="str">
            <v/>
          </cell>
          <cell r="AN3094" t="str">
            <v/>
          </cell>
          <cell r="AO3094" t="str">
            <v/>
          </cell>
        </row>
        <row r="3095">
          <cell r="AM3095" t="str">
            <v/>
          </cell>
          <cell r="AN3095" t="str">
            <v/>
          </cell>
          <cell r="AO3095" t="str">
            <v/>
          </cell>
        </row>
        <row r="3096">
          <cell r="AM3096" t="str">
            <v/>
          </cell>
          <cell r="AN3096" t="str">
            <v/>
          </cell>
          <cell r="AO3096" t="str">
            <v/>
          </cell>
        </row>
        <row r="3097">
          <cell r="AM3097" t="str">
            <v/>
          </cell>
          <cell r="AN3097" t="str">
            <v/>
          </cell>
          <cell r="AO3097" t="str">
            <v/>
          </cell>
        </row>
        <row r="3098">
          <cell r="AM3098" t="str">
            <v/>
          </cell>
          <cell r="AN3098" t="str">
            <v/>
          </cell>
          <cell r="AO3098" t="str">
            <v/>
          </cell>
        </row>
        <row r="3099">
          <cell r="AM3099" t="str">
            <v/>
          </cell>
          <cell r="AN3099" t="str">
            <v/>
          </cell>
          <cell r="AO3099" t="str">
            <v/>
          </cell>
        </row>
        <row r="3100">
          <cell r="AM3100" t="str">
            <v/>
          </cell>
          <cell r="AN3100" t="str">
            <v/>
          </cell>
          <cell r="AO3100" t="str">
            <v/>
          </cell>
        </row>
        <row r="3101">
          <cell r="AM3101" t="str">
            <v/>
          </cell>
          <cell r="AN3101" t="str">
            <v/>
          </cell>
          <cell r="AO3101" t="str">
            <v/>
          </cell>
        </row>
        <row r="3102">
          <cell r="AM3102" t="str">
            <v/>
          </cell>
          <cell r="AN3102" t="str">
            <v/>
          </cell>
          <cell r="AO3102" t="str">
            <v/>
          </cell>
        </row>
        <row r="3103">
          <cell r="AM3103" t="str">
            <v/>
          </cell>
          <cell r="AN3103" t="str">
            <v/>
          </cell>
          <cell r="AO3103" t="str">
            <v/>
          </cell>
        </row>
        <row r="3104">
          <cell r="AM3104" t="str">
            <v/>
          </cell>
          <cell r="AN3104" t="str">
            <v/>
          </cell>
          <cell r="AO3104" t="str">
            <v/>
          </cell>
        </row>
        <row r="3105">
          <cell r="AM3105" t="str">
            <v/>
          </cell>
          <cell r="AN3105" t="str">
            <v/>
          </cell>
          <cell r="AO3105" t="str">
            <v/>
          </cell>
        </row>
        <row r="3106">
          <cell r="AM3106" t="str">
            <v/>
          </cell>
          <cell r="AN3106" t="str">
            <v/>
          </cell>
          <cell r="AO3106" t="str">
            <v/>
          </cell>
        </row>
        <row r="3107">
          <cell r="AM3107" t="str">
            <v/>
          </cell>
          <cell r="AN3107" t="str">
            <v/>
          </cell>
          <cell r="AO3107" t="str">
            <v/>
          </cell>
        </row>
        <row r="3108">
          <cell r="AM3108" t="str">
            <v/>
          </cell>
          <cell r="AN3108" t="str">
            <v/>
          </cell>
          <cell r="AO3108" t="str">
            <v/>
          </cell>
        </row>
        <row r="3109">
          <cell r="AM3109" t="str">
            <v/>
          </cell>
          <cell r="AN3109" t="str">
            <v/>
          </cell>
          <cell r="AO3109" t="str">
            <v/>
          </cell>
        </row>
        <row r="3110">
          <cell r="AM3110" t="str">
            <v/>
          </cell>
          <cell r="AN3110" t="str">
            <v/>
          </cell>
          <cell r="AO3110" t="str">
            <v/>
          </cell>
        </row>
        <row r="3111">
          <cell r="AM3111" t="str">
            <v/>
          </cell>
          <cell r="AN3111" t="str">
            <v/>
          </cell>
          <cell r="AO3111" t="str">
            <v/>
          </cell>
        </row>
        <row r="3112">
          <cell r="AM3112" t="str">
            <v/>
          </cell>
          <cell r="AN3112" t="str">
            <v/>
          </cell>
          <cell r="AO3112" t="str">
            <v/>
          </cell>
        </row>
        <row r="3113">
          <cell r="AM3113" t="str">
            <v/>
          </cell>
          <cell r="AN3113" t="str">
            <v/>
          </cell>
          <cell r="AO3113" t="str">
            <v/>
          </cell>
        </row>
        <row r="3114">
          <cell r="AM3114" t="str">
            <v/>
          </cell>
          <cell r="AN3114" t="str">
            <v/>
          </cell>
          <cell r="AO3114" t="str">
            <v/>
          </cell>
        </row>
        <row r="3115">
          <cell r="AM3115" t="str">
            <v/>
          </cell>
          <cell r="AN3115" t="str">
            <v/>
          </cell>
          <cell r="AO3115" t="str">
            <v/>
          </cell>
        </row>
        <row r="3116">
          <cell r="AM3116" t="str">
            <v/>
          </cell>
          <cell r="AN3116" t="str">
            <v/>
          </cell>
          <cell r="AO3116" t="str">
            <v/>
          </cell>
        </row>
        <row r="3117">
          <cell r="AM3117" t="str">
            <v/>
          </cell>
          <cell r="AN3117" t="str">
            <v/>
          </cell>
          <cell r="AO3117" t="str">
            <v/>
          </cell>
        </row>
        <row r="3118">
          <cell r="AM3118" t="str">
            <v/>
          </cell>
          <cell r="AN3118" t="str">
            <v/>
          </cell>
          <cell r="AO3118" t="str">
            <v/>
          </cell>
        </row>
        <row r="3119">
          <cell r="AM3119" t="str">
            <v/>
          </cell>
          <cell r="AN3119" t="str">
            <v/>
          </cell>
          <cell r="AO3119" t="str">
            <v/>
          </cell>
        </row>
        <row r="3120">
          <cell r="AM3120" t="str">
            <v/>
          </cell>
          <cell r="AN3120" t="str">
            <v/>
          </cell>
          <cell r="AO3120" t="str">
            <v/>
          </cell>
        </row>
        <row r="3121">
          <cell r="AM3121" t="str">
            <v/>
          </cell>
          <cell r="AN3121" t="str">
            <v/>
          </cell>
          <cell r="AO3121" t="str">
            <v/>
          </cell>
        </row>
        <row r="3122">
          <cell r="AM3122" t="str">
            <v/>
          </cell>
          <cell r="AN3122" t="str">
            <v/>
          </cell>
          <cell r="AO3122" t="str">
            <v/>
          </cell>
        </row>
        <row r="3123">
          <cell r="AM3123">
            <v>45276</v>
          </cell>
          <cell r="AN3123">
            <v>965</v>
          </cell>
          <cell r="AO3123">
            <v>960.47</v>
          </cell>
        </row>
        <row r="3124">
          <cell r="AM3124">
            <v>45275</v>
          </cell>
          <cell r="AN3124">
            <v>756</v>
          </cell>
          <cell r="AO3124">
            <v>751.28</v>
          </cell>
        </row>
        <row r="3125">
          <cell r="AM3125" t="str">
            <v/>
          </cell>
          <cell r="AN3125" t="str">
            <v/>
          </cell>
          <cell r="AO3125" t="str">
            <v/>
          </cell>
        </row>
        <row r="3126">
          <cell r="AM3126" t="str">
            <v/>
          </cell>
          <cell r="AN3126" t="str">
            <v/>
          </cell>
          <cell r="AO3126" t="str">
            <v/>
          </cell>
        </row>
        <row r="3127">
          <cell r="AM3127" t="str">
            <v/>
          </cell>
          <cell r="AN3127" t="str">
            <v/>
          </cell>
          <cell r="AO3127" t="str">
            <v/>
          </cell>
        </row>
        <row r="3128">
          <cell r="AM3128" t="str">
            <v/>
          </cell>
          <cell r="AN3128" t="str">
            <v/>
          </cell>
          <cell r="AO3128" t="str">
            <v/>
          </cell>
        </row>
        <row r="3129">
          <cell r="AM3129" t="str">
            <v/>
          </cell>
          <cell r="AN3129" t="str">
            <v/>
          </cell>
          <cell r="AO3129" t="str">
            <v/>
          </cell>
        </row>
        <row r="3130">
          <cell r="AM3130" t="str">
            <v/>
          </cell>
          <cell r="AN3130" t="str">
            <v/>
          </cell>
          <cell r="AO3130" t="str">
            <v/>
          </cell>
        </row>
        <row r="3131">
          <cell r="AM3131" t="str">
            <v/>
          </cell>
          <cell r="AN3131" t="str">
            <v/>
          </cell>
          <cell r="AO3131" t="str">
            <v/>
          </cell>
        </row>
        <row r="3132">
          <cell r="AM3132" t="str">
            <v/>
          </cell>
          <cell r="AN3132" t="str">
            <v/>
          </cell>
          <cell r="AO3132" t="str">
            <v/>
          </cell>
        </row>
        <row r="3133">
          <cell r="AM3133" t="str">
            <v/>
          </cell>
          <cell r="AN3133" t="str">
            <v/>
          </cell>
          <cell r="AO3133" t="str">
            <v/>
          </cell>
        </row>
        <row r="3134">
          <cell r="AM3134" t="str">
            <v/>
          </cell>
          <cell r="AN3134" t="str">
            <v/>
          </cell>
          <cell r="AO3134" t="str">
            <v/>
          </cell>
        </row>
        <row r="3135">
          <cell r="AM3135" t="str">
            <v/>
          </cell>
          <cell r="AN3135" t="str">
            <v/>
          </cell>
          <cell r="AO3135" t="str">
            <v/>
          </cell>
        </row>
        <row r="3136">
          <cell r="AM3136" t="str">
            <v/>
          </cell>
          <cell r="AN3136" t="str">
            <v/>
          </cell>
          <cell r="AO3136" t="str">
            <v/>
          </cell>
        </row>
        <row r="3137">
          <cell r="AM3137" t="str">
            <v/>
          </cell>
          <cell r="AN3137" t="str">
            <v/>
          </cell>
          <cell r="AO3137" t="str">
            <v/>
          </cell>
        </row>
        <row r="3138">
          <cell r="AM3138">
            <v>45274</v>
          </cell>
          <cell r="AN3138">
            <v>631</v>
          </cell>
          <cell r="AO3138">
            <v>626.70000000000005</v>
          </cell>
        </row>
        <row r="3139">
          <cell r="AM3139" t="str">
            <v/>
          </cell>
          <cell r="AN3139" t="str">
            <v/>
          </cell>
          <cell r="AO3139" t="str">
            <v/>
          </cell>
        </row>
        <row r="3140">
          <cell r="AM3140" t="str">
            <v/>
          </cell>
          <cell r="AN3140" t="str">
            <v/>
          </cell>
          <cell r="AO3140" t="str">
            <v/>
          </cell>
        </row>
        <row r="3141">
          <cell r="AM3141" t="str">
            <v/>
          </cell>
          <cell r="AN3141" t="str">
            <v/>
          </cell>
          <cell r="AO3141" t="str">
            <v/>
          </cell>
        </row>
        <row r="3142">
          <cell r="AM3142" t="str">
            <v/>
          </cell>
          <cell r="AN3142" t="str">
            <v/>
          </cell>
          <cell r="AO3142" t="str">
            <v/>
          </cell>
        </row>
        <row r="3143">
          <cell r="AM3143" t="str">
            <v/>
          </cell>
          <cell r="AN3143" t="str">
            <v/>
          </cell>
          <cell r="AO3143" t="str">
            <v/>
          </cell>
        </row>
        <row r="3144">
          <cell r="AM3144" t="str">
            <v/>
          </cell>
          <cell r="AN3144" t="str">
            <v/>
          </cell>
          <cell r="AO3144" t="str">
            <v/>
          </cell>
        </row>
        <row r="3145">
          <cell r="AM3145" t="str">
            <v/>
          </cell>
          <cell r="AN3145" t="str">
            <v/>
          </cell>
          <cell r="AO3145" t="str">
            <v/>
          </cell>
        </row>
        <row r="3146">
          <cell r="AM3146" t="str">
            <v/>
          </cell>
          <cell r="AN3146" t="str">
            <v/>
          </cell>
          <cell r="AO3146" t="str">
            <v/>
          </cell>
        </row>
        <row r="3147">
          <cell r="AM3147" t="str">
            <v/>
          </cell>
          <cell r="AN3147" t="str">
            <v/>
          </cell>
          <cell r="AO3147" t="str">
            <v/>
          </cell>
        </row>
        <row r="3148">
          <cell r="AM3148" t="str">
            <v/>
          </cell>
          <cell r="AN3148" t="str">
            <v/>
          </cell>
          <cell r="AO3148" t="str">
            <v/>
          </cell>
        </row>
        <row r="3149">
          <cell r="AM3149" t="str">
            <v/>
          </cell>
          <cell r="AN3149" t="str">
            <v/>
          </cell>
          <cell r="AO3149" t="str">
            <v/>
          </cell>
        </row>
        <row r="3150">
          <cell r="AM3150" t="str">
            <v/>
          </cell>
          <cell r="AN3150" t="str">
            <v/>
          </cell>
          <cell r="AO3150" t="str">
            <v/>
          </cell>
        </row>
        <row r="3151">
          <cell r="AM3151" t="str">
            <v/>
          </cell>
          <cell r="AN3151" t="str">
            <v/>
          </cell>
          <cell r="AO3151" t="str">
            <v/>
          </cell>
        </row>
        <row r="3152">
          <cell r="AM3152" t="str">
            <v/>
          </cell>
          <cell r="AN3152" t="str">
            <v/>
          </cell>
          <cell r="AO3152" t="str">
            <v/>
          </cell>
        </row>
        <row r="3153">
          <cell r="AM3153" t="str">
            <v/>
          </cell>
          <cell r="AN3153" t="str">
            <v/>
          </cell>
          <cell r="AO3153" t="str">
            <v/>
          </cell>
        </row>
        <row r="3154">
          <cell r="AM3154">
            <v>45273</v>
          </cell>
          <cell r="AN3154">
            <v>1182</v>
          </cell>
          <cell r="AO3154">
            <v>1179.08</v>
          </cell>
        </row>
        <row r="3155">
          <cell r="AM3155" t="str">
            <v/>
          </cell>
          <cell r="AN3155" t="str">
            <v/>
          </cell>
          <cell r="AO3155" t="str">
            <v/>
          </cell>
        </row>
        <row r="3156">
          <cell r="AM3156" t="str">
            <v/>
          </cell>
          <cell r="AN3156" t="str">
            <v/>
          </cell>
          <cell r="AO3156" t="str">
            <v/>
          </cell>
        </row>
        <row r="3157">
          <cell r="AM3157" t="str">
            <v/>
          </cell>
          <cell r="AN3157" t="str">
            <v/>
          </cell>
          <cell r="AO3157" t="str">
            <v/>
          </cell>
        </row>
        <row r="3158">
          <cell r="AM3158" t="str">
            <v/>
          </cell>
          <cell r="AN3158" t="str">
            <v/>
          </cell>
          <cell r="AO3158" t="str">
            <v/>
          </cell>
        </row>
        <row r="3159">
          <cell r="AM3159" t="str">
            <v/>
          </cell>
          <cell r="AN3159" t="str">
            <v/>
          </cell>
          <cell r="AO3159" t="str">
            <v/>
          </cell>
        </row>
        <row r="3160">
          <cell r="AM3160" t="str">
            <v/>
          </cell>
          <cell r="AN3160" t="str">
            <v/>
          </cell>
          <cell r="AO3160" t="str">
            <v/>
          </cell>
        </row>
        <row r="3161">
          <cell r="AM3161">
            <v>45272</v>
          </cell>
          <cell r="AN3161">
            <v>454</v>
          </cell>
          <cell r="AO3161">
            <v>448.64</v>
          </cell>
        </row>
        <row r="3162">
          <cell r="AM3162" t="str">
            <v/>
          </cell>
          <cell r="AN3162" t="str">
            <v/>
          </cell>
          <cell r="AO3162" t="str">
            <v/>
          </cell>
        </row>
        <row r="3163">
          <cell r="AM3163" t="str">
            <v/>
          </cell>
          <cell r="AN3163" t="str">
            <v/>
          </cell>
          <cell r="AO3163" t="str">
            <v/>
          </cell>
        </row>
        <row r="3164">
          <cell r="AM3164" t="str">
            <v/>
          </cell>
          <cell r="AN3164" t="str">
            <v/>
          </cell>
          <cell r="AO3164" t="str">
            <v/>
          </cell>
        </row>
        <row r="3165">
          <cell r="AM3165" t="str">
            <v/>
          </cell>
          <cell r="AN3165" t="str">
            <v/>
          </cell>
          <cell r="AO3165" t="str">
            <v/>
          </cell>
        </row>
        <row r="3166">
          <cell r="AM3166" t="str">
            <v/>
          </cell>
          <cell r="AN3166" t="str">
            <v/>
          </cell>
          <cell r="AO3166" t="str">
            <v/>
          </cell>
        </row>
        <row r="3167">
          <cell r="AM3167" t="str">
            <v/>
          </cell>
          <cell r="AN3167" t="str">
            <v/>
          </cell>
          <cell r="AO3167" t="str">
            <v/>
          </cell>
        </row>
        <row r="3168">
          <cell r="AM3168" t="str">
            <v/>
          </cell>
          <cell r="AN3168" t="str">
            <v/>
          </cell>
          <cell r="AO3168" t="str">
            <v/>
          </cell>
        </row>
        <row r="3169">
          <cell r="AM3169" t="str">
            <v/>
          </cell>
          <cell r="AN3169" t="str">
            <v/>
          </cell>
          <cell r="AO3169" t="str">
            <v/>
          </cell>
        </row>
        <row r="3170">
          <cell r="AM3170" t="str">
            <v/>
          </cell>
          <cell r="AN3170" t="str">
            <v/>
          </cell>
          <cell r="AO3170" t="str">
            <v/>
          </cell>
        </row>
        <row r="3171">
          <cell r="AM3171" t="str">
            <v/>
          </cell>
          <cell r="AN3171" t="str">
            <v/>
          </cell>
          <cell r="AO3171" t="str">
            <v/>
          </cell>
        </row>
        <row r="3172">
          <cell r="AM3172" t="str">
            <v/>
          </cell>
          <cell r="AN3172" t="str">
            <v/>
          </cell>
          <cell r="AO3172" t="str">
            <v/>
          </cell>
        </row>
        <row r="3173">
          <cell r="AM3173" t="str">
            <v/>
          </cell>
          <cell r="AN3173" t="str">
            <v/>
          </cell>
          <cell r="AO3173" t="str">
            <v/>
          </cell>
        </row>
        <row r="3174">
          <cell r="AM3174" t="str">
            <v/>
          </cell>
          <cell r="AN3174" t="str">
            <v/>
          </cell>
          <cell r="AO3174" t="str">
            <v/>
          </cell>
        </row>
        <row r="3175">
          <cell r="AM3175" t="str">
            <v/>
          </cell>
          <cell r="AN3175" t="str">
            <v/>
          </cell>
          <cell r="AO3175" t="str">
            <v/>
          </cell>
        </row>
        <row r="3176">
          <cell r="AM3176" t="str">
            <v/>
          </cell>
          <cell r="AN3176" t="str">
            <v/>
          </cell>
          <cell r="AO3176" t="str">
            <v/>
          </cell>
        </row>
        <row r="3177">
          <cell r="AM3177">
            <v>45271</v>
          </cell>
          <cell r="AN3177">
            <v>609</v>
          </cell>
          <cell r="AO3177">
            <v>607.57000000000005</v>
          </cell>
        </row>
        <row r="3178">
          <cell r="AM3178" t="str">
            <v/>
          </cell>
          <cell r="AN3178" t="str">
            <v/>
          </cell>
          <cell r="AO3178" t="str">
            <v/>
          </cell>
        </row>
        <row r="3179">
          <cell r="AM3179" t="str">
            <v/>
          </cell>
          <cell r="AN3179" t="str">
            <v/>
          </cell>
          <cell r="AO3179" t="str">
            <v/>
          </cell>
        </row>
        <row r="3180">
          <cell r="AM3180" t="str">
            <v/>
          </cell>
          <cell r="AN3180" t="str">
            <v/>
          </cell>
          <cell r="AO3180" t="str">
            <v/>
          </cell>
        </row>
        <row r="3181">
          <cell r="AM3181" t="str">
            <v/>
          </cell>
          <cell r="AN3181" t="str">
            <v/>
          </cell>
          <cell r="AO3181" t="str">
            <v/>
          </cell>
        </row>
        <row r="3182">
          <cell r="AM3182" t="str">
            <v/>
          </cell>
          <cell r="AN3182" t="str">
            <v/>
          </cell>
          <cell r="AO3182" t="str">
            <v/>
          </cell>
        </row>
        <row r="3183">
          <cell r="AM3183" t="str">
            <v/>
          </cell>
          <cell r="AN3183" t="str">
            <v/>
          </cell>
          <cell r="AO3183" t="str">
            <v/>
          </cell>
        </row>
        <row r="3184">
          <cell r="AM3184" t="str">
            <v/>
          </cell>
          <cell r="AN3184" t="str">
            <v/>
          </cell>
          <cell r="AO3184" t="str">
            <v/>
          </cell>
        </row>
        <row r="3185">
          <cell r="AM3185" t="str">
            <v/>
          </cell>
          <cell r="AN3185" t="str">
            <v/>
          </cell>
          <cell r="AO3185" t="str">
            <v/>
          </cell>
        </row>
        <row r="3186">
          <cell r="AM3186" t="str">
            <v/>
          </cell>
          <cell r="AN3186" t="str">
            <v/>
          </cell>
          <cell r="AO3186" t="str">
            <v/>
          </cell>
        </row>
        <row r="3187">
          <cell r="AM3187" t="str">
            <v/>
          </cell>
          <cell r="AN3187" t="str">
            <v/>
          </cell>
          <cell r="AO3187" t="str">
            <v/>
          </cell>
        </row>
        <row r="3188">
          <cell r="AM3188" t="str">
            <v/>
          </cell>
          <cell r="AN3188" t="str">
            <v/>
          </cell>
          <cell r="AO3188" t="str">
            <v/>
          </cell>
        </row>
        <row r="3189">
          <cell r="AM3189" t="str">
            <v/>
          </cell>
          <cell r="AN3189" t="str">
            <v/>
          </cell>
          <cell r="AO3189" t="str">
            <v/>
          </cell>
        </row>
        <row r="3190">
          <cell r="AM3190" t="str">
            <v/>
          </cell>
          <cell r="AN3190" t="str">
            <v/>
          </cell>
          <cell r="AO3190" t="str">
            <v/>
          </cell>
        </row>
        <row r="3191">
          <cell r="AM3191" t="str">
            <v/>
          </cell>
          <cell r="AN3191" t="str">
            <v/>
          </cell>
          <cell r="AO3191" t="str">
            <v/>
          </cell>
        </row>
        <row r="3192">
          <cell r="AM3192" t="str">
            <v/>
          </cell>
          <cell r="AN3192" t="str">
            <v/>
          </cell>
          <cell r="AO3192" t="str">
            <v/>
          </cell>
        </row>
        <row r="3193">
          <cell r="AM3193" t="str">
            <v/>
          </cell>
          <cell r="AN3193" t="str">
            <v/>
          </cell>
          <cell r="AO3193" t="str">
            <v/>
          </cell>
        </row>
        <row r="3194">
          <cell r="AM3194" t="str">
            <v/>
          </cell>
          <cell r="AN3194" t="str">
            <v/>
          </cell>
          <cell r="AO3194" t="str">
            <v/>
          </cell>
        </row>
        <row r="3195">
          <cell r="AM3195" t="str">
            <v/>
          </cell>
          <cell r="AN3195" t="str">
            <v/>
          </cell>
          <cell r="AO3195" t="str">
            <v/>
          </cell>
        </row>
        <row r="3196">
          <cell r="AM3196" t="str">
            <v/>
          </cell>
          <cell r="AN3196" t="str">
            <v/>
          </cell>
          <cell r="AO3196" t="str">
            <v/>
          </cell>
        </row>
        <row r="3197">
          <cell r="AM3197" t="str">
            <v/>
          </cell>
          <cell r="AN3197" t="str">
            <v/>
          </cell>
          <cell r="AO3197" t="str">
            <v/>
          </cell>
        </row>
        <row r="3198">
          <cell r="AM3198" t="str">
            <v/>
          </cell>
          <cell r="AN3198" t="str">
            <v/>
          </cell>
          <cell r="AO3198" t="str">
            <v/>
          </cell>
        </row>
        <row r="3199">
          <cell r="AM3199" t="str">
            <v/>
          </cell>
          <cell r="AN3199" t="str">
            <v/>
          </cell>
          <cell r="AO3199" t="str">
            <v/>
          </cell>
        </row>
        <row r="3200">
          <cell r="AM3200" t="str">
            <v/>
          </cell>
          <cell r="AN3200" t="str">
            <v/>
          </cell>
          <cell r="AO3200" t="str">
            <v/>
          </cell>
        </row>
        <row r="3201">
          <cell r="AM3201" t="str">
            <v/>
          </cell>
          <cell r="AN3201" t="str">
            <v/>
          </cell>
          <cell r="AO3201" t="str">
            <v/>
          </cell>
        </row>
        <row r="3202">
          <cell r="AM3202" t="str">
            <v/>
          </cell>
          <cell r="AN3202" t="str">
            <v/>
          </cell>
          <cell r="AO3202" t="str">
            <v/>
          </cell>
        </row>
        <row r="3203">
          <cell r="AM3203" t="str">
            <v/>
          </cell>
          <cell r="AN3203" t="str">
            <v/>
          </cell>
          <cell r="AO3203" t="str">
            <v/>
          </cell>
        </row>
        <row r="3204">
          <cell r="AM3204" t="str">
            <v/>
          </cell>
          <cell r="AN3204" t="str">
            <v/>
          </cell>
          <cell r="AO3204" t="str">
            <v/>
          </cell>
        </row>
        <row r="3205">
          <cell r="AM3205" t="str">
            <v/>
          </cell>
          <cell r="AN3205" t="str">
            <v/>
          </cell>
          <cell r="AO3205" t="str">
            <v/>
          </cell>
        </row>
        <row r="3206">
          <cell r="AM3206" t="str">
            <v/>
          </cell>
          <cell r="AN3206" t="str">
            <v/>
          </cell>
          <cell r="AO3206" t="str">
            <v/>
          </cell>
        </row>
        <row r="3207">
          <cell r="AM3207" t="str">
            <v/>
          </cell>
          <cell r="AN3207" t="str">
            <v/>
          </cell>
          <cell r="AO3207" t="str">
            <v/>
          </cell>
        </row>
        <row r="3208">
          <cell r="AM3208" t="str">
            <v/>
          </cell>
          <cell r="AN3208" t="str">
            <v/>
          </cell>
          <cell r="AO3208" t="str">
            <v/>
          </cell>
        </row>
        <row r="3209">
          <cell r="AM3209" t="str">
            <v/>
          </cell>
          <cell r="AN3209" t="str">
            <v/>
          </cell>
          <cell r="AO3209" t="str">
            <v/>
          </cell>
        </row>
        <row r="3210">
          <cell r="AM3210" t="str">
            <v/>
          </cell>
          <cell r="AN3210" t="str">
            <v/>
          </cell>
          <cell r="AO3210" t="str">
            <v/>
          </cell>
        </row>
        <row r="3211">
          <cell r="AM3211" t="str">
            <v/>
          </cell>
          <cell r="AN3211" t="str">
            <v/>
          </cell>
          <cell r="AO3211" t="str">
            <v/>
          </cell>
        </row>
        <row r="3212">
          <cell r="AM3212" t="str">
            <v/>
          </cell>
          <cell r="AN3212" t="str">
            <v/>
          </cell>
          <cell r="AO3212" t="str">
            <v/>
          </cell>
        </row>
        <row r="3213">
          <cell r="AM3213" t="str">
            <v/>
          </cell>
          <cell r="AN3213" t="str">
            <v/>
          </cell>
          <cell r="AO3213" t="str">
            <v/>
          </cell>
        </row>
        <row r="3214">
          <cell r="AM3214" t="str">
            <v/>
          </cell>
          <cell r="AN3214" t="str">
            <v/>
          </cell>
          <cell r="AO3214" t="str">
            <v/>
          </cell>
        </row>
        <row r="3215">
          <cell r="AM3215" t="str">
            <v/>
          </cell>
          <cell r="AN3215" t="str">
            <v/>
          </cell>
          <cell r="AO3215" t="str">
            <v/>
          </cell>
        </row>
        <row r="3216">
          <cell r="AM3216" t="str">
            <v/>
          </cell>
          <cell r="AN3216" t="str">
            <v/>
          </cell>
          <cell r="AO3216" t="str">
            <v/>
          </cell>
        </row>
        <row r="3217">
          <cell r="AM3217" t="str">
            <v/>
          </cell>
          <cell r="AN3217" t="str">
            <v/>
          </cell>
          <cell r="AO3217" t="str">
            <v/>
          </cell>
        </row>
        <row r="3218">
          <cell r="AM3218" t="str">
            <v/>
          </cell>
          <cell r="AN3218" t="str">
            <v/>
          </cell>
          <cell r="AO3218" t="str">
            <v/>
          </cell>
        </row>
        <row r="3219">
          <cell r="AM3219">
            <v>45269</v>
          </cell>
          <cell r="AN3219">
            <v>1274</v>
          </cell>
          <cell r="AO3219">
            <v>1266.76</v>
          </cell>
        </row>
        <row r="3220">
          <cell r="AM3220">
            <v>45268</v>
          </cell>
          <cell r="AN3220">
            <v>380</v>
          </cell>
          <cell r="AO3220">
            <v>377.74</v>
          </cell>
        </row>
        <row r="3221">
          <cell r="AM3221" t="str">
            <v/>
          </cell>
          <cell r="AN3221" t="str">
            <v/>
          </cell>
          <cell r="AO3221" t="str">
            <v/>
          </cell>
        </row>
        <row r="3222">
          <cell r="AM3222" t="str">
            <v/>
          </cell>
          <cell r="AN3222" t="str">
            <v/>
          </cell>
          <cell r="AO3222" t="str">
            <v/>
          </cell>
        </row>
        <row r="3223">
          <cell r="AM3223" t="str">
            <v/>
          </cell>
          <cell r="AN3223" t="str">
            <v/>
          </cell>
          <cell r="AO3223" t="str">
            <v/>
          </cell>
        </row>
        <row r="3224">
          <cell r="AM3224" t="str">
            <v/>
          </cell>
          <cell r="AN3224" t="str">
            <v/>
          </cell>
          <cell r="AO3224" t="str">
            <v/>
          </cell>
        </row>
        <row r="3225">
          <cell r="AM3225" t="str">
            <v/>
          </cell>
          <cell r="AN3225" t="str">
            <v/>
          </cell>
          <cell r="AO3225" t="str">
            <v/>
          </cell>
        </row>
        <row r="3226">
          <cell r="AM3226" t="str">
            <v/>
          </cell>
          <cell r="AN3226" t="str">
            <v/>
          </cell>
          <cell r="AO3226" t="str">
            <v/>
          </cell>
        </row>
        <row r="3227">
          <cell r="AM3227" t="str">
            <v/>
          </cell>
          <cell r="AN3227" t="str">
            <v/>
          </cell>
          <cell r="AO3227" t="str">
            <v/>
          </cell>
        </row>
        <row r="3228">
          <cell r="AM3228" t="str">
            <v/>
          </cell>
          <cell r="AN3228" t="str">
            <v/>
          </cell>
          <cell r="AO3228" t="str">
            <v/>
          </cell>
        </row>
        <row r="3229">
          <cell r="AM3229" t="str">
            <v/>
          </cell>
          <cell r="AN3229" t="str">
            <v/>
          </cell>
          <cell r="AO3229" t="str">
            <v/>
          </cell>
        </row>
        <row r="3230">
          <cell r="AM3230" t="str">
            <v/>
          </cell>
          <cell r="AN3230" t="str">
            <v/>
          </cell>
          <cell r="AO3230" t="str">
            <v/>
          </cell>
        </row>
        <row r="3231">
          <cell r="AM3231" t="str">
            <v/>
          </cell>
          <cell r="AN3231" t="str">
            <v/>
          </cell>
          <cell r="AO3231" t="str">
            <v/>
          </cell>
        </row>
        <row r="3232">
          <cell r="AM3232">
            <v>45267</v>
          </cell>
          <cell r="AN3232">
            <v>593</v>
          </cell>
          <cell r="AO3232">
            <v>592.21</v>
          </cell>
        </row>
        <row r="3233">
          <cell r="AM3233" t="str">
            <v/>
          </cell>
          <cell r="AN3233" t="str">
            <v/>
          </cell>
          <cell r="AO3233" t="str">
            <v/>
          </cell>
        </row>
        <row r="3234">
          <cell r="AM3234" t="str">
            <v/>
          </cell>
          <cell r="AN3234" t="str">
            <v/>
          </cell>
          <cell r="AO3234" t="str">
            <v/>
          </cell>
        </row>
        <row r="3235">
          <cell r="AM3235" t="str">
            <v/>
          </cell>
          <cell r="AN3235" t="str">
            <v/>
          </cell>
          <cell r="AO3235" t="str">
            <v/>
          </cell>
        </row>
        <row r="3236">
          <cell r="AM3236" t="str">
            <v/>
          </cell>
          <cell r="AN3236" t="str">
            <v/>
          </cell>
          <cell r="AO3236" t="str">
            <v/>
          </cell>
        </row>
        <row r="3237">
          <cell r="AM3237" t="str">
            <v/>
          </cell>
          <cell r="AN3237" t="str">
            <v/>
          </cell>
          <cell r="AO3237" t="str">
            <v/>
          </cell>
        </row>
        <row r="3238">
          <cell r="AM3238" t="str">
            <v/>
          </cell>
          <cell r="AN3238" t="str">
            <v/>
          </cell>
          <cell r="AO3238" t="str">
            <v/>
          </cell>
        </row>
        <row r="3239">
          <cell r="AM3239" t="str">
            <v/>
          </cell>
          <cell r="AN3239" t="str">
            <v/>
          </cell>
          <cell r="AO3239" t="str">
            <v/>
          </cell>
        </row>
        <row r="3240">
          <cell r="AM3240" t="str">
            <v/>
          </cell>
          <cell r="AN3240" t="str">
            <v/>
          </cell>
          <cell r="AO3240" t="str">
            <v/>
          </cell>
        </row>
        <row r="3241">
          <cell r="AM3241" t="str">
            <v/>
          </cell>
          <cell r="AN3241" t="str">
            <v/>
          </cell>
          <cell r="AO3241" t="str">
            <v/>
          </cell>
        </row>
        <row r="3242">
          <cell r="AM3242" t="str">
            <v/>
          </cell>
          <cell r="AN3242" t="str">
            <v/>
          </cell>
          <cell r="AO3242" t="str">
            <v/>
          </cell>
        </row>
        <row r="3243">
          <cell r="AM3243" t="str">
            <v/>
          </cell>
          <cell r="AN3243" t="str">
            <v/>
          </cell>
          <cell r="AO3243" t="str">
            <v/>
          </cell>
        </row>
        <row r="3244">
          <cell r="AM3244" t="str">
            <v/>
          </cell>
          <cell r="AN3244" t="str">
            <v/>
          </cell>
          <cell r="AO3244" t="str">
            <v/>
          </cell>
        </row>
        <row r="3245">
          <cell r="AM3245">
            <v>45266</v>
          </cell>
          <cell r="AN3245">
            <v>492</v>
          </cell>
          <cell r="AO3245">
            <v>490.74</v>
          </cell>
        </row>
        <row r="3246">
          <cell r="AM3246" t="str">
            <v/>
          </cell>
          <cell r="AN3246" t="str">
            <v/>
          </cell>
          <cell r="AO3246" t="str">
            <v/>
          </cell>
        </row>
        <row r="3247">
          <cell r="AM3247" t="str">
            <v/>
          </cell>
          <cell r="AN3247" t="str">
            <v/>
          </cell>
          <cell r="AO3247" t="str">
            <v/>
          </cell>
        </row>
        <row r="3248">
          <cell r="AM3248" t="str">
            <v/>
          </cell>
          <cell r="AN3248" t="str">
            <v/>
          </cell>
          <cell r="AO3248" t="str">
            <v/>
          </cell>
        </row>
        <row r="3249">
          <cell r="AM3249" t="str">
            <v/>
          </cell>
          <cell r="AN3249" t="str">
            <v/>
          </cell>
          <cell r="AO3249" t="str">
            <v/>
          </cell>
        </row>
        <row r="3250">
          <cell r="AM3250" t="str">
            <v/>
          </cell>
          <cell r="AN3250" t="str">
            <v/>
          </cell>
          <cell r="AO3250" t="str">
            <v/>
          </cell>
        </row>
        <row r="3251">
          <cell r="AM3251" t="str">
            <v/>
          </cell>
          <cell r="AN3251" t="str">
            <v/>
          </cell>
          <cell r="AO3251" t="str">
            <v/>
          </cell>
        </row>
        <row r="3252">
          <cell r="AM3252" t="str">
            <v/>
          </cell>
          <cell r="AN3252" t="str">
            <v/>
          </cell>
          <cell r="AO3252" t="str">
            <v/>
          </cell>
        </row>
        <row r="3253">
          <cell r="AM3253" t="str">
            <v/>
          </cell>
          <cell r="AN3253" t="str">
            <v/>
          </cell>
          <cell r="AO3253" t="str">
            <v/>
          </cell>
        </row>
        <row r="3254">
          <cell r="AM3254" t="str">
            <v/>
          </cell>
          <cell r="AN3254" t="str">
            <v/>
          </cell>
          <cell r="AO3254" t="str">
            <v/>
          </cell>
        </row>
        <row r="3255">
          <cell r="AM3255" t="str">
            <v/>
          </cell>
          <cell r="AN3255" t="str">
            <v/>
          </cell>
          <cell r="AO3255" t="str">
            <v/>
          </cell>
        </row>
        <row r="3256">
          <cell r="AM3256" t="str">
            <v/>
          </cell>
          <cell r="AN3256" t="str">
            <v/>
          </cell>
          <cell r="AO3256" t="str">
            <v/>
          </cell>
        </row>
        <row r="3257">
          <cell r="AM3257" t="str">
            <v/>
          </cell>
          <cell r="AN3257" t="str">
            <v/>
          </cell>
          <cell r="AO3257" t="str">
            <v/>
          </cell>
        </row>
        <row r="3258">
          <cell r="AM3258" t="str">
            <v/>
          </cell>
          <cell r="AN3258" t="str">
            <v/>
          </cell>
          <cell r="AO3258" t="str">
            <v/>
          </cell>
        </row>
        <row r="3259">
          <cell r="AM3259" t="str">
            <v/>
          </cell>
          <cell r="AN3259" t="str">
            <v/>
          </cell>
          <cell r="AO3259" t="str">
            <v/>
          </cell>
        </row>
        <row r="3260">
          <cell r="AM3260" t="str">
            <v/>
          </cell>
          <cell r="AN3260" t="str">
            <v/>
          </cell>
          <cell r="AO3260" t="str">
            <v/>
          </cell>
        </row>
        <row r="3261">
          <cell r="AM3261" t="str">
            <v/>
          </cell>
          <cell r="AN3261" t="str">
            <v/>
          </cell>
          <cell r="AO3261" t="str">
            <v/>
          </cell>
        </row>
        <row r="3262">
          <cell r="AM3262">
            <v>45265</v>
          </cell>
          <cell r="AN3262">
            <v>169</v>
          </cell>
          <cell r="AO3262">
            <v>168.37</v>
          </cell>
        </row>
        <row r="3263">
          <cell r="AM3263" t="str">
            <v/>
          </cell>
          <cell r="AN3263" t="str">
            <v/>
          </cell>
          <cell r="AO3263" t="str">
            <v/>
          </cell>
        </row>
        <row r="3264">
          <cell r="AM3264" t="str">
            <v/>
          </cell>
          <cell r="AN3264" t="str">
            <v/>
          </cell>
          <cell r="AO3264" t="str">
            <v/>
          </cell>
        </row>
        <row r="3265">
          <cell r="AM3265" t="str">
            <v/>
          </cell>
          <cell r="AN3265" t="str">
            <v/>
          </cell>
          <cell r="AO3265" t="str">
            <v/>
          </cell>
        </row>
        <row r="3266">
          <cell r="AM3266" t="str">
            <v/>
          </cell>
          <cell r="AN3266" t="str">
            <v/>
          </cell>
          <cell r="AO3266" t="str">
            <v/>
          </cell>
        </row>
        <row r="3267">
          <cell r="AM3267" t="str">
            <v/>
          </cell>
          <cell r="AN3267" t="str">
            <v/>
          </cell>
          <cell r="AO3267" t="str">
            <v/>
          </cell>
        </row>
        <row r="3268">
          <cell r="AM3268" t="str">
            <v/>
          </cell>
          <cell r="AN3268" t="str">
            <v/>
          </cell>
          <cell r="AO3268" t="str">
            <v/>
          </cell>
        </row>
        <row r="3269">
          <cell r="AM3269" t="str">
            <v/>
          </cell>
          <cell r="AN3269" t="str">
            <v/>
          </cell>
          <cell r="AO3269" t="str">
            <v/>
          </cell>
        </row>
        <row r="3270">
          <cell r="AM3270" t="str">
            <v/>
          </cell>
          <cell r="AN3270" t="str">
            <v/>
          </cell>
          <cell r="AO3270" t="str">
            <v/>
          </cell>
        </row>
        <row r="3271">
          <cell r="AM3271" t="str">
            <v/>
          </cell>
          <cell r="AN3271" t="str">
            <v/>
          </cell>
          <cell r="AO3271" t="str">
            <v/>
          </cell>
        </row>
        <row r="3272">
          <cell r="AM3272" t="str">
            <v/>
          </cell>
          <cell r="AN3272" t="str">
            <v/>
          </cell>
          <cell r="AO3272" t="str">
            <v/>
          </cell>
        </row>
        <row r="3273">
          <cell r="AM3273" t="str">
            <v/>
          </cell>
          <cell r="AN3273" t="str">
            <v/>
          </cell>
          <cell r="AO3273" t="str">
            <v/>
          </cell>
        </row>
        <row r="3274">
          <cell r="AM3274" t="str">
            <v/>
          </cell>
          <cell r="AN3274" t="str">
            <v/>
          </cell>
          <cell r="AO3274" t="str">
            <v/>
          </cell>
        </row>
        <row r="3275">
          <cell r="AM3275" t="str">
            <v/>
          </cell>
          <cell r="AN3275" t="str">
            <v/>
          </cell>
          <cell r="AO3275" t="str">
            <v/>
          </cell>
        </row>
        <row r="3276">
          <cell r="AM3276" t="str">
            <v/>
          </cell>
          <cell r="AN3276" t="str">
            <v/>
          </cell>
          <cell r="AO3276" t="str">
            <v/>
          </cell>
        </row>
        <row r="3277">
          <cell r="AM3277" t="str">
            <v/>
          </cell>
          <cell r="AN3277" t="str">
            <v/>
          </cell>
          <cell r="AO3277" t="str">
            <v/>
          </cell>
        </row>
        <row r="3278">
          <cell r="AM3278" t="str">
            <v/>
          </cell>
          <cell r="AN3278" t="str">
            <v/>
          </cell>
          <cell r="AO3278" t="str">
            <v/>
          </cell>
        </row>
        <row r="3279">
          <cell r="AM3279" t="str">
            <v/>
          </cell>
          <cell r="AN3279" t="str">
            <v/>
          </cell>
          <cell r="AO3279" t="str">
            <v/>
          </cell>
        </row>
        <row r="3280">
          <cell r="AM3280" t="str">
            <v/>
          </cell>
          <cell r="AN3280" t="str">
            <v/>
          </cell>
          <cell r="AO3280" t="str">
            <v/>
          </cell>
        </row>
        <row r="3281">
          <cell r="AM3281" t="str">
            <v/>
          </cell>
          <cell r="AN3281" t="str">
            <v/>
          </cell>
          <cell r="AO3281" t="str">
            <v/>
          </cell>
        </row>
        <row r="3282">
          <cell r="AM3282" t="str">
            <v/>
          </cell>
          <cell r="AN3282" t="str">
            <v/>
          </cell>
          <cell r="AO3282" t="str">
            <v/>
          </cell>
        </row>
        <row r="3283">
          <cell r="AM3283" t="str">
            <v/>
          </cell>
          <cell r="AN3283" t="str">
            <v/>
          </cell>
          <cell r="AO3283" t="str">
            <v/>
          </cell>
        </row>
        <row r="3284">
          <cell r="AM3284" t="str">
            <v/>
          </cell>
          <cell r="AN3284" t="str">
            <v/>
          </cell>
          <cell r="AO3284" t="str">
            <v/>
          </cell>
        </row>
        <row r="3285">
          <cell r="AM3285">
            <v>45264</v>
          </cell>
          <cell r="AN3285">
            <v>545</v>
          </cell>
          <cell r="AO3285">
            <v>543.58000000000004</v>
          </cell>
        </row>
        <row r="3286">
          <cell r="AM3286" t="str">
            <v/>
          </cell>
          <cell r="AN3286" t="str">
            <v/>
          </cell>
          <cell r="AO3286" t="str">
            <v/>
          </cell>
        </row>
        <row r="3287">
          <cell r="AM3287" t="str">
            <v/>
          </cell>
          <cell r="AN3287" t="str">
            <v/>
          </cell>
          <cell r="AO3287" t="str">
            <v/>
          </cell>
        </row>
        <row r="3288">
          <cell r="AM3288" t="str">
            <v/>
          </cell>
          <cell r="AN3288" t="str">
            <v/>
          </cell>
          <cell r="AO3288" t="str">
            <v/>
          </cell>
        </row>
        <row r="3289">
          <cell r="AM3289" t="str">
            <v/>
          </cell>
          <cell r="AN3289" t="str">
            <v/>
          </cell>
          <cell r="AO3289" t="str">
            <v/>
          </cell>
        </row>
        <row r="3290">
          <cell r="AM3290" t="str">
            <v/>
          </cell>
          <cell r="AN3290" t="str">
            <v/>
          </cell>
          <cell r="AO3290" t="str">
            <v/>
          </cell>
        </row>
        <row r="3291">
          <cell r="AM3291" t="str">
            <v/>
          </cell>
          <cell r="AN3291" t="str">
            <v/>
          </cell>
          <cell r="AO3291" t="str">
            <v/>
          </cell>
        </row>
        <row r="3292">
          <cell r="AM3292" t="str">
            <v/>
          </cell>
          <cell r="AN3292" t="str">
            <v/>
          </cell>
          <cell r="AO3292" t="str">
            <v/>
          </cell>
        </row>
        <row r="3293">
          <cell r="AM3293" t="str">
            <v/>
          </cell>
          <cell r="AN3293" t="str">
            <v/>
          </cell>
          <cell r="AO3293" t="str">
            <v/>
          </cell>
        </row>
        <row r="3294">
          <cell r="AM3294" t="str">
            <v/>
          </cell>
          <cell r="AN3294" t="str">
            <v/>
          </cell>
          <cell r="AO3294" t="str">
            <v/>
          </cell>
        </row>
        <row r="3295">
          <cell r="AM3295" t="str">
            <v/>
          </cell>
          <cell r="AN3295" t="str">
            <v/>
          </cell>
          <cell r="AO3295" t="str">
            <v/>
          </cell>
        </row>
        <row r="3296">
          <cell r="AM3296">
            <v>45262</v>
          </cell>
          <cell r="AN3296">
            <v>926</v>
          </cell>
          <cell r="AO3296">
            <v>920.6</v>
          </cell>
        </row>
        <row r="3297">
          <cell r="AM3297" t="str">
            <v/>
          </cell>
          <cell r="AN3297" t="str">
            <v/>
          </cell>
          <cell r="AO3297" t="str">
            <v/>
          </cell>
        </row>
        <row r="3298">
          <cell r="AM3298" t="str">
            <v/>
          </cell>
          <cell r="AN3298" t="str">
            <v/>
          </cell>
          <cell r="AO3298" t="str">
            <v/>
          </cell>
        </row>
        <row r="3299">
          <cell r="AM3299" t="str">
            <v/>
          </cell>
          <cell r="AN3299" t="str">
            <v/>
          </cell>
          <cell r="AO3299" t="str">
            <v/>
          </cell>
        </row>
        <row r="3300">
          <cell r="AM3300" t="str">
            <v/>
          </cell>
          <cell r="AN3300" t="str">
            <v/>
          </cell>
          <cell r="AO3300" t="str">
            <v/>
          </cell>
        </row>
        <row r="3301">
          <cell r="AM3301" t="str">
            <v/>
          </cell>
          <cell r="AN3301" t="str">
            <v/>
          </cell>
          <cell r="AO3301" t="str">
            <v/>
          </cell>
        </row>
        <row r="3302">
          <cell r="AM3302" t="str">
            <v/>
          </cell>
          <cell r="AN3302" t="str">
            <v/>
          </cell>
          <cell r="AO3302" t="str">
            <v/>
          </cell>
        </row>
        <row r="3303">
          <cell r="AM3303" t="str">
            <v/>
          </cell>
          <cell r="AN3303" t="str">
            <v/>
          </cell>
          <cell r="AO3303" t="str">
            <v/>
          </cell>
        </row>
        <row r="3304">
          <cell r="AM3304" t="str">
            <v/>
          </cell>
          <cell r="AN3304" t="str">
            <v/>
          </cell>
          <cell r="AO3304" t="str">
            <v/>
          </cell>
        </row>
        <row r="3305">
          <cell r="AM3305" t="str">
            <v/>
          </cell>
          <cell r="AN3305" t="str">
            <v/>
          </cell>
          <cell r="AO3305" t="str">
            <v/>
          </cell>
        </row>
        <row r="3306">
          <cell r="AM3306" t="str">
            <v/>
          </cell>
          <cell r="AN3306" t="str">
            <v/>
          </cell>
          <cell r="AO3306" t="str">
            <v/>
          </cell>
        </row>
        <row r="3307">
          <cell r="AM3307" t="str">
            <v/>
          </cell>
          <cell r="AN3307" t="str">
            <v/>
          </cell>
          <cell r="AO3307" t="str">
            <v/>
          </cell>
        </row>
        <row r="3308">
          <cell r="AM3308" t="str">
            <v/>
          </cell>
          <cell r="AN3308" t="str">
            <v/>
          </cell>
          <cell r="AO3308" t="str">
            <v/>
          </cell>
        </row>
        <row r="3309">
          <cell r="AM3309" t="str">
            <v/>
          </cell>
          <cell r="AN3309" t="str">
            <v/>
          </cell>
          <cell r="AO3309" t="str">
            <v/>
          </cell>
        </row>
        <row r="3310">
          <cell r="AM3310" t="str">
            <v/>
          </cell>
          <cell r="AN3310" t="str">
            <v/>
          </cell>
          <cell r="AO3310" t="str">
            <v/>
          </cell>
        </row>
        <row r="3311">
          <cell r="AM3311" t="str">
            <v/>
          </cell>
          <cell r="AN3311" t="str">
            <v/>
          </cell>
          <cell r="AO3311" t="str">
            <v/>
          </cell>
        </row>
        <row r="3312">
          <cell r="AM3312" t="str">
            <v/>
          </cell>
          <cell r="AN3312" t="str">
            <v/>
          </cell>
          <cell r="AO3312" t="str">
            <v/>
          </cell>
        </row>
        <row r="3313">
          <cell r="AM3313" t="str">
            <v/>
          </cell>
          <cell r="AN3313" t="str">
            <v/>
          </cell>
          <cell r="AO3313" t="str">
            <v/>
          </cell>
        </row>
        <row r="3314">
          <cell r="AM3314" t="str">
            <v/>
          </cell>
          <cell r="AN3314" t="str">
            <v/>
          </cell>
          <cell r="AO3314" t="str">
            <v/>
          </cell>
        </row>
        <row r="3315">
          <cell r="AM3315" t="str">
            <v/>
          </cell>
          <cell r="AN3315" t="str">
            <v/>
          </cell>
          <cell r="AO3315" t="str">
            <v/>
          </cell>
        </row>
        <row r="3316">
          <cell r="AM3316" t="str">
            <v/>
          </cell>
          <cell r="AN3316" t="str">
            <v/>
          </cell>
          <cell r="AO3316" t="str">
            <v/>
          </cell>
        </row>
        <row r="3317">
          <cell r="AM3317" t="str">
            <v/>
          </cell>
          <cell r="AN3317" t="str">
            <v/>
          </cell>
          <cell r="AO3317" t="str">
            <v/>
          </cell>
        </row>
        <row r="3318">
          <cell r="AM3318" t="str">
            <v/>
          </cell>
          <cell r="AN3318" t="str">
            <v/>
          </cell>
          <cell r="AO3318" t="str">
            <v/>
          </cell>
        </row>
        <row r="3319">
          <cell r="AM3319" t="str">
            <v/>
          </cell>
          <cell r="AN3319" t="str">
            <v/>
          </cell>
          <cell r="AO3319" t="str">
            <v/>
          </cell>
        </row>
        <row r="3320">
          <cell r="AM3320" t="str">
            <v/>
          </cell>
          <cell r="AN3320" t="str">
            <v/>
          </cell>
          <cell r="AO3320" t="str">
            <v/>
          </cell>
        </row>
        <row r="3321">
          <cell r="AM3321" t="str">
            <v/>
          </cell>
          <cell r="AN3321" t="str">
            <v/>
          </cell>
          <cell r="AO3321" t="str">
            <v/>
          </cell>
        </row>
        <row r="3322">
          <cell r="AM3322" t="str">
            <v/>
          </cell>
          <cell r="AN3322" t="str">
            <v/>
          </cell>
          <cell r="AO3322" t="str">
            <v/>
          </cell>
        </row>
        <row r="3323">
          <cell r="AM3323" t="str">
            <v/>
          </cell>
          <cell r="AN3323" t="str">
            <v/>
          </cell>
          <cell r="AO3323" t="str">
            <v/>
          </cell>
        </row>
        <row r="3324">
          <cell r="AM3324" t="str">
            <v/>
          </cell>
          <cell r="AN3324" t="str">
            <v/>
          </cell>
          <cell r="AO3324" t="str">
            <v/>
          </cell>
        </row>
        <row r="3325">
          <cell r="AM3325" t="str">
            <v/>
          </cell>
          <cell r="AN3325" t="str">
            <v/>
          </cell>
          <cell r="AO3325" t="str">
            <v/>
          </cell>
        </row>
        <row r="3326">
          <cell r="AM3326" t="str">
            <v/>
          </cell>
          <cell r="AN3326" t="str">
            <v/>
          </cell>
          <cell r="AO3326" t="str">
            <v/>
          </cell>
        </row>
        <row r="3327">
          <cell r="AM3327" t="str">
            <v/>
          </cell>
          <cell r="AN3327" t="str">
            <v/>
          </cell>
          <cell r="AO3327" t="str">
            <v/>
          </cell>
        </row>
        <row r="3328">
          <cell r="AM3328" t="str">
            <v/>
          </cell>
          <cell r="AN3328" t="str">
            <v/>
          </cell>
          <cell r="AO3328" t="str">
            <v/>
          </cell>
        </row>
        <row r="3329">
          <cell r="AM3329" t="str">
            <v/>
          </cell>
          <cell r="AN3329" t="str">
            <v/>
          </cell>
          <cell r="AO3329" t="str">
            <v/>
          </cell>
        </row>
        <row r="3330">
          <cell r="AM3330" t="str">
            <v/>
          </cell>
          <cell r="AN3330" t="str">
            <v/>
          </cell>
          <cell r="AO3330" t="str">
            <v/>
          </cell>
        </row>
        <row r="3331">
          <cell r="AM3331" t="str">
            <v/>
          </cell>
          <cell r="AN3331" t="str">
            <v/>
          </cell>
          <cell r="AO3331" t="str">
            <v/>
          </cell>
        </row>
        <row r="3332">
          <cell r="AM3332" t="str">
            <v/>
          </cell>
          <cell r="AN3332" t="str">
            <v/>
          </cell>
          <cell r="AO3332" t="str">
            <v/>
          </cell>
        </row>
        <row r="3333">
          <cell r="AM3333">
            <v>45261</v>
          </cell>
          <cell r="AN3333">
            <v>627.49</v>
          </cell>
          <cell r="AO3333">
            <v>610.1</v>
          </cell>
        </row>
        <row r="3334">
          <cell r="AM3334" t="str">
            <v/>
          </cell>
          <cell r="AN3334" t="str">
            <v/>
          </cell>
          <cell r="AO3334" t="str">
            <v/>
          </cell>
        </row>
        <row r="3335">
          <cell r="AM3335" t="str">
            <v/>
          </cell>
          <cell r="AN3335" t="str">
            <v/>
          </cell>
          <cell r="AO3335" t="str">
            <v/>
          </cell>
        </row>
        <row r="3336">
          <cell r="AM3336" t="str">
            <v/>
          </cell>
          <cell r="AN3336" t="str">
            <v/>
          </cell>
          <cell r="AO3336" t="str">
            <v/>
          </cell>
        </row>
        <row r="3337">
          <cell r="AM3337" t="str">
            <v/>
          </cell>
          <cell r="AN3337" t="str">
            <v/>
          </cell>
          <cell r="AO3337" t="str">
            <v/>
          </cell>
        </row>
        <row r="3338">
          <cell r="AM3338" t="str">
            <v/>
          </cell>
          <cell r="AN3338" t="str">
            <v/>
          </cell>
          <cell r="AO3338" t="str">
            <v/>
          </cell>
        </row>
        <row r="3339">
          <cell r="AM3339" t="str">
            <v/>
          </cell>
          <cell r="AN3339" t="str">
            <v/>
          </cell>
          <cell r="AO3339" t="str">
            <v/>
          </cell>
        </row>
        <row r="3340">
          <cell r="AM3340">
            <v>45260</v>
          </cell>
          <cell r="AN3340">
            <v>486</v>
          </cell>
          <cell r="AO3340">
            <v>485.02</v>
          </cell>
        </row>
        <row r="3341">
          <cell r="AM3341" t="str">
            <v/>
          </cell>
          <cell r="AN3341" t="str">
            <v/>
          </cell>
          <cell r="AO3341" t="str">
            <v/>
          </cell>
        </row>
        <row r="3342">
          <cell r="AM3342" t="str">
            <v/>
          </cell>
          <cell r="AN3342" t="str">
            <v/>
          </cell>
          <cell r="AO3342" t="str">
            <v/>
          </cell>
        </row>
        <row r="3343">
          <cell r="AM3343" t="str">
            <v/>
          </cell>
          <cell r="AN3343" t="str">
            <v/>
          </cell>
          <cell r="AO3343" t="str">
            <v/>
          </cell>
        </row>
        <row r="3344">
          <cell r="AM3344" t="str">
            <v/>
          </cell>
          <cell r="AN3344" t="str">
            <v/>
          </cell>
          <cell r="AO3344" t="str">
            <v/>
          </cell>
        </row>
        <row r="3345">
          <cell r="AM3345" t="str">
            <v/>
          </cell>
          <cell r="AN3345" t="str">
            <v/>
          </cell>
          <cell r="AO3345" t="str">
            <v/>
          </cell>
        </row>
        <row r="3346">
          <cell r="AM3346" t="str">
            <v/>
          </cell>
          <cell r="AN3346" t="str">
            <v/>
          </cell>
          <cell r="AO3346" t="str">
            <v/>
          </cell>
        </row>
        <row r="3347">
          <cell r="AM3347" t="str">
            <v/>
          </cell>
          <cell r="AN3347" t="str">
            <v/>
          </cell>
          <cell r="AO3347" t="str">
            <v/>
          </cell>
        </row>
        <row r="3348">
          <cell r="AM3348" t="str">
            <v/>
          </cell>
          <cell r="AN3348" t="str">
            <v/>
          </cell>
          <cell r="AO3348" t="str">
            <v/>
          </cell>
        </row>
        <row r="3349">
          <cell r="AM3349" t="str">
            <v/>
          </cell>
          <cell r="AN3349" t="str">
            <v/>
          </cell>
          <cell r="AO3349" t="str">
            <v/>
          </cell>
        </row>
        <row r="3350">
          <cell r="AM3350" t="str">
            <v/>
          </cell>
          <cell r="AN3350" t="str">
            <v/>
          </cell>
          <cell r="AO3350" t="str">
            <v/>
          </cell>
        </row>
        <row r="3351">
          <cell r="AM3351" t="str">
            <v/>
          </cell>
          <cell r="AN3351" t="str">
            <v/>
          </cell>
          <cell r="AO3351" t="str">
            <v/>
          </cell>
        </row>
        <row r="3352">
          <cell r="AM3352" t="str">
            <v/>
          </cell>
          <cell r="AN3352" t="str">
            <v/>
          </cell>
          <cell r="AO3352" t="str">
            <v/>
          </cell>
        </row>
        <row r="3353">
          <cell r="AM3353" t="str">
            <v/>
          </cell>
          <cell r="AN3353" t="str">
            <v/>
          </cell>
          <cell r="AO3353" t="str">
            <v/>
          </cell>
        </row>
        <row r="3354">
          <cell r="AM3354">
            <v>45259</v>
          </cell>
          <cell r="AN3354">
            <v>381.5</v>
          </cell>
          <cell r="AO3354">
            <v>379.31</v>
          </cell>
        </row>
        <row r="3355">
          <cell r="AM3355" t="str">
            <v/>
          </cell>
          <cell r="AN3355" t="str">
            <v/>
          </cell>
          <cell r="AO3355" t="str">
            <v/>
          </cell>
        </row>
        <row r="3356">
          <cell r="AM3356" t="str">
            <v/>
          </cell>
          <cell r="AN3356" t="str">
            <v/>
          </cell>
          <cell r="AO3356" t="str">
            <v/>
          </cell>
        </row>
        <row r="3357">
          <cell r="AM3357" t="str">
            <v/>
          </cell>
          <cell r="AN3357" t="str">
            <v/>
          </cell>
          <cell r="AO3357" t="str">
            <v/>
          </cell>
        </row>
        <row r="3358">
          <cell r="AM3358" t="str">
            <v/>
          </cell>
          <cell r="AN3358" t="str">
            <v/>
          </cell>
          <cell r="AO3358" t="str">
            <v/>
          </cell>
        </row>
        <row r="3359">
          <cell r="AM3359" t="str">
            <v/>
          </cell>
          <cell r="AN3359" t="str">
            <v/>
          </cell>
          <cell r="AO3359" t="str">
            <v/>
          </cell>
        </row>
        <row r="3360">
          <cell r="AM3360" t="str">
            <v/>
          </cell>
          <cell r="AN3360" t="str">
            <v/>
          </cell>
          <cell r="AO3360" t="str">
            <v/>
          </cell>
        </row>
        <row r="3361">
          <cell r="AM3361" t="str">
            <v/>
          </cell>
          <cell r="AN3361" t="str">
            <v/>
          </cell>
          <cell r="AO3361" t="str">
            <v/>
          </cell>
        </row>
        <row r="3362">
          <cell r="AM3362" t="str">
            <v/>
          </cell>
          <cell r="AN3362" t="str">
            <v/>
          </cell>
          <cell r="AO3362" t="str">
            <v/>
          </cell>
        </row>
        <row r="3363">
          <cell r="AM3363" t="str">
            <v/>
          </cell>
          <cell r="AN3363" t="str">
            <v/>
          </cell>
          <cell r="AO3363" t="str">
            <v/>
          </cell>
        </row>
        <row r="3364">
          <cell r="AM3364" t="str">
            <v/>
          </cell>
          <cell r="AN3364" t="str">
            <v/>
          </cell>
          <cell r="AO3364" t="str">
            <v/>
          </cell>
        </row>
        <row r="3365">
          <cell r="AM3365" t="str">
            <v/>
          </cell>
          <cell r="AN3365" t="str">
            <v/>
          </cell>
          <cell r="AO3365" t="str">
            <v/>
          </cell>
        </row>
        <row r="3366">
          <cell r="AM3366" t="str">
            <v/>
          </cell>
          <cell r="AN3366" t="str">
            <v/>
          </cell>
          <cell r="AO3366" t="str">
            <v/>
          </cell>
        </row>
        <row r="3367">
          <cell r="AM3367" t="str">
            <v/>
          </cell>
          <cell r="AN3367" t="str">
            <v/>
          </cell>
          <cell r="AO3367" t="str">
            <v/>
          </cell>
        </row>
        <row r="3368">
          <cell r="AM3368" t="str">
            <v/>
          </cell>
          <cell r="AN3368" t="str">
            <v/>
          </cell>
          <cell r="AO3368" t="str">
            <v/>
          </cell>
        </row>
        <row r="3369">
          <cell r="AM3369" t="str">
            <v/>
          </cell>
          <cell r="AN3369" t="str">
            <v/>
          </cell>
          <cell r="AO3369" t="str">
            <v/>
          </cell>
        </row>
        <row r="3370">
          <cell r="AM3370" t="str">
            <v/>
          </cell>
          <cell r="AN3370" t="str">
            <v/>
          </cell>
          <cell r="AO3370" t="str">
            <v/>
          </cell>
        </row>
        <row r="3371">
          <cell r="AM3371" t="str">
            <v/>
          </cell>
          <cell r="AN3371" t="str">
            <v/>
          </cell>
          <cell r="AO3371" t="str">
            <v/>
          </cell>
        </row>
        <row r="3372">
          <cell r="AM3372" t="str">
            <v/>
          </cell>
          <cell r="AN3372" t="str">
            <v/>
          </cell>
          <cell r="AO3372" t="str">
            <v/>
          </cell>
        </row>
        <row r="3373">
          <cell r="AM3373" t="str">
            <v/>
          </cell>
          <cell r="AN3373" t="str">
            <v/>
          </cell>
          <cell r="AO3373" t="str">
            <v/>
          </cell>
        </row>
        <row r="3374">
          <cell r="AM3374" t="str">
            <v/>
          </cell>
          <cell r="AN3374" t="str">
            <v/>
          </cell>
          <cell r="AO3374" t="str">
            <v/>
          </cell>
        </row>
        <row r="3375">
          <cell r="AM3375" t="str">
            <v/>
          </cell>
          <cell r="AN3375" t="str">
            <v/>
          </cell>
          <cell r="AO3375" t="str">
            <v/>
          </cell>
        </row>
        <row r="3376">
          <cell r="AM3376">
            <v>45258</v>
          </cell>
          <cell r="AN3376">
            <v>185</v>
          </cell>
          <cell r="AO3376">
            <v>184.21</v>
          </cell>
        </row>
        <row r="3377">
          <cell r="AM3377" t="str">
            <v/>
          </cell>
          <cell r="AN3377" t="str">
            <v/>
          </cell>
          <cell r="AO3377" t="str">
            <v/>
          </cell>
        </row>
        <row r="3378">
          <cell r="AM3378" t="str">
            <v/>
          </cell>
          <cell r="AN3378" t="str">
            <v/>
          </cell>
          <cell r="AO3378" t="str">
            <v/>
          </cell>
        </row>
        <row r="3379">
          <cell r="AM3379" t="str">
            <v/>
          </cell>
          <cell r="AN3379" t="str">
            <v/>
          </cell>
          <cell r="AO3379" t="str">
            <v/>
          </cell>
        </row>
        <row r="3380">
          <cell r="AM3380" t="str">
            <v/>
          </cell>
          <cell r="AN3380" t="str">
            <v/>
          </cell>
          <cell r="AO3380" t="str">
            <v/>
          </cell>
        </row>
        <row r="3381">
          <cell r="AM3381" t="str">
            <v/>
          </cell>
          <cell r="AN3381" t="str">
            <v/>
          </cell>
          <cell r="AO3381" t="str">
            <v/>
          </cell>
        </row>
        <row r="3382">
          <cell r="AM3382" t="str">
            <v/>
          </cell>
          <cell r="AN3382" t="str">
            <v/>
          </cell>
          <cell r="AO3382" t="str">
            <v/>
          </cell>
        </row>
        <row r="3383">
          <cell r="AM3383" t="str">
            <v/>
          </cell>
          <cell r="AN3383" t="str">
            <v/>
          </cell>
          <cell r="AO3383" t="str">
            <v/>
          </cell>
        </row>
        <row r="3384">
          <cell r="AM3384" t="str">
            <v/>
          </cell>
          <cell r="AN3384" t="str">
            <v/>
          </cell>
          <cell r="AO3384" t="str">
            <v/>
          </cell>
        </row>
        <row r="3385">
          <cell r="AM3385" t="str">
            <v/>
          </cell>
          <cell r="AN3385" t="str">
            <v/>
          </cell>
          <cell r="AO3385" t="str">
            <v/>
          </cell>
        </row>
        <row r="3386">
          <cell r="AM3386" t="str">
            <v/>
          </cell>
          <cell r="AN3386" t="str">
            <v/>
          </cell>
          <cell r="AO3386" t="str">
            <v/>
          </cell>
        </row>
        <row r="3387">
          <cell r="AM3387" t="str">
            <v/>
          </cell>
          <cell r="AN3387" t="str">
            <v/>
          </cell>
          <cell r="AO3387" t="str">
            <v/>
          </cell>
        </row>
        <row r="3388">
          <cell r="AM3388" t="str">
            <v/>
          </cell>
          <cell r="AN3388" t="str">
            <v/>
          </cell>
          <cell r="AO3388" t="str">
            <v/>
          </cell>
        </row>
        <row r="3389">
          <cell r="AM3389" t="str">
            <v/>
          </cell>
          <cell r="AN3389" t="str">
            <v/>
          </cell>
          <cell r="AO3389" t="str">
            <v/>
          </cell>
        </row>
        <row r="3390">
          <cell r="AM3390" t="str">
            <v/>
          </cell>
          <cell r="AN3390" t="str">
            <v/>
          </cell>
          <cell r="AO3390" t="str">
            <v/>
          </cell>
        </row>
        <row r="3391">
          <cell r="AM3391" t="str">
            <v/>
          </cell>
          <cell r="AN3391" t="str">
            <v/>
          </cell>
          <cell r="AO3391" t="str">
            <v/>
          </cell>
        </row>
        <row r="3392">
          <cell r="AM3392" t="str">
            <v/>
          </cell>
          <cell r="AN3392" t="str">
            <v/>
          </cell>
          <cell r="AO3392" t="str">
            <v/>
          </cell>
        </row>
        <row r="3393">
          <cell r="AM3393" t="str">
            <v/>
          </cell>
          <cell r="AN3393" t="str">
            <v/>
          </cell>
          <cell r="AO3393" t="str">
            <v/>
          </cell>
        </row>
        <row r="3394">
          <cell r="AM3394" t="str">
            <v/>
          </cell>
          <cell r="AN3394" t="str">
            <v/>
          </cell>
          <cell r="AO3394" t="str">
            <v/>
          </cell>
        </row>
        <row r="3395">
          <cell r="AM3395" t="str">
            <v/>
          </cell>
          <cell r="AN3395" t="str">
            <v/>
          </cell>
          <cell r="AO3395" t="str">
            <v/>
          </cell>
        </row>
        <row r="3396">
          <cell r="AM3396" t="str">
            <v/>
          </cell>
          <cell r="AN3396" t="str">
            <v/>
          </cell>
          <cell r="AO3396" t="str">
            <v/>
          </cell>
        </row>
        <row r="3397">
          <cell r="AM3397" t="str">
            <v/>
          </cell>
          <cell r="AN3397" t="str">
            <v/>
          </cell>
          <cell r="AO3397" t="str">
            <v/>
          </cell>
        </row>
        <row r="3398">
          <cell r="AM3398" t="str">
            <v/>
          </cell>
          <cell r="AN3398" t="str">
            <v/>
          </cell>
          <cell r="AO3398" t="str">
            <v/>
          </cell>
        </row>
        <row r="3399">
          <cell r="AM3399" t="str">
            <v/>
          </cell>
          <cell r="AN3399" t="str">
            <v/>
          </cell>
          <cell r="AO3399" t="str">
            <v/>
          </cell>
        </row>
        <row r="3400">
          <cell r="AM3400" t="str">
            <v/>
          </cell>
          <cell r="AN3400" t="str">
            <v/>
          </cell>
          <cell r="AO3400" t="str">
            <v/>
          </cell>
        </row>
        <row r="3401">
          <cell r="AM3401" t="str">
            <v/>
          </cell>
          <cell r="AN3401" t="str">
            <v/>
          </cell>
          <cell r="AO3401" t="str">
            <v/>
          </cell>
        </row>
        <row r="3402">
          <cell r="AM3402" t="str">
            <v/>
          </cell>
          <cell r="AN3402" t="str">
            <v/>
          </cell>
          <cell r="AO3402" t="str">
            <v/>
          </cell>
        </row>
        <row r="3403">
          <cell r="AM3403" t="str">
            <v/>
          </cell>
          <cell r="AN3403" t="str">
            <v/>
          </cell>
          <cell r="AO3403" t="str">
            <v/>
          </cell>
        </row>
        <row r="3404">
          <cell r="AM3404" t="str">
            <v/>
          </cell>
          <cell r="AN3404" t="str">
            <v/>
          </cell>
          <cell r="AO3404" t="str">
            <v/>
          </cell>
        </row>
        <row r="3405">
          <cell r="AM3405" t="str">
            <v/>
          </cell>
          <cell r="AN3405" t="str">
            <v/>
          </cell>
          <cell r="AO3405" t="str">
            <v/>
          </cell>
        </row>
        <row r="3406">
          <cell r="AM3406" t="str">
            <v/>
          </cell>
          <cell r="AN3406" t="str">
            <v/>
          </cell>
          <cell r="AO3406" t="str">
            <v/>
          </cell>
        </row>
        <row r="3407">
          <cell r="AM3407" t="str">
            <v/>
          </cell>
          <cell r="AN3407" t="str">
            <v/>
          </cell>
          <cell r="AO3407" t="str">
            <v/>
          </cell>
        </row>
        <row r="3408">
          <cell r="AM3408" t="str">
            <v/>
          </cell>
          <cell r="AN3408" t="str">
            <v/>
          </cell>
          <cell r="AO3408" t="str">
            <v/>
          </cell>
        </row>
        <row r="3409">
          <cell r="AM3409" t="str">
            <v/>
          </cell>
          <cell r="AN3409" t="str">
            <v/>
          </cell>
          <cell r="AO3409" t="str">
            <v/>
          </cell>
        </row>
        <row r="3410">
          <cell r="AM3410" t="str">
            <v/>
          </cell>
          <cell r="AN3410" t="str">
            <v/>
          </cell>
          <cell r="AO3410" t="str">
            <v/>
          </cell>
        </row>
        <row r="3411">
          <cell r="AM3411" t="str">
            <v/>
          </cell>
          <cell r="AN3411" t="str">
            <v/>
          </cell>
          <cell r="AO3411" t="str">
            <v/>
          </cell>
        </row>
        <row r="3412">
          <cell r="AM3412" t="str">
            <v/>
          </cell>
          <cell r="AN3412" t="str">
            <v/>
          </cell>
          <cell r="AO3412" t="str">
            <v/>
          </cell>
        </row>
        <row r="3413">
          <cell r="AM3413" t="str">
            <v/>
          </cell>
          <cell r="AN3413" t="str">
            <v/>
          </cell>
          <cell r="AO3413" t="str">
            <v/>
          </cell>
        </row>
        <row r="3414">
          <cell r="AM3414" t="str">
            <v/>
          </cell>
          <cell r="AN3414" t="str">
            <v/>
          </cell>
          <cell r="AO3414" t="str">
            <v/>
          </cell>
        </row>
        <row r="3415">
          <cell r="AM3415" t="str">
            <v/>
          </cell>
          <cell r="AN3415" t="str">
            <v/>
          </cell>
          <cell r="AO3415" t="str">
            <v/>
          </cell>
        </row>
        <row r="3416">
          <cell r="AM3416" t="str">
            <v/>
          </cell>
          <cell r="AN3416" t="str">
            <v/>
          </cell>
          <cell r="AO3416" t="str">
            <v/>
          </cell>
        </row>
        <row r="3417">
          <cell r="AM3417" t="str">
            <v/>
          </cell>
          <cell r="AN3417" t="str">
            <v/>
          </cell>
          <cell r="AO3417" t="str">
            <v/>
          </cell>
        </row>
        <row r="3418">
          <cell r="AM3418" t="str">
            <v/>
          </cell>
          <cell r="AN3418" t="str">
            <v/>
          </cell>
          <cell r="AO3418" t="str">
            <v/>
          </cell>
        </row>
        <row r="3419">
          <cell r="AM3419" t="str">
            <v/>
          </cell>
          <cell r="AN3419" t="str">
            <v/>
          </cell>
          <cell r="AO3419" t="str">
            <v/>
          </cell>
        </row>
        <row r="3420">
          <cell r="AM3420" t="str">
            <v/>
          </cell>
          <cell r="AN3420" t="str">
            <v/>
          </cell>
          <cell r="AO3420" t="str">
            <v/>
          </cell>
        </row>
        <row r="3421">
          <cell r="AM3421" t="str">
            <v/>
          </cell>
          <cell r="AN3421" t="str">
            <v/>
          </cell>
          <cell r="AO3421" t="str">
            <v/>
          </cell>
        </row>
        <row r="3422">
          <cell r="AM3422" t="str">
            <v/>
          </cell>
          <cell r="AN3422" t="str">
            <v/>
          </cell>
          <cell r="AO3422" t="str">
            <v/>
          </cell>
        </row>
        <row r="3423">
          <cell r="AM3423" t="str">
            <v/>
          </cell>
          <cell r="AN3423" t="str">
            <v/>
          </cell>
          <cell r="AO3423" t="str">
            <v/>
          </cell>
        </row>
        <row r="3424">
          <cell r="AM3424" t="str">
            <v/>
          </cell>
          <cell r="AN3424" t="str">
            <v/>
          </cell>
          <cell r="AO3424" t="str">
            <v/>
          </cell>
        </row>
        <row r="3425">
          <cell r="AM3425" t="str">
            <v/>
          </cell>
          <cell r="AN3425" t="str">
            <v/>
          </cell>
          <cell r="AO3425" t="str">
            <v/>
          </cell>
        </row>
        <row r="3426">
          <cell r="AM3426" t="str">
            <v/>
          </cell>
          <cell r="AN3426" t="str">
            <v/>
          </cell>
          <cell r="AO3426" t="str">
            <v/>
          </cell>
        </row>
        <row r="3427">
          <cell r="AM3427" t="str">
            <v/>
          </cell>
          <cell r="AN3427" t="str">
            <v/>
          </cell>
          <cell r="AO3427" t="str">
            <v/>
          </cell>
        </row>
        <row r="3428">
          <cell r="AM3428" t="str">
            <v/>
          </cell>
          <cell r="AN3428" t="str">
            <v/>
          </cell>
          <cell r="AO3428" t="str">
            <v/>
          </cell>
        </row>
        <row r="3429">
          <cell r="AM3429" t="str">
            <v/>
          </cell>
          <cell r="AN3429" t="str">
            <v/>
          </cell>
          <cell r="AO3429" t="str">
            <v/>
          </cell>
        </row>
        <row r="3430">
          <cell r="AM3430" t="str">
            <v/>
          </cell>
          <cell r="AN3430" t="str">
            <v/>
          </cell>
          <cell r="AO3430" t="str">
            <v/>
          </cell>
        </row>
        <row r="3431">
          <cell r="AM3431" t="str">
            <v/>
          </cell>
          <cell r="AN3431" t="str">
            <v/>
          </cell>
          <cell r="AO3431" t="str">
            <v/>
          </cell>
        </row>
        <row r="3432">
          <cell r="AM3432" t="str">
            <v/>
          </cell>
          <cell r="AN3432" t="str">
            <v/>
          </cell>
          <cell r="AO3432" t="str">
            <v/>
          </cell>
        </row>
        <row r="3433">
          <cell r="AM3433">
            <v>45255</v>
          </cell>
          <cell r="AN3433">
            <v>682</v>
          </cell>
          <cell r="AO3433">
            <v>679.83</v>
          </cell>
        </row>
        <row r="3434">
          <cell r="AM3434">
            <v>45254</v>
          </cell>
          <cell r="AN3434">
            <v>422</v>
          </cell>
          <cell r="AO3434">
            <v>420.16</v>
          </cell>
        </row>
        <row r="3435">
          <cell r="AM3435" t="str">
            <v/>
          </cell>
          <cell r="AN3435" t="str">
            <v/>
          </cell>
          <cell r="AO3435" t="str">
            <v/>
          </cell>
        </row>
        <row r="3436">
          <cell r="AM3436" t="str">
            <v/>
          </cell>
          <cell r="AN3436" t="str">
            <v/>
          </cell>
          <cell r="AO3436" t="str">
            <v/>
          </cell>
        </row>
        <row r="3437">
          <cell r="AM3437" t="str">
            <v/>
          </cell>
          <cell r="AN3437" t="str">
            <v/>
          </cell>
          <cell r="AO3437" t="str">
            <v/>
          </cell>
        </row>
        <row r="3438">
          <cell r="AM3438" t="str">
            <v/>
          </cell>
          <cell r="AN3438" t="str">
            <v/>
          </cell>
          <cell r="AO3438" t="str">
            <v/>
          </cell>
        </row>
        <row r="3439">
          <cell r="AM3439" t="str">
            <v/>
          </cell>
          <cell r="AN3439" t="str">
            <v/>
          </cell>
          <cell r="AO3439" t="str">
            <v/>
          </cell>
        </row>
        <row r="3440">
          <cell r="AM3440" t="str">
            <v/>
          </cell>
          <cell r="AN3440" t="str">
            <v/>
          </cell>
          <cell r="AO3440" t="str">
            <v/>
          </cell>
        </row>
        <row r="3441">
          <cell r="AM3441" t="str">
            <v/>
          </cell>
          <cell r="AN3441" t="str">
            <v/>
          </cell>
          <cell r="AO3441" t="str">
            <v/>
          </cell>
        </row>
        <row r="3442">
          <cell r="AM3442" t="str">
            <v/>
          </cell>
          <cell r="AN3442" t="str">
            <v/>
          </cell>
          <cell r="AO3442" t="str">
            <v/>
          </cell>
        </row>
        <row r="3443">
          <cell r="AM3443" t="str">
            <v/>
          </cell>
          <cell r="AN3443" t="str">
            <v/>
          </cell>
          <cell r="AO3443" t="str">
            <v/>
          </cell>
        </row>
        <row r="3444">
          <cell r="AM3444" t="str">
            <v/>
          </cell>
          <cell r="AN3444" t="str">
            <v/>
          </cell>
          <cell r="AO3444" t="str">
            <v/>
          </cell>
        </row>
        <row r="3445">
          <cell r="AM3445" t="str">
            <v/>
          </cell>
          <cell r="AN3445" t="str">
            <v/>
          </cell>
          <cell r="AO3445" t="str">
            <v/>
          </cell>
        </row>
        <row r="3446">
          <cell r="AM3446" t="str">
            <v/>
          </cell>
          <cell r="AN3446" t="str">
            <v/>
          </cell>
          <cell r="AO3446" t="str">
            <v/>
          </cell>
        </row>
        <row r="3447">
          <cell r="AM3447" t="str">
            <v/>
          </cell>
          <cell r="AN3447" t="str">
            <v/>
          </cell>
          <cell r="AO3447" t="str">
            <v/>
          </cell>
        </row>
        <row r="3448">
          <cell r="AM3448" t="str">
            <v/>
          </cell>
          <cell r="AN3448" t="str">
            <v/>
          </cell>
          <cell r="AO3448" t="str">
            <v/>
          </cell>
        </row>
        <row r="3449">
          <cell r="AM3449" t="str">
            <v/>
          </cell>
          <cell r="AN3449" t="str">
            <v/>
          </cell>
          <cell r="AO3449" t="str">
            <v/>
          </cell>
        </row>
        <row r="3450">
          <cell r="AM3450" t="str">
            <v/>
          </cell>
          <cell r="AN3450" t="str">
            <v/>
          </cell>
          <cell r="AO3450" t="str">
            <v/>
          </cell>
        </row>
        <row r="3451">
          <cell r="AM3451" t="str">
            <v/>
          </cell>
          <cell r="AN3451" t="str">
            <v/>
          </cell>
          <cell r="AO3451" t="str">
            <v/>
          </cell>
        </row>
        <row r="3452">
          <cell r="AM3452" t="str">
            <v/>
          </cell>
          <cell r="AN3452" t="str">
            <v/>
          </cell>
          <cell r="AO3452" t="str">
            <v/>
          </cell>
        </row>
        <row r="3453">
          <cell r="AM3453" t="str">
            <v/>
          </cell>
          <cell r="AN3453" t="str">
            <v/>
          </cell>
          <cell r="AO3453" t="str">
            <v/>
          </cell>
        </row>
        <row r="3454">
          <cell r="AM3454" t="str">
            <v/>
          </cell>
          <cell r="AN3454" t="str">
            <v/>
          </cell>
          <cell r="AO3454" t="str">
            <v/>
          </cell>
        </row>
        <row r="3455">
          <cell r="AM3455" t="str">
            <v/>
          </cell>
          <cell r="AN3455" t="str">
            <v/>
          </cell>
          <cell r="AO3455" t="str">
            <v/>
          </cell>
        </row>
        <row r="3456">
          <cell r="AM3456" t="str">
            <v/>
          </cell>
          <cell r="AN3456" t="str">
            <v/>
          </cell>
          <cell r="AO3456" t="str">
            <v/>
          </cell>
        </row>
        <row r="3457">
          <cell r="AM3457">
            <v>45253</v>
          </cell>
          <cell r="AN3457">
            <v>709</v>
          </cell>
          <cell r="AO3457">
            <v>707.61</v>
          </cell>
        </row>
        <row r="3458">
          <cell r="AM3458" t="str">
            <v/>
          </cell>
          <cell r="AN3458" t="str">
            <v/>
          </cell>
          <cell r="AO3458" t="str">
            <v/>
          </cell>
        </row>
        <row r="3459">
          <cell r="AM3459" t="str">
            <v/>
          </cell>
          <cell r="AN3459" t="str">
            <v/>
          </cell>
          <cell r="AO3459" t="str">
            <v/>
          </cell>
        </row>
        <row r="3460">
          <cell r="AM3460" t="str">
            <v/>
          </cell>
          <cell r="AN3460" t="str">
            <v/>
          </cell>
          <cell r="AO3460" t="str">
            <v/>
          </cell>
        </row>
        <row r="3461">
          <cell r="AM3461" t="str">
            <v/>
          </cell>
          <cell r="AN3461" t="str">
            <v/>
          </cell>
          <cell r="AO3461" t="str">
            <v/>
          </cell>
        </row>
        <row r="3462">
          <cell r="AM3462" t="str">
            <v/>
          </cell>
          <cell r="AN3462" t="str">
            <v/>
          </cell>
          <cell r="AO3462" t="str">
            <v/>
          </cell>
        </row>
        <row r="3463">
          <cell r="AM3463" t="str">
            <v/>
          </cell>
          <cell r="AN3463" t="str">
            <v/>
          </cell>
          <cell r="AO3463" t="str">
            <v/>
          </cell>
        </row>
        <row r="3464">
          <cell r="AM3464" t="str">
            <v/>
          </cell>
          <cell r="AN3464" t="str">
            <v/>
          </cell>
          <cell r="AO3464" t="str">
            <v/>
          </cell>
        </row>
        <row r="3465">
          <cell r="AM3465" t="str">
            <v/>
          </cell>
          <cell r="AN3465" t="str">
            <v/>
          </cell>
          <cell r="AO3465" t="str">
            <v/>
          </cell>
        </row>
        <row r="3466">
          <cell r="AM3466" t="str">
            <v/>
          </cell>
          <cell r="AN3466" t="str">
            <v/>
          </cell>
          <cell r="AO3466" t="str">
            <v/>
          </cell>
        </row>
        <row r="3467">
          <cell r="AM3467">
            <v>45252</v>
          </cell>
          <cell r="AN3467">
            <v>387</v>
          </cell>
          <cell r="AO3467">
            <v>385.9</v>
          </cell>
        </row>
        <row r="3468">
          <cell r="AM3468" t="str">
            <v/>
          </cell>
          <cell r="AN3468" t="str">
            <v/>
          </cell>
          <cell r="AO3468" t="str">
            <v/>
          </cell>
        </row>
        <row r="3469">
          <cell r="AM3469" t="str">
            <v/>
          </cell>
          <cell r="AN3469" t="str">
            <v/>
          </cell>
          <cell r="AO3469" t="str">
            <v/>
          </cell>
        </row>
        <row r="3470">
          <cell r="AM3470" t="str">
            <v/>
          </cell>
          <cell r="AN3470" t="str">
            <v/>
          </cell>
          <cell r="AO3470" t="str">
            <v/>
          </cell>
        </row>
        <row r="3471">
          <cell r="AM3471" t="str">
            <v/>
          </cell>
          <cell r="AN3471" t="str">
            <v/>
          </cell>
          <cell r="AO3471" t="str">
            <v/>
          </cell>
        </row>
        <row r="3472">
          <cell r="AM3472" t="str">
            <v/>
          </cell>
          <cell r="AN3472" t="str">
            <v/>
          </cell>
          <cell r="AO3472" t="str">
            <v/>
          </cell>
        </row>
        <row r="3473">
          <cell r="AM3473" t="str">
            <v/>
          </cell>
          <cell r="AN3473" t="str">
            <v/>
          </cell>
          <cell r="AO3473" t="str">
            <v/>
          </cell>
        </row>
        <row r="3474">
          <cell r="AM3474" t="str">
            <v/>
          </cell>
          <cell r="AN3474" t="str">
            <v/>
          </cell>
          <cell r="AO3474" t="str">
            <v/>
          </cell>
        </row>
        <row r="3475">
          <cell r="AM3475" t="str">
            <v/>
          </cell>
          <cell r="AN3475" t="str">
            <v/>
          </cell>
          <cell r="AO3475" t="str">
            <v/>
          </cell>
        </row>
        <row r="3476">
          <cell r="AM3476" t="str">
            <v/>
          </cell>
          <cell r="AN3476" t="str">
            <v/>
          </cell>
          <cell r="AO3476" t="str">
            <v/>
          </cell>
        </row>
        <row r="3477">
          <cell r="AM3477" t="str">
            <v/>
          </cell>
          <cell r="AN3477" t="str">
            <v/>
          </cell>
          <cell r="AO3477" t="str">
            <v/>
          </cell>
        </row>
        <row r="3478">
          <cell r="AM3478" t="str">
            <v/>
          </cell>
          <cell r="AN3478" t="str">
            <v/>
          </cell>
          <cell r="AO3478" t="str">
            <v/>
          </cell>
        </row>
        <row r="3479">
          <cell r="AM3479" t="str">
            <v/>
          </cell>
          <cell r="AN3479" t="str">
            <v/>
          </cell>
          <cell r="AO3479" t="str">
            <v/>
          </cell>
        </row>
        <row r="3480">
          <cell r="AM3480" t="str">
            <v/>
          </cell>
          <cell r="AN3480" t="str">
            <v/>
          </cell>
          <cell r="AO3480" t="str">
            <v/>
          </cell>
        </row>
        <row r="3481">
          <cell r="AM3481" t="str">
            <v/>
          </cell>
          <cell r="AN3481" t="str">
            <v/>
          </cell>
          <cell r="AO3481" t="str">
            <v/>
          </cell>
        </row>
        <row r="3482">
          <cell r="AM3482" t="str">
            <v/>
          </cell>
          <cell r="AN3482" t="str">
            <v/>
          </cell>
          <cell r="AO3482" t="str">
            <v/>
          </cell>
        </row>
        <row r="3483">
          <cell r="AM3483">
            <v>45251</v>
          </cell>
          <cell r="AN3483">
            <v>133</v>
          </cell>
          <cell r="AO3483">
            <v>132.69</v>
          </cell>
        </row>
        <row r="3484">
          <cell r="AM3484" t="str">
            <v/>
          </cell>
          <cell r="AN3484" t="str">
            <v/>
          </cell>
          <cell r="AO3484" t="str">
            <v/>
          </cell>
        </row>
        <row r="3485">
          <cell r="AM3485" t="str">
            <v/>
          </cell>
          <cell r="AN3485" t="str">
            <v/>
          </cell>
          <cell r="AO3485" t="str">
            <v/>
          </cell>
        </row>
        <row r="3486">
          <cell r="AM3486" t="str">
            <v/>
          </cell>
          <cell r="AN3486" t="str">
            <v/>
          </cell>
          <cell r="AO3486" t="str">
            <v/>
          </cell>
        </row>
        <row r="3487">
          <cell r="AM3487" t="str">
            <v/>
          </cell>
          <cell r="AN3487" t="str">
            <v/>
          </cell>
          <cell r="AO3487" t="str">
            <v/>
          </cell>
        </row>
        <row r="3488">
          <cell r="AM3488" t="str">
            <v/>
          </cell>
          <cell r="AN3488" t="str">
            <v/>
          </cell>
          <cell r="AO3488" t="str">
            <v/>
          </cell>
        </row>
        <row r="3489">
          <cell r="AM3489" t="str">
            <v/>
          </cell>
          <cell r="AN3489" t="str">
            <v/>
          </cell>
          <cell r="AO3489" t="str">
            <v/>
          </cell>
        </row>
        <row r="3490">
          <cell r="AM3490" t="str">
            <v/>
          </cell>
          <cell r="AN3490" t="str">
            <v/>
          </cell>
          <cell r="AO3490" t="str">
            <v/>
          </cell>
        </row>
        <row r="3491">
          <cell r="AM3491" t="str">
            <v/>
          </cell>
          <cell r="AN3491" t="str">
            <v/>
          </cell>
          <cell r="AO3491" t="str">
            <v/>
          </cell>
        </row>
        <row r="3492">
          <cell r="AM3492" t="str">
            <v/>
          </cell>
          <cell r="AN3492" t="str">
            <v/>
          </cell>
          <cell r="AO3492" t="str">
            <v/>
          </cell>
        </row>
        <row r="3493">
          <cell r="AM3493" t="str">
            <v/>
          </cell>
          <cell r="AN3493" t="str">
            <v/>
          </cell>
          <cell r="AO3493" t="str">
            <v/>
          </cell>
        </row>
        <row r="3494">
          <cell r="AM3494" t="str">
            <v/>
          </cell>
          <cell r="AN3494" t="str">
            <v/>
          </cell>
          <cell r="AO3494" t="str">
            <v/>
          </cell>
        </row>
        <row r="3495">
          <cell r="AM3495" t="str">
            <v/>
          </cell>
          <cell r="AN3495" t="str">
            <v/>
          </cell>
          <cell r="AO3495" t="str">
            <v/>
          </cell>
        </row>
        <row r="3496">
          <cell r="AM3496">
            <v>45250</v>
          </cell>
          <cell r="AN3496">
            <v>234</v>
          </cell>
          <cell r="AO3496">
            <v>231.96</v>
          </cell>
        </row>
        <row r="3497">
          <cell r="AM3497" t="str">
            <v/>
          </cell>
          <cell r="AN3497" t="str">
            <v/>
          </cell>
          <cell r="AO3497" t="str">
            <v/>
          </cell>
        </row>
        <row r="3498">
          <cell r="AM3498" t="str">
            <v/>
          </cell>
          <cell r="AN3498" t="str">
            <v/>
          </cell>
          <cell r="AO3498" t="str">
            <v/>
          </cell>
        </row>
        <row r="3499">
          <cell r="AM3499" t="str">
            <v/>
          </cell>
          <cell r="AN3499" t="str">
            <v/>
          </cell>
          <cell r="AO3499" t="str">
            <v/>
          </cell>
        </row>
        <row r="3500">
          <cell r="AM3500" t="str">
            <v/>
          </cell>
          <cell r="AN3500" t="str">
            <v/>
          </cell>
          <cell r="AO3500" t="str">
            <v/>
          </cell>
        </row>
        <row r="3501">
          <cell r="AM3501" t="str">
            <v/>
          </cell>
          <cell r="AN3501" t="str">
            <v/>
          </cell>
          <cell r="AO3501" t="str">
            <v/>
          </cell>
        </row>
        <row r="3502">
          <cell r="AM3502" t="str">
            <v/>
          </cell>
          <cell r="AN3502" t="str">
            <v/>
          </cell>
          <cell r="AO3502" t="str">
            <v/>
          </cell>
        </row>
        <row r="3503">
          <cell r="AM3503" t="str">
            <v/>
          </cell>
          <cell r="AN3503" t="str">
            <v/>
          </cell>
          <cell r="AO3503" t="str">
            <v/>
          </cell>
        </row>
        <row r="3504">
          <cell r="AM3504" t="str">
            <v/>
          </cell>
          <cell r="AN3504" t="str">
            <v/>
          </cell>
          <cell r="AO3504" t="str">
            <v/>
          </cell>
        </row>
        <row r="3505">
          <cell r="AM3505" t="str">
            <v/>
          </cell>
          <cell r="AN3505" t="str">
            <v/>
          </cell>
          <cell r="AO3505" t="str">
            <v/>
          </cell>
        </row>
        <row r="3506">
          <cell r="AM3506" t="str">
            <v/>
          </cell>
          <cell r="AN3506" t="str">
            <v/>
          </cell>
          <cell r="AO3506" t="str">
            <v/>
          </cell>
        </row>
        <row r="3507">
          <cell r="AM3507" t="str">
            <v/>
          </cell>
          <cell r="AN3507" t="str">
            <v/>
          </cell>
          <cell r="AO3507" t="str">
            <v/>
          </cell>
        </row>
        <row r="3508">
          <cell r="AM3508" t="str">
            <v/>
          </cell>
          <cell r="AN3508" t="str">
            <v/>
          </cell>
          <cell r="AO3508" t="str">
            <v/>
          </cell>
        </row>
        <row r="3509">
          <cell r="AM3509" t="str">
            <v/>
          </cell>
          <cell r="AN3509" t="str">
            <v/>
          </cell>
          <cell r="AO3509" t="str">
            <v/>
          </cell>
        </row>
        <row r="3510">
          <cell r="AM3510" t="str">
            <v/>
          </cell>
          <cell r="AN3510" t="str">
            <v/>
          </cell>
          <cell r="AO3510" t="str">
            <v/>
          </cell>
        </row>
        <row r="3511">
          <cell r="AM3511" t="str">
            <v/>
          </cell>
          <cell r="AN3511" t="str">
            <v/>
          </cell>
          <cell r="AO3511" t="str">
            <v/>
          </cell>
        </row>
        <row r="3512">
          <cell r="AM3512" t="str">
            <v/>
          </cell>
          <cell r="AN3512" t="str">
            <v/>
          </cell>
          <cell r="AO3512" t="str">
            <v/>
          </cell>
        </row>
        <row r="3513">
          <cell r="AM3513" t="str">
            <v/>
          </cell>
          <cell r="AN3513" t="str">
            <v/>
          </cell>
          <cell r="AO3513" t="str">
            <v/>
          </cell>
        </row>
        <row r="3514">
          <cell r="AM3514" t="str">
            <v/>
          </cell>
          <cell r="AN3514" t="str">
            <v/>
          </cell>
          <cell r="AO3514" t="str">
            <v/>
          </cell>
        </row>
        <row r="3515">
          <cell r="AM3515" t="str">
            <v/>
          </cell>
          <cell r="AN3515" t="str">
            <v/>
          </cell>
          <cell r="AO3515" t="str">
            <v/>
          </cell>
        </row>
        <row r="3516">
          <cell r="AM3516" t="str">
            <v/>
          </cell>
          <cell r="AN3516" t="str">
            <v/>
          </cell>
          <cell r="AO3516" t="str">
            <v/>
          </cell>
        </row>
        <row r="3517">
          <cell r="AM3517" t="str">
            <v/>
          </cell>
          <cell r="AN3517" t="str">
            <v/>
          </cell>
          <cell r="AO3517" t="str">
            <v/>
          </cell>
        </row>
        <row r="3518">
          <cell r="AM3518" t="str">
            <v/>
          </cell>
          <cell r="AN3518" t="str">
            <v/>
          </cell>
          <cell r="AO3518" t="str">
            <v/>
          </cell>
        </row>
        <row r="3519">
          <cell r="AM3519" t="str">
            <v/>
          </cell>
          <cell r="AN3519" t="str">
            <v/>
          </cell>
          <cell r="AO3519" t="str">
            <v/>
          </cell>
        </row>
        <row r="3520">
          <cell r="AM3520" t="str">
            <v/>
          </cell>
          <cell r="AN3520" t="str">
            <v/>
          </cell>
          <cell r="AO3520" t="str">
            <v/>
          </cell>
        </row>
        <row r="3521">
          <cell r="AM3521" t="str">
            <v/>
          </cell>
          <cell r="AN3521" t="str">
            <v/>
          </cell>
          <cell r="AO3521" t="str">
            <v/>
          </cell>
        </row>
        <row r="3522">
          <cell r="AM3522" t="str">
            <v/>
          </cell>
          <cell r="AN3522" t="str">
            <v/>
          </cell>
          <cell r="AO3522" t="str">
            <v/>
          </cell>
        </row>
        <row r="3523">
          <cell r="AM3523" t="str">
            <v/>
          </cell>
          <cell r="AN3523" t="str">
            <v/>
          </cell>
          <cell r="AO3523" t="str">
            <v/>
          </cell>
        </row>
        <row r="3524">
          <cell r="AM3524" t="str">
            <v/>
          </cell>
          <cell r="AN3524" t="str">
            <v/>
          </cell>
          <cell r="AO3524" t="str">
            <v/>
          </cell>
        </row>
        <row r="3525">
          <cell r="AM3525" t="str">
            <v/>
          </cell>
          <cell r="AN3525" t="str">
            <v/>
          </cell>
          <cell r="AO3525" t="str">
            <v/>
          </cell>
        </row>
        <row r="3526">
          <cell r="AM3526" t="str">
            <v/>
          </cell>
          <cell r="AN3526" t="str">
            <v/>
          </cell>
          <cell r="AO3526" t="str">
            <v/>
          </cell>
        </row>
        <row r="3527">
          <cell r="AM3527" t="str">
            <v/>
          </cell>
          <cell r="AN3527" t="str">
            <v/>
          </cell>
          <cell r="AO3527" t="str">
            <v/>
          </cell>
        </row>
        <row r="3528">
          <cell r="AM3528" t="str">
            <v/>
          </cell>
          <cell r="AN3528" t="str">
            <v/>
          </cell>
          <cell r="AO3528" t="str">
            <v/>
          </cell>
        </row>
        <row r="3529">
          <cell r="AM3529" t="str">
            <v/>
          </cell>
          <cell r="AN3529" t="str">
            <v/>
          </cell>
          <cell r="AO3529" t="str">
            <v/>
          </cell>
        </row>
        <row r="3530">
          <cell r="AM3530" t="str">
            <v/>
          </cell>
          <cell r="AN3530" t="str">
            <v/>
          </cell>
          <cell r="AO3530" t="str">
            <v/>
          </cell>
        </row>
        <row r="3531">
          <cell r="AM3531" t="str">
            <v/>
          </cell>
          <cell r="AN3531" t="str">
            <v/>
          </cell>
          <cell r="AO3531" t="str">
            <v/>
          </cell>
        </row>
        <row r="3532">
          <cell r="AM3532" t="str">
            <v/>
          </cell>
          <cell r="AN3532" t="str">
            <v/>
          </cell>
          <cell r="AO3532" t="str">
            <v/>
          </cell>
        </row>
        <row r="3533">
          <cell r="AM3533" t="str">
            <v/>
          </cell>
          <cell r="AN3533" t="str">
            <v/>
          </cell>
          <cell r="AO3533" t="str">
            <v/>
          </cell>
        </row>
        <row r="3534">
          <cell r="AM3534" t="str">
            <v/>
          </cell>
          <cell r="AN3534" t="str">
            <v/>
          </cell>
          <cell r="AO3534" t="str">
            <v/>
          </cell>
        </row>
        <row r="3535">
          <cell r="AM3535" t="str">
            <v/>
          </cell>
          <cell r="AN3535" t="str">
            <v/>
          </cell>
          <cell r="AO3535" t="str">
            <v/>
          </cell>
        </row>
        <row r="3536">
          <cell r="AM3536" t="str">
            <v/>
          </cell>
          <cell r="AN3536" t="str">
            <v/>
          </cell>
          <cell r="AO3536" t="str">
            <v/>
          </cell>
        </row>
        <row r="3537">
          <cell r="AM3537" t="str">
            <v/>
          </cell>
          <cell r="AN3537" t="str">
            <v/>
          </cell>
          <cell r="AO3537" t="str">
            <v/>
          </cell>
        </row>
        <row r="3538">
          <cell r="AM3538" t="str">
            <v/>
          </cell>
          <cell r="AN3538" t="str">
            <v/>
          </cell>
          <cell r="AO3538" t="str">
            <v/>
          </cell>
        </row>
        <row r="3539">
          <cell r="AM3539" t="str">
            <v/>
          </cell>
          <cell r="AN3539" t="str">
            <v/>
          </cell>
          <cell r="AO3539" t="str">
            <v/>
          </cell>
        </row>
        <row r="3540">
          <cell r="AM3540" t="str">
            <v/>
          </cell>
          <cell r="AN3540" t="str">
            <v/>
          </cell>
          <cell r="AO3540" t="str">
            <v/>
          </cell>
        </row>
        <row r="3541">
          <cell r="AM3541" t="str">
            <v/>
          </cell>
          <cell r="AN3541" t="str">
            <v/>
          </cell>
          <cell r="AO3541" t="str">
            <v/>
          </cell>
        </row>
        <row r="3542">
          <cell r="AM3542" t="str">
            <v/>
          </cell>
          <cell r="AN3542" t="str">
            <v/>
          </cell>
          <cell r="AO3542" t="str">
            <v/>
          </cell>
        </row>
        <row r="3543">
          <cell r="AM3543" t="str">
            <v/>
          </cell>
          <cell r="AN3543" t="str">
            <v/>
          </cell>
          <cell r="AO3543" t="str">
            <v/>
          </cell>
        </row>
        <row r="3544">
          <cell r="AM3544" t="str">
            <v/>
          </cell>
          <cell r="AN3544" t="str">
            <v/>
          </cell>
          <cell r="AO3544" t="str">
            <v/>
          </cell>
        </row>
        <row r="3545">
          <cell r="AM3545" t="str">
            <v/>
          </cell>
          <cell r="AN3545" t="str">
            <v/>
          </cell>
          <cell r="AO3545" t="str">
            <v/>
          </cell>
        </row>
        <row r="3546">
          <cell r="AM3546" t="str">
            <v/>
          </cell>
          <cell r="AN3546" t="str">
            <v/>
          </cell>
          <cell r="AO3546" t="str">
            <v/>
          </cell>
        </row>
        <row r="3547">
          <cell r="AM3547" t="str">
            <v/>
          </cell>
          <cell r="AN3547" t="str">
            <v/>
          </cell>
          <cell r="AO3547" t="str">
            <v/>
          </cell>
        </row>
        <row r="3548">
          <cell r="AM3548" t="str">
            <v/>
          </cell>
          <cell r="AN3548" t="str">
            <v/>
          </cell>
          <cell r="AO3548" t="str">
            <v/>
          </cell>
        </row>
        <row r="3549">
          <cell r="AM3549" t="str">
            <v/>
          </cell>
          <cell r="AN3549" t="str">
            <v/>
          </cell>
          <cell r="AO3549" t="str">
            <v/>
          </cell>
        </row>
        <row r="3550">
          <cell r="AM3550" t="str">
            <v/>
          </cell>
          <cell r="AN3550" t="str">
            <v/>
          </cell>
          <cell r="AO3550" t="str">
            <v/>
          </cell>
        </row>
        <row r="3551">
          <cell r="AM3551">
            <v>45248</v>
          </cell>
          <cell r="AN3551">
            <v>732</v>
          </cell>
          <cell r="AO3551">
            <v>728.35</v>
          </cell>
        </row>
        <row r="3552">
          <cell r="AM3552">
            <v>45247</v>
          </cell>
          <cell r="AN3552">
            <v>731</v>
          </cell>
          <cell r="AO3552">
            <v>728.3</v>
          </cell>
        </row>
        <row r="3553">
          <cell r="AM3553" t="str">
            <v/>
          </cell>
          <cell r="AN3553" t="str">
            <v/>
          </cell>
          <cell r="AO3553" t="str">
            <v/>
          </cell>
        </row>
        <row r="3554">
          <cell r="AM3554" t="str">
            <v/>
          </cell>
          <cell r="AN3554" t="str">
            <v/>
          </cell>
          <cell r="AO3554" t="str">
            <v/>
          </cell>
        </row>
        <row r="3555">
          <cell r="AM3555" t="str">
            <v/>
          </cell>
          <cell r="AN3555" t="str">
            <v/>
          </cell>
          <cell r="AO3555" t="str">
            <v/>
          </cell>
        </row>
        <row r="3556">
          <cell r="AM3556" t="str">
            <v/>
          </cell>
          <cell r="AN3556" t="str">
            <v/>
          </cell>
          <cell r="AO3556" t="str">
            <v/>
          </cell>
        </row>
        <row r="3557">
          <cell r="AM3557">
            <v>45246</v>
          </cell>
          <cell r="AN3557">
            <v>211.5</v>
          </cell>
          <cell r="AO3557">
            <v>210.87</v>
          </cell>
        </row>
        <row r="3558">
          <cell r="AM3558" t="str">
            <v/>
          </cell>
          <cell r="AN3558" t="str">
            <v/>
          </cell>
          <cell r="AO3558" t="str">
            <v/>
          </cell>
        </row>
        <row r="3559">
          <cell r="AM3559" t="str">
            <v/>
          </cell>
          <cell r="AN3559" t="str">
            <v/>
          </cell>
          <cell r="AO3559" t="str">
            <v/>
          </cell>
        </row>
        <row r="3560">
          <cell r="AM3560" t="str">
            <v/>
          </cell>
          <cell r="AN3560" t="str">
            <v/>
          </cell>
          <cell r="AO3560" t="str">
            <v/>
          </cell>
        </row>
        <row r="3561">
          <cell r="AM3561" t="str">
            <v/>
          </cell>
          <cell r="AN3561" t="str">
            <v/>
          </cell>
          <cell r="AO3561" t="str">
            <v/>
          </cell>
        </row>
        <row r="3562">
          <cell r="AM3562" t="str">
            <v/>
          </cell>
          <cell r="AN3562" t="str">
            <v/>
          </cell>
          <cell r="AO3562" t="str">
            <v/>
          </cell>
        </row>
        <row r="3563">
          <cell r="AM3563" t="str">
            <v/>
          </cell>
          <cell r="AN3563" t="str">
            <v/>
          </cell>
          <cell r="AO3563" t="str">
            <v/>
          </cell>
        </row>
        <row r="3564">
          <cell r="AM3564" t="str">
            <v/>
          </cell>
          <cell r="AN3564" t="str">
            <v/>
          </cell>
          <cell r="AO3564" t="str">
            <v/>
          </cell>
        </row>
        <row r="3565">
          <cell r="AM3565" t="str">
            <v/>
          </cell>
          <cell r="AN3565" t="str">
            <v/>
          </cell>
          <cell r="AO3565" t="str">
            <v/>
          </cell>
        </row>
        <row r="3566">
          <cell r="AM3566" t="str">
            <v/>
          </cell>
          <cell r="AN3566" t="str">
            <v/>
          </cell>
          <cell r="AO3566" t="str">
            <v/>
          </cell>
        </row>
        <row r="3567">
          <cell r="AM3567" t="str">
            <v/>
          </cell>
          <cell r="AN3567" t="str">
            <v/>
          </cell>
          <cell r="AO3567" t="str">
            <v/>
          </cell>
        </row>
        <row r="3568">
          <cell r="AM3568" t="str">
            <v/>
          </cell>
          <cell r="AN3568" t="str">
            <v/>
          </cell>
          <cell r="AO3568" t="str">
            <v/>
          </cell>
        </row>
        <row r="3569">
          <cell r="AM3569" t="str">
            <v/>
          </cell>
          <cell r="AN3569" t="str">
            <v/>
          </cell>
          <cell r="AO3569" t="str">
            <v/>
          </cell>
        </row>
        <row r="3570">
          <cell r="AM3570" t="str">
            <v/>
          </cell>
          <cell r="AN3570" t="str">
            <v/>
          </cell>
          <cell r="AO3570" t="str">
            <v/>
          </cell>
        </row>
        <row r="3571">
          <cell r="AM3571" t="str">
            <v/>
          </cell>
          <cell r="AN3571" t="str">
            <v/>
          </cell>
          <cell r="AO3571" t="str">
            <v/>
          </cell>
        </row>
        <row r="3572">
          <cell r="AM3572" t="str">
            <v/>
          </cell>
          <cell r="AN3572" t="str">
            <v/>
          </cell>
          <cell r="AO3572" t="str">
            <v/>
          </cell>
        </row>
        <row r="3573">
          <cell r="AM3573">
            <v>45245</v>
          </cell>
          <cell r="AN3573">
            <v>896.94</v>
          </cell>
          <cell r="AO3573">
            <v>892.56</v>
          </cell>
        </row>
        <row r="3574">
          <cell r="AM3574" t="str">
            <v/>
          </cell>
          <cell r="AN3574" t="str">
            <v/>
          </cell>
          <cell r="AO3574" t="str">
            <v/>
          </cell>
        </row>
        <row r="3575">
          <cell r="AM3575" t="str">
            <v/>
          </cell>
          <cell r="AN3575" t="str">
            <v/>
          </cell>
          <cell r="AO3575" t="str">
            <v/>
          </cell>
        </row>
        <row r="3576">
          <cell r="AM3576" t="str">
            <v/>
          </cell>
          <cell r="AN3576" t="str">
            <v/>
          </cell>
          <cell r="AO3576" t="str">
            <v/>
          </cell>
        </row>
        <row r="3577">
          <cell r="AM3577" t="str">
            <v/>
          </cell>
          <cell r="AN3577" t="str">
            <v/>
          </cell>
          <cell r="AO3577" t="str">
            <v/>
          </cell>
        </row>
        <row r="3578">
          <cell r="AM3578" t="str">
            <v/>
          </cell>
          <cell r="AN3578" t="str">
            <v/>
          </cell>
          <cell r="AO3578" t="str">
            <v/>
          </cell>
        </row>
        <row r="3579">
          <cell r="AM3579" t="str">
            <v/>
          </cell>
          <cell r="AN3579" t="str">
            <v/>
          </cell>
          <cell r="AO3579" t="str">
            <v/>
          </cell>
        </row>
        <row r="3580">
          <cell r="AM3580" t="str">
            <v/>
          </cell>
          <cell r="AN3580" t="str">
            <v/>
          </cell>
          <cell r="AO3580" t="str">
            <v/>
          </cell>
        </row>
        <row r="3581">
          <cell r="AM3581" t="str">
            <v/>
          </cell>
          <cell r="AN3581" t="str">
            <v/>
          </cell>
          <cell r="AO3581" t="str">
            <v/>
          </cell>
        </row>
        <row r="3582">
          <cell r="AM3582" t="str">
            <v/>
          </cell>
          <cell r="AN3582" t="str">
            <v/>
          </cell>
          <cell r="AO3582" t="str">
            <v/>
          </cell>
        </row>
        <row r="3583">
          <cell r="AM3583" t="str">
            <v/>
          </cell>
          <cell r="AN3583" t="str">
            <v/>
          </cell>
          <cell r="AO3583" t="str">
            <v/>
          </cell>
        </row>
        <row r="3584">
          <cell r="AM3584" t="str">
            <v/>
          </cell>
          <cell r="AN3584" t="str">
            <v/>
          </cell>
          <cell r="AO3584" t="str">
            <v/>
          </cell>
        </row>
        <row r="3585">
          <cell r="AM3585" t="str">
            <v/>
          </cell>
          <cell r="AN3585" t="str">
            <v/>
          </cell>
          <cell r="AO3585" t="str">
            <v/>
          </cell>
        </row>
        <row r="3586">
          <cell r="AM3586" t="str">
            <v/>
          </cell>
          <cell r="AN3586" t="str">
            <v/>
          </cell>
          <cell r="AO3586" t="str">
            <v/>
          </cell>
        </row>
        <row r="3587">
          <cell r="AM3587">
            <v>45244</v>
          </cell>
          <cell r="AN3587">
            <v>415</v>
          </cell>
          <cell r="AO3587">
            <v>412.53</v>
          </cell>
        </row>
        <row r="3588">
          <cell r="AM3588" t="str">
            <v/>
          </cell>
          <cell r="AN3588" t="str">
            <v/>
          </cell>
          <cell r="AO3588" t="str">
            <v/>
          </cell>
        </row>
        <row r="3589">
          <cell r="AM3589" t="str">
            <v/>
          </cell>
          <cell r="AN3589" t="str">
            <v/>
          </cell>
          <cell r="AO3589" t="str">
            <v/>
          </cell>
        </row>
        <row r="3590">
          <cell r="AM3590" t="str">
            <v/>
          </cell>
          <cell r="AN3590" t="str">
            <v/>
          </cell>
          <cell r="AO3590" t="str">
            <v/>
          </cell>
        </row>
        <row r="3591">
          <cell r="AM3591" t="str">
            <v/>
          </cell>
          <cell r="AN3591" t="str">
            <v/>
          </cell>
          <cell r="AO3591" t="str">
            <v/>
          </cell>
        </row>
        <row r="3592">
          <cell r="AM3592" t="str">
            <v/>
          </cell>
          <cell r="AN3592" t="str">
            <v/>
          </cell>
          <cell r="AO3592" t="str">
            <v/>
          </cell>
        </row>
        <row r="3593">
          <cell r="AM3593" t="str">
            <v/>
          </cell>
          <cell r="AN3593" t="str">
            <v/>
          </cell>
          <cell r="AO3593" t="str">
            <v/>
          </cell>
        </row>
        <row r="3594">
          <cell r="AM3594" t="str">
            <v/>
          </cell>
          <cell r="AN3594" t="str">
            <v/>
          </cell>
          <cell r="AO3594" t="str">
            <v/>
          </cell>
        </row>
        <row r="3595">
          <cell r="AM3595" t="str">
            <v/>
          </cell>
          <cell r="AN3595" t="str">
            <v/>
          </cell>
          <cell r="AO3595" t="str">
            <v/>
          </cell>
        </row>
        <row r="3596">
          <cell r="AM3596" t="str">
            <v/>
          </cell>
          <cell r="AN3596" t="str">
            <v/>
          </cell>
          <cell r="AO3596" t="str">
            <v/>
          </cell>
        </row>
        <row r="3597">
          <cell r="AM3597" t="str">
            <v/>
          </cell>
          <cell r="AN3597" t="str">
            <v/>
          </cell>
          <cell r="AO3597" t="str">
            <v/>
          </cell>
        </row>
        <row r="3598">
          <cell r="AM3598" t="str">
            <v/>
          </cell>
          <cell r="AN3598" t="str">
            <v/>
          </cell>
          <cell r="AO3598" t="str">
            <v/>
          </cell>
        </row>
        <row r="3599">
          <cell r="AM3599" t="str">
            <v/>
          </cell>
          <cell r="AN3599" t="str">
            <v/>
          </cell>
          <cell r="AO3599" t="str">
            <v/>
          </cell>
        </row>
        <row r="3600">
          <cell r="AM3600" t="str">
            <v/>
          </cell>
          <cell r="AN3600" t="str">
            <v/>
          </cell>
          <cell r="AO3600" t="str">
            <v/>
          </cell>
        </row>
        <row r="3601">
          <cell r="AM3601" t="str">
            <v/>
          </cell>
          <cell r="AN3601" t="str">
            <v/>
          </cell>
          <cell r="AO3601" t="str">
            <v/>
          </cell>
        </row>
        <row r="3602">
          <cell r="AM3602" t="str">
            <v/>
          </cell>
          <cell r="AN3602" t="str">
            <v/>
          </cell>
          <cell r="AO3602" t="str">
            <v/>
          </cell>
        </row>
        <row r="3603">
          <cell r="AM3603" t="str">
            <v/>
          </cell>
          <cell r="AN3603" t="str">
            <v/>
          </cell>
          <cell r="AO3603" t="str">
            <v/>
          </cell>
        </row>
        <row r="3604">
          <cell r="AM3604" t="str">
            <v/>
          </cell>
          <cell r="AN3604" t="str">
            <v/>
          </cell>
          <cell r="AO3604" t="str">
            <v/>
          </cell>
        </row>
        <row r="3605">
          <cell r="AM3605" t="str">
            <v/>
          </cell>
          <cell r="AN3605" t="str">
            <v/>
          </cell>
          <cell r="AO3605" t="str">
            <v/>
          </cell>
        </row>
        <row r="3606">
          <cell r="AM3606">
            <v>45243</v>
          </cell>
          <cell r="AN3606">
            <v>243</v>
          </cell>
          <cell r="AO3606">
            <v>242.08</v>
          </cell>
        </row>
        <row r="3607">
          <cell r="AM3607" t="str">
            <v/>
          </cell>
          <cell r="AN3607" t="str">
            <v/>
          </cell>
          <cell r="AO3607" t="str">
            <v/>
          </cell>
        </row>
        <row r="3608">
          <cell r="AM3608" t="str">
            <v/>
          </cell>
          <cell r="AN3608" t="str">
            <v/>
          </cell>
          <cell r="AO3608" t="str">
            <v/>
          </cell>
        </row>
        <row r="3609">
          <cell r="AM3609" t="str">
            <v/>
          </cell>
          <cell r="AN3609" t="str">
            <v/>
          </cell>
          <cell r="AO3609" t="str">
            <v/>
          </cell>
        </row>
        <row r="3610">
          <cell r="AM3610" t="str">
            <v/>
          </cell>
          <cell r="AN3610" t="str">
            <v/>
          </cell>
          <cell r="AO3610" t="str">
            <v/>
          </cell>
        </row>
        <row r="3611">
          <cell r="AM3611" t="str">
            <v/>
          </cell>
          <cell r="AN3611" t="str">
            <v/>
          </cell>
          <cell r="AO3611" t="str">
            <v/>
          </cell>
        </row>
        <row r="3612">
          <cell r="AM3612" t="str">
            <v/>
          </cell>
          <cell r="AN3612" t="str">
            <v/>
          </cell>
          <cell r="AO3612" t="str">
            <v/>
          </cell>
        </row>
        <row r="3613">
          <cell r="AM3613" t="str">
            <v/>
          </cell>
          <cell r="AN3613" t="str">
            <v/>
          </cell>
          <cell r="AO3613" t="str">
            <v/>
          </cell>
        </row>
        <row r="3614">
          <cell r="AM3614" t="str">
            <v/>
          </cell>
          <cell r="AN3614" t="str">
            <v/>
          </cell>
          <cell r="AO3614" t="str">
            <v/>
          </cell>
        </row>
        <row r="3615">
          <cell r="AM3615" t="str">
            <v/>
          </cell>
          <cell r="AN3615" t="str">
            <v/>
          </cell>
          <cell r="AO3615" t="str">
            <v/>
          </cell>
        </row>
        <row r="3616">
          <cell r="AM3616" t="str">
            <v/>
          </cell>
          <cell r="AN3616" t="str">
            <v/>
          </cell>
          <cell r="AO3616" t="str">
            <v/>
          </cell>
        </row>
        <row r="3617">
          <cell r="AM3617" t="str">
            <v/>
          </cell>
          <cell r="AN3617" t="str">
            <v/>
          </cell>
          <cell r="AO3617" t="str">
            <v/>
          </cell>
        </row>
        <row r="3618">
          <cell r="AM3618" t="str">
            <v/>
          </cell>
          <cell r="AN3618" t="str">
            <v/>
          </cell>
          <cell r="AO3618" t="str">
            <v/>
          </cell>
        </row>
        <row r="3619">
          <cell r="AM3619" t="str">
            <v/>
          </cell>
          <cell r="AN3619" t="str">
            <v/>
          </cell>
          <cell r="AO3619" t="str">
            <v/>
          </cell>
        </row>
        <row r="3620">
          <cell r="AM3620" t="str">
            <v/>
          </cell>
          <cell r="AN3620" t="str">
            <v/>
          </cell>
          <cell r="AO3620" t="str">
            <v/>
          </cell>
        </row>
        <row r="3621">
          <cell r="AM3621" t="str">
            <v/>
          </cell>
          <cell r="AN3621" t="str">
            <v/>
          </cell>
          <cell r="AO3621" t="str">
            <v/>
          </cell>
        </row>
        <row r="3622">
          <cell r="AM3622" t="str">
            <v/>
          </cell>
          <cell r="AN3622" t="str">
            <v/>
          </cell>
          <cell r="AO3622" t="str">
            <v/>
          </cell>
        </row>
        <row r="3623">
          <cell r="AM3623" t="str">
            <v/>
          </cell>
          <cell r="AN3623" t="str">
            <v/>
          </cell>
          <cell r="AO3623" t="str">
            <v/>
          </cell>
        </row>
        <row r="3624">
          <cell r="AM3624" t="str">
            <v/>
          </cell>
          <cell r="AN3624" t="str">
            <v/>
          </cell>
          <cell r="AO3624" t="str">
            <v/>
          </cell>
        </row>
        <row r="3625">
          <cell r="AM3625" t="str">
            <v/>
          </cell>
          <cell r="AN3625" t="str">
            <v/>
          </cell>
          <cell r="AO3625" t="str">
            <v/>
          </cell>
        </row>
        <row r="3626">
          <cell r="AM3626" t="str">
            <v/>
          </cell>
          <cell r="AN3626" t="str">
            <v/>
          </cell>
          <cell r="AO3626" t="str">
            <v/>
          </cell>
        </row>
        <row r="3627">
          <cell r="AM3627" t="str">
            <v/>
          </cell>
          <cell r="AN3627" t="str">
            <v/>
          </cell>
          <cell r="AO3627" t="str">
            <v/>
          </cell>
        </row>
        <row r="3628">
          <cell r="AM3628" t="str">
            <v/>
          </cell>
          <cell r="AN3628" t="str">
            <v/>
          </cell>
          <cell r="AO3628" t="str">
            <v/>
          </cell>
        </row>
        <row r="3629">
          <cell r="AM3629" t="str">
            <v/>
          </cell>
          <cell r="AN3629" t="str">
            <v/>
          </cell>
          <cell r="AO3629" t="str">
            <v/>
          </cell>
        </row>
        <row r="3630">
          <cell r="AM3630" t="str">
            <v/>
          </cell>
          <cell r="AN3630" t="str">
            <v/>
          </cell>
          <cell r="AO3630" t="str">
            <v/>
          </cell>
        </row>
        <row r="3631">
          <cell r="AM3631" t="str">
            <v/>
          </cell>
          <cell r="AN3631" t="str">
            <v/>
          </cell>
          <cell r="AO3631" t="str">
            <v/>
          </cell>
        </row>
        <row r="3632">
          <cell r="AM3632" t="str">
            <v/>
          </cell>
          <cell r="AN3632" t="str">
            <v/>
          </cell>
          <cell r="AO3632" t="str">
            <v/>
          </cell>
        </row>
        <row r="3633">
          <cell r="AM3633" t="str">
            <v/>
          </cell>
          <cell r="AN3633" t="str">
            <v/>
          </cell>
          <cell r="AO3633" t="str">
            <v/>
          </cell>
        </row>
        <row r="3634">
          <cell r="AM3634" t="str">
            <v/>
          </cell>
          <cell r="AN3634" t="str">
            <v/>
          </cell>
          <cell r="AO3634" t="str">
            <v/>
          </cell>
        </row>
        <row r="3635">
          <cell r="AM3635" t="str">
            <v/>
          </cell>
          <cell r="AN3635" t="str">
            <v/>
          </cell>
          <cell r="AO3635" t="str">
            <v/>
          </cell>
        </row>
        <row r="3636">
          <cell r="AM3636" t="str">
            <v/>
          </cell>
          <cell r="AN3636" t="str">
            <v/>
          </cell>
          <cell r="AO3636" t="str">
            <v/>
          </cell>
        </row>
        <row r="3637">
          <cell r="AM3637" t="str">
            <v/>
          </cell>
          <cell r="AN3637" t="str">
            <v/>
          </cell>
          <cell r="AO3637" t="str">
            <v/>
          </cell>
        </row>
        <row r="3638">
          <cell r="AM3638" t="str">
            <v/>
          </cell>
          <cell r="AN3638" t="str">
            <v/>
          </cell>
          <cell r="AO3638" t="str">
            <v/>
          </cell>
        </row>
        <row r="3639">
          <cell r="AM3639">
            <v>45240</v>
          </cell>
          <cell r="AN3639">
            <v>250</v>
          </cell>
          <cell r="AO3639">
            <v>249.37</v>
          </cell>
        </row>
        <row r="3640">
          <cell r="AM3640" t="str">
            <v/>
          </cell>
          <cell r="AN3640" t="str">
            <v/>
          </cell>
          <cell r="AO3640" t="str">
            <v/>
          </cell>
        </row>
        <row r="3641">
          <cell r="AM3641" t="str">
            <v/>
          </cell>
          <cell r="AN3641" t="str">
            <v/>
          </cell>
          <cell r="AO3641" t="str">
            <v/>
          </cell>
        </row>
        <row r="3642">
          <cell r="AM3642" t="str">
            <v/>
          </cell>
          <cell r="AN3642" t="str">
            <v/>
          </cell>
          <cell r="AO3642" t="str">
            <v/>
          </cell>
        </row>
        <row r="3643">
          <cell r="AM3643" t="str">
            <v/>
          </cell>
          <cell r="AN3643" t="str">
            <v/>
          </cell>
          <cell r="AO3643" t="str">
            <v/>
          </cell>
        </row>
        <row r="3644">
          <cell r="AM3644" t="str">
            <v/>
          </cell>
          <cell r="AN3644" t="str">
            <v/>
          </cell>
          <cell r="AO3644" t="str">
            <v/>
          </cell>
        </row>
        <row r="3645">
          <cell r="AM3645" t="str">
            <v/>
          </cell>
          <cell r="AN3645" t="str">
            <v/>
          </cell>
          <cell r="AO3645" t="str">
            <v/>
          </cell>
        </row>
        <row r="3646">
          <cell r="AM3646">
            <v>45239</v>
          </cell>
          <cell r="AN3646">
            <v>396</v>
          </cell>
          <cell r="AO3646">
            <v>395.21</v>
          </cell>
        </row>
        <row r="3647">
          <cell r="AM3647" t="str">
            <v/>
          </cell>
          <cell r="AN3647" t="str">
            <v/>
          </cell>
          <cell r="AO3647" t="str">
            <v/>
          </cell>
        </row>
        <row r="3648">
          <cell r="AM3648" t="str">
            <v/>
          </cell>
          <cell r="AN3648" t="str">
            <v/>
          </cell>
          <cell r="AO3648" t="str">
            <v/>
          </cell>
        </row>
        <row r="3649">
          <cell r="AM3649" t="str">
            <v/>
          </cell>
          <cell r="AN3649" t="str">
            <v/>
          </cell>
          <cell r="AO3649" t="str">
            <v/>
          </cell>
        </row>
        <row r="3650">
          <cell r="AM3650" t="str">
            <v/>
          </cell>
          <cell r="AN3650" t="str">
            <v/>
          </cell>
          <cell r="AO3650" t="str">
            <v/>
          </cell>
        </row>
        <row r="3651">
          <cell r="AM3651" t="str">
            <v/>
          </cell>
          <cell r="AN3651" t="str">
            <v/>
          </cell>
          <cell r="AO3651" t="str">
            <v/>
          </cell>
        </row>
        <row r="3652">
          <cell r="AM3652" t="str">
            <v/>
          </cell>
          <cell r="AN3652" t="str">
            <v/>
          </cell>
          <cell r="AO3652" t="str">
            <v/>
          </cell>
        </row>
        <row r="3653">
          <cell r="AM3653" t="str">
            <v/>
          </cell>
          <cell r="AN3653" t="str">
            <v/>
          </cell>
          <cell r="AO3653" t="str">
            <v/>
          </cell>
        </row>
        <row r="3654">
          <cell r="AM3654" t="str">
            <v/>
          </cell>
          <cell r="AN3654" t="str">
            <v/>
          </cell>
          <cell r="AO3654" t="str">
            <v/>
          </cell>
        </row>
        <row r="3655">
          <cell r="AM3655" t="str">
            <v/>
          </cell>
          <cell r="AN3655" t="str">
            <v/>
          </cell>
          <cell r="AO3655" t="str">
            <v/>
          </cell>
        </row>
        <row r="3656">
          <cell r="AM3656" t="str">
            <v/>
          </cell>
          <cell r="AN3656" t="str">
            <v/>
          </cell>
          <cell r="AO3656" t="str">
            <v/>
          </cell>
        </row>
        <row r="3657">
          <cell r="AM3657" t="str">
            <v/>
          </cell>
          <cell r="AN3657" t="str">
            <v/>
          </cell>
          <cell r="AO3657" t="str">
            <v/>
          </cell>
        </row>
        <row r="3658">
          <cell r="AM3658" t="str">
            <v/>
          </cell>
          <cell r="AN3658" t="str">
            <v/>
          </cell>
          <cell r="AO3658" t="str">
            <v/>
          </cell>
        </row>
        <row r="3659">
          <cell r="AM3659" t="str">
            <v/>
          </cell>
          <cell r="AN3659" t="str">
            <v/>
          </cell>
          <cell r="AO3659" t="str">
            <v/>
          </cell>
        </row>
        <row r="3660">
          <cell r="AM3660" t="str">
            <v/>
          </cell>
          <cell r="AN3660" t="str">
            <v/>
          </cell>
          <cell r="AO3660" t="str">
            <v/>
          </cell>
        </row>
        <row r="3661">
          <cell r="AM3661" t="str">
            <v/>
          </cell>
          <cell r="AN3661" t="str">
            <v/>
          </cell>
          <cell r="AO3661" t="str">
            <v/>
          </cell>
        </row>
        <row r="3662">
          <cell r="AM3662">
            <v>45238</v>
          </cell>
          <cell r="AN3662">
            <v>405</v>
          </cell>
          <cell r="AO3662">
            <v>403.8</v>
          </cell>
        </row>
        <row r="3663">
          <cell r="AM3663" t="str">
            <v/>
          </cell>
          <cell r="AN3663" t="str">
            <v/>
          </cell>
          <cell r="AO3663" t="str">
            <v/>
          </cell>
        </row>
        <row r="3664">
          <cell r="AM3664" t="str">
            <v/>
          </cell>
          <cell r="AN3664" t="str">
            <v/>
          </cell>
          <cell r="AO3664" t="str">
            <v/>
          </cell>
        </row>
        <row r="3665">
          <cell r="AM3665" t="str">
            <v/>
          </cell>
          <cell r="AN3665" t="str">
            <v/>
          </cell>
          <cell r="AO3665" t="str">
            <v/>
          </cell>
        </row>
        <row r="3666">
          <cell r="AM3666" t="str">
            <v/>
          </cell>
          <cell r="AN3666" t="str">
            <v/>
          </cell>
          <cell r="AO3666" t="str">
            <v/>
          </cell>
        </row>
        <row r="3667">
          <cell r="AM3667" t="str">
            <v/>
          </cell>
          <cell r="AN3667" t="str">
            <v/>
          </cell>
          <cell r="AO3667" t="str">
            <v/>
          </cell>
        </row>
        <row r="3668">
          <cell r="AM3668" t="str">
            <v/>
          </cell>
          <cell r="AN3668" t="str">
            <v/>
          </cell>
          <cell r="AO3668" t="str">
            <v/>
          </cell>
        </row>
        <row r="3669">
          <cell r="AM3669" t="str">
            <v/>
          </cell>
          <cell r="AN3669" t="str">
            <v/>
          </cell>
          <cell r="AO3669" t="str">
            <v/>
          </cell>
        </row>
        <row r="3670">
          <cell r="AM3670" t="str">
            <v/>
          </cell>
          <cell r="AN3670" t="str">
            <v/>
          </cell>
          <cell r="AO3670" t="str">
            <v/>
          </cell>
        </row>
        <row r="3671">
          <cell r="AM3671" t="str">
            <v/>
          </cell>
          <cell r="AN3671" t="str">
            <v/>
          </cell>
          <cell r="AO3671" t="str">
            <v/>
          </cell>
        </row>
        <row r="3672">
          <cell r="AM3672" t="str">
            <v/>
          </cell>
          <cell r="AN3672" t="str">
            <v/>
          </cell>
          <cell r="AO3672" t="str">
            <v/>
          </cell>
        </row>
        <row r="3673">
          <cell r="AM3673" t="str">
            <v/>
          </cell>
          <cell r="AN3673" t="str">
            <v/>
          </cell>
          <cell r="AO3673" t="str">
            <v/>
          </cell>
        </row>
        <row r="3674">
          <cell r="AM3674">
            <v>45237</v>
          </cell>
          <cell r="AN3674">
            <v>156</v>
          </cell>
          <cell r="AO3674">
            <v>155.37</v>
          </cell>
        </row>
        <row r="3675">
          <cell r="AM3675" t="str">
            <v/>
          </cell>
          <cell r="AN3675" t="str">
            <v/>
          </cell>
          <cell r="AO3675" t="str">
            <v/>
          </cell>
        </row>
        <row r="3676">
          <cell r="AM3676" t="str">
            <v/>
          </cell>
          <cell r="AN3676" t="str">
            <v/>
          </cell>
          <cell r="AO3676" t="str">
            <v/>
          </cell>
        </row>
        <row r="3677">
          <cell r="AM3677" t="str">
            <v/>
          </cell>
          <cell r="AN3677" t="str">
            <v/>
          </cell>
          <cell r="AO3677" t="str">
            <v/>
          </cell>
        </row>
        <row r="3678">
          <cell r="AM3678" t="str">
            <v/>
          </cell>
          <cell r="AN3678" t="str">
            <v/>
          </cell>
          <cell r="AO3678" t="str">
            <v/>
          </cell>
        </row>
        <row r="3679">
          <cell r="AM3679" t="str">
            <v/>
          </cell>
          <cell r="AN3679" t="str">
            <v/>
          </cell>
          <cell r="AO3679" t="str">
            <v/>
          </cell>
        </row>
        <row r="3680">
          <cell r="AM3680" t="str">
            <v/>
          </cell>
          <cell r="AN3680" t="str">
            <v/>
          </cell>
          <cell r="AO3680" t="str">
            <v/>
          </cell>
        </row>
        <row r="3681">
          <cell r="AM3681" t="str">
            <v/>
          </cell>
          <cell r="AN3681" t="str">
            <v/>
          </cell>
          <cell r="AO3681" t="str">
            <v/>
          </cell>
        </row>
        <row r="3682">
          <cell r="AM3682">
            <v>45236</v>
          </cell>
          <cell r="AN3682">
            <v>383</v>
          </cell>
          <cell r="AO3682">
            <v>382.37</v>
          </cell>
        </row>
        <row r="3683">
          <cell r="AM3683" t="str">
            <v/>
          </cell>
          <cell r="AN3683" t="str">
            <v/>
          </cell>
          <cell r="AO3683" t="str">
            <v/>
          </cell>
        </row>
        <row r="3684">
          <cell r="AM3684" t="str">
            <v/>
          </cell>
          <cell r="AN3684" t="str">
            <v/>
          </cell>
          <cell r="AO3684" t="str">
            <v/>
          </cell>
        </row>
        <row r="3685">
          <cell r="AM3685" t="str">
            <v/>
          </cell>
          <cell r="AN3685" t="str">
            <v/>
          </cell>
          <cell r="AO3685" t="str">
            <v/>
          </cell>
        </row>
        <row r="3686">
          <cell r="AM3686" t="str">
            <v/>
          </cell>
          <cell r="AN3686" t="str">
            <v/>
          </cell>
          <cell r="AO3686" t="str">
            <v/>
          </cell>
        </row>
        <row r="3687">
          <cell r="AM3687" t="str">
            <v/>
          </cell>
          <cell r="AN3687" t="str">
            <v/>
          </cell>
          <cell r="AO3687" t="str">
            <v/>
          </cell>
        </row>
        <row r="3688">
          <cell r="AM3688" t="str">
            <v/>
          </cell>
          <cell r="AN3688" t="str">
            <v/>
          </cell>
          <cell r="AO3688" t="str">
            <v/>
          </cell>
        </row>
        <row r="3689">
          <cell r="AM3689" t="str">
            <v/>
          </cell>
          <cell r="AN3689" t="str">
            <v/>
          </cell>
          <cell r="AO3689" t="str">
            <v/>
          </cell>
        </row>
        <row r="3690">
          <cell r="AM3690" t="str">
            <v/>
          </cell>
          <cell r="AN3690" t="str">
            <v/>
          </cell>
          <cell r="AO3690" t="str">
            <v/>
          </cell>
        </row>
        <row r="3691">
          <cell r="AM3691" t="str">
            <v/>
          </cell>
          <cell r="AN3691" t="str">
            <v/>
          </cell>
          <cell r="AO3691" t="str">
            <v/>
          </cell>
        </row>
        <row r="3692">
          <cell r="AM3692" t="str">
            <v/>
          </cell>
          <cell r="AN3692" t="str">
            <v/>
          </cell>
          <cell r="AO3692" t="str">
            <v/>
          </cell>
        </row>
        <row r="3693">
          <cell r="AM3693" t="str">
            <v/>
          </cell>
          <cell r="AN3693" t="str">
            <v/>
          </cell>
          <cell r="AO3693" t="str">
            <v/>
          </cell>
        </row>
        <row r="3694">
          <cell r="AM3694" t="str">
            <v/>
          </cell>
          <cell r="AN3694" t="str">
            <v/>
          </cell>
          <cell r="AO3694" t="str">
            <v/>
          </cell>
        </row>
        <row r="3695">
          <cell r="AM3695" t="str">
            <v/>
          </cell>
          <cell r="AN3695" t="str">
            <v/>
          </cell>
          <cell r="AO3695" t="str">
            <v/>
          </cell>
        </row>
        <row r="3696">
          <cell r="AM3696" t="str">
            <v/>
          </cell>
          <cell r="AN3696" t="str">
            <v/>
          </cell>
          <cell r="AO3696" t="str">
            <v/>
          </cell>
        </row>
        <row r="3697">
          <cell r="AM3697" t="str">
            <v/>
          </cell>
          <cell r="AN3697" t="str">
            <v/>
          </cell>
          <cell r="AO3697" t="str">
            <v/>
          </cell>
        </row>
        <row r="3698">
          <cell r="AM3698" t="str">
            <v/>
          </cell>
          <cell r="AN3698" t="str">
            <v/>
          </cell>
          <cell r="AO3698" t="str">
            <v/>
          </cell>
        </row>
        <row r="3699">
          <cell r="AM3699" t="str">
            <v/>
          </cell>
          <cell r="AN3699" t="str">
            <v/>
          </cell>
          <cell r="AO3699" t="str">
            <v/>
          </cell>
        </row>
        <row r="3700">
          <cell r="AM3700" t="str">
            <v/>
          </cell>
          <cell r="AN3700" t="str">
            <v/>
          </cell>
          <cell r="AO3700" t="str">
            <v/>
          </cell>
        </row>
        <row r="3701">
          <cell r="AM3701" t="str">
            <v/>
          </cell>
          <cell r="AN3701" t="str">
            <v/>
          </cell>
          <cell r="AO3701" t="str">
            <v/>
          </cell>
        </row>
        <row r="3702">
          <cell r="AM3702" t="str">
            <v/>
          </cell>
          <cell r="AN3702" t="str">
            <v/>
          </cell>
          <cell r="AO3702" t="str">
            <v/>
          </cell>
        </row>
        <row r="3703">
          <cell r="AM3703" t="str">
            <v/>
          </cell>
          <cell r="AN3703" t="str">
            <v/>
          </cell>
          <cell r="AO3703" t="str">
            <v/>
          </cell>
        </row>
        <row r="3704">
          <cell r="AM3704" t="str">
            <v/>
          </cell>
          <cell r="AN3704" t="str">
            <v/>
          </cell>
          <cell r="AO3704" t="str">
            <v/>
          </cell>
        </row>
        <row r="3705">
          <cell r="AM3705" t="str">
            <v/>
          </cell>
          <cell r="AN3705" t="str">
            <v/>
          </cell>
          <cell r="AO3705" t="str">
            <v/>
          </cell>
        </row>
        <row r="3706">
          <cell r="AM3706" t="str">
            <v/>
          </cell>
          <cell r="AN3706" t="str">
            <v/>
          </cell>
          <cell r="AO3706" t="str">
            <v/>
          </cell>
        </row>
        <row r="3707">
          <cell r="AM3707" t="str">
            <v/>
          </cell>
          <cell r="AN3707" t="str">
            <v/>
          </cell>
          <cell r="AO3707" t="str">
            <v/>
          </cell>
        </row>
        <row r="3708">
          <cell r="AM3708" t="str">
            <v/>
          </cell>
          <cell r="AN3708" t="str">
            <v/>
          </cell>
          <cell r="AO3708" t="str">
            <v/>
          </cell>
        </row>
        <row r="3709">
          <cell r="AM3709" t="str">
            <v/>
          </cell>
          <cell r="AN3709" t="str">
            <v/>
          </cell>
          <cell r="AO3709" t="str">
            <v/>
          </cell>
        </row>
        <row r="3710">
          <cell r="AM3710" t="str">
            <v/>
          </cell>
          <cell r="AN3710" t="str">
            <v/>
          </cell>
          <cell r="AO3710" t="str">
            <v/>
          </cell>
        </row>
        <row r="3711">
          <cell r="AM3711" t="str">
            <v/>
          </cell>
          <cell r="AN3711" t="str">
            <v/>
          </cell>
          <cell r="AO3711" t="str">
            <v/>
          </cell>
        </row>
        <row r="3712">
          <cell r="AM3712" t="str">
            <v/>
          </cell>
          <cell r="AN3712" t="str">
            <v/>
          </cell>
          <cell r="AO3712" t="str">
            <v/>
          </cell>
        </row>
        <row r="3713">
          <cell r="AM3713" t="str">
            <v/>
          </cell>
          <cell r="AN3713" t="str">
            <v/>
          </cell>
          <cell r="AO3713" t="str">
            <v/>
          </cell>
        </row>
        <row r="3714">
          <cell r="AM3714" t="str">
            <v/>
          </cell>
          <cell r="AN3714" t="str">
            <v/>
          </cell>
          <cell r="AO3714" t="str">
            <v/>
          </cell>
        </row>
        <row r="3715">
          <cell r="AM3715" t="str">
            <v/>
          </cell>
          <cell r="AN3715" t="str">
            <v/>
          </cell>
          <cell r="AO3715" t="str">
            <v/>
          </cell>
        </row>
        <row r="3716">
          <cell r="AM3716" t="str">
            <v/>
          </cell>
          <cell r="AN3716" t="str">
            <v/>
          </cell>
          <cell r="AO3716" t="str">
            <v/>
          </cell>
        </row>
        <row r="3717">
          <cell r="AM3717" t="str">
            <v/>
          </cell>
          <cell r="AN3717" t="str">
            <v/>
          </cell>
          <cell r="AO3717" t="str">
            <v/>
          </cell>
        </row>
        <row r="3718">
          <cell r="AM3718" t="str">
            <v/>
          </cell>
          <cell r="AN3718" t="str">
            <v/>
          </cell>
          <cell r="AO3718" t="str">
            <v/>
          </cell>
        </row>
        <row r="3719">
          <cell r="AM3719" t="str">
            <v/>
          </cell>
          <cell r="AN3719" t="str">
            <v/>
          </cell>
          <cell r="AO3719" t="str">
            <v/>
          </cell>
        </row>
        <row r="3720">
          <cell r="AM3720" t="str">
            <v/>
          </cell>
          <cell r="AN3720" t="str">
            <v/>
          </cell>
          <cell r="AO3720" t="str">
            <v/>
          </cell>
        </row>
        <row r="3721">
          <cell r="AM3721" t="str">
            <v/>
          </cell>
          <cell r="AN3721" t="str">
            <v/>
          </cell>
          <cell r="AO3721" t="str">
            <v/>
          </cell>
        </row>
        <row r="3722">
          <cell r="AM3722" t="str">
            <v/>
          </cell>
          <cell r="AN3722" t="str">
            <v/>
          </cell>
          <cell r="AO3722" t="str">
            <v/>
          </cell>
        </row>
        <row r="3723">
          <cell r="AM3723" t="str">
            <v/>
          </cell>
          <cell r="AN3723" t="str">
            <v/>
          </cell>
          <cell r="AO3723" t="str">
            <v/>
          </cell>
        </row>
        <row r="3724">
          <cell r="AM3724" t="str">
            <v/>
          </cell>
          <cell r="AN3724" t="str">
            <v/>
          </cell>
          <cell r="AO3724" t="str">
            <v/>
          </cell>
        </row>
        <row r="3725">
          <cell r="AM3725" t="str">
            <v/>
          </cell>
          <cell r="AN3725" t="str">
            <v/>
          </cell>
          <cell r="AO3725" t="str">
            <v/>
          </cell>
        </row>
        <row r="3726">
          <cell r="AM3726" t="str">
            <v/>
          </cell>
          <cell r="AN3726" t="str">
            <v/>
          </cell>
          <cell r="AO3726" t="str">
            <v/>
          </cell>
        </row>
        <row r="3727">
          <cell r="AM3727" t="str">
            <v/>
          </cell>
          <cell r="AN3727" t="str">
            <v/>
          </cell>
          <cell r="AO3727" t="str">
            <v/>
          </cell>
        </row>
        <row r="3728">
          <cell r="AM3728" t="str">
            <v/>
          </cell>
          <cell r="AN3728" t="str">
            <v/>
          </cell>
          <cell r="AO3728" t="str">
            <v/>
          </cell>
        </row>
        <row r="3729">
          <cell r="AM3729" t="str">
            <v/>
          </cell>
          <cell r="AN3729" t="str">
            <v/>
          </cell>
          <cell r="AO3729" t="str">
            <v/>
          </cell>
        </row>
        <row r="3730">
          <cell r="AM3730" t="str">
            <v/>
          </cell>
          <cell r="AN3730" t="str">
            <v/>
          </cell>
          <cell r="AO3730" t="str">
            <v/>
          </cell>
        </row>
        <row r="3731">
          <cell r="AM3731" t="str">
            <v/>
          </cell>
          <cell r="AN3731" t="str">
            <v/>
          </cell>
          <cell r="AO3731" t="str">
            <v/>
          </cell>
        </row>
        <row r="3732">
          <cell r="AM3732" t="str">
            <v/>
          </cell>
          <cell r="AN3732" t="str">
            <v/>
          </cell>
          <cell r="AO3732" t="str">
            <v/>
          </cell>
        </row>
        <row r="3733">
          <cell r="AM3733" t="str">
            <v/>
          </cell>
          <cell r="AN3733" t="str">
            <v/>
          </cell>
          <cell r="AO3733" t="str">
            <v/>
          </cell>
        </row>
        <row r="3734">
          <cell r="AM3734" t="str">
            <v/>
          </cell>
          <cell r="AN3734" t="str">
            <v/>
          </cell>
          <cell r="AO3734" t="str">
            <v/>
          </cell>
        </row>
        <row r="3735">
          <cell r="AM3735">
            <v>45233</v>
          </cell>
          <cell r="AN3735">
            <v>452</v>
          </cell>
          <cell r="AO3735">
            <v>449.37</v>
          </cell>
        </row>
        <row r="3736">
          <cell r="AM3736">
            <v>45234</v>
          </cell>
          <cell r="AN3736">
            <v>694.5</v>
          </cell>
          <cell r="AO3736">
            <v>691.66</v>
          </cell>
        </row>
        <row r="3737">
          <cell r="AM3737" t="str">
            <v/>
          </cell>
          <cell r="AN3737" t="str">
            <v/>
          </cell>
          <cell r="AO3737" t="str">
            <v/>
          </cell>
        </row>
        <row r="3738">
          <cell r="AM3738" t="str">
            <v/>
          </cell>
          <cell r="AN3738" t="str">
            <v/>
          </cell>
          <cell r="AO3738" t="str">
            <v/>
          </cell>
        </row>
        <row r="3739">
          <cell r="AM3739" t="str">
            <v/>
          </cell>
          <cell r="AN3739" t="str">
            <v/>
          </cell>
          <cell r="AO3739" t="str">
            <v/>
          </cell>
        </row>
        <row r="3740">
          <cell r="AM3740" t="str">
            <v/>
          </cell>
          <cell r="AN3740" t="str">
            <v/>
          </cell>
          <cell r="AO3740" t="str">
            <v/>
          </cell>
        </row>
        <row r="3741">
          <cell r="AM3741" t="str">
            <v/>
          </cell>
          <cell r="AN3741" t="str">
            <v/>
          </cell>
          <cell r="AO3741" t="str">
            <v/>
          </cell>
        </row>
        <row r="3742">
          <cell r="AM3742" t="str">
            <v/>
          </cell>
          <cell r="AN3742" t="str">
            <v/>
          </cell>
          <cell r="AO3742" t="str">
            <v/>
          </cell>
        </row>
        <row r="3743">
          <cell r="AM3743" t="str">
            <v/>
          </cell>
          <cell r="AN3743" t="str">
            <v/>
          </cell>
          <cell r="AO3743" t="str">
            <v/>
          </cell>
        </row>
        <row r="3744">
          <cell r="AM3744" t="str">
            <v/>
          </cell>
          <cell r="AN3744" t="str">
            <v/>
          </cell>
          <cell r="AO3744" t="str">
            <v/>
          </cell>
        </row>
        <row r="3745">
          <cell r="AM3745" t="str">
            <v/>
          </cell>
          <cell r="AN3745" t="str">
            <v/>
          </cell>
          <cell r="AO3745" t="str">
            <v/>
          </cell>
        </row>
        <row r="3746">
          <cell r="AM3746" t="str">
            <v/>
          </cell>
          <cell r="AN3746" t="str">
            <v/>
          </cell>
          <cell r="AO3746" t="str">
            <v/>
          </cell>
        </row>
        <row r="3747">
          <cell r="AM3747" t="str">
            <v/>
          </cell>
          <cell r="AN3747" t="str">
            <v/>
          </cell>
          <cell r="AO3747" t="str">
            <v/>
          </cell>
        </row>
        <row r="3748">
          <cell r="AM3748" t="str">
            <v/>
          </cell>
          <cell r="AN3748" t="str">
            <v/>
          </cell>
          <cell r="AO3748" t="str">
            <v/>
          </cell>
        </row>
        <row r="3749">
          <cell r="AM3749">
            <v>45232</v>
          </cell>
          <cell r="AN3749">
            <v>238</v>
          </cell>
          <cell r="AO3749">
            <v>222.02</v>
          </cell>
        </row>
        <row r="3750">
          <cell r="AM3750" t="str">
            <v/>
          </cell>
          <cell r="AN3750" t="str">
            <v/>
          </cell>
          <cell r="AO3750" t="str">
            <v/>
          </cell>
        </row>
        <row r="3751">
          <cell r="AM3751" t="str">
            <v/>
          </cell>
          <cell r="AN3751" t="str">
            <v/>
          </cell>
          <cell r="AO3751" t="str">
            <v/>
          </cell>
        </row>
        <row r="3752">
          <cell r="AM3752" t="str">
            <v/>
          </cell>
          <cell r="AN3752" t="str">
            <v/>
          </cell>
          <cell r="AO3752" t="str">
            <v/>
          </cell>
        </row>
        <row r="3753">
          <cell r="AM3753" t="str">
            <v/>
          </cell>
          <cell r="AN3753" t="str">
            <v/>
          </cell>
          <cell r="AO3753" t="str">
            <v/>
          </cell>
        </row>
        <row r="3754">
          <cell r="AM3754" t="str">
            <v/>
          </cell>
          <cell r="AN3754" t="str">
            <v/>
          </cell>
          <cell r="AO3754" t="str">
            <v/>
          </cell>
        </row>
        <row r="3755">
          <cell r="AM3755" t="str">
            <v/>
          </cell>
          <cell r="AN3755" t="str">
            <v/>
          </cell>
          <cell r="AO3755" t="str">
            <v/>
          </cell>
        </row>
        <row r="3756">
          <cell r="AM3756" t="str">
            <v/>
          </cell>
          <cell r="AN3756" t="str">
            <v/>
          </cell>
          <cell r="AO3756" t="str">
            <v/>
          </cell>
        </row>
        <row r="3757">
          <cell r="AM3757" t="str">
            <v/>
          </cell>
          <cell r="AN3757" t="str">
            <v/>
          </cell>
          <cell r="AO3757" t="str">
            <v/>
          </cell>
        </row>
        <row r="3758">
          <cell r="AM3758" t="str">
            <v/>
          </cell>
          <cell r="AN3758" t="str">
            <v/>
          </cell>
          <cell r="AO3758" t="str">
            <v/>
          </cell>
        </row>
        <row r="3759">
          <cell r="AM3759" t="str">
            <v/>
          </cell>
          <cell r="AN3759" t="str">
            <v/>
          </cell>
          <cell r="AO3759" t="str">
            <v/>
          </cell>
        </row>
        <row r="3760">
          <cell r="AM3760" t="str">
            <v/>
          </cell>
          <cell r="AN3760" t="str">
            <v/>
          </cell>
          <cell r="AO3760" t="str">
            <v/>
          </cell>
        </row>
        <row r="3761">
          <cell r="AM3761" t="str">
            <v/>
          </cell>
          <cell r="AN3761" t="str">
            <v/>
          </cell>
          <cell r="AO3761" t="str">
            <v/>
          </cell>
        </row>
        <row r="3762">
          <cell r="AM3762" t="str">
            <v/>
          </cell>
          <cell r="AN3762" t="str">
            <v/>
          </cell>
          <cell r="AO3762" t="str">
            <v/>
          </cell>
        </row>
        <row r="3763">
          <cell r="AM3763" t="str">
            <v/>
          </cell>
          <cell r="AN3763" t="str">
            <v/>
          </cell>
          <cell r="AO3763" t="str">
            <v/>
          </cell>
        </row>
        <row r="3764">
          <cell r="AM3764" t="str">
            <v/>
          </cell>
          <cell r="AN3764" t="str">
            <v/>
          </cell>
          <cell r="AO3764" t="str">
            <v/>
          </cell>
        </row>
        <row r="3765">
          <cell r="AM3765">
            <v>45230</v>
          </cell>
          <cell r="AN3765">
            <v>605</v>
          </cell>
          <cell r="AO3765">
            <v>601.39</v>
          </cell>
        </row>
        <row r="3766">
          <cell r="AM3766" t="str">
            <v/>
          </cell>
          <cell r="AN3766" t="str">
            <v/>
          </cell>
          <cell r="AO3766" t="str">
            <v/>
          </cell>
        </row>
        <row r="3767">
          <cell r="AM3767" t="str">
            <v/>
          </cell>
          <cell r="AN3767" t="str">
            <v/>
          </cell>
          <cell r="AO3767" t="str">
            <v/>
          </cell>
        </row>
        <row r="3768">
          <cell r="AM3768" t="str">
            <v/>
          </cell>
          <cell r="AN3768" t="str">
            <v/>
          </cell>
          <cell r="AO3768" t="str">
            <v/>
          </cell>
        </row>
        <row r="3769">
          <cell r="AM3769" t="str">
            <v/>
          </cell>
          <cell r="AN3769" t="str">
            <v/>
          </cell>
          <cell r="AO3769" t="str">
            <v/>
          </cell>
        </row>
        <row r="3770">
          <cell r="AM3770" t="str">
            <v/>
          </cell>
          <cell r="AN3770" t="str">
            <v/>
          </cell>
          <cell r="AO3770" t="str">
            <v/>
          </cell>
        </row>
        <row r="3771">
          <cell r="AM3771">
            <v>45229</v>
          </cell>
          <cell r="AN3771">
            <v>339</v>
          </cell>
          <cell r="AO3771">
            <v>338.53</v>
          </cell>
        </row>
        <row r="3772">
          <cell r="AM3772" t="str">
            <v/>
          </cell>
          <cell r="AN3772" t="str">
            <v/>
          </cell>
          <cell r="AO3772" t="str">
            <v/>
          </cell>
        </row>
        <row r="3773">
          <cell r="AM3773" t="str">
            <v/>
          </cell>
          <cell r="AN3773" t="str">
            <v/>
          </cell>
          <cell r="AO3773" t="str">
            <v/>
          </cell>
        </row>
        <row r="3774">
          <cell r="AM3774" t="str">
            <v/>
          </cell>
          <cell r="AN3774" t="str">
            <v/>
          </cell>
          <cell r="AO3774" t="str">
            <v/>
          </cell>
        </row>
        <row r="3775">
          <cell r="AM3775" t="str">
            <v/>
          </cell>
          <cell r="AN3775" t="str">
            <v/>
          </cell>
          <cell r="AO3775" t="str">
            <v/>
          </cell>
        </row>
        <row r="3776">
          <cell r="AM3776" t="str">
            <v/>
          </cell>
          <cell r="AN3776" t="str">
            <v/>
          </cell>
          <cell r="AO3776" t="str">
            <v/>
          </cell>
        </row>
        <row r="3777">
          <cell r="AM3777" t="str">
            <v/>
          </cell>
          <cell r="AN3777" t="str">
            <v/>
          </cell>
          <cell r="AO3777" t="str">
            <v/>
          </cell>
        </row>
        <row r="3778">
          <cell r="AM3778" t="str">
            <v/>
          </cell>
          <cell r="AN3778" t="str">
            <v/>
          </cell>
          <cell r="AO3778" t="str">
            <v/>
          </cell>
        </row>
        <row r="3779">
          <cell r="AM3779" t="str">
            <v/>
          </cell>
          <cell r="AN3779" t="str">
            <v/>
          </cell>
          <cell r="AO3779" t="str">
            <v/>
          </cell>
        </row>
        <row r="3780">
          <cell r="AM3780" t="str">
            <v/>
          </cell>
          <cell r="AN3780" t="str">
            <v/>
          </cell>
          <cell r="AO3780" t="str">
            <v/>
          </cell>
        </row>
        <row r="3781">
          <cell r="AM3781" t="str">
            <v/>
          </cell>
          <cell r="AN3781" t="str">
            <v/>
          </cell>
          <cell r="AO3781" t="str">
            <v/>
          </cell>
        </row>
        <row r="3782">
          <cell r="AM3782" t="str">
            <v/>
          </cell>
          <cell r="AN3782" t="str">
            <v/>
          </cell>
          <cell r="AO3782" t="str">
            <v/>
          </cell>
        </row>
        <row r="3783">
          <cell r="AM3783" t="str">
            <v/>
          </cell>
          <cell r="AN3783" t="str">
            <v/>
          </cell>
          <cell r="AO3783" t="str">
            <v/>
          </cell>
        </row>
        <row r="3784">
          <cell r="AM3784" t="str">
            <v/>
          </cell>
          <cell r="AN3784" t="str">
            <v/>
          </cell>
          <cell r="AO3784" t="str">
            <v/>
          </cell>
        </row>
        <row r="3785">
          <cell r="AM3785" t="str">
            <v/>
          </cell>
          <cell r="AN3785" t="str">
            <v/>
          </cell>
          <cell r="AO3785" t="str">
            <v/>
          </cell>
        </row>
        <row r="3786">
          <cell r="AM3786" t="str">
            <v/>
          </cell>
          <cell r="AN3786" t="str">
            <v/>
          </cell>
          <cell r="AO3786" t="str">
            <v/>
          </cell>
        </row>
        <row r="3787">
          <cell r="AM3787" t="str">
            <v/>
          </cell>
          <cell r="AN3787" t="str">
            <v/>
          </cell>
          <cell r="AO3787" t="str">
            <v/>
          </cell>
        </row>
        <row r="3788">
          <cell r="AM3788" t="str">
            <v/>
          </cell>
          <cell r="AN3788" t="str">
            <v/>
          </cell>
          <cell r="AO3788" t="str">
            <v/>
          </cell>
        </row>
        <row r="3789">
          <cell r="AM3789" t="str">
            <v/>
          </cell>
          <cell r="AN3789" t="str">
            <v/>
          </cell>
          <cell r="AO3789" t="str">
            <v/>
          </cell>
        </row>
        <row r="3790">
          <cell r="AM3790" t="str">
            <v/>
          </cell>
          <cell r="AN3790" t="str">
            <v/>
          </cell>
          <cell r="AO3790" t="str">
            <v/>
          </cell>
        </row>
        <row r="3791">
          <cell r="AM3791" t="str">
            <v/>
          </cell>
          <cell r="AN3791" t="str">
            <v/>
          </cell>
          <cell r="AO3791" t="str">
            <v/>
          </cell>
        </row>
        <row r="3792">
          <cell r="AM3792" t="str">
            <v/>
          </cell>
          <cell r="AN3792" t="str">
            <v/>
          </cell>
          <cell r="AO3792" t="str">
            <v/>
          </cell>
        </row>
        <row r="3793">
          <cell r="AM3793" t="str">
            <v/>
          </cell>
          <cell r="AN3793" t="str">
            <v/>
          </cell>
          <cell r="AO3793" t="str">
            <v/>
          </cell>
        </row>
        <row r="3794">
          <cell r="AM3794" t="str">
            <v/>
          </cell>
          <cell r="AN3794" t="str">
            <v/>
          </cell>
          <cell r="AO3794" t="str">
            <v/>
          </cell>
        </row>
        <row r="3795">
          <cell r="AM3795" t="str">
            <v/>
          </cell>
          <cell r="AN3795" t="str">
            <v/>
          </cell>
          <cell r="AO3795" t="str">
            <v/>
          </cell>
        </row>
        <row r="3796">
          <cell r="AM3796" t="str">
            <v/>
          </cell>
          <cell r="AN3796" t="str">
            <v/>
          </cell>
          <cell r="AO3796" t="str">
            <v/>
          </cell>
        </row>
        <row r="3797">
          <cell r="AM3797" t="str">
            <v/>
          </cell>
          <cell r="AN3797" t="str">
            <v/>
          </cell>
          <cell r="AO3797" t="str">
            <v/>
          </cell>
        </row>
        <row r="3798">
          <cell r="AM3798" t="str">
            <v/>
          </cell>
          <cell r="AN3798" t="str">
            <v/>
          </cell>
          <cell r="AO3798" t="str">
            <v/>
          </cell>
        </row>
        <row r="3799">
          <cell r="AM3799" t="str">
            <v/>
          </cell>
          <cell r="AN3799" t="str">
            <v/>
          </cell>
          <cell r="AO3799" t="str">
            <v/>
          </cell>
        </row>
        <row r="3800">
          <cell r="AM3800" t="str">
            <v/>
          </cell>
          <cell r="AN3800" t="str">
            <v/>
          </cell>
          <cell r="AO3800" t="str">
            <v/>
          </cell>
        </row>
        <row r="3801">
          <cell r="AM3801" t="str">
            <v/>
          </cell>
          <cell r="AN3801" t="str">
            <v/>
          </cell>
          <cell r="AO3801" t="str">
            <v/>
          </cell>
        </row>
        <row r="3802">
          <cell r="AM3802" t="str">
            <v/>
          </cell>
          <cell r="AN3802" t="str">
            <v/>
          </cell>
          <cell r="AO3802" t="str">
            <v/>
          </cell>
        </row>
        <row r="3803">
          <cell r="AM3803" t="str">
            <v/>
          </cell>
          <cell r="AN3803" t="str">
            <v/>
          </cell>
          <cell r="AO3803" t="str">
            <v/>
          </cell>
        </row>
        <row r="3804">
          <cell r="AM3804" t="str">
            <v/>
          </cell>
          <cell r="AN3804" t="str">
            <v/>
          </cell>
          <cell r="AO3804" t="str">
            <v/>
          </cell>
        </row>
        <row r="3805">
          <cell r="AM3805" t="str">
            <v/>
          </cell>
          <cell r="AN3805" t="str">
            <v/>
          </cell>
          <cell r="AO3805" t="str">
            <v/>
          </cell>
        </row>
        <row r="3806">
          <cell r="AM3806" t="str">
            <v/>
          </cell>
          <cell r="AN3806" t="str">
            <v/>
          </cell>
          <cell r="AO3806" t="str">
            <v/>
          </cell>
        </row>
        <row r="3807">
          <cell r="AM3807" t="str">
            <v/>
          </cell>
          <cell r="AN3807" t="str">
            <v/>
          </cell>
          <cell r="AO3807" t="str">
            <v/>
          </cell>
        </row>
        <row r="3808">
          <cell r="AM3808" t="str">
            <v/>
          </cell>
          <cell r="AN3808" t="str">
            <v/>
          </cell>
          <cell r="AO3808" t="str">
            <v/>
          </cell>
        </row>
        <row r="3809">
          <cell r="AM3809" t="str">
            <v/>
          </cell>
          <cell r="AN3809" t="str">
            <v/>
          </cell>
          <cell r="AO3809" t="str">
            <v/>
          </cell>
        </row>
        <row r="3810">
          <cell r="AM3810" t="str">
            <v/>
          </cell>
          <cell r="AN3810" t="str">
            <v/>
          </cell>
          <cell r="AO3810" t="str">
            <v/>
          </cell>
        </row>
        <row r="3811">
          <cell r="AM3811" t="str">
            <v/>
          </cell>
          <cell r="AN3811" t="str">
            <v/>
          </cell>
          <cell r="AO3811" t="str">
            <v/>
          </cell>
        </row>
        <row r="3812">
          <cell r="AM3812" t="str">
            <v/>
          </cell>
          <cell r="AN3812" t="str">
            <v/>
          </cell>
          <cell r="AO3812" t="str">
            <v/>
          </cell>
        </row>
        <row r="3813">
          <cell r="AM3813" t="str">
            <v/>
          </cell>
          <cell r="AN3813" t="str">
            <v/>
          </cell>
          <cell r="AO3813" t="str">
            <v/>
          </cell>
        </row>
        <row r="3814">
          <cell r="AM3814" t="str">
            <v/>
          </cell>
          <cell r="AN3814" t="str">
            <v/>
          </cell>
          <cell r="AO3814" t="str">
            <v/>
          </cell>
        </row>
        <row r="3815">
          <cell r="AM3815" t="str">
            <v/>
          </cell>
          <cell r="AN3815" t="str">
            <v/>
          </cell>
          <cell r="AO3815" t="str">
            <v/>
          </cell>
        </row>
        <row r="3816">
          <cell r="AM3816" t="str">
            <v/>
          </cell>
          <cell r="AN3816" t="str">
            <v/>
          </cell>
          <cell r="AO3816" t="str">
            <v/>
          </cell>
        </row>
        <row r="3817">
          <cell r="AM3817">
            <v>45227</v>
          </cell>
          <cell r="AN3817">
            <v>453</v>
          </cell>
          <cell r="AO3817">
            <v>450.94</v>
          </cell>
        </row>
        <row r="3818">
          <cell r="AM3818">
            <v>45226</v>
          </cell>
          <cell r="AN3818">
            <v>221</v>
          </cell>
          <cell r="AO3818">
            <v>220.17</v>
          </cell>
        </row>
        <row r="3819">
          <cell r="AM3819" t="str">
            <v/>
          </cell>
          <cell r="AN3819" t="str">
            <v/>
          </cell>
          <cell r="AO3819" t="str">
            <v/>
          </cell>
        </row>
        <row r="3820">
          <cell r="AM3820" t="str">
            <v/>
          </cell>
          <cell r="AN3820" t="str">
            <v/>
          </cell>
          <cell r="AO3820" t="str">
            <v/>
          </cell>
        </row>
        <row r="3821">
          <cell r="AM3821" t="str">
            <v/>
          </cell>
          <cell r="AN3821" t="str">
            <v/>
          </cell>
          <cell r="AO3821" t="str">
            <v/>
          </cell>
        </row>
        <row r="3822">
          <cell r="AM3822" t="str">
            <v/>
          </cell>
          <cell r="AN3822" t="str">
            <v/>
          </cell>
          <cell r="AO3822" t="str">
            <v/>
          </cell>
        </row>
        <row r="3823">
          <cell r="AM3823" t="str">
            <v/>
          </cell>
          <cell r="AN3823" t="str">
            <v/>
          </cell>
          <cell r="AO3823" t="str">
            <v/>
          </cell>
        </row>
        <row r="3824">
          <cell r="AM3824" t="str">
            <v/>
          </cell>
          <cell r="AN3824" t="str">
            <v/>
          </cell>
          <cell r="AO3824" t="str">
            <v/>
          </cell>
        </row>
        <row r="3825">
          <cell r="AM3825">
            <v>45225</v>
          </cell>
          <cell r="AN3825">
            <v>698.5</v>
          </cell>
          <cell r="AO3825">
            <v>696.43</v>
          </cell>
        </row>
        <row r="3826">
          <cell r="AM3826" t="str">
            <v/>
          </cell>
          <cell r="AN3826" t="str">
            <v/>
          </cell>
          <cell r="AO3826" t="str">
            <v/>
          </cell>
        </row>
        <row r="3827">
          <cell r="AM3827" t="str">
            <v/>
          </cell>
          <cell r="AN3827" t="str">
            <v/>
          </cell>
          <cell r="AO3827" t="str">
            <v/>
          </cell>
        </row>
        <row r="3828">
          <cell r="AM3828" t="str">
            <v/>
          </cell>
          <cell r="AN3828" t="str">
            <v/>
          </cell>
          <cell r="AO3828" t="str">
            <v/>
          </cell>
        </row>
        <row r="3829">
          <cell r="AM3829" t="str">
            <v/>
          </cell>
          <cell r="AN3829" t="str">
            <v/>
          </cell>
          <cell r="AO3829" t="str">
            <v/>
          </cell>
        </row>
        <row r="3830">
          <cell r="AM3830" t="str">
            <v/>
          </cell>
          <cell r="AN3830" t="str">
            <v/>
          </cell>
          <cell r="AO3830" t="str">
            <v/>
          </cell>
        </row>
        <row r="3831">
          <cell r="AM3831" t="str">
            <v/>
          </cell>
          <cell r="AN3831" t="str">
            <v/>
          </cell>
          <cell r="AO3831" t="str">
            <v/>
          </cell>
        </row>
        <row r="3832">
          <cell r="AM3832" t="str">
            <v/>
          </cell>
          <cell r="AN3832" t="str">
            <v/>
          </cell>
          <cell r="AO3832" t="str">
            <v/>
          </cell>
        </row>
        <row r="3833">
          <cell r="AM3833" t="str">
            <v/>
          </cell>
          <cell r="AN3833" t="str">
            <v/>
          </cell>
          <cell r="AO3833" t="str">
            <v/>
          </cell>
        </row>
        <row r="3834">
          <cell r="AM3834" t="str">
            <v/>
          </cell>
          <cell r="AN3834" t="str">
            <v/>
          </cell>
          <cell r="AO3834" t="str">
            <v/>
          </cell>
        </row>
        <row r="3835">
          <cell r="AM3835" t="str">
            <v/>
          </cell>
          <cell r="AN3835" t="str">
            <v/>
          </cell>
          <cell r="AO3835" t="str">
            <v/>
          </cell>
        </row>
        <row r="3836">
          <cell r="AM3836">
            <v>45224</v>
          </cell>
          <cell r="AN3836">
            <v>336</v>
          </cell>
          <cell r="AO3836">
            <v>335.06</v>
          </cell>
        </row>
        <row r="3837">
          <cell r="AM3837" t="str">
            <v/>
          </cell>
          <cell r="AN3837" t="str">
            <v/>
          </cell>
          <cell r="AO3837" t="str">
            <v/>
          </cell>
        </row>
        <row r="3838">
          <cell r="AM3838" t="str">
            <v/>
          </cell>
          <cell r="AN3838" t="str">
            <v/>
          </cell>
          <cell r="AO3838" t="str">
            <v/>
          </cell>
        </row>
        <row r="3839">
          <cell r="AM3839" t="str">
            <v/>
          </cell>
          <cell r="AN3839" t="str">
            <v/>
          </cell>
          <cell r="AO3839" t="str">
            <v/>
          </cell>
        </row>
        <row r="3840">
          <cell r="AM3840" t="str">
            <v/>
          </cell>
          <cell r="AN3840" t="str">
            <v/>
          </cell>
          <cell r="AO3840" t="str">
            <v/>
          </cell>
        </row>
        <row r="3841">
          <cell r="AM3841" t="str">
            <v/>
          </cell>
          <cell r="AN3841" t="str">
            <v/>
          </cell>
          <cell r="AO3841" t="str">
            <v/>
          </cell>
        </row>
        <row r="3842">
          <cell r="AM3842" t="str">
            <v/>
          </cell>
          <cell r="AN3842" t="str">
            <v/>
          </cell>
          <cell r="AO3842" t="str">
            <v/>
          </cell>
        </row>
        <row r="3843">
          <cell r="AM3843" t="str">
            <v/>
          </cell>
          <cell r="AN3843" t="str">
            <v/>
          </cell>
          <cell r="AO3843" t="str">
            <v/>
          </cell>
        </row>
        <row r="3844">
          <cell r="AM3844" t="str">
            <v/>
          </cell>
          <cell r="AN3844" t="str">
            <v/>
          </cell>
          <cell r="AO3844" t="str">
            <v/>
          </cell>
        </row>
        <row r="3845">
          <cell r="AM3845">
            <v>45223</v>
          </cell>
          <cell r="AN3845">
            <v>276.99</v>
          </cell>
          <cell r="AO3845">
            <v>276.36</v>
          </cell>
        </row>
        <row r="3846">
          <cell r="AM3846" t="str">
            <v/>
          </cell>
          <cell r="AN3846" t="str">
            <v/>
          </cell>
          <cell r="AO3846" t="str">
            <v/>
          </cell>
        </row>
        <row r="3847">
          <cell r="AM3847" t="str">
            <v/>
          </cell>
          <cell r="AN3847" t="str">
            <v/>
          </cell>
          <cell r="AO3847" t="str">
            <v/>
          </cell>
        </row>
        <row r="3848">
          <cell r="AM3848" t="str">
            <v/>
          </cell>
          <cell r="AN3848" t="str">
            <v/>
          </cell>
          <cell r="AO3848" t="str">
            <v/>
          </cell>
        </row>
        <row r="3849">
          <cell r="AM3849" t="str">
            <v/>
          </cell>
          <cell r="AN3849" t="str">
            <v/>
          </cell>
          <cell r="AO3849" t="str">
            <v/>
          </cell>
        </row>
        <row r="3850">
          <cell r="AM3850" t="str">
            <v/>
          </cell>
          <cell r="AN3850" t="str">
            <v/>
          </cell>
          <cell r="AO3850" t="str">
            <v/>
          </cell>
        </row>
        <row r="3851">
          <cell r="AM3851" t="str">
            <v/>
          </cell>
          <cell r="AN3851" t="str">
            <v/>
          </cell>
          <cell r="AO3851" t="str">
            <v/>
          </cell>
        </row>
        <row r="3852">
          <cell r="AM3852" t="str">
            <v/>
          </cell>
          <cell r="AN3852" t="str">
            <v/>
          </cell>
          <cell r="AO3852" t="str">
            <v/>
          </cell>
        </row>
        <row r="3853">
          <cell r="AM3853" t="str">
            <v/>
          </cell>
          <cell r="AN3853" t="str">
            <v/>
          </cell>
          <cell r="AO3853" t="str">
            <v/>
          </cell>
        </row>
        <row r="3854">
          <cell r="AM3854" t="str">
            <v/>
          </cell>
          <cell r="AN3854" t="str">
            <v/>
          </cell>
          <cell r="AO3854" t="str">
            <v/>
          </cell>
        </row>
        <row r="3855">
          <cell r="AM3855" t="str">
            <v/>
          </cell>
          <cell r="AN3855" t="str">
            <v/>
          </cell>
          <cell r="AO3855" t="str">
            <v/>
          </cell>
        </row>
        <row r="3856">
          <cell r="AM3856" t="str">
            <v/>
          </cell>
          <cell r="AN3856" t="str">
            <v/>
          </cell>
          <cell r="AO3856" t="str">
            <v/>
          </cell>
        </row>
        <row r="3857">
          <cell r="AM3857" t="str">
            <v/>
          </cell>
          <cell r="AN3857" t="str">
            <v/>
          </cell>
          <cell r="AO3857" t="str">
            <v/>
          </cell>
        </row>
        <row r="3858">
          <cell r="AM3858" t="str">
            <v/>
          </cell>
          <cell r="AN3858" t="str">
            <v/>
          </cell>
          <cell r="AO3858" t="str">
            <v/>
          </cell>
        </row>
        <row r="3859">
          <cell r="AM3859" t="str">
            <v/>
          </cell>
          <cell r="AN3859" t="str">
            <v/>
          </cell>
          <cell r="AO3859" t="str">
            <v/>
          </cell>
        </row>
        <row r="3860">
          <cell r="AM3860">
            <v>45222</v>
          </cell>
          <cell r="AN3860">
            <v>156.5</v>
          </cell>
          <cell r="AO3860">
            <v>156.03</v>
          </cell>
        </row>
        <row r="3861">
          <cell r="AM3861" t="str">
            <v/>
          </cell>
          <cell r="AN3861" t="str">
            <v/>
          </cell>
          <cell r="AO3861" t="str">
            <v/>
          </cell>
        </row>
        <row r="3862">
          <cell r="AM3862" t="str">
            <v/>
          </cell>
          <cell r="AN3862" t="str">
            <v/>
          </cell>
          <cell r="AO3862" t="str">
            <v/>
          </cell>
        </row>
        <row r="3863">
          <cell r="AM3863" t="str">
            <v/>
          </cell>
          <cell r="AN3863" t="str">
            <v/>
          </cell>
          <cell r="AO3863" t="str">
            <v/>
          </cell>
        </row>
        <row r="3864">
          <cell r="AM3864" t="str">
            <v/>
          </cell>
          <cell r="AN3864" t="str">
            <v/>
          </cell>
          <cell r="AO3864" t="str">
            <v/>
          </cell>
        </row>
        <row r="3865">
          <cell r="AM3865" t="str">
            <v/>
          </cell>
          <cell r="AN3865" t="str">
            <v/>
          </cell>
          <cell r="AO3865" t="str">
            <v/>
          </cell>
        </row>
        <row r="3866">
          <cell r="AM3866" t="str">
            <v/>
          </cell>
          <cell r="AN3866" t="str">
            <v/>
          </cell>
          <cell r="AO3866" t="str">
            <v/>
          </cell>
        </row>
        <row r="3867">
          <cell r="AM3867" t="str">
            <v/>
          </cell>
          <cell r="AN3867" t="str">
            <v/>
          </cell>
          <cell r="AO3867" t="str">
            <v/>
          </cell>
        </row>
        <row r="3868">
          <cell r="AM3868" t="str">
            <v/>
          </cell>
          <cell r="AN3868" t="str">
            <v/>
          </cell>
          <cell r="AO3868" t="str">
            <v/>
          </cell>
        </row>
        <row r="3869">
          <cell r="AM3869" t="str">
            <v/>
          </cell>
          <cell r="AN3869" t="str">
            <v/>
          </cell>
          <cell r="AO3869" t="str">
            <v/>
          </cell>
        </row>
        <row r="3870">
          <cell r="AM3870" t="str">
            <v/>
          </cell>
          <cell r="AN3870" t="str">
            <v/>
          </cell>
          <cell r="AO3870" t="str">
            <v/>
          </cell>
        </row>
        <row r="3871">
          <cell r="AM3871" t="str">
            <v/>
          </cell>
          <cell r="AN3871" t="str">
            <v/>
          </cell>
          <cell r="AO3871" t="str">
            <v/>
          </cell>
        </row>
        <row r="3872">
          <cell r="AM3872" t="str">
            <v/>
          </cell>
          <cell r="AN3872" t="str">
            <v/>
          </cell>
          <cell r="AO3872" t="str">
            <v/>
          </cell>
        </row>
        <row r="3873">
          <cell r="AM3873" t="str">
            <v/>
          </cell>
          <cell r="AN3873" t="str">
            <v/>
          </cell>
          <cell r="AO3873" t="str">
            <v/>
          </cell>
        </row>
        <row r="3874">
          <cell r="AM3874" t="str">
            <v/>
          </cell>
          <cell r="AN3874" t="str">
            <v/>
          </cell>
          <cell r="AO3874" t="str">
            <v/>
          </cell>
        </row>
        <row r="3875">
          <cell r="AM3875" t="str">
            <v/>
          </cell>
          <cell r="AN3875" t="str">
            <v/>
          </cell>
          <cell r="AO3875" t="str">
            <v/>
          </cell>
        </row>
        <row r="3876">
          <cell r="AM3876" t="str">
            <v/>
          </cell>
          <cell r="AN3876" t="str">
            <v/>
          </cell>
          <cell r="AO3876" t="str">
            <v/>
          </cell>
        </row>
        <row r="3877">
          <cell r="AM3877">
            <v>45220</v>
          </cell>
          <cell r="AN3877">
            <v>963</v>
          </cell>
          <cell r="AO3877">
            <v>960.8</v>
          </cell>
        </row>
        <row r="3878">
          <cell r="AM3878">
            <v>45219</v>
          </cell>
          <cell r="AN3878">
            <v>397</v>
          </cell>
          <cell r="AO3878">
            <v>396.53</v>
          </cell>
        </row>
        <row r="3879">
          <cell r="AM3879" t="str">
            <v/>
          </cell>
          <cell r="AN3879" t="str">
            <v/>
          </cell>
          <cell r="AO3879" t="str">
            <v/>
          </cell>
        </row>
        <row r="3880">
          <cell r="AM3880" t="str">
            <v/>
          </cell>
          <cell r="AN3880" t="str">
            <v/>
          </cell>
          <cell r="AO3880" t="str">
            <v/>
          </cell>
        </row>
        <row r="3881">
          <cell r="AM3881" t="str">
            <v/>
          </cell>
          <cell r="AN3881" t="str">
            <v/>
          </cell>
          <cell r="AO3881" t="str">
            <v/>
          </cell>
        </row>
        <row r="3882">
          <cell r="AM3882" t="str">
            <v/>
          </cell>
          <cell r="AN3882" t="str">
            <v/>
          </cell>
          <cell r="AO3882" t="str">
            <v/>
          </cell>
        </row>
        <row r="3883">
          <cell r="AM3883" t="str">
            <v/>
          </cell>
          <cell r="AN3883" t="str">
            <v/>
          </cell>
          <cell r="AO3883" t="str">
            <v/>
          </cell>
        </row>
        <row r="3884">
          <cell r="AM3884" t="str">
            <v/>
          </cell>
          <cell r="AN3884" t="str">
            <v/>
          </cell>
          <cell r="AO3884" t="str">
            <v/>
          </cell>
        </row>
        <row r="3885">
          <cell r="AM3885" t="str">
            <v/>
          </cell>
          <cell r="AN3885" t="str">
            <v/>
          </cell>
          <cell r="AO3885" t="str">
            <v/>
          </cell>
        </row>
        <row r="3886">
          <cell r="AM3886" t="str">
            <v/>
          </cell>
          <cell r="AN3886" t="str">
            <v/>
          </cell>
          <cell r="AO3886" t="str">
            <v/>
          </cell>
        </row>
        <row r="3887">
          <cell r="AM3887" t="str">
            <v/>
          </cell>
          <cell r="AN3887" t="str">
            <v/>
          </cell>
          <cell r="AO3887" t="str">
            <v/>
          </cell>
        </row>
        <row r="3888">
          <cell r="AM3888" t="str">
            <v/>
          </cell>
          <cell r="AN3888" t="str">
            <v/>
          </cell>
          <cell r="AO3888" t="str">
            <v/>
          </cell>
        </row>
        <row r="3889">
          <cell r="AM3889" t="str">
            <v/>
          </cell>
          <cell r="AN3889" t="str">
            <v/>
          </cell>
          <cell r="AO3889" t="str">
            <v/>
          </cell>
        </row>
        <row r="3890">
          <cell r="AM3890" t="str">
            <v/>
          </cell>
          <cell r="AN3890" t="str">
            <v/>
          </cell>
          <cell r="AO3890" t="str">
            <v/>
          </cell>
        </row>
        <row r="3891">
          <cell r="AM3891" t="str">
            <v/>
          </cell>
          <cell r="AN3891" t="str">
            <v/>
          </cell>
          <cell r="AO3891" t="str">
            <v/>
          </cell>
        </row>
        <row r="3892">
          <cell r="AM3892" t="str">
            <v/>
          </cell>
          <cell r="AN3892" t="str">
            <v/>
          </cell>
          <cell r="AO3892" t="str">
            <v/>
          </cell>
        </row>
        <row r="3893">
          <cell r="AM3893" t="str">
            <v/>
          </cell>
          <cell r="AN3893" t="str">
            <v/>
          </cell>
          <cell r="AO3893" t="str">
            <v/>
          </cell>
        </row>
        <row r="3894">
          <cell r="AM3894" t="str">
            <v/>
          </cell>
          <cell r="AN3894" t="str">
            <v/>
          </cell>
          <cell r="AO3894" t="str">
            <v/>
          </cell>
        </row>
        <row r="3895">
          <cell r="AM3895" t="str">
            <v/>
          </cell>
          <cell r="AN3895" t="str">
            <v/>
          </cell>
          <cell r="AO3895" t="str">
            <v/>
          </cell>
        </row>
        <row r="3896">
          <cell r="AM3896" t="str">
            <v/>
          </cell>
          <cell r="AN3896" t="str">
            <v/>
          </cell>
          <cell r="AO3896" t="str">
            <v/>
          </cell>
        </row>
        <row r="3897">
          <cell r="AM3897" t="str">
            <v/>
          </cell>
          <cell r="AN3897" t="str">
            <v/>
          </cell>
          <cell r="AO3897" t="str">
            <v/>
          </cell>
        </row>
        <row r="3898">
          <cell r="AM3898" t="str">
            <v/>
          </cell>
          <cell r="AN3898" t="str">
            <v/>
          </cell>
          <cell r="AO3898" t="str">
            <v/>
          </cell>
        </row>
        <row r="3899">
          <cell r="AM3899" t="str">
            <v/>
          </cell>
          <cell r="AN3899" t="str">
            <v/>
          </cell>
          <cell r="AO3899" t="str">
            <v/>
          </cell>
        </row>
        <row r="3900">
          <cell r="AM3900" t="str">
            <v/>
          </cell>
          <cell r="AN3900" t="str">
            <v/>
          </cell>
          <cell r="AO3900" t="str">
            <v/>
          </cell>
        </row>
        <row r="3901">
          <cell r="AM3901">
            <v>45218</v>
          </cell>
          <cell r="AN3901">
            <v>871.99</v>
          </cell>
          <cell r="AO3901">
            <v>870.1</v>
          </cell>
        </row>
        <row r="3902">
          <cell r="AM3902" t="str">
            <v/>
          </cell>
          <cell r="AN3902" t="str">
            <v/>
          </cell>
          <cell r="AO3902" t="str">
            <v/>
          </cell>
        </row>
        <row r="3903">
          <cell r="AM3903" t="str">
            <v/>
          </cell>
          <cell r="AN3903" t="str">
            <v/>
          </cell>
          <cell r="AO3903" t="str">
            <v/>
          </cell>
        </row>
        <row r="3904">
          <cell r="AM3904" t="str">
            <v/>
          </cell>
          <cell r="AN3904" t="str">
            <v/>
          </cell>
          <cell r="AO3904" t="str">
            <v/>
          </cell>
        </row>
        <row r="3905">
          <cell r="AM3905" t="str">
            <v/>
          </cell>
          <cell r="AN3905" t="str">
            <v/>
          </cell>
          <cell r="AO3905" t="str">
            <v/>
          </cell>
        </row>
        <row r="3906">
          <cell r="AM3906" t="str">
            <v/>
          </cell>
          <cell r="AN3906" t="str">
            <v/>
          </cell>
          <cell r="AO3906" t="str">
            <v/>
          </cell>
        </row>
        <row r="3907">
          <cell r="AM3907" t="str">
            <v/>
          </cell>
          <cell r="AN3907" t="str">
            <v/>
          </cell>
          <cell r="AO3907" t="str">
            <v/>
          </cell>
        </row>
        <row r="3908">
          <cell r="AM3908" t="str">
            <v/>
          </cell>
          <cell r="AN3908" t="str">
            <v/>
          </cell>
          <cell r="AO3908" t="str">
            <v/>
          </cell>
        </row>
        <row r="3909">
          <cell r="AM3909" t="str">
            <v/>
          </cell>
          <cell r="AN3909" t="str">
            <v/>
          </cell>
          <cell r="AO3909" t="str">
            <v/>
          </cell>
        </row>
        <row r="3910">
          <cell r="AM3910">
            <v>45217</v>
          </cell>
          <cell r="AN3910">
            <v>413</v>
          </cell>
          <cell r="AO3910">
            <v>410.14</v>
          </cell>
        </row>
        <row r="3911">
          <cell r="AM3911" t="str">
            <v/>
          </cell>
          <cell r="AN3911" t="str">
            <v/>
          </cell>
          <cell r="AO3911" t="str">
            <v/>
          </cell>
        </row>
        <row r="3912">
          <cell r="AM3912" t="str">
            <v/>
          </cell>
          <cell r="AN3912" t="str">
            <v/>
          </cell>
          <cell r="AO3912" t="str">
            <v/>
          </cell>
        </row>
        <row r="3913">
          <cell r="AM3913" t="str">
            <v/>
          </cell>
          <cell r="AN3913" t="str">
            <v/>
          </cell>
          <cell r="AO3913" t="str">
            <v/>
          </cell>
        </row>
        <row r="3914">
          <cell r="AM3914" t="str">
            <v/>
          </cell>
          <cell r="AN3914" t="str">
            <v/>
          </cell>
          <cell r="AO3914" t="str">
            <v/>
          </cell>
        </row>
        <row r="3915">
          <cell r="AM3915" t="str">
            <v/>
          </cell>
          <cell r="AN3915" t="str">
            <v/>
          </cell>
          <cell r="AO3915" t="str">
            <v/>
          </cell>
        </row>
        <row r="3916">
          <cell r="AM3916" t="str">
            <v/>
          </cell>
          <cell r="AN3916" t="str">
            <v/>
          </cell>
          <cell r="AO3916" t="str">
            <v/>
          </cell>
        </row>
        <row r="3917">
          <cell r="AM3917" t="str">
            <v/>
          </cell>
          <cell r="AN3917" t="str">
            <v/>
          </cell>
          <cell r="AO3917" t="str">
            <v/>
          </cell>
        </row>
        <row r="3918">
          <cell r="AM3918" t="str">
            <v/>
          </cell>
          <cell r="AN3918" t="str">
            <v/>
          </cell>
          <cell r="AO3918" t="str">
            <v/>
          </cell>
        </row>
        <row r="3919">
          <cell r="AM3919">
            <v>45216</v>
          </cell>
          <cell r="AN3919">
            <v>279.99</v>
          </cell>
          <cell r="AO3919">
            <v>279.45999999999998</v>
          </cell>
        </row>
        <row r="3920">
          <cell r="AM3920" t="str">
            <v/>
          </cell>
          <cell r="AN3920" t="str">
            <v/>
          </cell>
          <cell r="AO3920" t="str">
            <v/>
          </cell>
        </row>
        <row r="3921">
          <cell r="AM3921" t="str">
            <v/>
          </cell>
          <cell r="AN3921" t="str">
            <v/>
          </cell>
          <cell r="AO3921" t="str">
            <v/>
          </cell>
        </row>
        <row r="3922">
          <cell r="AM3922" t="str">
            <v/>
          </cell>
          <cell r="AN3922" t="str">
            <v/>
          </cell>
          <cell r="AO3922" t="str">
            <v/>
          </cell>
        </row>
        <row r="3923">
          <cell r="AM3923" t="str">
            <v/>
          </cell>
          <cell r="AN3923" t="str">
            <v/>
          </cell>
          <cell r="AO3923" t="str">
            <v/>
          </cell>
        </row>
        <row r="3924">
          <cell r="AM3924" t="str">
            <v/>
          </cell>
          <cell r="AN3924" t="str">
            <v/>
          </cell>
          <cell r="AO3924" t="str">
            <v/>
          </cell>
        </row>
        <row r="3925">
          <cell r="AM3925" t="str">
            <v/>
          </cell>
          <cell r="AN3925" t="str">
            <v/>
          </cell>
          <cell r="AO3925" t="str">
            <v/>
          </cell>
        </row>
        <row r="3926">
          <cell r="AM3926" t="str">
            <v/>
          </cell>
          <cell r="AN3926" t="str">
            <v/>
          </cell>
          <cell r="AO3926" t="str">
            <v/>
          </cell>
        </row>
        <row r="3927">
          <cell r="AM3927" t="str">
            <v/>
          </cell>
          <cell r="AN3927" t="str">
            <v/>
          </cell>
          <cell r="AO3927" t="str">
            <v/>
          </cell>
        </row>
        <row r="3928">
          <cell r="AM3928">
            <v>45215</v>
          </cell>
          <cell r="AN3928">
            <v>127</v>
          </cell>
          <cell r="AO3928">
            <v>125.64</v>
          </cell>
        </row>
        <row r="3929">
          <cell r="AM3929" t="str">
            <v/>
          </cell>
          <cell r="AN3929" t="str">
            <v/>
          </cell>
          <cell r="AO3929" t="str">
            <v/>
          </cell>
        </row>
        <row r="3930">
          <cell r="AM3930" t="str">
            <v/>
          </cell>
          <cell r="AN3930" t="str">
            <v/>
          </cell>
          <cell r="AO3930" t="str">
            <v/>
          </cell>
        </row>
        <row r="3931">
          <cell r="AM3931" t="str">
            <v/>
          </cell>
          <cell r="AN3931" t="str">
            <v/>
          </cell>
          <cell r="AO3931" t="str">
            <v/>
          </cell>
        </row>
        <row r="3932">
          <cell r="AM3932" t="str">
            <v/>
          </cell>
          <cell r="AN3932" t="str">
            <v/>
          </cell>
          <cell r="AO3932" t="str">
            <v/>
          </cell>
        </row>
        <row r="3933">
          <cell r="AM3933" t="str">
            <v/>
          </cell>
          <cell r="AN3933" t="str">
            <v/>
          </cell>
          <cell r="AO3933" t="str">
            <v/>
          </cell>
        </row>
        <row r="3934">
          <cell r="AM3934" t="str">
            <v/>
          </cell>
          <cell r="AN3934" t="str">
            <v/>
          </cell>
          <cell r="AO3934" t="str">
            <v/>
          </cell>
        </row>
        <row r="3935">
          <cell r="AM3935" t="str">
            <v/>
          </cell>
          <cell r="AN3935" t="str">
            <v/>
          </cell>
          <cell r="AO3935" t="str">
            <v/>
          </cell>
        </row>
        <row r="3936">
          <cell r="AM3936" t="str">
            <v/>
          </cell>
          <cell r="AN3936" t="str">
            <v/>
          </cell>
          <cell r="AO3936" t="str">
            <v/>
          </cell>
        </row>
        <row r="3937">
          <cell r="AM3937" t="str">
            <v/>
          </cell>
          <cell r="AN3937" t="str">
            <v/>
          </cell>
          <cell r="AO3937" t="str">
            <v/>
          </cell>
        </row>
        <row r="3938">
          <cell r="AM3938" t="str">
            <v/>
          </cell>
          <cell r="AN3938" t="str">
            <v/>
          </cell>
          <cell r="AO3938" t="str">
            <v/>
          </cell>
        </row>
        <row r="3939">
          <cell r="AM3939" t="str">
            <v/>
          </cell>
          <cell r="AN3939" t="str">
            <v/>
          </cell>
          <cell r="AO3939" t="str">
            <v/>
          </cell>
        </row>
        <row r="3940">
          <cell r="AM3940" t="str">
            <v/>
          </cell>
          <cell r="AN3940" t="str">
            <v/>
          </cell>
          <cell r="AO3940" t="str">
            <v/>
          </cell>
        </row>
        <row r="3941">
          <cell r="AM3941" t="str">
            <v/>
          </cell>
          <cell r="AN3941" t="str">
            <v/>
          </cell>
          <cell r="AO3941" t="str">
            <v/>
          </cell>
        </row>
        <row r="3942">
          <cell r="AM3942" t="str">
            <v/>
          </cell>
          <cell r="AN3942" t="str">
            <v/>
          </cell>
          <cell r="AO3942" t="str">
            <v/>
          </cell>
        </row>
        <row r="3943">
          <cell r="AM3943" t="str">
            <v/>
          </cell>
          <cell r="AN3943" t="str">
            <v/>
          </cell>
          <cell r="AO3943" t="str">
            <v/>
          </cell>
        </row>
        <row r="3944">
          <cell r="AM3944" t="str">
            <v/>
          </cell>
          <cell r="AN3944" t="str">
            <v/>
          </cell>
          <cell r="AO3944" t="str">
            <v/>
          </cell>
        </row>
        <row r="3945">
          <cell r="AM3945" t="str">
            <v/>
          </cell>
          <cell r="AN3945" t="str">
            <v/>
          </cell>
          <cell r="AO3945" t="str">
            <v/>
          </cell>
        </row>
        <row r="3946">
          <cell r="AM3946" t="str">
            <v/>
          </cell>
          <cell r="AN3946" t="str">
            <v/>
          </cell>
          <cell r="AO3946" t="str">
            <v/>
          </cell>
        </row>
        <row r="3947">
          <cell r="AM3947" t="str">
            <v/>
          </cell>
          <cell r="AN3947" t="str">
            <v/>
          </cell>
          <cell r="AO3947" t="str">
            <v/>
          </cell>
        </row>
        <row r="3948">
          <cell r="AM3948" t="str">
            <v/>
          </cell>
          <cell r="AN3948" t="str">
            <v/>
          </cell>
          <cell r="AO3948" t="str">
            <v/>
          </cell>
        </row>
        <row r="3949">
          <cell r="AM3949" t="str">
            <v/>
          </cell>
          <cell r="AN3949" t="str">
            <v/>
          </cell>
          <cell r="AO3949" t="str">
            <v/>
          </cell>
        </row>
        <row r="3950">
          <cell r="AM3950">
            <v>45213</v>
          </cell>
          <cell r="AN3950">
            <v>643</v>
          </cell>
          <cell r="AO3950">
            <v>640.53</v>
          </cell>
        </row>
        <row r="3951">
          <cell r="AM3951">
            <v>45212</v>
          </cell>
          <cell r="AN3951">
            <v>133</v>
          </cell>
          <cell r="AO3951">
            <v>132.69</v>
          </cell>
        </row>
        <row r="3952">
          <cell r="AM3952" t="str">
            <v/>
          </cell>
          <cell r="AN3952" t="str">
            <v/>
          </cell>
          <cell r="AO3952" t="str">
            <v/>
          </cell>
        </row>
        <row r="3953">
          <cell r="AM3953" t="str">
            <v/>
          </cell>
          <cell r="AN3953" t="str">
            <v/>
          </cell>
          <cell r="AO3953" t="str">
            <v/>
          </cell>
        </row>
        <row r="3954">
          <cell r="AM3954" t="str">
            <v/>
          </cell>
          <cell r="AN3954" t="str">
            <v/>
          </cell>
          <cell r="AO3954" t="str">
            <v/>
          </cell>
        </row>
        <row r="3955">
          <cell r="AM3955" t="str">
            <v/>
          </cell>
          <cell r="AN3955" t="str">
            <v/>
          </cell>
          <cell r="AO3955" t="str">
            <v/>
          </cell>
        </row>
        <row r="3956">
          <cell r="AM3956" t="str">
            <v/>
          </cell>
          <cell r="AN3956" t="str">
            <v/>
          </cell>
          <cell r="AO3956" t="str">
            <v/>
          </cell>
        </row>
        <row r="3957">
          <cell r="AM3957" t="str">
            <v/>
          </cell>
          <cell r="AN3957" t="str">
            <v/>
          </cell>
          <cell r="AO3957" t="str">
            <v/>
          </cell>
        </row>
        <row r="3958">
          <cell r="AM3958" t="str">
            <v/>
          </cell>
          <cell r="AN3958" t="str">
            <v/>
          </cell>
          <cell r="AO3958" t="str">
            <v/>
          </cell>
        </row>
        <row r="3959">
          <cell r="AM3959" t="str">
            <v/>
          </cell>
          <cell r="AN3959" t="str">
            <v/>
          </cell>
          <cell r="AO3959" t="str">
            <v/>
          </cell>
        </row>
        <row r="3960">
          <cell r="AM3960" t="str">
            <v/>
          </cell>
          <cell r="AN3960" t="str">
            <v/>
          </cell>
          <cell r="AO3960" t="str">
            <v/>
          </cell>
        </row>
        <row r="3961">
          <cell r="AM3961" t="str">
            <v/>
          </cell>
          <cell r="AN3961" t="str">
            <v/>
          </cell>
          <cell r="AO3961" t="str">
            <v/>
          </cell>
        </row>
        <row r="3962">
          <cell r="AM3962" t="str">
            <v/>
          </cell>
          <cell r="AN3962" t="str">
            <v/>
          </cell>
          <cell r="AO3962" t="str">
            <v/>
          </cell>
        </row>
        <row r="3963">
          <cell r="AM3963" t="str">
            <v/>
          </cell>
          <cell r="AN3963" t="str">
            <v/>
          </cell>
          <cell r="AO3963" t="str">
            <v/>
          </cell>
        </row>
        <row r="3964">
          <cell r="AM3964" t="str">
            <v/>
          </cell>
          <cell r="AN3964" t="str">
            <v/>
          </cell>
          <cell r="AO3964" t="str">
            <v/>
          </cell>
        </row>
        <row r="3965">
          <cell r="AM3965" t="str">
            <v/>
          </cell>
          <cell r="AN3965" t="str">
            <v/>
          </cell>
          <cell r="AO3965" t="str">
            <v/>
          </cell>
        </row>
        <row r="3966">
          <cell r="AM3966" t="str">
            <v/>
          </cell>
          <cell r="AN3966" t="str">
            <v/>
          </cell>
          <cell r="AO3966" t="str">
            <v/>
          </cell>
        </row>
        <row r="3967">
          <cell r="AM3967" t="str">
            <v/>
          </cell>
          <cell r="AN3967" t="str">
            <v/>
          </cell>
          <cell r="AO3967" t="str">
            <v/>
          </cell>
        </row>
        <row r="3968">
          <cell r="AM3968" t="str">
            <v/>
          </cell>
          <cell r="AN3968" t="str">
            <v/>
          </cell>
          <cell r="AO3968" t="str">
            <v/>
          </cell>
        </row>
        <row r="3969">
          <cell r="AM3969" t="str">
            <v/>
          </cell>
          <cell r="AN3969" t="str">
            <v/>
          </cell>
          <cell r="AO3969" t="str">
            <v/>
          </cell>
        </row>
        <row r="3970">
          <cell r="AM3970" t="str">
            <v/>
          </cell>
          <cell r="AN3970" t="str">
            <v/>
          </cell>
          <cell r="AO3970" t="str">
            <v/>
          </cell>
        </row>
        <row r="3971">
          <cell r="AM3971" t="str">
            <v/>
          </cell>
          <cell r="AN3971" t="str">
            <v/>
          </cell>
          <cell r="AO3971" t="str">
            <v/>
          </cell>
        </row>
        <row r="3972">
          <cell r="AM3972" t="str">
            <v/>
          </cell>
          <cell r="AN3972" t="str">
            <v/>
          </cell>
          <cell r="AO3972" t="str">
            <v/>
          </cell>
        </row>
        <row r="3973">
          <cell r="AM3973" t="str">
            <v/>
          </cell>
          <cell r="AN3973" t="str">
            <v/>
          </cell>
          <cell r="AO3973" t="str">
            <v/>
          </cell>
        </row>
        <row r="3974">
          <cell r="AM3974" t="str">
            <v/>
          </cell>
          <cell r="AN3974" t="str">
            <v/>
          </cell>
          <cell r="AO3974" t="str">
            <v/>
          </cell>
        </row>
        <row r="3975">
          <cell r="AM3975" t="str">
            <v/>
          </cell>
          <cell r="AN3975" t="str">
            <v/>
          </cell>
          <cell r="AO3975" t="str">
            <v/>
          </cell>
        </row>
        <row r="3976">
          <cell r="AM3976" t="str">
            <v/>
          </cell>
          <cell r="AN3976" t="str">
            <v/>
          </cell>
          <cell r="AO3976" t="str">
            <v/>
          </cell>
        </row>
        <row r="3977">
          <cell r="AM3977" t="str">
            <v/>
          </cell>
          <cell r="AN3977" t="str">
            <v/>
          </cell>
          <cell r="AO3977" t="str">
            <v/>
          </cell>
        </row>
        <row r="3978">
          <cell r="AM3978" t="str">
            <v/>
          </cell>
          <cell r="AN3978" t="str">
            <v/>
          </cell>
          <cell r="AO3978" t="str">
            <v/>
          </cell>
        </row>
        <row r="3979">
          <cell r="AM3979" t="str">
            <v/>
          </cell>
          <cell r="AN3979" t="str">
            <v/>
          </cell>
          <cell r="AO3979" t="str">
            <v/>
          </cell>
        </row>
        <row r="3980">
          <cell r="AM3980" t="str">
            <v/>
          </cell>
          <cell r="AN3980" t="str">
            <v/>
          </cell>
          <cell r="AO3980" t="str">
            <v/>
          </cell>
        </row>
        <row r="3981">
          <cell r="AM3981" t="str">
            <v/>
          </cell>
          <cell r="AN3981" t="str">
            <v/>
          </cell>
          <cell r="AO3981" t="str">
            <v/>
          </cell>
        </row>
        <row r="3982">
          <cell r="AM3982" t="str">
            <v/>
          </cell>
          <cell r="AN3982" t="str">
            <v/>
          </cell>
          <cell r="AO3982" t="str">
            <v/>
          </cell>
        </row>
        <row r="3983">
          <cell r="AM3983" t="str">
            <v/>
          </cell>
          <cell r="AN3983" t="str">
            <v/>
          </cell>
          <cell r="AO3983" t="str">
            <v/>
          </cell>
        </row>
        <row r="3984">
          <cell r="AM3984" t="str">
            <v/>
          </cell>
          <cell r="AN3984" t="str">
            <v/>
          </cell>
          <cell r="AO3984" t="str">
            <v/>
          </cell>
        </row>
        <row r="3985">
          <cell r="AM3985" t="str">
            <v/>
          </cell>
          <cell r="AN3985" t="str">
            <v/>
          </cell>
          <cell r="AO3985" t="str">
            <v/>
          </cell>
        </row>
        <row r="3986">
          <cell r="AM3986" t="str">
            <v/>
          </cell>
          <cell r="AN3986" t="str">
            <v/>
          </cell>
          <cell r="AO3986" t="str">
            <v/>
          </cell>
        </row>
        <row r="3987">
          <cell r="AM3987">
            <v>45211</v>
          </cell>
          <cell r="AN3987">
            <v>235</v>
          </cell>
          <cell r="AO3987">
            <v>232.94</v>
          </cell>
        </row>
        <row r="3988">
          <cell r="AM3988" t="str">
            <v/>
          </cell>
          <cell r="AN3988" t="str">
            <v/>
          </cell>
          <cell r="AO3988" t="str">
            <v/>
          </cell>
        </row>
        <row r="3989">
          <cell r="AM3989" t="str">
            <v/>
          </cell>
          <cell r="AN3989" t="str">
            <v/>
          </cell>
          <cell r="AO3989" t="str">
            <v/>
          </cell>
        </row>
        <row r="3990">
          <cell r="AM3990" t="str">
            <v/>
          </cell>
          <cell r="AN3990" t="str">
            <v/>
          </cell>
          <cell r="AO3990" t="str">
            <v/>
          </cell>
        </row>
        <row r="3991">
          <cell r="AM3991" t="str">
            <v/>
          </cell>
          <cell r="AN3991" t="str">
            <v/>
          </cell>
          <cell r="AO3991" t="str">
            <v/>
          </cell>
        </row>
        <row r="3992">
          <cell r="AM3992" t="str">
            <v/>
          </cell>
          <cell r="AN3992" t="str">
            <v/>
          </cell>
          <cell r="AO3992" t="str">
            <v/>
          </cell>
        </row>
        <row r="3993">
          <cell r="AM3993" t="str">
            <v/>
          </cell>
          <cell r="AN3993" t="str">
            <v/>
          </cell>
          <cell r="AO3993" t="str">
            <v/>
          </cell>
        </row>
        <row r="3994">
          <cell r="AM3994" t="str">
            <v/>
          </cell>
          <cell r="AN3994" t="str">
            <v/>
          </cell>
          <cell r="AO3994" t="str">
            <v/>
          </cell>
        </row>
        <row r="3995">
          <cell r="AM3995">
            <v>45210</v>
          </cell>
          <cell r="AN3995">
            <v>496</v>
          </cell>
          <cell r="AO3995">
            <v>492.76</v>
          </cell>
        </row>
        <row r="3996">
          <cell r="AM3996" t="str">
            <v/>
          </cell>
          <cell r="AN3996" t="str">
            <v/>
          </cell>
          <cell r="AO3996" t="str">
            <v/>
          </cell>
        </row>
        <row r="3997">
          <cell r="AM3997" t="str">
            <v/>
          </cell>
          <cell r="AN3997" t="str">
            <v/>
          </cell>
          <cell r="AO3997" t="str">
            <v/>
          </cell>
        </row>
        <row r="3998">
          <cell r="AM3998" t="str">
            <v/>
          </cell>
          <cell r="AN3998" t="str">
            <v/>
          </cell>
          <cell r="AO3998" t="str">
            <v/>
          </cell>
        </row>
        <row r="3999">
          <cell r="AM3999" t="str">
            <v/>
          </cell>
          <cell r="AN3999" t="str">
            <v/>
          </cell>
          <cell r="AO3999" t="str">
            <v/>
          </cell>
        </row>
        <row r="4000">
          <cell r="AM4000" t="str">
            <v/>
          </cell>
          <cell r="AN4000" t="str">
            <v/>
          </cell>
          <cell r="AO4000" t="str">
            <v/>
          </cell>
        </row>
        <row r="4001">
          <cell r="AM4001" t="str">
            <v/>
          </cell>
          <cell r="AN4001" t="str">
            <v/>
          </cell>
          <cell r="AO4001" t="str">
            <v/>
          </cell>
        </row>
        <row r="4002">
          <cell r="AM4002" t="str">
            <v/>
          </cell>
          <cell r="AN4002" t="str">
            <v/>
          </cell>
          <cell r="AO4002" t="str">
            <v/>
          </cell>
        </row>
        <row r="4003">
          <cell r="AM4003" t="str">
            <v/>
          </cell>
          <cell r="AN4003" t="str">
            <v/>
          </cell>
          <cell r="AO4003" t="str">
            <v/>
          </cell>
        </row>
        <row r="4004">
          <cell r="AM4004" t="str">
            <v/>
          </cell>
          <cell r="AN4004" t="str">
            <v/>
          </cell>
          <cell r="AO4004" t="str">
            <v/>
          </cell>
        </row>
        <row r="4005">
          <cell r="AM4005" t="str">
            <v/>
          </cell>
          <cell r="AN4005" t="str">
            <v/>
          </cell>
          <cell r="AO4005" t="str">
            <v/>
          </cell>
        </row>
        <row r="4006">
          <cell r="AM4006" t="str">
            <v/>
          </cell>
          <cell r="AN4006" t="str">
            <v/>
          </cell>
          <cell r="AO4006" t="str">
            <v/>
          </cell>
        </row>
        <row r="4007">
          <cell r="AM4007" t="str">
            <v/>
          </cell>
          <cell r="AN4007" t="str">
            <v/>
          </cell>
          <cell r="AO4007" t="str">
            <v/>
          </cell>
        </row>
        <row r="4008">
          <cell r="AM4008" t="str">
            <v/>
          </cell>
          <cell r="AN4008" t="str">
            <v/>
          </cell>
          <cell r="AO4008" t="str">
            <v/>
          </cell>
        </row>
        <row r="4009">
          <cell r="AM4009" t="str">
            <v/>
          </cell>
          <cell r="AN4009" t="str">
            <v/>
          </cell>
          <cell r="AO4009" t="str">
            <v/>
          </cell>
        </row>
        <row r="4010">
          <cell r="AM4010" t="str">
            <v/>
          </cell>
          <cell r="AN4010" t="str">
            <v/>
          </cell>
          <cell r="AO4010" t="str">
            <v/>
          </cell>
        </row>
        <row r="4011">
          <cell r="AM4011" t="str">
            <v/>
          </cell>
          <cell r="AN4011" t="str">
            <v/>
          </cell>
          <cell r="AO4011" t="str">
            <v/>
          </cell>
        </row>
        <row r="4012">
          <cell r="AM4012">
            <v>45209</v>
          </cell>
          <cell r="AN4012">
            <v>458</v>
          </cell>
          <cell r="AO4012">
            <v>456.15</v>
          </cell>
        </row>
        <row r="4013">
          <cell r="AM4013" t="str">
            <v/>
          </cell>
          <cell r="AN4013" t="str">
            <v/>
          </cell>
          <cell r="AO4013" t="str">
            <v/>
          </cell>
        </row>
        <row r="4014">
          <cell r="AM4014" t="str">
            <v/>
          </cell>
          <cell r="AN4014" t="str">
            <v/>
          </cell>
          <cell r="AO4014" t="str">
            <v/>
          </cell>
        </row>
        <row r="4015">
          <cell r="AM4015" t="str">
            <v/>
          </cell>
          <cell r="AN4015" t="str">
            <v/>
          </cell>
          <cell r="AO4015" t="str">
            <v/>
          </cell>
        </row>
        <row r="4016">
          <cell r="AM4016" t="str">
            <v/>
          </cell>
          <cell r="AN4016" t="str">
            <v/>
          </cell>
          <cell r="AO4016" t="str">
            <v/>
          </cell>
        </row>
        <row r="4017">
          <cell r="AM4017">
            <v>45208</v>
          </cell>
          <cell r="AN4017">
            <v>125</v>
          </cell>
          <cell r="AO4017">
            <v>124.62</v>
          </cell>
        </row>
        <row r="4018">
          <cell r="AM4018" t="str">
            <v/>
          </cell>
          <cell r="AN4018" t="str">
            <v/>
          </cell>
          <cell r="AO4018" t="str">
            <v/>
          </cell>
        </row>
        <row r="4019">
          <cell r="AM4019" t="str">
            <v/>
          </cell>
          <cell r="AN4019" t="str">
            <v/>
          </cell>
          <cell r="AO4019" t="str">
            <v/>
          </cell>
        </row>
        <row r="4020">
          <cell r="AM4020" t="str">
            <v/>
          </cell>
          <cell r="AN4020" t="str">
            <v/>
          </cell>
          <cell r="AO4020" t="str">
            <v/>
          </cell>
        </row>
        <row r="4021">
          <cell r="AM4021" t="str">
            <v/>
          </cell>
          <cell r="AN4021" t="str">
            <v/>
          </cell>
          <cell r="AO4021" t="str">
            <v/>
          </cell>
        </row>
        <row r="4022">
          <cell r="AM4022" t="str">
            <v/>
          </cell>
          <cell r="AN4022" t="str">
            <v/>
          </cell>
          <cell r="AO4022" t="str">
            <v/>
          </cell>
        </row>
        <row r="4023">
          <cell r="AM4023">
            <v>45205</v>
          </cell>
          <cell r="AN4023">
            <v>753.5</v>
          </cell>
          <cell r="AO4023">
            <v>752.08</v>
          </cell>
        </row>
        <row r="4024">
          <cell r="AM4024">
            <v>45206</v>
          </cell>
          <cell r="AN4024">
            <v>416</v>
          </cell>
          <cell r="AO4024">
            <v>414.9</v>
          </cell>
        </row>
        <row r="4025">
          <cell r="AM4025" t="str">
            <v/>
          </cell>
          <cell r="AN4025" t="str">
            <v/>
          </cell>
          <cell r="AO4025" t="str">
            <v/>
          </cell>
        </row>
        <row r="4026">
          <cell r="AM4026" t="str">
            <v/>
          </cell>
          <cell r="AN4026" t="str">
            <v/>
          </cell>
          <cell r="AO4026" t="str">
            <v/>
          </cell>
        </row>
        <row r="4027">
          <cell r="AM4027" t="str">
            <v/>
          </cell>
          <cell r="AN4027" t="str">
            <v/>
          </cell>
          <cell r="AO4027" t="str">
            <v/>
          </cell>
        </row>
        <row r="4028">
          <cell r="AM4028" t="str">
            <v/>
          </cell>
          <cell r="AN4028" t="str">
            <v/>
          </cell>
          <cell r="AO4028" t="str">
            <v/>
          </cell>
        </row>
        <row r="4029">
          <cell r="AM4029" t="str">
            <v/>
          </cell>
          <cell r="AN4029" t="str">
            <v/>
          </cell>
          <cell r="AO4029" t="str">
            <v/>
          </cell>
        </row>
        <row r="4030">
          <cell r="AM4030" t="str">
            <v/>
          </cell>
          <cell r="AN4030" t="str">
            <v/>
          </cell>
          <cell r="AO4030" t="str">
            <v/>
          </cell>
        </row>
        <row r="4031">
          <cell r="AM4031" t="str">
            <v/>
          </cell>
          <cell r="AN4031" t="str">
            <v/>
          </cell>
          <cell r="AO4031" t="str">
            <v/>
          </cell>
        </row>
        <row r="4032">
          <cell r="AM4032" t="str">
            <v/>
          </cell>
          <cell r="AN4032" t="str">
            <v/>
          </cell>
          <cell r="AO4032" t="str">
            <v/>
          </cell>
        </row>
        <row r="4033">
          <cell r="AM4033" t="str">
            <v/>
          </cell>
          <cell r="AN4033" t="str">
            <v/>
          </cell>
          <cell r="AO4033" t="str">
            <v/>
          </cell>
        </row>
        <row r="4034">
          <cell r="AM4034" t="str">
            <v/>
          </cell>
          <cell r="AN4034" t="str">
            <v/>
          </cell>
          <cell r="AO4034" t="str">
            <v/>
          </cell>
        </row>
        <row r="4035">
          <cell r="AM4035" t="str">
            <v/>
          </cell>
          <cell r="AN4035" t="str">
            <v/>
          </cell>
          <cell r="AO4035" t="str">
            <v/>
          </cell>
        </row>
        <row r="4036">
          <cell r="AM4036" t="str">
            <v/>
          </cell>
          <cell r="AN4036" t="str">
            <v/>
          </cell>
          <cell r="AO4036" t="str">
            <v/>
          </cell>
        </row>
        <row r="4037">
          <cell r="AM4037" t="str">
            <v/>
          </cell>
          <cell r="AN4037" t="str">
            <v/>
          </cell>
          <cell r="AO4037" t="str">
            <v/>
          </cell>
        </row>
        <row r="4038">
          <cell r="AM4038" t="str">
            <v/>
          </cell>
          <cell r="AN4038" t="str">
            <v/>
          </cell>
          <cell r="AO4038" t="str">
            <v/>
          </cell>
        </row>
        <row r="4039">
          <cell r="AM4039" t="str">
            <v/>
          </cell>
          <cell r="AN4039" t="str">
            <v/>
          </cell>
          <cell r="AO4039" t="str">
            <v/>
          </cell>
        </row>
        <row r="4040">
          <cell r="AM4040" t="str">
            <v/>
          </cell>
          <cell r="AN4040" t="str">
            <v/>
          </cell>
          <cell r="AO4040" t="str">
            <v/>
          </cell>
        </row>
        <row r="4041">
          <cell r="AM4041" t="str">
            <v/>
          </cell>
          <cell r="AN4041" t="str">
            <v/>
          </cell>
          <cell r="AO4041" t="str">
            <v/>
          </cell>
        </row>
        <row r="4042">
          <cell r="AM4042" t="str">
            <v/>
          </cell>
          <cell r="AN4042" t="str">
            <v/>
          </cell>
          <cell r="AO4042" t="str">
            <v/>
          </cell>
        </row>
        <row r="4043">
          <cell r="AM4043" t="str">
            <v/>
          </cell>
          <cell r="AN4043" t="str">
            <v/>
          </cell>
          <cell r="AO4043" t="str">
            <v/>
          </cell>
        </row>
        <row r="4044">
          <cell r="AM4044" t="str">
            <v/>
          </cell>
          <cell r="AN4044" t="str">
            <v/>
          </cell>
          <cell r="AO4044" t="str">
            <v/>
          </cell>
        </row>
        <row r="4045">
          <cell r="AM4045">
            <v>45204</v>
          </cell>
          <cell r="AN4045">
            <v>561</v>
          </cell>
          <cell r="AO4045">
            <v>559.9</v>
          </cell>
        </row>
        <row r="4046">
          <cell r="AM4046" t="str">
            <v/>
          </cell>
          <cell r="AN4046" t="str">
            <v/>
          </cell>
          <cell r="AO4046" t="str">
            <v/>
          </cell>
        </row>
        <row r="4047">
          <cell r="AM4047" t="str">
            <v/>
          </cell>
          <cell r="AN4047" t="str">
            <v/>
          </cell>
          <cell r="AO4047" t="str">
            <v/>
          </cell>
        </row>
        <row r="4048">
          <cell r="AM4048" t="str">
            <v/>
          </cell>
          <cell r="AN4048" t="str">
            <v/>
          </cell>
          <cell r="AO4048" t="str">
            <v/>
          </cell>
        </row>
        <row r="4049">
          <cell r="AM4049" t="str">
            <v/>
          </cell>
          <cell r="AN4049" t="str">
            <v/>
          </cell>
          <cell r="AO4049" t="str">
            <v/>
          </cell>
        </row>
        <row r="4050">
          <cell r="AM4050" t="str">
            <v/>
          </cell>
          <cell r="AN4050" t="str">
            <v/>
          </cell>
          <cell r="AO4050" t="str">
            <v/>
          </cell>
        </row>
        <row r="4051">
          <cell r="AM4051" t="str">
            <v/>
          </cell>
          <cell r="AN4051" t="str">
            <v/>
          </cell>
          <cell r="AO4051" t="str">
            <v/>
          </cell>
        </row>
        <row r="4052">
          <cell r="AM4052" t="str">
            <v/>
          </cell>
          <cell r="AN4052" t="str">
            <v/>
          </cell>
          <cell r="AO4052" t="str">
            <v/>
          </cell>
        </row>
        <row r="4053">
          <cell r="AM4053" t="str">
            <v/>
          </cell>
          <cell r="AN4053" t="str">
            <v/>
          </cell>
          <cell r="AO4053" t="str">
            <v/>
          </cell>
        </row>
        <row r="4054">
          <cell r="AM4054" t="str">
            <v/>
          </cell>
          <cell r="AN4054" t="str">
            <v/>
          </cell>
          <cell r="AO4054" t="str">
            <v/>
          </cell>
        </row>
        <row r="4055">
          <cell r="AM4055" t="str">
            <v/>
          </cell>
          <cell r="AN4055" t="str">
            <v/>
          </cell>
          <cell r="AO4055" t="str">
            <v/>
          </cell>
        </row>
        <row r="4056">
          <cell r="AM4056" t="str">
            <v/>
          </cell>
          <cell r="AN4056" t="str">
            <v/>
          </cell>
          <cell r="AO4056" t="str">
            <v/>
          </cell>
        </row>
        <row r="4057">
          <cell r="AM4057" t="str">
            <v/>
          </cell>
          <cell r="AN4057" t="str">
            <v/>
          </cell>
          <cell r="AO4057" t="str">
            <v/>
          </cell>
        </row>
        <row r="4058">
          <cell r="AM4058">
            <v>45203</v>
          </cell>
          <cell r="AN4058">
            <v>368</v>
          </cell>
          <cell r="AO4058">
            <v>366.43</v>
          </cell>
        </row>
        <row r="4059">
          <cell r="AM4059" t="str">
            <v/>
          </cell>
          <cell r="AN4059" t="str">
            <v/>
          </cell>
          <cell r="AO4059" t="str">
            <v/>
          </cell>
        </row>
        <row r="4060">
          <cell r="AM4060" t="str">
            <v/>
          </cell>
          <cell r="AN4060" t="str">
            <v/>
          </cell>
          <cell r="AO4060" t="str">
            <v/>
          </cell>
        </row>
        <row r="4061">
          <cell r="AM4061" t="str">
            <v/>
          </cell>
          <cell r="AN4061" t="str">
            <v/>
          </cell>
          <cell r="AO4061" t="str">
            <v/>
          </cell>
        </row>
        <row r="4062">
          <cell r="AM4062" t="str">
            <v/>
          </cell>
          <cell r="AN4062" t="str">
            <v/>
          </cell>
          <cell r="AO4062" t="str">
            <v/>
          </cell>
        </row>
        <row r="4063">
          <cell r="AM4063" t="str">
            <v/>
          </cell>
          <cell r="AN4063" t="str">
            <v/>
          </cell>
          <cell r="AO4063" t="str">
            <v/>
          </cell>
        </row>
        <row r="4064">
          <cell r="AM4064" t="str">
            <v/>
          </cell>
          <cell r="AN4064" t="str">
            <v/>
          </cell>
          <cell r="AO4064" t="str">
            <v/>
          </cell>
        </row>
        <row r="4065">
          <cell r="AM4065" t="str">
            <v/>
          </cell>
          <cell r="AN4065" t="str">
            <v/>
          </cell>
          <cell r="AO4065" t="str">
            <v/>
          </cell>
        </row>
        <row r="4066">
          <cell r="AM4066" t="str">
            <v/>
          </cell>
          <cell r="AN4066" t="str">
            <v/>
          </cell>
          <cell r="AO4066" t="str">
            <v/>
          </cell>
        </row>
        <row r="4067">
          <cell r="AM4067" t="str">
            <v/>
          </cell>
          <cell r="AN4067" t="str">
            <v/>
          </cell>
          <cell r="AO4067" t="str">
            <v/>
          </cell>
        </row>
        <row r="4068">
          <cell r="AM4068" t="str">
            <v/>
          </cell>
          <cell r="AN4068" t="str">
            <v/>
          </cell>
          <cell r="AO4068" t="str">
            <v/>
          </cell>
        </row>
        <row r="4069">
          <cell r="AM4069" t="str">
            <v/>
          </cell>
          <cell r="AN4069" t="str">
            <v/>
          </cell>
          <cell r="AO4069" t="str">
            <v/>
          </cell>
        </row>
        <row r="4070">
          <cell r="AM4070" t="str">
            <v/>
          </cell>
          <cell r="AN4070" t="str">
            <v/>
          </cell>
          <cell r="AO4070" t="str">
            <v/>
          </cell>
        </row>
        <row r="4071">
          <cell r="AM4071" t="str">
            <v/>
          </cell>
          <cell r="AN4071" t="str">
            <v/>
          </cell>
          <cell r="AO4071" t="str">
            <v/>
          </cell>
        </row>
        <row r="4072">
          <cell r="AM4072">
            <v>45202</v>
          </cell>
          <cell r="AN4072">
            <v>281</v>
          </cell>
          <cell r="AO4072">
            <v>278.19</v>
          </cell>
        </row>
        <row r="4073">
          <cell r="AM4073" t="str">
            <v/>
          </cell>
          <cell r="AN4073" t="str">
            <v/>
          </cell>
          <cell r="AO4073" t="str">
            <v/>
          </cell>
        </row>
        <row r="4074">
          <cell r="AM4074" t="str">
            <v/>
          </cell>
          <cell r="AN4074" t="str">
            <v/>
          </cell>
          <cell r="AO4074" t="str">
            <v/>
          </cell>
        </row>
        <row r="4075">
          <cell r="AM4075" t="str">
            <v/>
          </cell>
          <cell r="AN4075" t="str">
            <v/>
          </cell>
          <cell r="AO4075" t="str">
            <v/>
          </cell>
        </row>
        <row r="4076">
          <cell r="AM4076" t="str">
            <v/>
          </cell>
          <cell r="AN4076" t="str">
            <v/>
          </cell>
          <cell r="AO4076" t="str">
            <v/>
          </cell>
        </row>
        <row r="4077">
          <cell r="AM4077" t="str">
            <v/>
          </cell>
          <cell r="AN4077" t="str">
            <v/>
          </cell>
          <cell r="AO4077" t="str">
            <v/>
          </cell>
        </row>
        <row r="4078">
          <cell r="AM4078" t="str">
            <v/>
          </cell>
          <cell r="AN4078" t="str">
            <v/>
          </cell>
          <cell r="AO4078" t="str">
            <v/>
          </cell>
        </row>
        <row r="4079">
          <cell r="AM4079" t="str">
            <v/>
          </cell>
          <cell r="AN4079" t="str">
            <v/>
          </cell>
          <cell r="AO4079" t="str">
            <v/>
          </cell>
        </row>
        <row r="4080">
          <cell r="AM4080" t="str">
            <v/>
          </cell>
          <cell r="AN4080" t="str">
            <v/>
          </cell>
          <cell r="AO4080" t="str">
            <v/>
          </cell>
        </row>
        <row r="4081">
          <cell r="AM4081">
            <v>45201</v>
          </cell>
          <cell r="AN4081">
            <v>115</v>
          </cell>
          <cell r="AO4081">
            <v>99.06</v>
          </cell>
        </row>
        <row r="4082">
          <cell r="AM4082" t="str">
            <v/>
          </cell>
          <cell r="AN4082" t="str">
            <v/>
          </cell>
          <cell r="AO4082" t="str">
            <v/>
          </cell>
        </row>
        <row r="4083">
          <cell r="AM4083" t="str">
            <v/>
          </cell>
          <cell r="AN4083" t="str">
            <v/>
          </cell>
          <cell r="AO4083" t="str">
            <v/>
          </cell>
        </row>
        <row r="4084">
          <cell r="AM4084" t="str">
            <v/>
          </cell>
          <cell r="AN4084" t="str">
            <v/>
          </cell>
          <cell r="AO4084" t="str">
            <v/>
          </cell>
        </row>
        <row r="4085">
          <cell r="AM4085" t="str">
            <v/>
          </cell>
          <cell r="AN4085" t="str">
            <v/>
          </cell>
          <cell r="AO4085" t="str">
            <v/>
          </cell>
        </row>
        <row r="4086">
          <cell r="AM4086" t="str">
            <v/>
          </cell>
          <cell r="AN4086" t="str">
            <v/>
          </cell>
          <cell r="AO4086" t="str">
            <v/>
          </cell>
        </row>
        <row r="4087">
          <cell r="AM4087" t="str">
            <v/>
          </cell>
          <cell r="AN4087" t="str">
            <v/>
          </cell>
          <cell r="AO4087" t="str">
            <v/>
          </cell>
        </row>
        <row r="4088">
          <cell r="AM4088" t="str">
            <v/>
          </cell>
          <cell r="AN4088" t="str">
            <v/>
          </cell>
          <cell r="AO4088" t="str">
            <v/>
          </cell>
        </row>
        <row r="4089">
          <cell r="AM4089" t="str">
            <v/>
          </cell>
          <cell r="AN4089" t="str">
            <v/>
          </cell>
          <cell r="AO4089" t="str">
            <v/>
          </cell>
        </row>
        <row r="4090">
          <cell r="AM4090" t="str">
            <v/>
          </cell>
          <cell r="AN4090" t="str">
            <v/>
          </cell>
          <cell r="AO4090" t="str">
            <v/>
          </cell>
        </row>
        <row r="4091">
          <cell r="AM4091" t="str">
            <v/>
          </cell>
          <cell r="AN4091" t="str">
            <v/>
          </cell>
          <cell r="AO4091" t="str">
            <v/>
          </cell>
        </row>
        <row r="4092">
          <cell r="AM4092" t="str">
            <v/>
          </cell>
          <cell r="AN4092" t="str">
            <v/>
          </cell>
          <cell r="AO4092" t="str">
            <v/>
          </cell>
        </row>
        <row r="4093">
          <cell r="AM4093" t="str">
            <v/>
          </cell>
          <cell r="AN4093" t="str">
            <v/>
          </cell>
          <cell r="AO4093" t="str">
            <v/>
          </cell>
        </row>
        <row r="4094">
          <cell r="AM4094" t="str">
            <v/>
          </cell>
          <cell r="AN4094" t="str">
            <v/>
          </cell>
          <cell r="AO4094" t="str">
            <v/>
          </cell>
        </row>
        <row r="4095">
          <cell r="AM4095" t="str">
            <v/>
          </cell>
          <cell r="AN4095" t="str">
            <v/>
          </cell>
          <cell r="AO4095" t="str">
            <v/>
          </cell>
        </row>
        <row r="4096">
          <cell r="AM4096" t="str">
            <v/>
          </cell>
          <cell r="AN4096" t="str">
            <v/>
          </cell>
          <cell r="AO4096" t="str">
            <v/>
          </cell>
        </row>
        <row r="4097">
          <cell r="AM4097" t="str">
            <v/>
          </cell>
          <cell r="AN4097" t="str">
            <v/>
          </cell>
          <cell r="AO4097" t="str">
            <v/>
          </cell>
        </row>
        <row r="4098">
          <cell r="AM4098" t="str">
            <v/>
          </cell>
          <cell r="AN4098" t="str">
            <v/>
          </cell>
          <cell r="AO4098" t="str">
            <v/>
          </cell>
        </row>
        <row r="4099">
          <cell r="AM4099" t="str">
            <v/>
          </cell>
          <cell r="AN4099" t="str">
            <v/>
          </cell>
          <cell r="AO4099" t="str">
            <v/>
          </cell>
        </row>
        <row r="4100">
          <cell r="AM4100" t="str">
            <v/>
          </cell>
          <cell r="AN4100" t="str">
            <v/>
          </cell>
          <cell r="AO4100" t="str">
            <v/>
          </cell>
        </row>
        <row r="4101">
          <cell r="AM4101">
            <v>45199</v>
          </cell>
          <cell r="AN4101">
            <v>1336</v>
          </cell>
          <cell r="AO4101">
            <v>1331.6</v>
          </cell>
        </row>
        <row r="4102">
          <cell r="AM4102">
            <v>45198</v>
          </cell>
          <cell r="AN4102">
            <v>214</v>
          </cell>
          <cell r="AO4102">
            <v>213.37</v>
          </cell>
        </row>
        <row r="4103">
          <cell r="AM4103" t="str">
            <v/>
          </cell>
          <cell r="AN4103" t="str">
            <v/>
          </cell>
          <cell r="AO4103" t="str">
            <v/>
          </cell>
        </row>
        <row r="4104">
          <cell r="AM4104" t="str">
            <v/>
          </cell>
          <cell r="AN4104" t="str">
            <v/>
          </cell>
          <cell r="AO4104" t="str">
            <v/>
          </cell>
        </row>
        <row r="4105">
          <cell r="AM4105" t="str">
            <v/>
          </cell>
          <cell r="AN4105" t="str">
            <v/>
          </cell>
          <cell r="AO4105" t="str">
            <v/>
          </cell>
        </row>
        <row r="4106">
          <cell r="AM4106" t="str">
            <v/>
          </cell>
          <cell r="AN4106" t="str">
            <v/>
          </cell>
          <cell r="AO4106" t="str">
            <v/>
          </cell>
        </row>
        <row r="4107">
          <cell r="AM4107" t="str">
            <v/>
          </cell>
          <cell r="AN4107" t="str">
            <v/>
          </cell>
          <cell r="AO4107" t="str">
            <v/>
          </cell>
        </row>
        <row r="4108">
          <cell r="AM4108" t="str">
            <v/>
          </cell>
          <cell r="AN4108" t="str">
            <v/>
          </cell>
          <cell r="AO4108" t="str">
            <v/>
          </cell>
        </row>
        <row r="4109">
          <cell r="AM4109" t="str">
            <v/>
          </cell>
          <cell r="AN4109" t="str">
            <v/>
          </cell>
          <cell r="AO4109" t="str">
            <v/>
          </cell>
        </row>
        <row r="4110">
          <cell r="AM4110" t="str">
            <v/>
          </cell>
          <cell r="AN4110" t="str">
            <v/>
          </cell>
          <cell r="AO4110" t="str">
            <v/>
          </cell>
        </row>
        <row r="4111">
          <cell r="AM4111" t="str">
            <v/>
          </cell>
          <cell r="AN4111" t="str">
            <v/>
          </cell>
          <cell r="AO4111" t="str">
            <v/>
          </cell>
        </row>
        <row r="4112">
          <cell r="AM4112" t="str">
            <v/>
          </cell>
          <cell r="AN4112" t="str">
            <v/>
          </cell>
          <cell r="AO4112" t="str">
            <v/>
          </cell>
        </row>
        <row r="4113">
          <cell r="AM4113" t="str">
            <v/>
          </cell>
          <cell r="AN4113" t="str">
            <v/>
          </cell>
          <cell r="AO4113" t="str">
            <v/>
          </cell>
        </row>
        <row r="4114">
          <cell r="AM4114" t="str">
            <v/>
          </cell>
          <cell r="AN4114" t="str">
            <v/>
          </cell>
          <cell r="AO4114" t="str">
            <v/>
          </cell>
        </row>
        <row r="4115">
          <cell r="AM4115" t="str">
            <v/>
          </cell>
          <cell r="AN4115" t="str">
            <v/>
          </cell>
          <cell r="AO4115" t="str">
            <v/>
          </cell>
        </row>
        <row r="4116">
          <cell r="AM4116" t="str">
            <v/>
          </cell>
          <cell r="AN4116" t="str">
            <v/>
          </cell>
          <cell r="AO4116" t="str">
            <v/>
          </cell>
        </row>
        <row r="4117">
          <cell r="AM4117" t="str">
            <v/>
          </cell>
          <cell r="AN4117" t="str">
            <v/>
          </cell>
          <cell r="AO4117" t="str">
            <v/>
          </cell>
        </row>
        <row r="4118">
          <cell r="AM4118" t="str">
            <v/>
          </cell>
          <cell r="AN4118" t="str">
            <v/>
          </cell>
          <cell r="AO4118" t="str">
            <v/>
          </cell>
        </row>
        <row r="4119">
          <cell r="AM4119" t="str">
            <v/>
          </cell>
          <cell r="AN4119" t="str">
            <v/>
          </cell>
          <cell r="AO4119" t="str">
            <v/>
          </cell>
        </row>
        <row r="4120">
          <cell r="AM4120" t="str">
            <v/>
          </cell>
          <cell r="AN4120" t="str">
            <v/>
          </cell>
          <cell r="AO4120" t="str">
            <v/>
          </cell>
        </row>
        <row r="4121">
          <cell r="AM4121" t="str">
            <v/>
          </cell>
          <cell r="AN4121" t="str">
            <v/>
          </cell>
          <cell r="AO4121" t="str">
            <v/>
          </cell>
        </row>
        <row r="4122">
          <cell r="AM4122" t="str">
            <v/>
          </cell>
          <cell r="AN4122" t="str">
            <v/>
          </cell>
          <cell r="AO4122" t="str">
            <v/>
          </cell>
        </row>
        <row r="4123">
          <cell r="AM4123" t="str">
            <v/>
          </cell>
          <cell r="AN4123" t="str">
            <v/>
          </cell>
          <cell r="AO4123" t="str">
            <v/>
          </cell>
        </row>
        <row r="4124">
          <cell r="AM4124" t="str">
            <v/>
          </cell>
          <cell r="AN4124" t="str">
            <v/>
          </cell>
          <cell r="AO4124" t="str">
            <v/>
          </cell>
        </row>
        <row r="4125">
          <cell r="AM4125" t="str">
            <v/>
          </cell>
          <cell r="AN4125" t="str">
            <v/>
          </cell>
          <cell r="AO4125" t="str">
            <v/>
          </cell>
        </row>
        <row r="4126">
          <cell r="AM4126" t="str">
            <v/>
          </cell>
          <cell r="AN4126" t="str">
            <v/>
          </cell>
          <cell r="AO4126" t="str">
            <v/>
          </cell>
        </row>
        <row r="4127">
          <cell r="AM4127" t="str">
            <v/>
          </cell>
          <cell r="AN4127" t="str">
            <v/>
          </cell>
          <cell r="AO4127" t="str">
            <v/>
          </cell>
        </row>
        <row r="4128">
          <cell r="AM4128" t="str">
            <v/>
          </cell>
          <cell r="AN4128" t="str">
            <v/>
          </cell>
          <cell r="AO4128" t="str">
            <v/>
          </cell>
        </row>
        <row r="4129">
          <cell r="AM4129" t="str">
            <v/>
          </cell>
          <cell r="AN4129" t="str">
            <v/>
          </cell>
          <cell r="AO4129" t="str">
            <v/>
          </cell>
        </row>
        <row r="4130">
          <cell r="AM4130" t="str">
            <v/>
          </cell>
          <cell r="AN4130" t="str">
            <v/>
          </cell>
          <cell r="AO4130" t="str">
            <v/>
          </cell>
        </row>
        <row r="4131">
          <cell r="AM4131" t="str">
            <v/>
          </cell>
          <cell r="AN4131" t="str">
            <v/>
          </cell>
          <cell r="AO4131" t="str">
            <v/>
          </cell>
        </row>
        <row r="4132">
          <cell r="AM4132" t="str">
            <v/>
          </cell>
          <cell r="AN4132" t="str">
            <v/>
          </cell>
          <cell r="AO4132" t="str">
            <v/>
          </cell>
        </row>
        <row r="4133">
          <cell r="AM4133" t="str">
            <v/>
          </cell>
          <cell r="AN4133" t="str">
            <v/>
          </cell>
          <cell r="AO4133" t="str">
            <v/>
          </cell>
        </row>
        <row r="4134">
          <cell r="AM4134" t="str">
            <v/>
          </cell>
          <cell r="AN4134" t="str">
            <v/>
          </cell>
          <cell r="AO4134" t="str">
            <v/>
          </cell>
        </row>
        <row r="4135">
          <cell r="AM4135">
            <v>45197</v>
          </cell>
          <cell r="AN4135">
            <v>662</v>
          </cell>
          <cell r="AO4135">
            <v>659.74</v>
          </cell>
        </row>
        <row r="4136">
          <cell r="AM4136" t="str">
            <v/>
          </cell>
          <cell r="AN4136" t="str">
            <v/>
          </cell>
          <cell r="AO4136" t="str">
            <v/>
          </cell>
        </row>
        <row r="4137">
          <cell r="AM4137" t="str">
            <v/>
          </cell>
          <cell r="AN4137" t="str">
            <v/>
          </cell>
          <cell r="AO4137" t="str">
            <v/>
          </cell>
        </row>
        <row r="4138">
          <cell r="AM4138" t="str">
            <v/>
          </cell>
          <cell r="AN4138" t="str">
            <v/>
          </cell>
          <cell r="AO4138" t="str">
            <v/>
          </cell>
        </row>
        <row r="4139">
          <cell r="AM4139" t="str">
            <v/>
          </cell>
          <cell r="AN4139" t="str">
            <v/>
          </cell>
          <cell r="AO4139" t="str">
            <v/>
          </cell>
        </row>
        <row r="4140">
          <cell r="AM4140" t="str">
            <v/>
          </cell>
          <cell r="AN4140" t="str">
            <v/>
          </cell>
          <cell r="AO4140" t="str">
            <v/>
          </cell>
        </row>
        <row r="4141">
          <cell r="AM4141" t="str">
            <v/>
          </cell>
          <cell r="AN4141" t="str">
            <v/>
          </cell>
          <cell r="AO4141" t="str">
            <v/>
          </cell>
        </row>
        <row r="4142">
          <cell r="AM4142" t="str">
            <v/>
          </cell>
          <cell r="AN4142" t="str">
            <v/>
          </cell>
          <cell r="AO4142" t="str">
            <v/>
          </cell>
        </row>
        <row r="4143">
          <cell r="AM4143" t="str">
            <v/>
          </cell>
          <cell r="AN4143" t="str">
            <v/>
          </cell>
          <cell r="AO4143" t="str">
            <v/>
          </cell>
        </row>
        <row r="4144">
          <cell r="AM4144" t="str">
            <v/>
          </cell>
          <cell r="AN4144" t="str">
            <v/>
          </cell>
          <cell r="AO4144" t="str">
            <v/>
          </cell>
        </row>
        <row r="4145">
          <cell r="AM4145" t="str">
            <v/>
          </cell>
          <cell r="AN4145" t="str">
            <v/>
          </cell>
          <cell r="AO4145" t="str">
            <v/>
          </cell>
        </row>
        <row r="4146">
          <cell r="AM4146" t="str">
            <v/>
          </cell>
          <cell r="AN4146" t="str">
            <v/>
          </cell>
          <cell r="AO4146" t="str">
            <v/>
          </cell>
        </row>
        <row r="4147">
          <cell r="AM4147" t="str">
            <v/>
          </cell>
          <cell r="AN4147" t="str">
            <v/>
          </cell>
          <cell r="AO4147" t="str">
            <v/>
          </cell>
        </row>
        <row r="4148">
          <cell r="AM4148" t="str">
            <v/>
          </cell>
          <cell r="AN4148" t="str">
            <v/>
          </cell>
          <cell r="AO4148" t="str">
            <v/>
          </cell>
        </row>
        <row r="4149">
          <cell r="AM4149" t="str">
            <v/>
          </cell>
          <cell r="AN4149" t="str">
            <v/>
          </cell>
          <cell r="AO4149" t="str">
            <v/>
          </cell>
        </row>
        <row r="4150">
          <cell r="AM4150">
            <v>45196</v>
          </cell>
          <cell r="AN4150">
            <v>567</v>
          </cell>
          <cell r="AO4150">
            <v>566</v>
          </cell>
        </row>
        <row r="4151">
          <cell r="AM4151" t="str">
            <v/>
          </cell>
          <cell r="AN4151" t="str">
            <v/>
          </cell>
          <cell r="AO4151" t="str">
            <v/>
          </cell>
        </row>
        <row r="4152">
          <cell r="AM4152" t="str">
            <v/>
          </cell>
          <cell r="AN4152" t="str">
            <v/>
          </cell>
          <cell r="AO4152" t="str">
            <v/>
          </cell>
        </row>
        <row r="4153">
          <cell r="AM4153" t="str">
            <v/>
          </cell>
          <cell r="AN4153" t="str">
            <v/>
          </cell>
          <cell r="AO4153" t="str">
            <v/>
          </cell>
        </row>
        <row r="4154">
          <cell r="AM4154" t="str">
            <v/>
          </cell>
          <cell r="AN4154" t="str">
            <v/>
          </cell>
          <cell r="AO4154" t="str">
            <v/>
          </cell>
        </row>
        <row r="4155">
          <cell r="AM4155" t="str">
            <v/>
          </cell>
          <cell r="AN4155" t="str">
            <v/>
          </cell>
          <cell r="AO4155" t="str">
            <v/>
          </cell>
        </row>
        <row r="4156">
          <cell r="AM4156" t="str">
            <v/>
          </cell>
          <cell r="AN4156" t="str">
            <v/>
          </cell>
          <cell r="AO4156" t="str">
            <v/>
          </cell>
        </row>
        <row r="4157">
          <cell r="AM4157" t="str">
            <v/>
          </cell>
          <cell r="AN4157" t="str">
            <v/>
          </cell>
          <cell r="AO4157" t="str">
            <v/>
          </cell>
        </row>
        <row r="4158">
          <cell r="AM4158" t="str">
            <v/>
          </cell>
          <cell r="AN4158" t="str">
            <v/>
          </cell>
          <cell r="AO4158" t="str">
            <v/>
          </cell>
        </row>
        <row r="4159">
          <cell r="AM4159" t="str">
            <v/>
          </cell>
          <cell r="AN4159" t="str">
            <v/>
          </cell>
          <cell r="AO4159" t="str">
            <v/>
          </cell>
        </row>
        <row r="4160">
          <cell r="AM4160">
            <v>45195</v>
          </cell>
          <cell r="AN4160">
            <v>120</v>
          </cell>
          <cell r="AO4160">
            <v>119.17</v>
          </cell>
        </row>
        <row r="4161">
          <cell r="AM4161" t="str">
            <v/>
          </cell>
          <cell r="AN4161" t="str">
            <v/>
          </cell>
          <cell r="AO4161" t="str">
            <v/>
          </cell>
        </row>
        <row r="4162">
          <cell r="AM4162" t="str">
            <v/>
          </cell>
          <cell r="AN4162" t="str">
            <v/>
          </cell>
          <cell r="AO4162" t="str">
            <v/>
          </cell>
        </row>
        <row r="4163">
          <cell r="AM4163" t="str">
            <v/>
          </cell>
          <cell r="AN4163" t="str">
            <v/>
          </cell>
          <cell r="AO4163" t="str">
            <v/>
          </cell>
        </row>
        <row r="4164">
          <cell r="AM4164" t="str">
            <v/>
          </cell>
          <cell r="AN4164" t="str">
            <v/>
          </cell>
          <cell r="AO4164" t="str">
            <v/>
          </cell>
        </row>
        <row r="4165">
          <cell r="AM4165" t="str">
            <v/>
          </cell>
          <cell r="AN4165" t="str">
            <v/>
          </cell>
          <cell r="AO4165" t="str">
            <v/>
          </cell>
        </row>
        <row r="4166">
          <cell r="AM4166" t="str">
            <v/>
          </cell>
          <cell r="AN4166" t="str">
            <v/>
          </cell>
          <cell r="AO4166" t="str">
            <v/>
          </cell>
        </row>
        <row r="4167">
          <cell r="AM4167" t="str">
            <v/>
          </cell>
          <cell r="AN4167" t="str">
            <v/>
          </cell>
          <cell r="AO4167" t="str">
            <v/>
          </cell>
        </row>
        <row r="4168">
          <cell r="AM4168" t="str">
            <v/>
          </cell>
          <cell r="AN4168" t="str">
            <v/>
          </cell>
          <cell r="AO4168" t="str">
            <v/>
          </cell>
        </row>
        <row r="4169">
          <cell r="AM4169" t="str">
            <v/>
          </cell>
          <cell r="AN4169" t="str">
            <v/>
          </cell>
          <cell r="AO4169" t="str">
            <v/>
          </cell>
        </row>
        <row r="4170">
          <cell r="AM4170" t="str">
            <v/>
          </cell>
          <cell r="AN4170" t="str">
            <v/>
          </cell>
          <cell r="AO4170" t="str">
            <v/>
          </cell>
        </row>
        <row r="4171">
          <cell r="AM4171" t="str">
            <v/>
          </cell>
          <cell r="AN4171" t="str">
            <v/>
          </cell>
          <cell r="AO4171" t="str">
            <v/>
          </cell>
        </row>
        <row r="4172">
          <cell r="AM4172" t="str">
            <v/>
          </cell>
          <cell r="AN4172" t="str">
            <v/>
          </cell>
          <cell r="AO4172" t="str">
            <v/>
          </cell>
        </row>
        <row r="4173">
          <cell r="AM4173" t="str">
            <v/>
          </cell>
          <cell r="AN4173" t="str">
            <v/>
          </cell>
          <cell r="AO4173" t="str">
            <v/>
          </cell>
        </row>
        <row r="4174">
          <cell r="AM4174" t="str">
            <v/>
          </cell>
          <cell r="AN4174" t="str">
            <v/>
          </cell>
          <cell r="AO4174" t="str">
            <v/>
          </cell>
        </row>
        <row r="4175">
          <cell r="AM4175" t="str">
            <v/>
          </cell>
          <cell r="AN4175" t="str">
            <v/>
          </cell>
          <cell r="AO4175" t="str">
            <v/>
          </cell>
        </row>
        <row r="4176">
          <cell r="AM4176">
            <v>45194</v>
          </cell>
          <cell r="AN4176">
            <v>117</v>
          </cell>
          <cell r="AO4176">
            <v>116.69</v>
          </cell>
        </row>
        <row r="4177">
          <cell r="AM4177" t="str">
            <v/>
          </cell>
          <cell r="AN4177" t="str">
            <v/>
          </cell>
          <cell r="AO4177" t="str">
            <v/>
          </cell>
        </row>
        <row r="4178">
          <cell r="AM4178" t="str">
            <v/>
          </cell>
          <cell r="AN4178" t="str">
            <v/>
          </cell>
          <cell r="AO4178" t="str">
            <v/>
          </cell>
        </row>
        <row r="4179">
          <cell r="AM4179" t="str">
            <v/>
          </cell>
          <cell r="AN4179" t="str">
            <v/>
          </cell>
          <cell r="AO4179" t="str">
            <v/>
          </cell>
        </row>
        <row r="4180">
          <cell r="AM4180" t="str">
            <v/>
          </cell>
          <cell r="AN4180" t="str">
            <v/>
          </cell>
          <cell r="AO4180" t="str">
            <v/>
          </cell>
        </row>
        <row r="4181">
          <cell r="AM4181" t="str">
            <v/>
          </cell>
          <cell r="AN4181" t="str">
            <v/>
          </cell>
          <cell r="AO4181" t="str">
            <v/>
          </cell>
        </row>
        <row r="4182">
          <cell r="AM4182" t="str">
            <v/>
          </cell>
          <cell r="AN4182" t="str">
            <v/>
          </cell>
          <cell r="AO4182" t="str">
            <v/>
          </cell>
        </row>
        <row r="4183">
          <cell r="AM4183" t="str">
            <v/>
          </cell>
          <cell r="AN4183" t="str">
            <v/>
          </cell>
          <cell r="AO4183" t="str">
            <v/>
          </cell>
        </row>
        <row r="4184">
          <cell r="AM4184" t="str">
            <v/>
          </cell>
          <cell r="AN4184" t="str">
            <v/>
          </cell>
          <cell r="AO4184" t="str">
            <v/>
          </cell>
        </row>
        <row r="4185">
          <cell r="AM4185" t="str">
            <v/>
          </cell>
          <cell r="AN4185" t="str">
            <v/>
          </cell>
          <cell r="AO4185" t="str">
            <v/>
          </cell>
        </row>
        <row r="4186">
          <cell r="AM4186" t="str">
            <v/>
          </cell>
          <cell r="AN4186" t="str">
            <v/>
          </cell>
          <cell r="AO4186" t="str">
            <v/>
          </cell>
        </row>
        <row r="4187">
          <cell r="AM4187" t="str">
            <v/>
          </cell>
          <cell r="AN4187" t="str">
            <v/>
          </cell>
          <cell r="AO4187" t="str">
            <v/>
          </cell>
        </row>
        <row r="4188">
          <cell r="AM4188" t="str">
            <v/>
          </cell>
          <cell r="AN4188" t="str">
            <v/>
          </cell>
          <cell r="AO4188" t="str">
            <v/>
          </cell>
        </row>
        <row r="4189">
          <cell r="AM4189" t="str">
            <v/>
          </cell>
          <cell r="AN4189" t="str">
            <v/>
          </cell>
          <cell r="AO4189" t="str">
            <v/>
          </cell>
        </row>
        <row r="4190">
          <cell r="AM4190">
            <v>45192</v>
          </cell>
          <cell r="AN4190">
            <v>576.99</v>
          </cell>
          <cell r="AO4190">
            <v>574.27</v>
          </cell>
        </row>
        <row r="4191">
          <cell r="AM4191">
            <v>45191</v>
          </cell>
          <cell r="AN4191">
            <v>80</v>
          </cell>
          <cell r="AO4191">
            <v>79.69</v>
          </cell>
        </row>
        <row r="4192">
          <cell r="AM4192" t="str">
            <v/>
          </cell>
          <cell r="AN4192" t="str">
            <v/>
          </cell>
          <cell r="AO4192" t="str">
            <v/>
          </cell>
        </row>
        <row r="4193">
          <cell r="AM4193" t="str">
            <v/>
          </cell>
          <cell r="AN4193" t="str">
            <v/>
          </cell>
          <cell r="AO4193" t="str">
            <v/>
          </cell>
        </row>
        <row r="4194">
          <cell r="AM4194" t="str">
            <v/>
          </cell>
          <cell r="AN4194" t="str">
            <v/>
          </cell>
          <cell r="AO4194" t="str">
            <v/>
          </cell>
        </row>
        <row r="4195">
          <cell r="AM4195" t="str">
            <v/>
          </cell>
          <cell r="AN4195" t="str">
            <v/>
          </cell>
          <cell r="AO4195" t="str">
            <v/>
          </cell>
        </row>
        <row r="4196">
          <cell r="AM4196" t="str">
            <v/>
          </cell>
          <cell r="AN4196" t="str">
            <v/>
          </cell>
          <cell r="AO4196" t="str">
            <v/>
          </cell>
        </row>
        <row r="4197">
          <cell r="AM4197" t="str">
            <v/>
          </cell>
          <cell r="AN4197" t="str">
            <v/>
          </cell>
          <cell r="AO4197" t="str">
            <v/>
          </cell>
        </row>
        <row r="4198">
          <cell r="AM4198" t="str">
            <v/>
          </cell>
          <cell r="AN4198" t="str">
            <v/>
          </cell>
          <cell r="AO4198" t="str">
            <v/>
          </cell>
        </row>
        <row r="4199">
          <cell r="AM4199" t="str">
            <v/>
          </cell>
          <cell r="AN4199" t="str">
            <v/>
          </cell>
          <cell r="AO4199" t="str">
            <v/>
          </cell>
        </row>
        <row r="4200">
          <cell r="AM4200" t="str">
            <v/>
          </cell>
          <cell r="AN4200" t="str">
            <v/>
          </cell>
          <cell r="AO4200" t="str">
            <v/>
          </cell>
        </row>
        <row r="4201">
          <cell r="AM4201" t="str">
            <v/>
          </cell>
          <cell r="AN4201" t="str">
            <v/>
          </cell>
          <cell r="AO4201" t="str">
            <v/>
          </cell>
        </row>
        <row r="4202">
          <cell r="AM4202" t="str">
            <v/>
          </cell>
          <cell r="AN4202" t="str">
            <v/>
          </cell>
          <cell r="AO4202" t="str">
            <v/>
          </cell>
        </row>
        <row r="4203">
          <cell r="AM4203" t="str">
            <v/>
          </cell>
          <cell r="AN4203" t="str">
            <v/>
          </cell>
          <cell r="AO4203" t="str">
            <v/>
          </cell>
        </row>
        <row r="4204">
          <cell r="AM4204" t="str">
            <v/>
          </cell>
          <cell r="AN4204" t="str">
            <v/>
          </cell>
          <cell r="AO4204" t="str">
            <v/>
          </cell>
        </row>
        <row r="4205">
          <cell r="AM4205" t="str">
            <v/>
          </cell>
          <cell r="AN4205" t="str">
            <v/>
          </cell>
          <cell r="AO4205" t="str">
            <v/>
          </cell>
        </row>
        <row r="4206">
          <cell r="AM4206" t="str">
            <v/>
          </cell>
          <cell r="AN4206" t="str">
            <v/>
          </cell>
          <cell r="AO4206" t="str">
            <v/>
          </cell>
        </row>
        <row r="4207">
          <cell r="AM4207" t="str">
            <v/>
          </cell>
          <cell r="AN4207" t="str">
            <v/>
          </cell>
          <cell r="AO4207" t="str">
            <v/>
          </cell>
        </row>
        <row r="4208">
          <cell r="AM4208" t="str">
            <v/>
          </cell>
          <cell r="AN4208" t="str">
            <v/>
          </cell>
          <cell r="AO4208" t="str">
            <v/>
          </cell>
        </row>
        <row r="4209">
          <cell r="AM4209" t="str">
            <v/>
          </cell>
          <cell r="AN4209" t="str">
            <v/>
          </cell>
          <cell r="AO4209" t="str">
            <v/>
          </cell>
        </row>
        <row r="4210">
          <cell r="AM4210" t="str">
            <v/>
          </cell>
          <cell r="AN4210" t="str">
            <v/>
          </cell>
          <cell r="AO4210" t="str">
            <v/>
          </cell>
        </row>
        <row r="4211">
          <cell r="AM4211" t="str">
            <v/>
          </cell>
          <cell r="AN4211" t="str">
            <v/>
          </cell>
          <cell r="AO4211" t="str">
            <v/>
          </cell>
        </row>
        <row r="4212">
          <cell r="AM4212" t="str">
            <v/>
          </cell>
          <cell r="AN4212" t="str">
            <v/>
          </cell>
          <cell r="AO4212" t="str">
            <v/>
          </cell>
        </row>
        <row r="4213">
          <cell r="AM4213" t="str">
            <v/>
          </cell>
          <cell r="AN4213" t="str">
            <v/>
          </cell>
          <cell r="AO4213" t="str">
            <v/>
          </cell>
        </row>
        <row r="4214">
          <cell r="AM4214" t="str">
            <v/>
          </cell>
          <cell r="AN4214" t="str">
            <v/>
          </cell>
          <cell r="AO4214" t="str">
            <v/>
          </cell>
        </row>
        <row r="4215">
          <cell r="AM4215" t="str">
            <v/>
          </cell>
          <cell r="AN4215" t="str">
            <v/>
          </cell>
          <cell r="AO4215" t="str">
            <v/>
          </cell>
        </row>
        <row r="4216">
          <cell r="AM4216" t="str">
            <v/>
          </cell>
          <cell r="AN4216" t="str">
            <v/>
          </cell>
          <cell r="AO4216" t="str">
            <v/>
          </cell>
        </row>
        <row r="4217">
          <cell r="AM4217" t="str">
            <v/>
          </cell>
          <cell r="AN4217" t="str">
            <v/>
          </cell>
          <cell r="AO4217" t="str">
            <v/>
          </cell>
        </row>
        <row r="4218">
          <cell r="AM4218" t="str">
            <v/>
          </cell>
          <cell r="AN4218" t="str">
            <v/>
          </cell>
          <cell r="AO4218" t="str">
            <v/>
          </cell>
        </row>
        <row r="4219">
          <cell r="AM4219" t="str">
            <v/>
          </cell>
          <cell r="AN4219" t="str">
            <v/>
          </cell>
          <cell r="AO4219" t="str">
            <v/>
          </cell>
        </row>
        <row r="4220">
          <cell r="AM4220" t="str">
            <v/>
          </cell>
          <cell r="AN4220" t="str">
            <v/>
          </cell>
          <cell r="AO4220" t="str">
            <v/>
          </cell>
        </row>
        <row r="4221">
          <cell r="AM4221" t="str">
            <v/>
          </cell>
          <cell r="AN4221" t="str">
            <v/>
          </cell>
          <cell r="AO4221" t="str">
            <v/>
          </cell>
        </row>
        <row r="4222">
          <cell r="AM4222">
            <v>45190</v>
          </cell>
          <cell r="AN4222">
            <v>294</v>
          </cell>
          <cell r="AO4222">
            <v>291.58</v>
          </cell>
        </row>
        <row r="4223">
          <cell r="AM4223" t="str">
            <v/>
          </cell>
          <cell r="AN4223" t="str">
            <v/>
          </cell>
          <cell r="AO4223" t="str">
            <v/>
          </cell>
        </row>
        <row r="4224">
          <cell r="AM4224" t="str">
            <v/>
          </cell>
          <cell r="AN4224" t="str">
            <v/>
          </cell>
          <cell r="AO4224" t="str">
            <v/>
          </cell>
        </row>
        <row r="4225">
          <cell r="AM4225" t="str">
            <v/>
          </cell>
          <cell r="AN4225" t="str">
            <v/>
          </cell>
          <cell r="AO4225" t="str">
            <v/>
          </cell>
        </row>
        <row r="4226">
          <cell r="AM4226" t="str">
            <v/>
          </cell>
          <cell r="AN4226" t="str">
            <v/>
          </cell>
          <cell r="AO4226" t="str">
            <v/>
          </cell>
        </row>
        <row r="4227">
          <cell r="AM4227" t="str">
            <v/>
          </cell>
          <cell r="AN4227" t="str">
            <v/>
          </cell>
          <cell r="AO4227" t="str">
            <v/>
          </cell>
        </row>
        <row r="4228">
          <cell r="AM4228" t="str">
            <v/>
          </cell>
          <cell r="AN4228" t="str">
            <v/>
          </cell>
          <cell r="AO4228" t="str">
            <v/>
          </cell>
        </row>
        <row r="4229">
          <cell r="AM4229" t="str">
            <v/>
          </cell>
          <cell r="AN4229" t="str">
            <v/>
          </cell>
          <cell r="AO4229" t="str">
            <v/>
          </cell>
        </row>
        <row r="4230">
          <cell r="AM4230" t="str">
            <v/>
          </cell>
          <cell r="AN4230" t="str">
            <v/>
          </cell>
          <cell r="AO4230" t="str">
            <v/>
          </cell>
        </row>
        <row r="4231">
          <cell r="AM4231" t="str">
            <v/>
          </cell>
          <cell r="AN4231" t="str">
            <v/>
          </cell>
          <cell r="AO4231" t="str">
            <v/>
          </cell>
        </row>
        <row r="4232">
          <cell r="AM4232">
            <v>45189</v>
          </cell>
          <cell r="AN4232">
            <v>277</v>
          </cell>
          <cell r="AO4232">
            <v>274.35000000000002</v>
          </cell>
        </row>
        <row r="4233">
          <cell r="AM4233" t="str">
            <v/>
          </cell>
          <cell r="AN4233" t="str">
            <v/>
          </cell>
          <cell r="AO4233" t="str">
            <v/>
          </cell>
        </row>
        <row r="4234">
          <cell r="AM4234" t="str">
            <v/>
          </cell>
          <cell r="AN4234" t="str">
            <v/>
          </cell>
          <cell r="AO4234" t="str">
            <v/>
          </cell>
        </row>
        <row r="4235">
          <cell r="AM4235" t="str">
            <v/>
          </cell>
          <cell r="AN4235" t="str">
            <v/>
          </cell>
          <cell r="AO4235" t="str">
            <v/>
          </cell>
        </row>
        <row r="4236">
          <cell r="AM4236" t="str">
            <v/>
          </cell>
          <cell r="AN4236" t="str">
            <v/>
          </cell>
          <cell r="AO4236" t="str">
            <v/>
          </cell>
        </row>
        <row r="4237">
          <cell r="AM4237" t="str">
            <v/>
          </cell>
          <cell r="AN4237" t="str">
            <v/>
          </cell>
          <cell r="AO4237" t="str">
            <v/>
          </cell>
        </row>
        <row r="4238">
          <cell r="AM4238" t="str">
            <v/>
          </cell>
          <cell r="AN4238" t="str">
            <v/>
          </cell>
          <cell r="AO4238" t="str">
            <v/>
          </cell>
        </row>
        <row r="4239">
          <cell r="AM4239" t="str">
            <v/>
          </cell>
          <cell r="AN4239" t="str">
            <v/>
          </cell>
          <cell r="AO4239" t="str">
            <v/>
          </cell>
        </row>
        <row r="4240">
          <cell r="AM4240">
            <v>45188</v>
          </cell>
          <cell r="AN4240">
            <v>389</v>
          </cell>
          <cell r="AO4240">
            <v>388.06</v>
          </cell>
        </row>
        <row r="4241">
          <cell r="AM4241" t="str">
            <v/>
          </cell>
          <cell r="AN4241" t="str">
            <v/>
          </cell>
          <cell r="AO4241" t="str">
            <v/>
          </cell>
        </row>
        <row r="4242">
          <cell r="AM4242" t="str">
            <v/>
          </cell>
          <cell r="AN4242" t="str">
            <v/>
          </cell>
          <cell r="AO4242" t="str">
            <v/>
          </cell>
        </row>
        <row r="4243">
          <cell r="AM4243" t="str">
            <v/>
          </cell>
          <cell r="AN4243" t="str">
            <v/>
          </cell>
          <cell r="AO4243" t="str">
            <v/>
          </cell>
        </row>
        <row r="4244">
          <cell r="AM4244" t="str">
            <v/>
          </cell>
          <cell r="AN4244" t="str">
            <v/>
          </cell>
          <cell r="AO4244" t="str">
            <v/>
          </cell>
        </row>
        <row r="4245">
          <cell r="AM4245" t="str">
            <v/>
          </cell>
          <cell r="AN4245" t="str">
            <v/>
          </cell>
          <cell r="AO4245" t="str">
            <v/>
          </cell>
        </row>
        <row r="4246">
          <cell r="AM4246" t="str">
            <v/>
          </cell>
          <cell r="AN4246" t="str">
            <v/>
          </cell>
          <cell r="AO4246" t="str">
            <v/>
          </cell>
        </row>
        <row r="4247">
          <cell r="AM4247" t="str">
            <v/>
          </cell>
          <cell r="AN4247" t="str">
            <v/>
          </cell>
          <cell r="AO4247" t="str">
            <v/>
          </cell>
        </row>
        <row r="4248">
          <cell r="AM4248">
            <v>45187</v>
          </cell>
          <cell r="AN4248">
            <v>320</v>
          </cell>
          <cell r="AO4248">
            <v>317.01</v>
          </cell>
        </row>
        <row r="4249">
          <cell r="AM4249" t="str">
            <v/>
          </cell>
          <cell r="AN4249" t="str">
            <v/>
          </cell>
          <cell r="AO4249" t="str">
            <v/>
          </cell>
        </row>
        <row r="4250">
          <cell r="AM4250" t="str">
            <v/>
          </cell>
          <cell r="AN4250" t="str">
            <v/>
          </cell>
          <cell r="AO4250" t="str">
            <v/>
          </cell>
        </row>
        <row r="4251">
          <cell r="AM4251" t="str">
            <v/>
          </cell>
          <cell r="AN4251" t="str">
            <v/>
          </cell>
          <cell r="AO4251" t="str">
            <v/>
          </cell>
        </row>
        <row r="4252">
          <cell r="AM4252" t="str">
            <v/>
          </cell>
          <cell r="AN4252" t="str">
            <v/>
          </cell>
          <cell r="AO4252" t="str">
            <v/>
          </cell>
        </row>
        <row r="4253">
          <cell r="AM4253" t="str">
            <v/>
          </cell>
          <cell r="AN4253" t="str">
            <v/>
          </cell>
          <cell r="AO4253" t="str">
            <v/>
          </cell>
        </row>
        <row r="4254">
          <cell r="AM4254" t="str">
            <v/>
          </cell>
          <cell r="AN4254" t="str">
            <v/>
          </cell>
          <cell r="AO4254" t="str">
            <v/>
          </cell>
        </row>
        <row r="4255">
          <cell r="AM4255" t="str">
            <v/>
          </cell>
          <cell r="AN4255" t="str">
            <v/>
          </cell>
          <cell r="AO4255" t="str">
            <v/>
          </cell>
        </row>
        <row r="4256">
          <cell r="AM4256" t="str">
            <v/>
          </cell>
          <cell r="AN4256" t="str">
            <v/>
          </cell>
          <cell r="AO4256" t="str">
            <v/>
          </cell>
        </row>
        <row r="4257">
          <cell r="AM4257">
            <v>45185</v>
          </cell>
          <cell r="AN4257">
            <v>432</v>
          </cell>
          <cell r="AO4257">
            <v>431.06</v>
          </cell>
        </row>
        <row r="4258">
          <cell r="AM4258">
            <v>45184</v>
          </cell>
          <cell r="AN4258">
            <v>544</v>
          </cell>
          <cell r="AO4258">
            <v>542.74</v>
          </cell>
        </row>
        <row r="4259">
          <cell r="AM4259" t="str">
            <v/>
          </cell>
          <cell r="AN4259" t="str">
            <v/>
          </cell>
          <cell r="AO4259" t="str">
            <v/>
          </cell>
        </row>
        <row r="4260">
          <cell r="AM4260" t="str">
            <v/>
          </cell>
          <cell r="AN4260" t="str">
            <v/>
          </cell>
          <cell r="AO4260" t="str">
            <v/>
          </cell>
        </row>
        <row r="4261">
          <cell r="AM4261" t="str">
            <v/>
          </cell>
          <cell r="AN4261" t="str">
            <v/>
          </cell>
          <cell r="AO4261" t="str">
            <v/>
          </cell>
        </row>
        <row r="4262">
          <cell r="AM4262" t="str">
            <v/>
          </cell>
          <cell r="AN4262" t="str">
            <v/>
          </cell>
          <cell r="AO4262" t="str">
            <v/>
          </cell>
        </row>
        <row r="4263">
          <cell r="AM4263" t="str">
            <v/>
          </cell>
          <cell r="AN4263" t="str">
            <v/>
          </cell>
          <cell r="AO4263" t="str">
            <v/>
          </cell>
        </row>
        <row r="4264">
          <cell r="AM4264" t="str">
            <v/>
          </cell>
          <cell r="AN4264" t="str">
            <v/>
          </cell>
          <cell r="AO4264" t="str">
            <v/>
          </cell>
        </row>
        <row r="4265">
          <cell r="AM4265" t="str">
            <v/>
          </cell>
          <cell r="AN4265" t="str">
            <v/>
          </cell>
          <cell r="AO4265" t="str">
            <v/>
          </cell>
        </row>
        <row r="4266">
          <cell r="AM4266" t="str">
            <v/>
          </cell>
          <cell r="AN4266" t="str">
            <v/>
          </cell>
          <cell r="AO4266" t="str">
            <v/>
          </cell>
        </row>
        <row r="4267">
          <cell r="AM4267" t="str">
            <v/>
          </cell>
          <cell r="AN4267" t="str">
            <v/>
          </cell>
          <cell r="AO4267" t="str">
            <v/>
          </cell>
        </row>
        <row r="4268">
          <cell r="AM4268" t="str">
            <v/>
          </cell>
          <cell r="AN4268" t="str">
            <v/>
          </cell>
          <cell r="AO4268" t="str">
            <v/>
          </cell>
        </row>
        <row r="4269">
          <cell r="AM4269" t="str">
            <v/>
          </cell>
          <cell r="AN4269" t="str">
            <v/>
          </cell>
          <cell r="AO4269" t="str">
            <v/>
          </cell>
        </row>
        <row r="4270">
          <cell r="AM4270" t="str">
            <v/>
          </cell>
          <cell r="AN4270" t="str">
            <v/>
          </cell>
          <cell r="AO4270" t="str">
            <v/>
          </cell>
        </row>
        <row r="4271">
          <cell r="AM4271" t="str">
            <v/>
          </cell>
          <cell r="AN4271" t="str">
            <v/>
          </cell>
          <cell r="AO4271" t="str">
            <v/>
          </cell>
        </row>
        <row r="4272">
          <cell r="AM4272" t="str">
            <v/>
          </cell>
          <cell r="AN4272" t="str">
            <v/>
          </cell>
          <cell r="AO4272" t="str">
            <v/>
          </cell>
        </row>
        <row r="4273">
          <cell r="AM4273" t="str">
            <v/>
          </cell>
          <cell r="AN4273" t="str">
            <v/>
          </cell>
          <cell r="AO4273" t="str">
            <v/>
          </cell>
        </row>
        <row r="4274">
          <cell r="AM4274" t="str">
            <v/>
          </cell>
          <cell r="AN4274" t="str">
            <v/>
          </cell>
          <cell r="AO4274" t="str">
            <v/>
          </cell>
        </row>
        <row r="4275">
          <cell r="AM4275" t="str">
            <v/>
          </cell>
          <cell r="AN4275" t="str">
            <v/>
          </cell>
          <cell r="AO4275" t="str">
            <v/>
          </cell>
        </row>
        <row r="4276">
          <cell r="AM4276" t="str">
            <v/>
          </cell>
          <cell r="AN4276" t="str">
            <v/>
          </cell>
          <cell r="AO4276" t="str">
            <v/>
          </cell>
        </row>
        <row r="4277">
          <cell r="AM4277">
            <v>45183</v>
          </cell>
          <cell r="AN4277">
            <v>377</v>
          </cell>
          <cell r="AO4277">
            <v>374.75</v>
          </cell>
        </row>
        <row r="4278">
          <cell r="AM4278" t="str">
            <v/>
          </cell>
          <cell r="AN4278" t="str">
            <v/>
          </cell>
          <cell r="AO4278" t="str">
            <v/>
          </cell>
        </row>
        <row r="4279">
          <cell r="AM4279" t="str">
            <v/>
          </cell>
          <cell r="AN4279" t="str">
            <v/>
          </cell>
          <cell r="AO4279" t="str">
            <v/>
          </cell>
        </row>
        <row r="4280">
          <cell r="AM4280" t="str">
            <v/>
          </cell>
          <cell r="AN4280" t="str">
            <v/>
          </cell>
          <cell r="AO4280" t="str">
            <v/>
          </cell>
        </row>
        <row r="4281">
          <cell r="AM4281" t="str">
            <v/>
          </cell>
          <cell r="AN4281" t="str">
            <v/>
          </cell>
          <cell r="AO4281" t="str">
            <v/>
          </cell>
        </row>
        <row r="4282">
          <cell r="AM4282" t="str">
            <v/>
          </cell>
          <cell r="AN4282" t="str">
            <v/>
          </cell>
          <cell r="AO4282" t="str">
            <v/>
          </cell>
        </row>
        <row r="4283">
          <cell r="AM4283" t="str">
            <v/>
          </cell>
          <cell r="AN4283" t="str">
            <v/>
          </cell>
          <cell r="AO4283" t="str">
            <v/>
          </cell>
        </row>
        <row r="4284">
          <cell r="AM4284" t="str">
            <v/>
          </cell>
          <cell r="AN4284" t="str">
            <v/>
          </cell>
          <cell r="AO4284" t="str">
            <v/>
          </cell>
        </row>
        <row r="4285">
          <cell r="AM4285" t="str">
            <v/>
          </cell>
          <cell r="AN4285" t="str">
            <v/>
          </cell>
          <cell r="AO4285" t="str">
            <v/>
          </cell>
        </row>
        <row r="4286">
          <cell r="AM4286" t="str">
            <v/>
          </cell>
          <cell r="AN4286" t="str">
            <v/>
          </cell>
          <cell r="AO4286" t="str">
            <v/>
          </cell>
        </row>
        <row r="4287">
          <cell r="AM4287">
            <v>45182</v>
          </cell>
          <cell r="AN4287">
            <v>180</v>
          </cell>
          <cell r="AO4287">
            <v>179.37</v>
          </cell>
        </row>
        <row r="4288">
          <cell r="AM4288" t="str">
            <v/>
          </cell>
          <cell r="AN4288" t="str">
            <v/>
          </cell>
          <cell r="AO4288" t="str">
            <v/>
          </cell>
        </row>
        <row r="4289">
          <cell r="AM4289" t="str">
            <v/>
          </cell>
          <cell r="AN4289" t="str">
            <v/>
          </cell>
          <cell r="AO4289" t="str">
            <v/>
          </cell>
        </row>
        <row r="4290">
          <cell r="AM4290" t="str">
            <v/>
          </cell>
          <cell r="AN4290" t="str">
            <v/>
          </cell>
          <cell r="AO4290" t="str">
            <v/>
          </cell>
        </row>
        <row r="4291">
          <cell r="AM4291" t="str">
            <v/>
          </cell>
          <cell r="AN4291" t="str">
            <v/>
          </cell>
          <cell r="AO4291" t="str">
            <v/>
          </cell>
        </row>
        <row r="4292">
          <cell r="AM4292" t="str">
            <v/>
          </cell>
          <cell r="AN4292" t="str">
            <v/>
          </cell>
          <cell r="AO4292" t="str">
            <v/>
          </cell>
        </row>
        <row r="4293">
          <cell r="AM4293" t="str">
            <v/>
          </cell>
          <cell r="AN4293" t="str">
            <v/>
          </cell>
          <cell r="AO4293" t="str">
            <v/>
          </cell>
        </row>
        <row r="4294">
          <cell r="AM4294" t="str">
            <v/>
          </cell>
          <cell r="AN4294" t="str">
            <v/>
          </cell>
          <cell r="AO4294" t="str">
            <v/>
          </cell>
        </row>
        <row r="4295">
          <cell r="AM4295" t="str">
            <v/>
          </cell>
          <cell r="AN4295" t="str">
            <v/>
          </cell>
          <cell r="AO4295" t="str">
            <v/>
          </cell>
        </row>
        <row r="4296">
          <cell r="AM4296" t="str">
            <v/>
          </cell>
          <cell r="AN4296" t="str">
            <v/>
          </cell>
          <cell r="AO4296" t="str">
            <v/>
          </cell>
        </row>
        <row r="4297">
          <cell r="AM4297" t="str">
            <v/>
          </cell>
          <cell r="AN4297" t="str">
            <v/>
          </cell>
          <cell r="AO4297" t="str">
            <v/>
          </cell>
        </row>
        <row r="4298">
          <cell r="AM4298" t="str">
            <v/>
          </cell>
          <cell r="AN4298" t="str">
            <v/>
          </cell>
          <cell r="AO4298" t="str">
            <v/>
          </cell>
        </row>
        <row r="4299">
          <cell r="AM4299" t="str">
            <v/>
          </cell>
          <cell r="AN4299" t="str">
            <v/>
          </cell>
          <cell r="AO4299" t="str">
            <v/>
          </cell>
        </row>
        <row r="4300">
          <cell r="AM4300" t="str">
            <v/>
          </cell>
          <cell r="AN4300" t="str">
            <v/>
          </cell>
          <cell r="AO4300" t="str">
            <v/>
          </cell>
        </row>
        <row r="4301">
          <cell r="AM4301" t="str">
            <v/>
          </cell>
          <cell r="AN4301" t="str">
            <v/>
          </cell>
          <cell r="AO4301" t="str">
            <v/>
          </cell>
        </row>
        <row r="4302">
          <cell r="AM4302">
            <v>45181</v>
          </cell>
          <cell r="AN4302">
            <v>66</v>
          </cell>
          <cell r="AO4302">
            <v>65.84</v>
          </cell>
        </row>
        <row r="4303">
          <cell r="AM4303" t="str">
            <v/>
          </cell>
          <cell r="AN4303" t="str">
            <v/>
          </cell>
          <cell r="AO4303" t="str">
            <v/>
          </cell>
        </row>
        <row r="4304">
          <cell r="AM4304" t="str">
            <v/>
          </cell>
          <cell r="AN4304" t="str">
            <v/>
          </cell>
          <cell r="AO4304" t="str">
            <v/>
          </cell>
        </row>
        <row r="4305">
          <cell r="AM4305" t="str">
            <v/>
          </cell>
          <cell r="AN4305" t="str">
            <v/>
          </cell>
          <cell r="AO4305" t="str">
            <v/>
          </cell>
        </row>
        <row r="4306">
          <cell r="AM4306" t="str">
            <v/>
          </cell>
          <cell r="AN4306" t="str">
            <v/>
          </cell>
          <cell r="AO4306" t="str">
            <v/>
          </cell>
        </row>
        <row r="4307">
          <cell r="AM4307" t="str">
            <v/>
          </cell>
          <cell r="AN4307" t="str">
            <v/>
          </cell>
          <cell r="AO4307" t="str">
            <v/>
          </cell>
        </row>
        <row r="4308">
          <cell r="AM4308" t="str">
            <v/>
          </cell>
          <cell r="AN4308" t="str">
            <v/>
          </cell>
          <cell r="AO4308" t="str">
            <v/>
          </cell>
        </row>
        <row r="4309">
          <cell r="AM4309" t="str">
            <v/>
          </cell>
          <cell r="AN4309" t="str">
            <v/>
          </cell>
          <cell r="AO4309" t="str">
            <v/>
          </cell>
        </row>
        <row r="4310">
          <cell r="AM4310" t="str">
            <v/>
          </cell>
          <cell r="AN4310" t="str">
            <v/>
          </cell>
          <cell r="AO4310" t="str">
            <v/>
          </cell>
        </row>
        <row r="4311">
          <cell r="AM4311" t="str">
            <v/>
          </cell>
          <cell r="AN4311" t="str">
            <v/>
          </cell>
          <cell r="AO4311" t="str">
            <v/>
          </cell>
        </row>
        <row r="4312">
          <cell r="AM4312">
            <v>45180</v>
          </cell>
          <cell r="AN4312">
            <v>162</v>
          </cell>
          <cell r="AO4312">
            <v>160.43</v>
          </cell>
        </row>
        <row r="4313">
          <cell r="AM4313" t="str">
            <v/>
          </cell>
          <cell r="AN4313" t="str">
            <v/>
          </cell>
          <cell r="AO4313" t="str">
            <v/>
          </cell>
        </row>
        <row r="4314">
          <cell r="AM4314" t="str">
            <v/>
          </cell>
          <cell r="AN4314" t="str">
            <v/>
          </cell>
          <cell r="AO4314" t="str">
            <v/>
          </cell>
        </row>
        <row r="4315">
          <cell r="AM4315" t="str">
            <v/>
          </cell>
          <cell r="AN4315" t="str">
            <v/>
          </cell>
          <cell r="AO4315" t="str">
            <v/>
          </cell>
        </row>
        <row r="4316">
          <cell r="AM4316" t="str">
            <v/>
          </cell>
          <cell r="AN4316" t="str">
            <v/>
          </cell>
          <cell r="AO4316" t="str">
            <v/>
          </cell>
        </row>
        <row r="4317">
          <cell r="AM4317" t="str">
            <v/>
          </cell>
          <cell r="AN4317" t="str">
            <v/>
          </cell>
          <cell r="AO4317" t="str">
            <v/>
          </cell>
        </row>
        <row r="4318">
          <cell r="AM4318" t="str">
            <v/>
          </cell>
          <cell r="AN4318" t="str">
            <v/>
          </cell>
          <cell r="AO4318" t="str">
            <v/>
          </cell>
        </row>
        <row r="4319">
          <cell r="AM4319" t="str">
            <v/>
          </cell>
          <cell r="AN4319" t="str">
            <v/>
          </cell>
          <cell r="AO4319" t="str">
            <v/>
          </cell>
        </row>
        <row r="4320">
          <cell r="AM4320" t="str">
            <v/>
          </cell>
          <cell r="AN4320" t="str">
            <v/>
          </cell>
          <cell r="AO4320" t="str">
            <v/>
          </cell>
        </row>
        <row r="4321">
          <cell r="AM4321" t="str">
            <v/>
          </cell>
          <cell r="AN4321" t="str">
            <v/>
          </cell>
          <cell r="AO4321" t="str">
            <v/>
          </cell>
        </row>
        <row r="4322">
          <cell r="AM4322" t="str">
            <v/>
          </cell>
          <cell r="AN4322" t="str">
            <v/>
          </cell>
          <cell r="AO4322" t="str">
            <v/>
          </cell>
        </row>
        <row r="4323">
          <cell r="AM4323" t="str">
            <v/>
          </cell>
          <cell r="AN4323" t="str">
            <v/>
          </cell>
          <cell r="AO4323" t="str">
            <v/>
          </cell>
        </row>
        <row r="4324">
          <cell r="AM4324" t="str">
            <v/>
          </cell>
          <cell r="AN4324" t="str">
            <v/>
          </cell>
          <cell r="AO4324" t="str">
            <v/>
          </cell>
        </row>
        <row r="4325">
          <cell r="AM4325" t="str">
            <v/>
          </cell>
          <cell r="AN4325" t="str">
            <v/>
          </cell>
          <cell r="AO4325" t="str">
            <v/>
          </cell>
        </row>
        <row r="4326">
          <cell r="AM4326" t="str">
            <v/>
          </cell>
          <cell r="AN4326" t="str">
            <v/>
          </cell>
          <cell r="AO4326" t="str">
            <v/>
          </cell>
        </row>
        <row r="4327">
          <cell r="AM4327" t="str">
            <v/>
          </cell>
          <cell r="AN4327" t="str">
            <v/>
          </cell>
          <cell r="AO4327" t="str">
            <v/>
          </cell>
        </row>
        <row r="4328">
          <cell r="AM4328" t="str">
            <v/>
          </cell>
          <cell r="AN4328" t="str">
            <v/>
          </cell>
          <cell r="AO4328" t="str">
            <v/>
          </cell>
        </row>
        <row r="4329">
          <cell r="AM4329">
            <v>45178</v>
          </cell>
          <cell r="AN4329">
            <v>333</v>
          </cell>
          <cell r="AO4329">
            <v>331.29</v>
          </cell>
        </row>
        <row r="4330">
          <cell r="AM4330">
            <v>45177</v>
          </cell>
          <cell r="AN4330">
            <v>260</v>
          </cell>
          <cell r="AO4330">
            <v>259.37</v>
          </cell>
        </row>
        <row r="4331">
          <cell r="AM4331" t="str">
            <v/>
          </cell>
          <cell r="AN4331" t="str">
            <v/>
          </cell>
          <cell r="AO4331" t="str">
            <v/>
          </cell>
        </row>
        <row r="4332">
          <cell r="AM4332" t="str">
            <v/>
          </cell>
          <cell r="AN4332" t="str">
            <v/>
          </cell>
          <cell r="AO4332" t="str">
            <v/>
          </cell>
        </row>
        <row r="4333">
          <cell r="AM4333" t="str">
            <v/>
          </cell>
          <cell r="AN4333" t="str">
            <v/>
          </cell>
          <cell r="AO4333" t="str">
            <v/>
          </cell>
        </row>
        <row r="4334">
          <cell r="AM4334" t="str">
            <v/>
          </cell>
          <cell r="AN4334" t="str">
            <v/>
          </cell>
          <cell r="AO4334" t="str">
            <v/>
          </cell>
        </row>
        <row r="4335">
          <cell r="AM4335" t="str">
            <v/>
          </cell>
          <cell r="AN4335" t="str">
            <v/>
          </cell>
          <cell r="AO4335" t="str">
            <v/>
          </cell>
        </row>
        <row r="4336">
          <cell r="AM4336" t="str">
            <v/>
          </cell>
          <cell r="AN4336" t="str">
            <v/>
          </cell>
          <cell r="AO4336" t="str">
            <v/>
          </cell>
        </row>
        <row r="4337">
          <cell r="AM4337" t="str">
            <v/>
          </cell>
          <cell r="AN4337" t="str">
            <v/>
          </cell>
          <cell r="AO4337" t="str">
            <v/>
          </cell>
        </row>
        <row r="4338">
          <cell r="AM4338" t="str">
            <v/>
          </cell>
          <cell r="AN4338" t="str">
            <v/>
          </cell>
          <cell r="AO4338" t="str">
            <v/>
          </cell>
        </row>
        <row r="4339">
          <cell r="AM4339" t="str">
            <v/>
          </cell>
          <cell r="AN4339" t="str">
            <v/>
          </cell>
          <cell r="AO4339" t="str">
            <v/>
          </cell>
        </row>
        <row r="4340">
          <cell r="AM4340" t="str">
            <v/>
          </cell>
          <cell r="AN4340" t="str">
            <v/>
          </cell>
          <cell r="AO4340" t="str">
            <v/>
          </cell>
        </row>
        <row r="4341">
          <cell r="AM4341" t="str">
            <v/>
          </cell>
          <cell r="AN4341" t="str">
            <v/>
          </cell>
          <cell r="AO4341" t="str">
            <v/>
          </cell>
        </row>
        <row r="4342">
          <cell r="AM4342" t="str">
            <v/>
          </cell>
          <cell r="AN4342" t="str">
            <v/>
          </cell>
          <cell r="AO4342" t="str">
            <v/>
          </cell>
        </row>
        <row r="4343">
          <cell r="AM4343" t="str">
            <v/>
          </cell>
          <cell r="AN4343" t="str">
            <v/>
          </cell>
          <cell r="AO4343" t="str">
            <v/>
          </cell>
        </row>
        <row r="4344">
          <cell r="AM4344" t="str">
            <v/>
          </cell>
          <cell r="AN4344" t="str">
            <v/>
          </cell>
          <cell r="AO4344" t="str">
            <v/>
          </cell>
        </row>
        <row r="4345">
          <cell r="AM4345" t="str">
            <v/>
          </cell>
          <cell r="AN4345" t="str">
            <v/>
          </cell>
          <cell r="AO4345" t="str">
            <v/>
          </cell>
        </row>
        <row r="4346">
          <cell r="AM4346" t="str">
            <v/>
          </cell>
          <cell r="AN4346" t="str">
            <v/>
          </cell>
          <cell r="AO4346" t="str">
            <v/>
          </cell>
        </row>
        <row r="4347">
          <cell r="AM4347" t="str">
            <v/>
          </cell>
          <cell r="AN4347" t="str">
            <v/>
          </cell>
          <cell r="AO4347" t="str">
            <v/>
          </cell>
        </row>
        <row r="4348">
          <cell r="AM4348" t="str">
            <v/>
          </cell>
          <cell r="AN4348" t="str">
            <v/>
          </cell>
          <cell r="AO4348" t="str">
            <v/>
          </cell>
        </row>
        <row r="4349">
          <cell r="AM4349" t="str">
            <v/>
          </cell>
          <cell r="AN4349" t="str">
            <v/>
          </cell>
          <cell r="AO4349" t="str">
            <v/>
          </cell>
        </row>
        <row r="4350">
          <cell r="AM4350" t="str">
            <v/>
          </cell>
          <cell r="AN4350" t="str">
            <v/>
          </cell>
          <cell r="AO4350" t="str">
            <v/>
          </cell>
        </row>
        <row r="4351">
          <cell r="AM4351" t="str">
            <v/>
          </cell>
          <cell r="AN4351" t="str">
            <v/>
          </cell>
          <cell r="AO4351" t="str">
            <v/>
          </cell>
        </row>
        <row r="4352">
          <cell r="AM4352" t="str">
            <v/>
          </cell>
          <cell r="AN4352" t="str">
            <v/>
          </cell>
          <cell r="AO4352" t="str">
            <v/>
          </cell>
        </row>
        <row r="4353">
          <cell r="AM4353" t="str">
            <v/>
          </cell>
          <cell r="AN4353" t="str">
            <v/>
          </cell>
          <cell r="AO4353" t="str">
            <v/>
          </cell>
        </row>
        <row r="4354">
          <cell r="AM4354" t="str">
            <v/>
          </cell>
          <cell r="AN4354" t="str">
            <v/>
          </cell>
          <cell r="AO4354" t="str">
            <v/>
          </cell>
        </row>
        <row r="4355">
          <cell r="AM4355" t="str">
            <v/>
          </cell>
          <cell r="AN4355" t="str">
            <v/>
          </cell>
          <cell r="AO4355" t="str">
            <v/>
          </cell>
        </row>
        <row r="4356">
          <cell r="AM4356" t="str">
            <v/>
          </cell>
          <cell r="AN4356" t="str">
            <v/>
          </cell>
          <cell r="AO4356" t="str">
            <v/>
          </cell>
        </row>
        <row r="4357">
          <cell r="AM4357">
            <v>45176</v>
          </cell>
          <cell r="AN4357">
            <v>522</v>
          </cell>
          <cell r="AO4357">
            <v>516.13</v>
          </cell>
        </row>
        <row r="4358">
          <cell r="AM4358" t="str">
            <v/>
          </cell>
          <cell r="AN4358" t="str">
            <v/>
          </cell>
          <cell r="AO4358" t="str">
            <v/>
          </cell>
        </row>
        <row r="4359">
          <cell r="AM4359" t="str">
            <v/>
          </cell>
          <cell r="AN4359" t="str">
            <v/>
          </cell>
          <cell r="AO4359" t="str">
            <v/>
          </cell>
        </row>
        <row r="4360">
          <cell r="AM4360" t="str">
            <v/>
          </cell>
          <cell r="AN4360" t="str">
            <v/>
          </cell>
          <cell r="AO4360" t="str">
            <v/>
          </cell>
        </row>
        <row r="4361">
          <cell r="AM4361" t="str">
            <v/>
          </cell>
          <cell r="AN4361" t="str">
            <v/>
          </cell>
          <cell r="AO4361" t="str">
            <v/>
          </cell>
        </row>
        <row r="4362">
          <cell r="AM4362" t="str">
            <v/>
          </cell>
          <cell r="AN4362" t="str">
            <v/>
          </cell>
          <cell r="AO4362" t="str">
            <v/>
          </cell>
        </row>
        <row r="4363">
          <cell r="AM4363" t="str">
            <v/>
          </cell>
          <cell r="AN4363" t="str">
            <v/>
          </cell>
          <cell r="AO4363" t="str">
            <v/>
          </cell>
        </row>
        <row r="4364">
          <cell r="AM4364" t="str">
            <v/>
          </cell>
          <cell r="AN4364" t="str">
            <v/>
          </cell>
          <cell r="AO4364" t="str">
            <v/>
          </cell>
        </row>
        <row r="4365">
          <cell r="AM4365" t="str">
            <v/>
          </cell>
          <cell r="AN4365" t="str">
            <v/>
          </cell>
          <cell r="AO4365" t="str">
            <v/>
          </cell>
        </row>
        <row r="4366">
          <cell r="AM4366" t="str">
            <v/>
          </cell>
          <cell r="AN4366" t="str">
            <v/>
          </cell>
          <cell r="AO4366" t="str">
            <v/>
          </cell>
        </row>
        <row r="4367">
          <cell r="AM4367" t="str">
            <v/>
          </cell>
          <cell r="AN4367" t="str">
            <v/>
          </cell>
          <cell r="AO4367" t="str">
            <v/>
          </cell>
        </row>
        <row r="4368">
          <cell r="AM4368">
            <v>45175</v>
          </cell>
          <cell r="AN4368">
            <v>383</v>
          </cell>
          <cell r="AO4368">
            <v>376.43</v>
          </cell>
        </row>
        <row r="4369">
          <cell r="AM4369" t="str">
            <v/>
          </cell>
          <cell r="AN4369" t="str">
            <v/>
          </cell>
          <cell r="AO4369" t="str">
            <v/>
          </cell>
        </row>
        <row r="4370">
          <cell r="AM4370" t="str">
            <v/>
          </cell>
          <cell r="AN4370" t="str">
            <v/>
          </cell>
          <cell r="AO4370" t="str">
            <v/>
          </cell>
        </row>
        <row r="4371">
          <cell r="AM4371" t="str">
            <v/>
          </cell>
          <cell r="AN4371" t="str">
            <v/>
          </cell>
          <cell r="AO4371" t="str">
            <v/>
          </cell>
        </row>
        <row r="4372">
          <cell r="AM4372" t="str">
            <v/>
          </cell>
          <cell r="AN4372" t="str">
            <v/>
          </cell>
          <cell r="AO4372" t="str">
            <v/>
          </cell>
        </row>
        <row r="4373">
          <cell r="AM4373" t="str">
            <v/>
          </cell>
          <cell r="AN4373" t="str">
            <v/>
          </cell>
          <cell r="AO4373" t="str">
            <v/>
          </cell>
        </row>
        <row r="4374">
          <cell r="AM4374" t="str">
            <v/>
          </cell>
          <cell r="AN4374" t="str">
            <v/>
          </cell>
          <cell r="AO4374" t="str">
            <v/>
          </cell>
        </row>
        <row r="4375">
          <cell r="AM4375" t="str">
            <v/>
          </cell>
          <cell r="AN4375" t="str">
            <v/>
          </cell>
          <cell r="AO4375" t="str">
            <v/>
          </cell>
        </row>
        <row r="4376">
          <cell r="AM4376" t="str">
            <v/>
          </cell>
          <cell r="AN4376" t="str">
            <v/>
          </cell>
          <cell r="AO4376" t="str">
            <v/>
          </cell>
        </row>
        <row r="4377">
          <cell r="AM4377" t="str">
            <v/>
          </cell>
          <cell r="AN4377" t="str">
            <v/>
          </cell>
          <cell r="AO4377" t="str">
            <v/>
          </cell>
        </row>
        <row r="4378">
          <cell r="AM4378" t="str">
            <v/>
          </cell>
          <cell r="AN4378" t="str">
            <v/>
          </cell>
          <cell r="AO4378" t="str">
            <v/>
          </cell>
        </row>
        <row r="4379">
          <cell r="AM4379" t="str">
            <v/>
          </cell>
          <cell r="AN4379" t="str">
            <v/>
          </cell>
          <cell r="AO4379" t="str">
            <v/>
          </cell>
        </row>
        <row r="4380">
          <cell r="AM4380" t="str">
            <v/>
          </cell>
          <cell r="AN4380" t="str">
            <v/>
          </cell>
          <cell r="AO4380" t="str">
            <v/>
          </cell>
        </row>
        <row r="4381">
          <cell r="AM4381" t="str">
            <v/>
          </cell>
          <cell r="AN4381" t="str">
            <v/>
          </cell>
          <cell r="AO4381" t="str">
            <v/>
          </cell>
        </row>
        <row r="4382">
          <cell r="AM4382" t="str">
            <v/>
          </cell>
          <cell r="AN4382" t="str">
            <v/>
          </cell>
          <cell r="AO4382" t="str">
            <v/>
          </cell>
        </row>
        <row r="4383">
          <cell r="AM4383" t="str">
            <v/>
          </cell>
          <cell r="AN4383" t="str">
            <v/>
          </cell>
          <cell r="AO4383" t="str">
            <v/>
          </cell>
        </row>
        <row r="4384">
          <cell r="AM4384" t="str">
            <v/>
          </cell>
          <cell r="AN4384" t="str">
            <v/>
          </cell>
          <cell r="AO4384" t="str">
            <v/>
          </cell>
        </row>
        <row r="4385">
          <cell r="AM4385" t="str">
            <v/>
          </cell>
          <cell r="AN4385" t="str">
            <v/>
          </cell>
          <cell r="AO4385" t="str">
            <v/>
          </cell>
        </row>
        <row r="4386">
          <cell r="AM4386" t="str">
            <v/>
          </cell>
          <cell r="AN4386" t="str">
            <v/>
          </cell>
          <cell r="AO4386" t="str">
            <v/>
          </cell>
        </row>
        <row r="4387">
          <cell r="AM4387" t="str">
            <v/>
          </cell>
          <cell r="AN4387" t="str">
            <v/>
          </cell>
          <cell r="AO4387" t="str">
            <v/>
          </cell>
        </row>
        <row r="4388">
          <cell r="AM4388" t="str">
            <v/>
          </cell>
          <cell r="AN4388" t="str">
            <v/>
          </cell>
          <cell r="AO4388" t="str">
            <v/>
          </cell>
        </row>
        <row r="4389">
          <cell r="AM4389" t="str">
            <v/>
          </cell>
          <cell r="AN4389" t="str">
            <v/>
          </cell>
          <cell r="AO4389" t="str">
            <v/>
          </cell>
        </row>
        <row r="4390">
          <cell r="AM4390" t="str">
            <v/>
          </cell>
          <cell r="AN4390" t="str">
            <v/>
          </cell>
          <cell r="AO4390" t="str">
            <v/>
          </cell>
        </row>
        <row r="4391">
          <cell r="AM4391">
            <v>45174</v>
          </cell>
          <cell r="AN4391">
            <v>145</v>
          </cell>
          <cell r="AO4391">
            <v>143.97</v>
          </cell>
        </row>
        <row r="4392">
          <cell r="AM4392" t="str">
            <v/>
          </cell>
          <cell r="AN4392" t="str">
            <v/>
          </cell>
          <cell r="AO4392" t="str">
            <v/>
          </cell>
        </row>
        <row r="4393">
          <cell r="AM4393" t="str">
            <v/>
          </cell>
          <cell r="AN4393" t="str">
            <v/>
          </cell>
          <cell r="AO4393" t="str">
            <v/>
          </cell>
        </row>
        <row r="4394">
          <cell r="AM4394" t="str">
            <v/>
          </cell>
          <cell r="AN4394" t="str">
            <v/>
          </cell>
          <cell r="AO4394" t="str">
            <v/>
          </cell>
        </row>
        <row r="4395">
          <cell r="AM4395" t="str">
            <v/>
          </cell>
          <cell r="AN4395" t="str">
            <v/>
          </cell>
          <cell r="AO4395" t="str">
            <v/>
          </cell>
        </row>
        <row r="4396">
          <cell r="AM4396" t="str">
            <v/>
          </cell>
          <cell r="AN4396" t="str">
            <v/>
          </cell>
          <cell r="AO4396" t="str">
            <v/>
          </cell>
        </row>
        <row r="4397">
          <cell r="AM4397" t="str">
            <v/>
          </cell>
          <cell r="AN4397" t="str">
            <v/>
          </cell>
          <cell r="AO4397" t="str">
            <v/>
          </cell>
        </row>
        <row r="4398">
          <cell r="AM4398" t="str">
            <v/>
          </cell>
          <cell r="AN4398" t="str">
            <v/>
          </cell>
          <cell r="AO4398" t="str">
            <v/>
          </cell>
        </row>
        <row r="4399">
          <cell r="AM4399">
            <v>45173</v>
          </cell>
          <cell r="AN4399">
            <v>227</v>
          </cell>
          <cell r="AO4399">
            <v>226.53</v>
          </cell>
        </row>
        <row r="4400">
          <cell r="AM4400" t="str">
            <v/>
          </cell>
          <cell r="AN4400" t="str">
            <v/>
          </cell>
          <cell r="AO4400" t="str">
            <v/>
          </cell>
        </row>
        <row r="4401">
          <cell r="AM4401" t="str">
            <v/>
          </cell>
          <cell r="AN4401" t="str">
            <v/>
          </cell>
          <cell r="AO4401" t="str">
            <v/>
          </cell>
        </row>
        <row r="4402">
          <cell r="AM4402" t="str">
            <v/>
          </cell>
          <cell r="AN4402" t="str">
            <v/>
          </cell>
          <cell r="AO4402" t="str">
            <v/>
          </cell>
        </row>
        <row r="4403">
          <cell r="AM4403" t="str">
            <v/>
          </cell>
          <cell r="AN4403" t="str">
            <v/>
          </cell>
          <cell r="AO4403" t="str">
            <v/>
          </cell>
        </row>
        <row r="4404">
          <cell r="AM4404" t="str">
            <v/>
          </cell>
          <cell r="AN4404" t="str">
            <v/>
          </cell>
          <cell r="AO4404" t="str">
            <v/>
          </cell>
        </row>
        <row r="4405">
          <cell r="AM4405" t="str">
            <v/>
          </cell>
          <cell r="AN4405" t="str">
            <v/>
          </cell>
          <cell r="AO4405" t="str">
            <v/>
          </cell>
        </row>
        <row r="4406">
          <cell r="AM4406" t="str">
            <v/>
          </cell>
          <cell r="AN4406" t="str">
            <v/>
          </cell>
          <cell r="AO4406" t="str">
            <v/>
          </cell>
        </row>
        <row r="4407">
          <cell r="AM4407" t="str">
            <v/>
          </cell>
          <cell r="AN4407" t="str">
            <v/>
          </cell>
          <cell r="AO4407" t="str">
            <v/>
          </cell>
        </row>
        <row r="4408">
          <cell r="AM4408" t="str">
            <v/>
          </cell>
          <cell r="AN4408" t="str">
            <v/>
          </cell>
          <cell r="AO4408" t="str">
            <v/>
          </cell>
        </row>
        <row r="4409">
          <cell r="AM4409" t="str">
            <v/>
          </cell>
          <cell r="AN4409" t="str">
            <v/>
          </cell>
          <cell r="AO4409" t="str">
            <v/>
          </cell>
        </row>
        <row r="4410">
          <cell r="AM4410" t="str">
            <v/>
          </cell>
          <cell r="AN4410" t="str">
            <v/>
          </cell>
          <cell r="AO4410" t="str">
            <v/>
          </cell>
        </row>
        <row r="4411">
          <cell r="AM4411" t="str">
            <v/>
          </cell>
          <cell r="AN4411" t="str">
            <v/>
          </cell>
          <cell r="AO4411" t="str">
            <v/>
          </cell>
        </row>
        <row r="4412">
          <cell r="AM4412" t="str">
            <v/>
          </cell>
          <cell r="AN4412" t="str">
            <v/>
          </cell>
          <cell r="AO4412" t="str">
            <v/>
          </cell>
        </row>
        <row r="4413">
          <cell r="AM4413" t="str">
            <v/>
          </cell>
          <cell r="AN4413" t="str">
            <v/>
          </cell>
          <cell r="AO4413" t="str">
            <v/>
          </cell>
        </row>
        <row r="4414">
          <cell r="AM4414" t="str">
            <v/>
          </cell>
          <cell r="AN4414" t="str">
            <v/>
          </cell>
          <cell r="AO4414" t="str">
            <v/>
          </cell>
        </row>
        <row r="4415">
          <cell r="AM4415" t="str">
            <v/>
          </cell>
          <cell r="AN4415" t="str">
            <v/>
          </cell>
          <cell r="AO4415" t="str">
            <v/>
          </cell>
        </row>
        <row r="4416">
          <cell r="AM4416" t="str">
            <v/>
          </cell>
          <cell r="AN4416" t="str">
            <v/>
          </cell>
          <cell r="AO4416" t="str">
            <v/>
          </cell>
        </row>
        <row r="4417">
          <cell r="AM4417" t="str">
            <v/>
          </cell>
          <cell r="AN4417" t="str">
            <v/>
          </cell>
          <cell r="AO4417" t="str">
            <v/>
          </cell>
        </row>
        <row r="4418">
          <cell r="AM4418" t="str">
            <v/>
          </cell>
          <cell r="AN4418" t="str">
            <v/>
          </cell>
          <cell r="AO4418" t="str">
            <v/>
          </cell>
        </row>
        <row r="4419">
          <cell r="AM4419" t="str">
            <v/>
          </cell>
          <cell r="AN4419" t="str">
            <v/>
          </cell>
          <cell r="AO4419" t="str">
            <v/>
          </cell>
        </row>
        <row r="4420">
          <cell r="AM4420">
            <v>45171</v>
          </cell>
          <cell r="AN4420">
            <v>626</v>
          </cell>
          <cell r="AO4420">
            <v>623.08000000000004</v>
          </cell>
        </row>
        <row r="4421">
          <cell r="AM4421">
            <v>45170</v>
          </cell>
          <cell r="AN4421">
            <v>233</v>
          </cell>
          <cell r="AO4421">
            <v>215.44</v>
          </cell>
        </row>
        <row r="4422">
          <cell r="AM4422" t="str">
            <v/>
          </cell>
          <cell r="AN4422" t="str">
            <v/>
          </cell>
          <cell r="AO4422" t="str">
            <v/>
          </cell>
        </row>
        <row r="4423">
          <cell r="AM4423" t="str">
            <v/>
          </cell>
          <cell r="AN4423" t="str">
            <v/>
          </cell>
          <cell r="AO4423" t="str">
            <v/>
          </cell>
        </row>
        <row r="4424">
          <cell r="AM4424" t="str">
            <v/>
          </cell>
          <cell r="AN4424" t="str">
            <v/>
          </cell>
          <cell r="AO4424" t="str">
            <v/>
          </cell>
        </row>
        <row r="4425">
          <cell r="AM4425" t="str">
            <v/>
          </cell>
          <cell r="AN4425" t="str">
            <v/>
          </cell>
          <cell r="AO4425" t="str">
            <v/>
          </cell>
        </row>
        <row r="4426">
          <cell r="AM4426" t="str">
            <v/>
          </cell>
          <cell r="AN4426" t="str">
            <v/>
          </cell>
          <cell r="AO4426" t="str">
            <v/>
          </cell>
        </row>
        <row r="4427">
          <cell r="AM4427" t="str">
            <v/>
          </cell>
          <cell r="AN4427" t="str">
            <v/>
          </cell>
          <cell r="AO4427" t="str">
            <v/>
          </cell>
        </row>
        <row r="4428">
          <cell r="AM4428" t="str">
            <v/>
          </cell>
          <cell r="AN4428" t="str">
            <v/>
          </cell>
          <cell r="AO4428" t="str">
            <v/>
          </cell>
        </row>
        <row r="4429">
          <cell r="AM4429" t="str">
            <v/>
          </cell>
          <cell r="AN4429" t="str">
            <v/>
          </cell>
          <cell r="AO4429" t="str">
            <v/>
          </cell>
        </row>
        <row r="4430">
          <cell r="AM4430" t="str">
            <v/>
          </cell>
          <cell r="AN4430" t="str">
            <v/>
          </cell>
          <cell r="AO4430" t="str">
            <v/>
          </cell>
        </row>
        <row r="4431">
          <cell r="AM4431" t="str">
            <v/>
          </cell>
          <cell r="AN4431" t="str">
            <v/>
          </cell>
          <cell r="AO4431" t="str">
            <v/>
          </cell>
        </row>
        <row r="4432">
          <cell r="AM4432" t="str">
            <v/>
          </cell>
          <cell r="AN4432" t="str">
            <v/>
          </cell>
          <cell r="AO4432" t="str">
            <v/>
          </cell>
        </row>
        <row r="4433">
          <cell r="AM4433" t="str">
            <v/>
          </cell>
          <cell r="AN4433" t="str">
            <v/>
          </cell>
          <cell r="AO4433" t="str">
            <v/>
          </cell>
        </row>
        <row r="4434">
          <cell r="AM4434" t="str">
            <v/>
          </cell>
          <cell r="AN4434" t="str">
            <v/>
          </cell>
          <cell r="AO4434" t="str">
            <v/>
          </cell>
        </row>
        <row r="4435">
          <cell r="AM4435" t="str">
            <v/>
          </cell>
          <cell r="AN4435" t="str">
            <v/>
          </cell>
          <cell r="AO4435" t="str">
            <v/>
          </cell>
        </row>
        <row r="4436">
          <cell r="AM4436" t="str">
            <v/>
          </cell>
          <cell r="AN4436" t="str">
            <v/>
          </cell>
          <cell r="AO4436" t="str">
            <v/>
          </cell>
        </row>
        <row r="4437">
          <cell r="AM4437" t="str">
            <v/>
          </cell>
          <cell r="AN4437" t="str">
            <v/>
          </cell>
          <cell r="AO4437" t="str">
            <v/>
          </cell>
        </row>
        <row r="4438">
          <cell r="AM4438" t="str">
            <v/>
          </cell>
          <cell r="AN4438" t="str">
            <v/>
          </cell>
          <cell r="AO4438" t="str">
            <v/>
          </cell>
        </row>
        <row r="4439">
          <cell r="AM4439" t="str">
            <v/>
          </cell>
          <cell r="AN4439" t="str">
            <v/>
          </cell>
          <cell r="AO4439" t="str">
            <v/>
          </cell>
        </row>
        <row r="4440">
          <cell r="AM4440" t="str">
            <v/>
          </cell>
          <cell r="AN4440" t="str">
            <v/>
          </cell>
          <cell r="AO4440" t="str">
            <v/>
          </cell>
        </row>
        <row r="4441">
          <cell r="AM4441" t="str">
            <v/>
          </cell>
          <cell r="AN4441" t="str">
            <v/>
          </cell>
          <cell r="AO4441" t="str">
            <v/>
          </cell>
        </row>
        <row r="4442">
          <cell r="AM4442" t="str">
            <v/>
          </cell>
          <cell r="AN4442" t="str">
            <v/>
          </cell>
          <cell r="AO4442" t="str">
            <v/>
          </cell>
        </row>
        <row r="4443">
          <cell r="AM4443" t="str">
            <v/>
          </cell>
          <cell r="AN4443" t="str">
            <v/>
          </cell>
          <cell r="AO4443" t="str">
            <v/>
          </cell>
        </row>
        <row r="4444">
          <cell r="AM4444" t="str">
            <v/>
          </cell>
          <cell r="AN4444" t="str">
            <v/>
          </cell>
          <cell r="AO4444" t="str">
            <v/>
          </cell>
        </row>
        <row r="4445">
          <cell r="AM4445" t="str">
            <v/>
          </cell>
          <cell r="AN4445" t="str">
            <v/>
          </cell>
          <cell r="AO4445" t="str">
            <v/>
          </cell>
        </row>
        <row r="4446">
          <cell r="AM4446" t="str">
            <v/>
          </cell>
          <cell r="AN4446" t="str">
            <v/>
          </cell>
          <cell r="AO4446" t="str">
            <v/>
          </cell>
        </row>
        <row r="4447">
          <cell r="AM4447" t="str">
            <v/>
          </cell>
          <cell r="AN4447" t="str">
            <v/>
          </cell>
          <cell r="AO4447" t="str">
            <v/>
          </cell>
        </row>
        <row r="4448">
          <cell r="AM4448" t="str">
            <v/>
          </cell>
          <cell r="AN4448" t="str">
            <v/>
          </cell>
          <cell r="AO4448" t="str">
            <v/>
          </cell>
        </row>
        <row r="4449">
          <cell r="AM4449" t="str">
            <v/>
          </cell>
          <cell r="AN4449" t="str">
            <v/>
          </cell>
          <cell r="AO4449" t="str">
            <v/>
          </cell>
        </row>
        <row r="4450">
          <cell r="AM4450" t="str">
            <v/>
          </cell>
          <cell r="AN4450" t="str">
            <v/>
          </cell>
          <cell r="AO4450" t="str">
            <v/>
          </cell>
        </row>
        <row r="4451">
          <cell r="AM4451" t="str">
            <v/>
          </cell>
          <cell r="AN4451" t="str">
            <v/>
          </cell>
          <cell r="AO4451" t="str">
            <v/>
          </cell>
        </row>
        <row r="4452">
          <cell r="AM4452" t="str">
            <v/>
          </cell>
          <cell r="AN4452" t="str">
            <v/>
          </cell>
          <cell r="AO4452" t="str">
            <v/>
          </cell>
        </row>
        <row r="4453">
          <cell r="AM4453">
            <v>45169</v>
          </cell>
          <cell r="AN4453">
            <v>511</v>
          </cell>
          <cell r="AO4453">
            <v>510.21</v>
          </cell>
        </row>
        <row r="4454">
          <cell r="AM4454" t="str">
            <v/>
          </cell>
          <cell r="AN4454" t="str">
            <v/>
          </cell>
          <cell r="AO4454" t="str">
            <v/>
          </cell>
        </row>
        <row r="4455">
          <cell r="AM4455" t="str">
            <v/>
          </cell>
          <cell r="AN4455" t="str">
            <v/>
          </cell>
          <cell r="AO4455" t="str">
            <v/>
          </cell>
        </row>
        <row r="4456">
          <cell r="AM4456" t="str">
            <v/>
          </cell>
          <cell r="AN4456" t="str">
            <v/>
          </cell>
          <cell r="AO4456" t="str">
            <v/>
          </cell>
        </row>
        <row r="4457">
          <cell r="AM4457" t="str">
            <v/>
          </cell>
          <cell r="AN4457" t="str">
            <v/>
          </cell>
          <cell r="AO4457" t="str">
            <v/>
          </cell>
        </row>
        <row r="4458">
          <cell r="AM4458" t="str">
            <v/>
          </cell>
          <cell r="AN4458" t="str">
            <v/>
          </cell>
          <cell r="AO4458" t="str">
            <v/>
          </cell>
        </row>
        <row r="4459">
          <cell r="AM4459" t="str">
            <v/>
          </cell>
          <cell r="AN4459" t="str">
            <v/>
          </cell>
          <cell r="AO4459" t="str">
            <v/>
          </cell>
        </row>
        <row r="4460">
          <cell r="AM4460" t="str">
            <v/>
          </cell>
          <cell r="AN4460" t="str">
            <v/>
          </cell>
          <cell r="AO4460" t="str">
            <v/>
          </cell>
        </row>
        <row r="4461">
          <cell r="AM4461" t="str">
            <v/>
          </cell>
          <cell r="AN4461" t="str">
            <v/>
          </cell>
          <cell r="AO4461" t="str">
            <v/>
          </cell>
        </row>
        <row r="4462">
          <cell r="AM4462" t="str">
            <v/>
          </cell>
          <cell r="AN4462" t="str">
            <v/>
          </cell>
          <cell r="AO4462" t="str">
            <v/>
          </cell>
        </row>
        <row r="4463">
          <cell r="AM4463" t="str">
            <v/>
          </cell>
          <cell r="AN4463" t="str">
            <v/>
          </cell>
          <cell r="AO4463" t="str">
            <v/>
          </cell>
        </row>
        <row r="4464">
          <cell r="AM4464" t="str">
            <v/>
          </cell>
          <cell r="AN4464" t="str">
            <v/>
          </cell>
          <cell r="AO4464" t="str">
            <v/>
          </cell>
        </row>
        <row r="4465">
          <cell r="AM4465">
            <v>45168</v>
          </cell>
          <cell r="AN4465">
            <v>131</v>
          </cell>
          <cell r="AO4465">
            <v>130.53</v>
          </cell>
        </row>
        <row r="4466">
          <cell r="AM4466" t="str">
            <v/>
          </cell>
          <cell r="AN4466" t="str">
            <v/>
          </cell>
          <cell r="AO4466" t="str">
            <v/>
          </cell>
        </row>
        <row r="4467">
          <cell r="AM4467" t="str">
            <v/>
          </cell>
          <cell r="AN4467" t="str">
            <v/>
          </cell>
          <cell r="AO4467" t="str">
            <v/>
          </cell>
        </row>
        <row r="4468">
          <cell r="AM4468" t="str">
            <v/>
          </cell>
          <cell r="AN4468" t="str">
            <v/>
          </cell>
          <cell r="AO4468" t="str">
            <v/>
          </cell>
        </row>
        <row r="4469">
          <cell r="AM4469" t="str">
            <v/>
          </cell>
          <cell r="AN4469" t="str">
            <v/>
          </cell>
          <cell r="AO4469" t="str">
            <v/>
          </cell>
        </row>
        <row r="4470">
          <cell r="AM4470" t="str">
            <v/>
          </cell>
          <cell r="AN4470" t="str">
            <v/>
          </cell>
          <cell r="AO4470" t="str">
            <v/>
          </cell>
        </row>
        <row r="4471">
          <cell r="AM4471" t="str">
            <v/>
          </cell>
          <cell r="AN4471" t="str">
            <v/>
          </cell>
          <cell r="AO4471" t="str">
            <v/>
          </cell>
        </row>
        <row r="4472">
          <cell r="AM4472" t="str">
            <v/>
          </cell>
          <cell r="AN4472" t="str">
            <v/>
          </cell>
          <cell r="AO4472" t="str">
            <v/>
          </cell>
        </row>
        <row r="4473">
          <cell r="AM4473" t="str">
            <v/>
          </cell>
          <cell r="AN4473" t="str">
            <v/>
          </cell>
          <cell r="AO4473" t="str">
            <v/>
          </cell>
        </row>
        <row r="4474">
          <cell r="AM4474" t="str">
            <v/>
          </cell>
          <cell r="AN4474" t="str">
            <v/>
          </cell>
          <cell r="AO4474" t="str">
            <v/>
          </cell>
        </row>
        <row r="4475">
          <cell r="AM4475" t="str">
            <v/>
          </cell>
          <cell r="AN4475" t="str">
            <v/>
          </cell>
          <cell r="AO4475" t="str">
            <v/>
          </cell>
        </row>
        <row r="4476">
          <cell r="AM4476" t="str">
            <v/>
          </cell>
          <cell r="AN4476" t="str">
            <v/>
          </cell>
          <cell r="AO4476" t="str">
            <v/>
          </cell>
        </row>
        <row r="4477">
          <cell r="AM4477" t="str">
            <v/>
          </cell>
          <cell r="AN4477" t="str">
            <v/>
          </cell>
          <cell r="AO4477" t="str">
            <v/>
          </cell>
        </row>
        <row r="4478">
          <cell r="AM4478" t="str">
            <v/>
          </cell>
          <cell r="AN4478" t="str">
            <v/>
          </cell>
          <cell r="AO4478" t="str">
            <v/>
          </cell>
        </row>
        <row r="4479">
          <cell r="AM4479" t="str">
            <v/>
          </cell>
          <cell r="AN4479" t="str">
            <v/>
          </cell>
          <cell r="AO4479" t="str">
            <v/>
          </cell>
        </row>
        <row r="4480">
          <cell r="AM4480" t="str">
            <v/>
          </cell>
          <cell r="AN4480" t="str">
            <v/>
          </cell>
          <cell r="AO4480" t="str">
            <v/>
          </cell>
        </row>
        <row r="4481">
          <cell r="AM4481" t="str">
            <v/>
          </cell>
          <cell r="AN4481" t="str">
            <v/>
          </cell>
          <cell r="AO4481" t="str">
            <v/>
          </cell>
        </row>
        <row r="4482">
          <cell r="AM4482" t="str">
            <v/>
          </cell>
          <cell r="AN4482" t="str">
            <v/>
          </cell>
          <cell r="AO4482" t="str">
            <v/>
          </cell>
        </row>
        <row r="4483">
          <cell r="AM4483" t="str">
            <v/>
          </cell>
          <cell r="AN4483" t="str">
            <v/>
          </cell>
          <cell r="AO4483" t="str">
            <v/>
          </cell>
        </row>
        <row r="4484">
          <cell r="AM4484" t="str">
            <v/>
          </cell>
          <cell r="AN4484" t="str">
            <v/>
          </cell>
          <cell r="AO4484" t="str">
            <v/>
          </cell>
        </row>
        <row r="4485">
          <cell r="AM4485">
            <v>45167</v>
          </cell>
          <cell r="AN4485">
            <v>575.5</v>
          </cell>
          <cell r="AO4485">
            <v>573.13</v>
          </cell>
        </row>
        <row r="4486">
          <cell r="AM4486" t="str">
            <v/>
          </cell>
          <cell r="AN4486" t="str">
            <v/>
          </cell>
          <cell r="AO4486" t="str">
            <v/>
          </cell>
        </row>
        <row r="4487">
          <cell r="AM4487" t="str">
            <v/>
          </cell>
          <cell r="AN4487" t="str">
            <v/>
          </cell>
          <cell r="AO4487" t="str">
            <v/>
          </cell>
        </row>
        <row r="4488">
          <cell r="AM4488" t="str">
            <v/>
          </cell>
          <cell r="AN4488" t="str">
            <v/>
          </cell>
          <cell r="AO4488" t="str">
            <v/>
          </cell>
        </row>
        <row r="4489">
          <cell r="AM4489" t="str">
            <v/>
          </cell>
          <cell r="AN4489" t="str">
            <v/>
          </cell>
          <cell r="AO4489" t="str">
            <v/>
          </cell>
        </row>
        <row r="4490">
          <cell r="AM4490" t="str">
            <v/>
          </cell>
          <cell r="AN4490" t="str">
            <v/>
          </cell>
          <cell r="AO4490" t="str">
            <v/>
          </cell>
        </row>
        <row r="4491">
          <cell r="AM4491" t="str">
            <v/>
          </cell>
          <cell r="AN4491" t="str">
            <v/>
          </cell>
          <cell r="AO4491" t="str">
            <v/>
          </cell>
        </row>
        <row r="4492">
          <cell r="AM4492" t="str">
            <v/>
          </cell>
          <cell r="AN4492" t="str">
            <v/>
          </cell>
          <cell r="AO4492" t="str">
            <v/>
          </cell>
        </row>
        <row r="4493">
          <cell r="AM4493" t="str">
            <v/>
          </cell>
          <cell r="AN4493" t="str">
            <v/>
          </cell>
          <cell r="AO4493" t="str">
            <v/>
          </cell>
        </row>
        <row r="4494">
          <cell r="AM4494" t="str">
            <v/>
          </cell>
          <cell r="AN4494" t="str">
            <v/>
          </cell>
          <cell r="AO4494" t="str">
            <v/>
          </cell>
        </row>
        <row r="4495">
          <cell r="AM4495" t="str">
            <v/>
          </cell>
          <cell r="AN4495" t="str">
            <v/>
          </cell>
          <cell r="AO4495" t="str">
            <v/>
          </cell>
        </row>
        <row r="4496">
          <cell r="AM4496" t="str">
            <v/>
          </cell>
          <cell r="AN4496" t="str">
            <v/>
          </cell>
          <cell r="AO4496" t="str">
            <v/>
          </cell>
        </row>
        <row r="4497">
          <cell r="AM4497">
            <v>45166</v>
          </cell>
          <cell r="AN4497">
            <v>196</v>
          </cell>
          <cell r="AO4497">
            <v>194.63</v>
          </cell>
        </row>
        <row r="4498">
          <cell r="AM4498" t="str">
            <v/>
          </cell>
          <cell r="AN4498" t="str">
            <v/>
          </cell>
          <cell r="AO4498" t="str">
            <v/>
          </cell>
        </row>
        <row r="4499">
          <cell r="AM4499" t="str">
            <v/>
          </cell>
          <cell r="AN4499" t="str">
            <v/>
          </cell>
          <cell r="AO4499" t="str">
            <v/>
          </cell>
        </row>
        <row r="4500">
          <cell r="AM4500" t="str">
            <v/>
          </cell>
          <cell r="AN4500" t="str">
            <v/>
          </cell>
          <cell r="AO4500" t="str">
            <v/>
          </cell>
        </row>
        <row r="4501">
          <cell r="AM4501" t="str">
            <v/>
          </cell>
          <cell r="AN4501" t="str">
            <v/>
          </cell>
          <cell r="AO4501" t="str">
            <v/>
          </cell>
        </row>
        <row r="4502">
          <cell r="AM4502" t="str">
            <v/>
          </cell>
          <cell r="AN4502" t="str">
            <v/>
          </cell>
          <cell r="AO4502" t="str">
            <v/>
          </cell>
        </row>
        <row r="4503">
          <cell r="AM4503" t="str">
            <v/>
          </cell>
          <cell r="AN4503" t="str">
            <v/>
          </cell>
          <cell r="AO4503" t="str">
            <v/>
          </cell>
        </row>
        <row r="4504">
          <cell r="AM4504" t="str">
            <v/>
          </cell>
          <cell r="AN4504" t="str">
            <v/>
          </cell>
          <cell r="AO4504" t="str">
            <v/>
          </cell>
        </row>
        <row r="4505">
          <cell r="AM4505" t="str">
            <v/>
          </cell>
          <cell r="AN4505" t="str">
            <v/>
          </cell>
          <cell r="AO4505" t="str">
            <v/>
          </cell>
        </row>
        <row r="4506">
          <cell r="AM4506" t="str">
            <v/>
          </cell>
          <cell r="AN4506" t="str">
            <v/>
          </cell>
          <cell r="AO4506" t="str">
            <v/>
          </cell>
        </row>
        <row r="4507">
          <cell r="AM4507" t="str">
            <v/>
          </cell>
          <cell r="AN4507" t="str">
            <v/>
          </cell>
          <cell r="AO4507" t="str">
            <v/>
          </cell>
        </row>
        <row r="4508">
          <cell r="AM4508" t="str">
            <v/>
          </cell>
          <cell r="AN4508" t="str">
            <v/>
          </cell>
          <cell r="AO4508" t="str">
            <v/>
          </cell>
        </row>
        <row r="4509">
          <cell r="AM4509">
            <v>45164</v>
          </cell>
          <cell r="AN4509">
            <v>814</v>
          </cell>
          <cell r="AO4509">
            <v>812.58</v>
          </cell>
        </row>
        <row r="4510">
          <cell r="AM4510">
            <v>45163</v>
          </cell>
          <cell r="AN4510">
            <v>129</v>
          </cell>
          <cell r="AO4510">
            <v>128.38999999999999</v>
          </cell>
        </row>
        <row r="4511">
          <cell r="AM4511" t="str">
            <v/>
          </cell>
          <cell r="AN4511" t="str">
            <v/>
          </cell>
          <cell r="AO4511" t="str">
            <v/>
          </cell>
        </row>
        <row r="4512">
          <cell r="AM4512" t="str">
            <v/>
          </cell>
          <cell r="AN4512" t="str">
            <v/>
          </cell>
          <cell r="AO4512" t="str">
            <v/>
          </cell>
        </row>
        <row r="4513">
          <cell r="AM4513" t="str">
            <v/>
          </cell>
          <cell r="AN4513" t="str">
            <v/>
          </cell>
          <cell r="AO4513" t="str">
            <v/>
          </cell>
        </row>
        <row r="4514">
          <cell r="AM4514" t="str">
            <v/>
          </cell>
          <cell r="AN4514" t="str">
            <v/>
          </cell>
          <cell r="AO4514" t="str">
            <v/>
          </cell>
        </row>
        <row r="4515">
          <cell r="AM4515" t="str">
            <v/>
          </cell>
          <cell r="AN4515" t="str">
            <v/>
          </cell>
          <cell r="AO4515" t="str">
            <v/>
          </cell>
        </row>
        <row r="4516">
          <cell r="AM4516" t="str">
            <v/>
          </cell>
          <cell r="AN4516" t="str">
            <v/>
          </cell>
          <cell r="AO4516" t="str">
            <v/>
          </cell>
        </row>
        <row r="4517">
          <cell r="AM4517" t="str">
            <v/>
          </cell>
          <cell r="AN4517" t="str">
            <v/>
          </cell>
          <cell r="AO4517" t="str">
            <v/>
          </cell>
        </row>
        <row r="4518">
          <cell r="AM4518" t="str">
            <v/>
          </cell>
          <cell r="AN4518" t="str">
            <v/>
          </cell>
          <cell r="AO4518" t="str">
            <v/>
          </cell>
        </row>
        <row r="4519">
          <cell r="AM4519" t="str">
            <v/>
          </cell>
          <cell r="AN4519" t="str">
            <v/>
          </cell>
          <cell r="AO4519" t="str">
            <v/>
          </cell>
        </row>
        <row r="4520">
          <cell r="AM4520" t="str">
            <v/>
          </cell>
          <cell r="AN4520" t="str">
            <v/>
          </cell>
          <cell r="AO4520" t="str">
            <v/>
          </cell>
        </row>
        <row r="4521">
          <cell r="AM4521" t="str">
            <v/>
          </cell>
          <cell r="AN4521" t="str">
            <v/>
          </cell>
          <cell r="AO4521" t="str">
            <v/>
          </cell>
        </row>
        <row r="4522">
          <cell r="AM4522" t="str">
            <v/>
          </cell>
          <cell r="AN4522" t="str">
            <v/>
          </cell>
          <cell r="AO4522" t="str">
            <v/>
          </cell>
        </row>
        <row r="4523">
          <cell r="AM4523" t="str">
            <v/>
          </cell>
          <cell r="AN4523" t="str">
            <v/>
          </cell>
          <cell r="AO4523" t="str">
            <v/>
          </cell>
        </row>
        <row r="4524">
          <cell r="AM4524" t="str">
            <v/>
          </cell>
          <cell r="AN4524" t="str">
            <v/>
          </cell>
          <cell r="AO4524" t="str">
            <v/>
          </cell>
        </row>
        <row r="4525">
          <cell r="AM4525" t="str">
            <v/>
          </cell>
          <cell r="AN4525" t="str">
            <v/>
          </cell>
          <cell r="AO4525" t="str">
            <v/>
          </cell>
        </row>
        <row r="4526">
          <cell r="AM4526" t="str">
            <v/>
          </cell>
          <cell r="AN4526" t="str">
            <v/>
          </cell>
          <cell r="AO4526" t="str">
            <v/>
          </cell>
        </row>
        <row r="4527">
          <cell r="AM4527" t="str">
            <v/>
          </cell>
          <cell r="AN4527" t="str">
            <v/>
          </cell>
          <cell r="AO4527" t="str">
            <v/>
          </cell>
        </row>
        <row r="4528">
          <cell r="AM4528" t="str">
            <v/>
          </cell>
          <cell r="AN4528" t="str">
            <v/>
          </cell>
          <cell r="AO4528" t="str">
            <v/>
          </cell>
        </row>
        <row r="4529">
          <cell r="AM4529" t="str">
            <v/>
          </cell>
          <cell r="AN4529" t="str">
            <v/>
          </cell>
          <cell r="AO4529" t="str">
            <v/>
          </cell>
        </row>
        <row r="4530">
          <cell r="AM4530" t="str">
            <v/>
          </cell>
          <cell r="AN4530" t="str">
            <v/>
          </cell>
          <cell r="AO4530" t="str">
            <v/>
          </cell>
        </row>
        <row r="4531">
          <cell r="AM4531" t="str">
            <v/>
          </cell>
          <cell r="AN4531" t="str">
            <v/>
          </cell>
          <cell r="AO4531" t="str">
            <v/>
          </cell>
        </row>
        <row r="4532">
          <cell r="AM4532" t="str">
            <v/>
          </cell>
          <cell r="AN4532" t="str">
            <v/>
          </cell>
          <cell r="AO4532" t="str">
            <v/>
          </cell>
        </row>
        <row r="4533">
          <cell r="AM4533">
            <v>45162</v>
          </cell>
          <cell r="AN4533">
            <v>308</v>
          </cell>
          <cell r="AO4533">
            <v>307.20999999999998</v>
          </cell>
        </row>
        <row r="4534">
          <cell r="AM4534" t="str">
            <v/>
          </cell>
          <cell r="AN4534" t="str">
            <v/>
          </cell>
          <cell r="AO4534" t="str">
            <v/>
          </cell>
        </row>
        <row r="4535">
          <cell r="AM4535" t="str">
            <v/>
          </cell>
          <cell r="AN4535" t="str">
            <v/>
          </cell>
          <cell r="AO4535" t="str">
            <v/>
          </cell>
        </row>
        <row r="4536">
          <cell r="AM4536" t="str">
            <v/>
          </cell>
          <cell r="AN4536" t="str">
            <v/>
          </cell>
          <cell r="AO4536" t="str">
            <v/>
          </cell>
        </row>
        <row r="4537">
          <cell r="AM4537" t="str">
            <v/>
          </cell>
          <cell r="AN4537" t="str">
            <v/>
          </cell>
          <cell r="AO4537" t="str">
            <v/>
          </cell>
        </row>
        <row r="4538">
          <cell r="AM4538" t="str">
            <v/>
          </cell>
          <cell r="AN4538" t="str">
            <v/>
          </cell>
          <cell r="AO4538" t="str">
            <v/>
          </cell>
        </row>
        <row r="4539">
          <cell r="AM4539" t="str">
            <v/>
          </cell>
          <cell r="AN4539" t="str">
            <v/>
          </cell>
          <cell r="AO4539" t="str">
            <v/>
          </cell>
        </row>
        <row r="4540">
          <cell r="AM4540" t="str">
            <v/>
          </cell>
          <cell r="AN4540" t="str">
            <v/>
          </cell>
          <cell r="AO4540" t="str">
            <v/>
          </cell>
        </row>
        <row r="4541">
          <cell r="AM4541" t="str">
            <v/>
          </cell>
          <cell r="AN4541" t="str">
            <v/>
          </cell>
          <cell r="AO4541" t="str">
            <v/>
          </cell>
        </row>
        <row r="4542">
          <cell r="AM4542" t="str">
            <v/>
          </cell>
          <cell r="AN4542" t="str">
            <v/>
          </cell>
          <cell r="AO4542" t="str">
            <v/>
          </cell>
        </row>
        <row r="4543">
          <cell r="AM4543">
            <v>45161</v>
          </cell>
          <cell r="AN4543">
            <v>53</v>
          </cell>
          <cell r="AO4543">
            <v>52.84</v>
          </cell>
        </row>
        <row r="4544">
          <cell r="AM4544" t="str">
            <v/>
          </cell>
          <cell r="AN4544" t="str">
            <v/>
          </cell>
          <cell r="AO4544" t="str">
            <v/>
          </cell>
        </row>
        <row r="4545">
          <cell r="AM4545" t="str">
            <v/>
          </cell>
          <cell r="AN4545" t="str">
            <v/>
          </cell>
          <cell r="AO4545" t="str">
            <v/>
          </cell>
        </row>
        <row r="4546">
          <cell r="AM4546" t="str">
            <v/>
          </cell>
          <cell r="AN4546" t="str">
            <v/>
          </cell>
          <cell r="AO4546" t="str">
            <v/>
          </cell>
        </row>
        <row r="4547">
          <cell r="AM4547" t="str">
            <v/>
          </cell>
          <cell r="AN4547" t="str">
            <v/>
          </cell>
          <cell r="AO4547" t="str">
            <v/>
          </cell>
        </row>
        <row r="4548">
          <cell r="AM4548" t="str">
            <v/>
          </cell>
          <cell r="AN4548" t="str">
            <v/>
          </cell>
          <cell r="AO4548" t="str">
            <v/>
          </cell>
        </row>
        <row r="4549">
          <cell r="AM4549" t="str">
            <v/>
          </cell>
          <cell r="AN4549" t="str">
            <v/>
          </cell>
          <cell r="AO4549" t="str">
            <v/>
          </cell>
        </row>
        <row r="4550">
          <cell r="AM4550" t="str">
            <v/>
          </cell>
          <cell r="AN4550" t="str">
            <v/>
          </cell>
          <cell r="AO4550" t="str">
            <v/>
          </cell>
        </row>
        <row r="4551">
          <cell r="AM4551" t="str">
            <v/>
          </cell>
          <cell r="AN4551" t="str">
            <v/>
          </cell>
          <cell r="AO4551" t="str">
            <v/>
          </cell>
        </row>
        <row r="4552">
          <cell r="AM4552">
            <v>45160</v>
          </cell>
          <cell r="AN4552">
            <v>353</v>
          </cell>
          <cell r="AO4552">
            <v>350.65</v>
          </cell>
        </row>
        <row r="4553">
          <cell r="AM4553" t="str">
            <v/>
          </cell>
          <cell r="AN4553" t="str">
            <v/>
          </cell>
          <cell r="AO4553" t="str">
            <v/>
          </cell>
        </row>
        <row r="4554">
          <cell r="AM4554" t="str">
            <v/>
          </cell>
          <cell r="AN4554" t="str">
            <v/>
          </cell>
          <cell r="AO4554" t="str">
            <v/>
          </cell>
        </row>
        <row r="4555">
          <cell r="AM4555" t="str">
            <v/>
          </cell>
          <cell r="AN4555" t="str">
            <v/>
          </cell>
          <cell r="AO4555" t="str">
            <v/>
          </cell>
        </row>
        <row r="4556">
          <cell r="AM4556" t="str">
            <v/>
          </cell>
          <cell r="AN4556" t="str">
            <v/>
          </cell>
          <cell r="AO4556" t="str">
            <v/>
          </cell>
        </row>
        <row r="4557">
          <cell r="AM4557" t="str">
            <v/>
          </cell>
          <cell r="AN4557" t="str">
            <v/>
          </cell>
          <cell r="AO4557" t="str">
            <v/>
          </cell>
        </row>
        <row r="4558">
          <cell r="AM4558" t="str">
            <v/>
          </cell>
          <cell r="AN4558" t="str">
            <v/>
          </cell>
          <cell r="AO4558" t="str">
            <v/>
          </cell>
        </row>
        <row r="4559">
          <cell r="AM4559" t="str">
            <v/>
          </cell>
          <cell r="AN4559" t="str">
            <v/>
          </cell>
          <cell r="AO4559" t="str">
            <v/>
          </cell>
        </row>
        <row r="4560">
          <cell r="AM4560" t="str">
            <v/>
          </cell>
          <cell r="AN4560" t="str">
            <v/>
          </cell>
          <cell r="AO4560" t="str">
            <v/>
          </cell>
        </row>
        <row r="4561">
          <cell r="AM4561" t="str">
            <v/>
          </cell>
          <cell r="AN4561" t="str">
            <v/>
          </cell>
          <cell r="AO4561" t="str">
            <v/>
          </cell>
        </row>
        <row r="4562">
          <cell r="AM4562" t="str">
            <v/>
          </cell>
          <cell r="AN4562" t="str">
            <v/>
          </cell>
          <cell r="AO4562" t="str">
            <v/>
          </cell>
        </row>
        <row r="4563">
          <cell r="AM4563">
            <v>45159</v>
          </cell>
          <cell r="AN4563">
            <v>305</v>
          </cell>
          <cell r="AO4563">
            <v>303.57</v>
          </cell>
        </row>
        <row r="4564">
          <cell r="AM4564" t="str">
            <v/>
          </cell>
          <cell r="AN4564" t="str">
            <v/>
          </cell>
          <cell r="AO4564" t="str">
            <v/>
          </cell>
        </row>
        <row r="4565">
          <cell r="AM4565" t="str">
            <v/>
          </cell>
          <cell r="AN4565" t="str">
            <v/>
          </cell>
          <cell r="AO4565" t="str">
            <v/>
          </cell>
        </row>
        <row r="4566">
          <cell r="AM4566" t="str">
            <v/>
          </cell>
          <cell r="AN4566" t="str">
            <v/>
          </cell>
          <cell r="AO4566" t="str">
            <v/>
          </cell>
        </row>
        <row r="4567">
          <cell r="AM4567" t="str">
            <v/>
          </cell>
          <cell r="AN4567" t="str">
            <v/>
          </cell>
          <cell r="AO4567" t="str">
            <v/>
          </cell>
        </row>
        <row r="4568">
          <cell r="AM4568" t="str">
            <v/>
          </cell>
          <cell r="AN4568" t="str">
            <v/>
          </cell>
          <cell r="AO4568" t="str">
            <v/>
          </cell>
        </row>
        <row r="4569">
          <cell r="AM4569" t="str">
            <v/>
          </cell>
          <cell r="AN4569" t="str">
            <v/>
          </cell>
          <cell r="AO4569" t="str">
            <v/>
          </cell>
        </row>
        <row r="4570">
          <cell r="AM4570" t="str">
            <v/>
          </cell>
          <cell r="AN4570" t="str">
            <v/>
          </cell>
          <cell r="AO4570" t="str">
            <v/>
          </cell>
        </row>
        <row r="4571">
          <cell r="AM4571" t="str">
            <v/>
          </cell>
          <cell r="AN4571" t="str">
            <v/>
          </cell>
          <cell r="AO4571" t="str">
            <v/>
          </cell>
        </row>
        <row r="4572">
          <cell r="AM4572" t="str">
            <v/>
          </cell>
          <cell r="AN4572" t="str">
            <v/>
          </cell>
          <cell r="AO4572" t="str">
            <v/>
          </cell>
        </row>
        <row r="4573">
          <cell r="AM4573" t="str">
            <v/>
          </cell>
          <cell r="AN4573" t="str">
            <v/>
          </cell>
          <cell r="AO4573" t="str">
            <v/>
          </cell>
        </row>
        <row r="4574">
          <cell r="AM4574" t="str">
            <v/>
          </cell>
          <cell r="AN4574" t="str">
            <v/>
          </cell>
          <cell r="AO4574" t="str">
            <v/>
          </cell>
        </row>
        <row r="4575">
          <cell r="AM4575" t="str">
            <v/>
          </cell>
          <cell r="AN4575" t="str">
            <v/>
          </cell>
          <cell r="AO4575" t="str">
            <v/>
          </cell>
        </row>
        <row r="4576">
          <cell r="AM4576">
            <v>45157</v>
          </cell>
          <cell r="AN4576">
            <v>437</v>
          </cell>
          <cell r="AO4576">
            <v>436.21</v>
          </cell>
        </row>
        <row r="4577">
          <cell r="AM4577">
            <v>45156</v>
          </cell>
          <cell r="AN4577">
            <v>262</v>
          </cell>
          <cell r="AO4577">
            <v>260.8</v>
          </cell>
        </row>
        <row r="4578">
          <cell r="AM4578" t="str">
            <v/>
          </cell>
          <cell r="AN4578" t="str">
            <v/>
          </cell>
          <cell r="AO4578" t="str">
            <v/>
          </cell>
        </row>
        <row r="4579">
          <cell r="AM4579" t="str">
            <v/>
          </cell>
          <cell r="AN4579" t="str">
            <v/>
          </cell>
          <cell r="AO4579" t="str">
            <v/>
          </cell>
        </row>
        <row r="4580">
          <cell r="AM4580" t="str">
            <v/>
          </cell>
          <cell r="AN4580" t="str">
            <v/>
          </cell>
          <cell r="AO4580" t="str">
            <v/>
          </cell>
        </row>
        <row r="4581">
          <cell r="AM4581" t="str">
            <v/>
          </cell>
          <cell r="AN4581" t="str">
            <v/>
          </cell>
          <cell r="AO4581" t="str">
            <v/>
          </cell>
        </row>
        <row r="4582">
          <cell r="AM4582" t="str">
            <v/>
          </cell>
          <cell r="AN4582" t="str">
            <v/>
          </cell>
          <cell r="AO4582" t="str">
            <v/>
          </cell>
        </row>
        <row r="4583">
          <cell r="AM4583" t="str">
            <v/>
          </cell>
          <cell r="AN4583" t="str">
            <v/>
          </cell>
          <cell r="AO4583" t="str">
            <v/>
          </cell>
        </row>
        <row r="4584">
          <cell r="AM4584" t="str">
            <v/>
          </cell>
          <cell r="AN4584" t="str">
            <v/>
          </cell>
          <cell r="AO4584" t="str">
            <v/>
          </cell>
        </row>
        <row r="4585">
          <cell r="AM4585" t="str">
            <v/>
          </cell>
          <cell r="AN4585" t="str">
            <v/>
          </cell>
          <cell r="AO4585" t="str">
            <v/>
          </cell>
        </row>
        <row r="4586">
          <cell r="AM4586" t="str">
            <v/>
          </cell>
          <cell r="AN4586" t="str">
            <v/>
          </cell>
          <cell r="AO4586" t="str">
            <v/>
          </cell>
        </row>
        <row r="4587">
          <cell r="AM4587" t="str">
            <v/>
          </cell>
          <cell r="AN4587" t="str">
            <v/>
          </cell>
          <cell r="AO4587" t="str">
            <v/>
          </cell>
        </row>
        <row r="4588">
          <cell r="AM4588" t="str">
            <v/>
          </cell>
          <cell r="AN4588" t="str">
            <v/>
          </cell>
          <cell r="AO4588" t="str">
            <v/>
          </cell>
        </row>
        <row r="4589">
          <cell r="AM4589" t="str">
            <v/>
          </cell>
          <cell r="AN4589" t="str">
            <v/>
          </cell>
          <cell r="AO4589" t="str">
            <v/>
          </cell>
        </row>
        <row r="4590">
          <cell r="AM4590" t="str">
            <v/>
          </cell>
          <cell r="AN4590" t="str">
            <v/>
          </cell>
          <cell r="AO4590" t="str">
            <v/>
          </cell>
        </row>
        <row r="4591">
          <cell r="AM4591" t="str">
            <v/>
          </cell>
          <cell r="AN4591" t="str">
            <v/>
          </cell>
          <cell r="AO4591" t="str">
            <v/>
          </cell>
        </row>
        <row r="4592">
          <cell r="AM4592" t="str">
            <v/>
          </cell>
          <cell r="AN4592" t="str">
            <v/>
          </cell>
          <cell r="AO4592" t="str">
            <v/>
          </cell>
        </row>
        <row r="4593">
          <cell r="AM4593" t="str">
            <v/>
          </cell>
          <cell r="AN4593" t="str">
            <v/>
          </cell>
          <cell r="AO4593" t="str">
            <v/>
          </cell>
        </row>
        <row r="4594">
          <cell r="AM4594" t="str">
            <v/>
          </cell>
          <cell r="AN4594" t="str">
            <v/>
          </cell>
          <cell r="AO4594" t="str">
            <v/>
          </cell>
        </row>
        <row r="4595">
          <cell r="AM4595">
            <v>45155</v>
          </cell>
          <cell r="AN4595">
            <v>145</v>
          </cell>
          <cell r="AO4595">
            <v>144.69</v>
          </cell>
        </row>
        <row r="4596">
          <cell r="AM4596" t="str">
            <v/>
          </cell>
          <cell r="AN4596" t="str">
            <v/>
          </cell>
          <cell r="AO4596" t="str">
            <v/>
          </cell>
        </row>
        <row r="4597">
          <cell r="AM4597" t="str">
            <v/>
          </cell>
          <cell r="AN4597" t="str">
            <v/>
          </cell>
          <cell r="AO4597" t="str">
            <v/>
          </cell>
        </row>
        <row r="4598">
          <cell r="AM4598" t="str">
            <v/>
          </cell>
          <cell r="AN4598" t="str">
            <v/>
          </cell>
          <cell r="AO4598" t="str">
            <v/>
          </cell>
        </row>
        <row r="4599">
          <cell r="AM4599" t="str">
            <v/>
          </cell>
          <cell r="AN4599" t="str">
            <v/>
          </cell>
          <cell r="AO4599" t="str">
            <v/>
          </cell>
        </row>
        <row r="4600">
          <cell r="AM4600" t="str">
            <v/>
          </cell>
          <cell r="AN4600" t="str">
            <v/>
          </cell>
          <cell r="AO4600" t="str">
            <v/>
          </cell>
        </row>
        <row r="4601">
          <cell r="AM4601" t="str">
            <v/>
          </cell>
          <cell r="AN4601" t="str">
            <v/>
          </cell>
          <cell r="AO4601" t="str">
            <v/>
          </cell>
        </row>
        <row r="4602">
          <cell r="AM4602" t="str">
            <v/>
          </cell>
          <cell r="AN4602" t="str">
            <v/>
          </cell>
          <cell r="AO4602" t="str">
            <v/>
          </cell>
        </row>
        <row r="4603">
          <cell r="AM4603" t="str">
            <v/>
          </cell>
          <cell r="AN4603" t="str">
            <v/>
          </cell>
          <cell r="AO4603" t="str">
            <v/>
          </cell>
        </row>
        <row r="4604">
          <cell r="AM4604">
            <v>45154</v>
          </cell>
          <cell r="AN4604">
            <v>512</v>
          </cell>
          <cell r="AO4604">
            <v>507.56</v>
          </cell>
        </row>
        <row r="4605">
          <cell r="AM4605" t="str">
            <v/>
          </cell>
          <cell r="AN4605" t="str">
            <v/>
          </cell>
          <cell r="AO4605" t="str">
            <v/>
          </cell>
        </row>
        <row r="4606">
          <cell r="AM4606" t="str">
            <v/>
          </cell>
          <cell r="AN4606" t="str">
            <v/>
          </cell>
          <cell r="AO4606" t="str">
            <v/>
          </cell>
        </row>
        <row r="4607">
          <cell r="AM4607" t="str">
            <v/>
          </cell>
          <cell r="AN4607" t="str">
            <v/>
          </cell>
          <cell r="AO4607" t="str">
            <v/>
          </cell>
        </row>
        <row r="4608">
          <cell r="AM4608" t="str">
            <v/>
          </cell>
          <cell r="AN4608" t="str">
            <v/>
          </cell>
          <cell r="AO4608" t="str">
            <v/>
          </cell>
        </row>
        <row r="4609">
          <cell r="AM4609" t="str">
            <v/>
          </cell>
          <cell r="AN4609" t="str">
            <v/>
          </cell>
          <cell r="AO4609" t="str">
            <v/>
          </cell>
        </row>
        <row r="4610">
          <cell r="AM4610" t="str">
            <v/>
          </cell>
          <cell r="AN4610" t="str">
            <v/>
          </cell>
          <cell r="AO4610" t="str">
            <v/>
          </cell>
        </row>
        <row r="4611">
          <cell r="AM4611" t="str">
            <v/>
          </cell>
          <cell r="AN4611" t="str">
            <v/>
          </cell>
          <cell r="AO4611" t="str">
            <v/>
          </cell>
        </row>
        <row r="4612">
          <cell r="AM4612" t="str">
            <v/>
          </cell>
          <cell r="AN4612" t="str">
            <v/>
          </cell>
          <cell r="AO4612" t="str">
            <v/>
          </cell>
        </row>
        <row r="4613">
          <cell r="AM4613" t="str">
            <v/>
          </cell>
          <cell r="AN4613" t="str">
            <v/>
          </cell>
          <cell r="AO4613" t="str">
            <v/>
          </cell>
        </row>
        <row r="4614">
          <cell r="AM4614" t="str">
            <v/>
          </cell>
          <cell r="AN4614" t="str">
            <v/>
          </cell>
          <cell r="AO4614" t="str">
            <v/>
          </cell>
        </row>
        <row r="4615">
          <cell r="AM4615" t="str">
            <v/>
          </cell>
          <cell r="AN4615" t="str">
            <v/>
          </cell>
          <cell r="AO4615" t="str">
            <v/>
          </cell>
        </row>
        <row r="4616">
          <cell r="AM4616" t="str">
            <v/>
          </cell>
          <cell r="AN4616" t="str">
            <v/>
          </cell>
          <cell r="AO4616" t="str">
            <v/>
          </cell>
        </row>
        <row r="4617">
          <cell r="AM4617" t="str">
            <v/>
          </cell>
          <cell r="AN4617" t="str">
            <v/>
          </cell>
          <cell r="AO4617" t="str">
            <v/>
          </cell>
        </row>
        <row r="4618">
          <cell r="AM4618" t="str">
            <v/>
          </cell>
          <cell r="AN4618" t="str">
            <v/>
          </cell>
          <cell r="AO4618" t="str">
            <v/>
          </cell>
        </row>
        <row r="4619">
          <cell r="AM4619" t="str">
            <v/>
          </cell>
          <cell r="AN4619" t="str">
            <v/>
          </cell>
          <cell r="AO4619" t="str">
            <v/>
          </cell>
        </row>
        <row r="4620">
          <cell r="AM4620" t="str">
            <v/>
          </cell>
          <cell r="AN4620" t="str">
            <v/>
          </cell>
          <cell r="AO4620" t="str">
            <v/>
          </cell>
        </row>
        <row r="4621">
          <cell r="AM4621">
            <v>45152</v>
          </cell>
          <cell r="AN4621">
            <v>187</v>
          </cell>
          <cell r="AO4621">
            <v>186.37</v>
          </cell>
        </row>
        <row r="4622">
          <cell r="AM4622" t="str">
            <v/>
          </cell>
          <cell r="AN4622" t="str">
            <v/>
          </cell>
          <cell r="AO4622" t="str">
            <v/>
          </cell>
        </row>
        <row r="4623">
          <cell r="AM4623" t="str">
            <v/>
          </cell>
          <cell r="AN4623" t="str">
            <v/>
          </cell>
          <cell r="AO4623" t="str">
            <v/>
          </cell>
        </row>
        <row r="4624">
          <cell r="AM4624" t="str">
            <v/>
          </cell>
          <cell r="AN4624" t="str">
            <v/>
          </cell>
          <cell r="AO4624" t="str">
            <v/>
          </cell>
        </row>
        <row r="4625">
          <cell r="AM4625" t="str">
            <v/>
          </cell>
          <cell r="AN4625" t="str">
            <v/>
          </cell>
          <cell r="AO4625" t="str">
            <v/>
          </cell>
        </row>
        <row r="4626">
          <cell r="AM4626" t="str">
            <v/>
          </cell>
          <cell r="AN4626" t="str">
            <v/>
          </cell>
          <cell r="AO4626" t="str">
            <v/>
          </cell>
        </row>
        <row r="4627">
          <cell r="AM4627" t="str">
            <v/>
          </cell>
          <cell r="AN4627" t="str">
            <v/>
          </cell>
          <cell r="AO4627" t="str">
            <v/>
          </cell>
        </row>
        <row r="4628">
          <cell r="AM4628">
            <v>45150</v>
          </cell>
          <cell r="AN4628">
            <v>1024</v>
          </cell>
          <cell r="AO4628">
            <v>1019.24</v>
          </cell>
        </row>
        <row r="4629">
          <cell r="AM4629">
            <v>45149</v>
          </cell>
          <cell r="AN4629">
            <v>210</v>
          </cell>
          <cell r="AO4629">
            <v>209.53</v>
          </cell>
        </row>
        <row r="4630">
          <cell r="AM4630" t="str">
            <v/>
          </cell>
          <cell r="AN4630" t="str">
            <v/>
          </cell>
          <cell r="AO4630" t="str">
            <v/>
          </cell>
        </row>
        <row r="4631">
          <cell r="AM4631" t="str">
            <v/>
          </cell>
          <cell r="AN4631" t="str">
            <v/>
          </cell>
          <cell r="AO4631" t="str">
            <v/>
          </cell>
        </row>
        <row r="4632">
          <cell r="AM4632" t="str">
            <v/>
          </cell>
          <cell r="AN4632" t="str">
            <v/>
          </cell>
          <cell r="AO4632" t="str">
            <v/>
          </cell>
        </row>
        <row r="4633">
          <cell r="AM4633" t="str">
            <v/>
          </cell>
          <cell r="AN4633" t="str">
            <v/>
          </cell>
          <cell r="AO4633" t="str">
            <v/>
          </cell>
        </row>
        <row r="4634">
          <cell r="AM4634" t="str">
            <v/>
          </cell>
          <cell r="AN4634" t="str">
            <v/>
          </cell>
          <cell r="AO4634" t="str">
            <v/>
          </cell>
        </row>
        <row r="4635">
          <cell r="AM4635" t="str">
            <v/>
          </cell>
          <cell r="AN4635" t="str">
            <v/>
          </cell>
          <cell r="AO4635" t="str">
            <v/>
          </cell>
        </row>
        <row r="4636">
          <cell r="AM4636" t="str">
            <v/>
          </cell>
          <cell r="AN4636" t="str">
            <v/>
          </cell>
          <cell r="AO4636" t="str">
            <v/>
          </cell>
        </row>
        <row r="4637">
          <cell r="AM4637" t="str">
            <v/>
          </cell>
          <cell r="AN4637" t="str">
            <v/>
          </cell>
          <cell r="AO4637" t="str">
            <v/>
          </cell>
        </row>
        <row r="4638">
          <cell r="AM4638" t="str">
            <v/>
          </cell>
          <cell r="AN4638" t="str">
            <v/>
          </cell>
          <cell r="AO4638" t="str">
            <v/>
          </cell>
        </row>
        <row r="4639">
          <cell r="AM4639" t="str">
            <v/>
          </cell>
          <cell r="AN4639" t="str">
            <v/>
          </cell>
          <cell r="AO4639" t="str">
            <v/>
          </cell>
        </row>
        <row r="4640">
          <cell r="AM4640" t="str">
            <v/>
          </cell>
          <cell r="AN4640" t="str">
            <v/>
          </cell>
          <cell r="AO4640" t="str">
            <v/>
          </cell>
        </row>
        <row r="4641">
          <cell r="AM4641" t="str">
            <v/>
          </cell>
          <cell r="AN4641" t="str">
            <v/>
          </cell>
          <cell r="AO4641" t="str">
            <v/>
          </cell>
        </row>
        <row r="4642">
          <cell r="AM4642" t="str">
            <v/>
          </cell>
          <cell r="AN4642" t="str">
            <v/>
          </cell>
          <cell r="AO4642" t="str">
            <v/>
          </cell>
        </row>
        <row r="4643">
          <cell r="AM4643" t="str">
            <v/>
          </cell>
          <cell r="AN4643" t="str">
            <v/>
          </cell>
          <cell r="AO4643" t="str">
            <v/>
          </cell>
        </row>
        <row r="4644">
          <cell r="AM4644" t="str">
            <v/>
          </cell>
          <cell r="AN4644" t="str">
            <v/>
          </cell>
          <cell r="AO4644" t="str">
            <v/>
          </cell>
        </row>
        <row r="4645">
          <cell r="AM4645" t="str">
            <v/>
          </cell>
          <cell r="AN4645" t="str">
            <v/>
          </cell>
          <cell r="AO4645" t="str">
            <v/>
          </cell>
        </row>
        <row r="4646">
          <cell r="AM4646">
            <v>45148</v>
          </cell>
          <cell r="AN4646">
            <v>281</v>
          </cell>
          <cell r="AO4646">
            <v>280.20999999999998</v>
          </cell>
        </row>
        <row r="4647">
          <cell r="AM4647">
            <v>45147</v>
          </cell>
          <cell r="AN4647">
            <v>20</v>
          </cell>
          <cell r="AO4647">
            <v>19.84</v>
          </cell>
        </row>
        <row r="4648">
          <cell r="AM4648">
            <v>45146</v>
          </cell>
          <cell r="AN4648">
            <v>183</v>
          </cell>
          <cell r="AO4648">
            <v>181.32</v>
          </cell>
        </row>
        <row r="4649">
          <cell r="AM4649" t="str">
            <v/>
          </cell>
          <cell r="AN4649" t="str">
            <v/>
          </cell>
          <cell r="AO4649" t="str">
            <v/>
          </cell>
        </row>
        <row r="4650">
          <cell r="AM4650" t="str">
            <v/>
          </cell>
          <cell r="AN4650" t="str">
            <v/>
          </cell>
          <cell r="AO4650" t="str">
            <v/>
          </cell>
        </row>
        <row r="4651">
          <cell r="AM4651">
            <v>45145</v>
          </cell>
          <cell r="AN4651">
            <v>162</v>
          </cell>
          <cell r="AO4651">
            <v>161.53</v>
          </cell>
        </row>
        <row r="4652">
          <cell r="AM4652">
            <v>45143</v>
          </cell>
          <cell r="AN4652">
            <v>574</v>
          </cell>
          <cell r="AO4652">
            <v>571.79999999999995</v>
          </cell>
        </row>
        <row r="4653">
          <cell r="AM4653">
            <v>45142</v>
          </cell>
          <cell r="AN4653">
            <v>283</v>
          </cell>
          <cell r="AO4653">
            <v>281.89999999999998</v>
          </cell>
        </row>
        <row r="4654">
          <cell r="AM4654" t="str">
            <v/>
          </cell>
          <cell r="AN4654" t="str">
            <v/>
          </cell>
          <cell r="AO4654" t="str">
            <v/>
          </cell>
        </row>
        <row r="4655">
          <cell r="AM4655" t="str">
            <v/>
          </cell>
          <cell r="AN4655" t="str">
            <v/>
          </cell>
          <cell r="AO4655" t="str">
            <v/>
          </cell>
        </row>
        <row r="4656">
          <cell r="AM4656" t="str">
            <v/>
          </cell>
          <cell r="AN4656" t="str">
            <v/>
          </cell>
          <cell r="AO4656" t="str">
            <v/>
          </cell>
        </row>
        <row r="4657">
          <cell r="AM4657" t="str">
            <v/>
          </cell>
          <cell r="AN4657" t="str">
            <v/>
          </cell>
          <cell r="AO4657" t="str">
            <v/>
          </cell>
        </row>
        <row r="4658">
          <cell r="AM4658" t="str">
            <v/>
          </cell>
          <cell r="AN4658" t="str">
            <v/>
          </cell>
          <cell r="AO4658" t="str">
            <v/>
          </cell>
        </row>
        <row r="4659">
          <cell r="AM4659" t="str">
            <v/>
          </cell>
          <cell r="AN4659" t="str">
            <v/>
          </cell>
          <cell r="AO4659" t="str">
            <v/>
          </cell>
        </row>
        <row r="4660">
          <cell r="AM4660" t="str">
            <v/>
          </cell>
          <cell r="AN4660" t="str">
            <v/>
          </cell>
          <cell r="AO4660" t="str">
            <v/>
          </cell>
        </row>
        <row r="4661">
          <cell r="AM4661" t="str">
            <v/>
          </cell>
          <cell r="AN4661" t="str">
            <v/>
          </cell>
          <cell r="AO4661" t="str">
            <v/>
          </cell>
        </row>
        <row r="4662">
          <cell r="AM4662" t="str">
            <v/>
          </cell>
          <cell r="AN4662" t="str">
            <v/>
          </cell>
          <cell r="AO4662" t="str">
            <v/>
          </cell>
        </row>
        <row r="4663">
          <cell r="AM4663" t="str">
            <v/>
          </cell>
          <cell r="AN4663" t="str">
            <v/>
          </cell>
          <cell r="AO4663" t="str">
            <v/>
          </cell>
        </row>
        <row r="4664">
          <cell r="AM4664" t="str">
            <v/>
          </cell>
          <cell r="AN4664" t="str">
            <v/>
          </cell>
          <cell r="AO4664" t="str">
            <v/>
          </cell>
        </row>
        <row r="4665">
          <cell r="AM4665">
            <v>45141</v>
          </cell>
          <cell r="AN4665">
            <v>1</v>
          </cell>
          <cell r="AO4665">
            <v>0.94</v>
          </cell>
        </row>
        <row r="4666">
          <cell r="AM4666" t="str">
            <v/>
          </cell>
          <cell r="AN4666" t="str">
            <v/>
          </cell>
          <cell r="AO4666" t="str">
            <v/>
          </cell>
        </row>
        <row r="4667">
          <cell r="AM4667" t="str">
            <v/>
          </cell>
          <cell r="AN4667" t="str">
            <v/>
          </cell>
          <cell r="AO4667" t="str">
            <v/>
          </cell>
        </row>
        <row r="4668">
          <cell r="AM4668" t="str">
            <v/>
          </cell>
          <cell r="AN4668" t="str">
            <v/>
          </cell>
          <cell r="AO4668" t="str">
            <v/>
          </cell>
        </row>
        <row r="4669">
          <cell r="AM4669" t="str">
            <v/>
          </cell>
          <cell r="AN4669" t="str">
            <v/>
          </cell>
          <cell r="AO4669" t="str">
            <v/>
          </cell>
        </row>
        <row r="4670">
          <cell r="AM4670" t="str">
            <v/>
          </cell>
          <cell r="AN4670" t="str">
            <v/>
          </cell>
          <cell r="AO4670" t="str">
            <v/>
          </cell>
        </row>
        <row r="4671">
          <cell r="AM4671" t="str">
            <v/>
          </cell>
          <cell r="AN4671" t="str">
            <v/>
          </cell>
          <cell r="AO4671" t="str">
            <v/>
          </cell>
        </row>
        <row r="4672">
          <cell r="AM4672" t="str">
            <v/>
          </cell>
          <cell r="AN4672" t="str">
            <v/>
          </cell>
          <cell r="AO4672" t="str">
            <v/>
          </cell>
        </row>
        <row r="4673">
          <cell r="AM4673" t="str">
            <v/>
          </cell>
          <cell r="AN4673" t="str">
            <v/>
          </cell>
          <cell r="AO4673" t="str">
            <v/>
          </cell>
        </row>
        <row r="4674">
          <cell r="AM4674" t="str">
            <v/>
          </cell>
          <cell r="AN4674" t="str">
            <v/>
          </cell>
          <cell r="AO4674" t="str">
            <v/>
          </cell>
        </row>
        <row r="4675">
          <cell r="AM4675" t="str">
            <v/>
          </cell>
          <cell r="AN4675" t="str">
            <v/>
          </cell>
          <cell r="AO4675" t="str">
            <v/>
          </cell>
        </row>
        <row r="4676">
          <cell r="AM4676" t="str">
            <v/>
          </cell>
          <cell r="AN4676" t="str">
            <v/>
          </cell>
          <cell r="AO4676" t="str">
            <v/>
          </cell>
        </row>
        <row r="4677">
          <cell r="AM4677" t="str">
            <v/>
          </cell>
          <cell r="AN4677" t="str">
            <v/>
          </cell>
          <cell r="AO4677" t="str">
            <v/>
          </cell>
        </row>
        <row r="4678">
          <cell r="AM4678" t="str">
            <v/>
          </cell>
          <cell r="AN4678" t="str">
            <v/>
          </cell>
          <cell r="AO4678" t="str">
            <v/>
          </cell>
        </row>
        <row r="4679">
          <cell r="AM4679" t="str">
            <v/>
          </cell>
          <cell r="AN4679" t="str">
            <v/>
          </cell>
          <cell r="AO4679" t="str">
            <v/>
          </cell>
        </row>
        <row r="4680">
          <cell r="AM4680" t="str">
            <v/>
          </cell>
          <cell r="AN4680" t="str">
            <v/>
          </cell>
          <cell r="AO4680" t="str">
            <v/>
          </cell>
        </row>
        <row r="4681">
          <cell r="AM4681" t="str">
            <v/>
          </cell>
          <cell r="AN4681" t="str">
            <v/>
          </cell>
          <cell r="AO4681" t="str">
            <v/>
          </cell>
        </row>
        <row r="4682">
          <cell r="AM4682" t="str">
            <v/>
          </cell>
          <cell r="AN4682" t="str">
            <v/>
          </cell>
          <cell r="AO4682" t="str">
            <v/>
          </cell>
        </row>
        <row r="4683">
          <cell r="AM4683" t="str">
            <v/>
          </cell>
          <cell r="AN4683" t="str">
            <v/>
          </cell>
          <cell r="AO4683" t="str">
            <v/>
          </cell>
        </row>
        <row r="4684">
          <cell r="AM4684" t="str">
            <v/>
          </cell>
          <cell r="AN4684" t="str">
            <v/>
          </cell>
          <cell r="AO4684" t="str">
            <v/>
          </cell>
        </row>
        <row r="4685">
          <cell r="AM4685" t="str">
            <v/>
          </cell>
          <cell r="AN4685" t="str">
            <v/>
          </cell>
          <cell r="AO4685" t="str">
            <v/>
          </cell>
        </row>
        <row r="4686">
          <cell r="AM4686" t="str">
            <v/>
          </cell>
          <cell r="AN4686" t="str">
            <v/>
          </cell>
          <cell r="AO4686" t="str">
            <v/>
          </cell>
        </row>
        <row r="4687">
          <cell r="AM4687" t="str">
            <v/>
          </cell>
          <cell r="AN4687" t="str">
            <v/>
          </cell>
          <cell r="AO4687" t="str">
            <v/>
          </cell>
        </row>
        <row r="4688">
          <cell r="AM4688" t="str">
            <v/>
          </cell>
          <cell r="AN4688" t="str">
            <v/>
          </cell>
          <cell r="AO4688" t="str">
            <v/>
          </cell>
        </row>
        <row r="4689">
          <cell r="AM4689" t="str">
            <v/>
          </cell>
          <cell r="AN4689" t="str">
            <v/>
          </cell>
          <cell r="AO4689" t="str">
            <v/>
          </cell>
        </row>
        <row r="4690">
          <cell r="AM4690" t="str">
            <v/>
          </cell>
          <cell r="AN4690" t="str">
            <v/>
          </cell>
          <cell r="AO4690" t="str">
            <v/>
          </cell>
        </row>
        <row r="4691">
          <cell r="AM4691" t="str">
            <v/>
          </cell>
          <cell r="AN4691" t="str">
            <v/>
          </cell>
          <cell r="AO4691" t="str">
            <v/>
          </cell>
        </row>
        <row r="4692">
          <cell r="AM4692" t="str">
            <v/>
          </cell>
          <cell r="AN4692" t="str">
            <v/>
          </cell>
          <cell r="AO4692" t="str">
            <v/>
          </cell>
        </row>
        <row r="4693">
          <cell r="AM4693" t="str">
            <v/>
          </cell>
          <cell r="AN4693" t="str">
            <v/>
          </cell>
          <cell r="AO4693" t="str">
            <v/>
          </cell>
        </row>
        <row r="4694">
          <cell r="AM4694" t="str">
            <v/>
          </cell>
          <cell r="AN4694" t="str">
            <v/>
          </cell>
          <cell r="AO4694" t="str">
            <v/>
          </cell>
        </row>
        <row r="4695">
          <cell r="AM4695" t="str">
            <v/>
          </cell>
          <cell r="AN4695" t="str">
            <v/>
          </cell>
          <cell r="AO4695" t="str">
            <v/>
          </cell>
        </row>
        <row r="4696">
          <cell r="AM4696" t="str">
            <v/>
          </cell>
          <cell r="AN4696" t="str">
            <v/>
          </cell>
          <cell r="AO4696" t="str">
            <v/>
          </cell>
        </row>
        <row r="4697">
          <cell r="AM4697" t="str">
            <v/>
          </cell>
          <cell r="AN4697" t="str">
            <v/>
          </cell>
          <cell r="AO4697" t="str">
            <v/>
          </cell>
        </row>
        <row r="4698">
          <cell r="AM4698" t="str">
            <v/>
          </cell>
          <cell r="AN4698" t="str">
            <v/>
          </cell>
          <cell r="AO4698" t="str">
            <v/>
          </cell>
        </row>
        <row r="4699">
          <cell r="AM4699" t="str">
            <v/>
          </cell>
          <cell r="AN4699" t="str">
            <v/>
          </cell>
          <cell r="AO4699" t="str">
            <v/>
          </cell>
        </row>
        <row r="4700">
          <cell r="AM4700" t="str">
            <v/>
          </cell>
          <cell r="AN4700" t="str">
            <v/>
          </cell>
          <cell r="AO4700" t="str">
            <v/>
          </cell>
        </row>
        <row r="4701">
          <cell r="AM4701" t="str">
            <v/>
          </cell>
          <cell r="AN4701" t="str">
            <v/>
          </cell>
          <cell r="AO4701" t="str">
            <v/>
          </cell>
        </row>
        <row r="4702">
          <cell r="AM4702" t="str">
            <v/>
          </cell>
          <cell r="AN4702" t="str">
            <v/>
          </cell>
          <cell r="AO4702" t="str">
            <v/>
          </cell>
        </row>
        <row r="4703">
          <cell r="AM4703" t="str">
            <v/>
          </cell>
          <cell r="AN4703" t="str">
            <v/>
          </cell>
          <cell r="AO4703" t="str">
            <v/>
          </cell>
        </row>
        <row r="4704">
          <cell r="AM4704" t="str">
            <v/>
          </cell>
          <cell r="AN4704" t="str">
            <v/>
          </cell>
          <cell r="AO4704" t="str">
            <v/>
          </cell>
        </row>
        <row r="4705">
          <cell r="AM4705" t="str">
            <v/>
          </cell>
          <cell r="AN4705" t="str">
            <v/>
          </cell>
          <cell r="AO4705" t="str">
            <v/>
          </cell>
        </row>
        <row r="4706">
          <cell r="AM4706" t="str">
            <v/>
          </cell>
          <cell r="AN4706" t="str">
            <v/>
          </cell>
          <cell r="AO4706" t="str">
            <v/>
          </cell>
        </row>
        <row r="4707">
          <cell r="AM4707" t="str">
            <v/>
          </cell>
          <cell r="AN4707" t="str">
            <v/>
          </cell>
          <cell r="AO4707" t="str">
            <v/>
          </cell>
        </row>
        <row r="4708">
          <cell r="AM4708" t="str">
            <v/>
          </cell>
          <cell r="AN4708" t="str">
            <v/>
          </cell>
          <cell r="AO4708" t="str">
            <v/>
          </cell>
        </row>
        <row r="4709">
          <cell r="AM4709" t="str">
            <v/>
          </cell>
          <cell r="AN4709" t="str">
            <v/>
          </cell>
          <cell r="AO4709" t="str">
            <v/>
          </cell>
        </row>
        <row r="4710">
          <cell r="AM4710" t="str">
            <v/>
          </cell>
          <cell r="AN4710" t="str">
            <v/>
          </cell>
          <cell r="AO4710" t="str">
            <v/>
          </cell>
        </row>
        <row r="4711">
          <cell r="AM4711" t="str">
            <v/>
          </cell>
          <cell r="AN4711" t="str">
            <v/>
          </cell>
          <cell r="AO4711" t="str">
            <v/>
          </cell>
        </row>
        <row r="4712">
          <cell r="AM4712" t="str">
            <v/>
          </cell>
          <cell r="AN4712" t="str">
            <v/>
          </cell>
          <cell r="AO4712" t="str">
            <v/>
          </cell>
        </row>
        <row r="4713">
          <cell r="AM4713" t="str">
            <v/>
          </cell>
          <cell r="AN4713" t="str">
            <v/>
          </cell>
          <cell r="AO4713" t="str">
            <v/>
          </cell>
        </row>
        <row r="4714">
          <cell r="AM4714" t="str">
            <v/>
          </cell>
          <cell r="AN4714" t="str">
            <v/>
          </cell>
          <cell r="AO4714" t="str">
            <v/>
          </cell>
        </row>
        <row r="4715">
          <cell r="AM4715" t="str">
            <v/>
          </cell>
          <cell r="AN4715" t="str">
            <v/>
          </cell>
          <cell r="AO4715" t="str">
            <v/>
          </cell>
        </row>
        <row r="4716">
          <cell r="AM4716" t="str">
            <v/>
          </cell>
          <cell r="AN4716" t="str">
            <v/>
          </cell>
          <cell r="AO4716" t="str">
            <v/>
          </cell>
        </row>
        <row r="4717">
          <cell r="AM4717" t="str">
            <v/>
          </cell>
          <cell r="AN4717" t="str">
            <v/>
          </cell>
          <cell r="AO4717" t="str">
            <v/>
          </cell>
        </row>
        <row r="4718">
          <cell r="AM4718" t="str">
            <v/>
          </cell>
          <cell r="AN4718" t="str">
            <v/>
          </cell>
          <cell r="AO4718" t="str">
            <v/>
          </cell>
        </row>
        <row r="4719">
          <cell r="AM4719" t="str">
            <v/>
          </cell>
          <cell r="AN4719" t="str">
            <v/>
          </cell>
          <cell r="AO4719" t="str">
            <v/>
          </cell>
        </row>
        <row r="4720">
          <cell r="AM4720" t="str">
            <v/>
          </cell>
          <cell r="AN4720" t="str">
            <v/>
          </cell>
          <cell r="AO4720" t="str">
            <v/>
          </cell>
        </row>
        <row r="4721">
          <cell r="AM4721" t="str">
            <v/>
          </cell>
          <cell r="AN4721" t="str">
            <v/>
          </cell>
          <cell r="AO4721" t="str">
            <v/>
          </cell>
        </row>
        <row r="4722">
          <cell r="AM4722" t="str">
            <v/>
          </cell>
          <cell r="AN4722" t="str">
            <v/>
          </cell>
          <cell r="AO4722" t="str">
            <v/>
          </cell>
        </row>
        <row r="4723">
          <cell r="AM4723" t="str">
            <v/>
          </cell>
          <cell r="AN4723" t="str">
            <v/>
          </cell>
          <cell r="AO4723" t="str">
            <v/>
          </cell>
        </row>
        <row r="4724">
          <cell r="AM4724" t="str">
            <v/>
          </cell>
          <cell r="AN4724" t="str">
            <v/>
          </cell>
          <cell r="AO4724" t="str">
            <v/>
          </cell>
        </row>
        <row r="4725">
          <cell r="AM4725" t="str">
            <v/>
          </cell>
          <cell r="AN4725" t="str">
            <v/>
          </cell>
          <cell r="AO4725" t="str">
            <v/>
          </cell>
        </row>
        <row r="4726">
          <cell r="AM4726" t="str">
            <v/>
          </cell>
          <cell r="AN4726" t="str">
            <v/>
          </cell>
          <cell r="AO4726" t="str">
            <v/>
          </cell>
        </row>
        <row r="4727">
          <cell r="AM4727" t="str">
            <v/>
          </cell>
          <cell r="AN4727" t="str">
            <v/>
          </cell>
          <cell r="AO4727" t="str">
            <v/>
          </cell>
        </row>
        <row r="4728">
          <cell r="AM4728" t="str">
            <v/>
          </cell>
          <cell r="AN4728" t="str">
            <v/>
          </cell>
          <cell r="AO4728" t="str">
            <v/>
          </cell>
        </row>
        <row r="4729">
          <cell r="AM4729" t="str">
            <v/>
          </cell>
          <cell r="AN4729" t="str">
            <v/>
          </cell>
          <cell r="AO4729" t="str">
            <v/>
          </cell>
        </row>
        <row r="4730">
          <cell r="AM4730" t="str">
            <v/>
          </cell>
          <cell r="AN4730" t="str">
            <v/>
          </cell>
          <cell r="AO4730" t="str">
            <v/>
          </cell>
        </row>
        <row r="4731">
          <cell r="AM4731" t="str">
            <v/>
          </cell>
          <cell r="AN4731" t="str">
            <v/>
          </cell>
          <cell r="AO4731" t="str">
            <v/>
          </cell>
        </row>
        <row r="4732">
          <cell r="AM4732" t="str">
            <v/>
          </cell>
          <cell r="AN4732" t="str">
            <v/>
          </cell>
          <cell r="AO4732" t="str">
            <v/>
          </cell>
        </row>
        <row r="4733">
          <cell r="AM4733" t="str">
            <v/>
          </cell>
          <cell r="AN4733" t="str">
            <v/>
          </cell>
          <cell r="AO4733" t="str">
            <v/>
          </cell>
        </row>
        <row r="4734">
          <cell r="AM4734" t="str">
            <v/>
          </cell>
          <cell r="AN4734" t="str">
            <v/>
          </cell>
          <cell r="AO4734" t="str">
            <v/>
          </cell>
        </row>
        <row r="4735">
          <cell r="AM4735" t="str">
            <v/>
          </cell>
          <cell r="AN4735" t="str">
            <v/>
          </cell>
          <cell r="AO4735" t="str">
            <v/>
          </cell>
        </row>
        <row r="4736">
          <cell r="AM4736" t="str">
            <v/>
          </cell>
          <cell r="AN4736" t="str">
            <v/>
          </cell>
          <cell r="AO4736" t="str">
            <v/>
          </cell>
        </row>
        <row r="4737">
          <cell r="AM4737" t="str">
            <v/>
          </cell>
          <cell r="AN4737" t="str">
            <v/>
          </cell>
          <cell r="AO4737" t="str">
            <v/>
          </cell>
        </row>
        <row r="4738">
          <cell r="AM4738" t="str">
            <v/>
          </cell>
          <cell r="AN4738" t="str">
            <v/>
          </cell>
          <cell r="AO4738" t="str">
            <v/>
          </cell>
        </row>
        <row r="4739">
          <cell r="AM4739" t="str">
            <v/>
          </cell>
          <cell r="AN4739" t="str">
            <v/>
          </cell>
          <cell r="AO4739" t="str">
            <v/>
          </cell>
        </row>
        <row r="4740">
          <cell r="AM4740" t="str">
            <v/>
          </cell>
          <cell r="AN4740" t="str">
            <v/>
          </cell>
          <cell r="AO4740" t="str">
            <v/>
          </cell>
        </row>
        <row r="4741">
          <cell r="AM4741" t="str">
            <v/>
          </cell>
          <cell r="AN4741" t="str">
            <v/>
          </cell>
          <cell r="AO4741" t="str">
            <v/>
          </cell>
        </row>
        <row r="4742">
          <cell r="AM4742" t="str">
            <v/>
          </cell>
          <cell r="AN4742" t="str">
            <v/>
          </cell>
          <cell r="AO4742" t="str">
            <v/>
          </cell>
        </row>
        <row r="4743">
          <cell r="AM4743" t="str">
            <v/>
          </cell>
          <cell r="AN4743" t="str">
            <v/>
          </cell>
          <cell r="AO4743" t="str">
            <v/>
          </cell>
        </row>
        <row r="4744">
          <cell r="AM4744" t="str">
            <v/>
          </cell>
          <cell r="AN4744" t="str">
            <v/>
          </cell>
          <cell r="AO4744" t="str">
            <v/>
          </cell>
        </row>
        <row r="4745">
          <cell r="AM4745" t="str">
            <v/>
          </cell>
          <cell r="AN4745" t="str">
            <v/>
          </cell>
          <cell r="AO4745" t="str">
            <v/>
          </cell>
        </row>
        <row r="4746">
          <cell r="AM4746" t="str">
            <v/>
          </cell>
          <cell r="AN4746" t="str">
            <v/>
          </cell>
          <cell r="AO4746" t="str">
            <v/>
          </cell>
        </row>
        <row r="4747">
          <cell r="AM4747" t="str">
            <v/>
          </cell>
          <cell r="AN4747" t="str">
            <v/>
          </cell>
          <cell r="AO4747" t="str">
            <v/>
          </cell>
        </row>
        <row r="4748">
          <cell r="AM4748" t="str">
            <v/>
          </cell>
          <cell r="AN4748" t="str">
            <v/>
          </cell>
          <cell r="AO4748" t="str">
            <v/>
          </cell>
        </row>
        <row r="4749">
          <cell r="AM4749" t="str">
            <v/>
          </cell>
          <cell r="AN4749" t="str">
            <v/>
          </cell>
          <cell r="AO4749" t="str">
            <v/>
          </cell>
        </row>
        <row r="4750">
          <cell r="AM4750" t="str">
            <v/>
          </cell>
          <cell r="AN4750" t="str">
            <v/>
          </cell>
          <cell r="AO4750" t="str">
            <v/>
          </cell>
        </row>
        <row r="4751">
          <cell r="AM4751" t="str">
            <v/>
          </cell>
          <cell r="AN4751" t="str">
            <v/>
          </cell>
          <cell r="AO4751" t="str">
            <v/>
          </cell>
        </row>
        <row r="4752">
          <cell r="AM4752" t="str">
            <v/>
          </cell>
          <cell r="AN4752" t="str">
            <v/>
          </cell>
          <cell r="AO4752" t="str">
            <v/>
          </cell>
        </row>
        <row r="4753">
          <cell r="AM4753" t="str">
            <v/>
          </cell>
          <cell r="AN4753" t="str">
            <v/>
          </cell>
          <cell r="AO4753" t="str">
            <v/>
          </cell>
        </row>
        <row r="4754">
          <cell r="AM4754" t="str">
            <v/>
          </cell>
          <cell r="AN4754" t="str">
            <v/>
          </cell>
          <cell r="AO4754" t="str">
            <v/>
          </cell>
        </row>
        <row r="4755">
          <cell r="AM4755" t="str">
            <v/>
          </cell>
          <cell r="AN4755" t="str">
            <v/>
          </cell>
          <cell r="AO4755" t="str">
            <v/>
          </cell>
        </row>
        <row r="4756">
          <cell r="AM4756" t="str">
            <v/>
          </cell>
          <cell r="AN4756" t="str">
            <v/>
          </cell>
          <cell r="AO4756" t="str">
            <v/>
          </cell>
        </row>
        <row r="4757">
          <cell r="AM4757" t="str">
            <v/>
          </cell>
          <cell r="AN4757" t="str">
            <v/>
          </cell>
          <cell r="AO4757" t="str">
            <v/>
          </cell>
        </row>
        <row r="4758">
          <cell r="AM4758" t="str">
            <v/>
          </cell>
          <cell r="AN4758" t="str">
            <v/>
          </cell>
          <cell r="AO4758" t="str">
            <v/>
          </cell>
        </row>
        <row r="4759">
          <cell r="AM4759" t="str">
            <v/>
          </cell>
          <cell r="AN4759" t="str">
            <v/>
          </cell>
          <cell r="AO4759" t="str">
            <v/>
          </cell>
        </row>
        <row r="4760">
          <cell r="AM4760" t="str">
            <v/>
          </cell>
          <cell r="AN4760" t="str">
            <v/>
          </cell>
          <cell r="AO4760" t="str">
            <v/>
          </cell>
        </row>
        <row r="4761">
          <cell r="AM4761" t="str">
            <v/>
          </cell>
          <cell r="AN4761" t="str">
            <v/>
          </cell>
          <cell r="AO4761" t="str">
            <v/>
          </cell>
        </row>
        <row r="4762">
          <cell r="AM4762" t="str">
            <v/>
          </cell>
          <cell r="AN4762" t="str">
            <v/>
          </cell>
          <cell r="AO4762" t="str">
            <v/>
          </cell>
        </row>
        <row r="4763">
          <cell r="AM4763" t="str">
            <v/>
          </cell>
          <cell r="AN4763" t="str">
            <v/>
          </cell>
          <cell r="AO4763" t="str">
            <v/>
          </cell>
        </row>
        <row r="4764">
          <cell r="AM4764" t="str">
            <v/>
          </cell>
          <cell r="AN4764" t="str">
            <v/>
          </cell>
          <cell r="AO4764" t="str">
            <v/>
          </cell>
        </row>
        <row r="4765">
          <cell r="AM4765" t="str">
            <v/>
          </cell>
          <cell r="AN4765" t="str">
            <v/>
          </cell>
          <cell r="AO4765" t="str">
            <v/>
          </cell>
        </row>
        <row r="4766">
          <cell r="AM4766" t="str">
            <v/>
          </cell>
          <cell r="AN4766" t="str">
            <v/>
          </cell>
          <cell r="AO4766" t="str">
            <v/>
          </cell>
        </row>
        <row r="4767">
          <cell r="AM4767" t="str">
            <v/>
          </cell>
          <cell r="AN4767" t="str">
            <v/>
          </cell>
          <cell r="AO4767" t="str">
            <v/>
          </cell>
        </row>
        <row r="4768">
          <cell r="AM4768" t="str">
            <v/>
          </cell>
          <cell r="AN4768" t="str">
            <v/>
          </cell>
          <cell r="AO4768" t="str">
            <v/>
          </cell>
        </row>
        <row r="4769">
          <cell r="AM4769" t="str">
            <v/>
          </cell>
          <cell r="AN4769" t="str">
            <v/>
          </cell>
          <cell r="AO4769" t="str">
            <v/>
          </cell>
        </row>
        <row r="4770">
          <cell r="AM4770" t="str">
            <v/>
          </cell>
          <cell r="AN4770" t="str">
            <v/>
          </cell>
          <cell r="AO4770" t="str">
            <v/>
          </cell>
        </row>
        <row r="4771">
          <cell r="AM4771" t="str">
            <v/>
          </cell>
          <cell r="AN4771" t="str">
            <v/>
          </cell>
          <cell r="AO4771" t="str">
            <v/>
          </cell>
        </row>
        <row r="4772">
          <cell r="AM4772" t="str">
            <v/>
          </cell>
          <cell r="AN4772" t="str">
            <v/>
          </cell>
          <cell r="AO4772" t="str">
            <v/>
          </cell>
        </row>
        <row r="4773">
          <cell r="AM4773" t="str">
            <v/>
          </cell>
          <cell r="AN4773" t="str">
            <v/>
          </cell>
          <cell r="AO4773" t="str">
            <v/>
          </cell>
        </row>
        <row r="4774">
          <cell r="AM4774" t="str">
            <v/>
          </cell>
          <cell r="AN4774" t="str">
            <v/>
          </cell>
          <cell r="AO4774" t="str">
            <v/>
          </cell>
        </row>
        <row r="4775">
          <cell r="AM4775" t="str">
            <v/>
          </cell>
          <cell r="AN4775" t="str">
            <v/>
          </cell>
          <cell r="AO4775" t="str">
            <v/>
          </cell>
        </row>
        <row r="4776">
          <cell r="AM4776" t="str">
            <v/>
          </cell>
          <cell r="AN4776" t="str">
            <v/>
          </cell>
          <cell r="AO4776" t="str">
            <v/>
          </cell>
        </row>
        <row r="4777">
          <cell r="AM4777" t="str">
            <v/>
          </cell>
          <cell r="AN4777" t="str">
            <v/>
          </cell>
          <cell r="AO4777" t="str">
            <v/>
          </cell>
        </row>
        <row r="4778">
          <cell r="AM4778" t="str">
            <v/>
          </cell>
          <cell r="AN4778" t="str">
            <v/>
          </cell>
          <cell r="AO4778" t="str">
            <v/>
          </cell>
        </row>
        <row r="4779">
          <cell r="AM4779" t="str">
            <v/>
          </cell>
          <cell r="AN4779" t="str">
            <v/>
          </cell>
          <cell r="AO4779" t="str">
            <v/>
          </cell>
        </row>
        <row r="4780">
          <cell r="AM4780" t="str">
            <v/>
          </cell>
          <cell r="AN4780" t="str">
            <v/>
          </cell>
          <cell r="AO4780" t="str">
            <v/>
          </cell>
        </row>
        <row r="4781">
          <cell r="AM4781" t="str">
            <v/>
          </cell>
          <cell r="AN4781" t="str">
            <v/>
          </cell>
          <cell r="AO4781" t="str">
            <v/>
          </cell>
        </row>
        <row r="4782">
          <cell r="AM4782" t="str">
            <v/>
          </cell>
          <cell r="AN4782" t="str">
            <v/>
          </cell>
          <cell r="AO4782" t="str">
            <v/>
          </cell>
        </row>
        <row r="4783">
          <cell r="AM4783" t="str">
            <v/>
          </cell>
          <cell r="AN4783" t="str">
            <v/>
          </cell>
          <cell r="AO4783" t="str">
            <v/>
          </cell>
        </row>
        <row r="4784">
          <cell r="AM4784" t="str">
            <v/>
          </cell>
          <cell r="AN4784" t="str">
            <v/>
          </cell>
          <cell r="AO4784" t="str">
            <v/>
          </cell>
        </row>
        <row r="4785">
          <cell r="AM4785" t="str">
            <v/>
          </cell>
          <cell r="AN4785" t="str">
            <v/>
          </cell>
          <cell r="AO4785" t="str">
            <v/>
          </cell>
        </row>
        <row r="4786">
          <cell r="AM4786" t="str">
            <v/>
          </cell>
          <cell r="AN4786" t="str">
            <v/>
          </cell>
          <cell r="AO4786" t="str">
            <v/>
          </cell>
        </row>
        <row r="4787">
          <cell r="AM4787" t="str">
            <v/>
          </cell>
          <cell r="AN4787" t="str">
            <v/>
          </cell>
          <cell r="AO4787" t="str">
            <v/>
          </cell>
        </row>
        <row r="4788">
          <cell r="AM4788" t="str">
            <v/>
          </cell>
          <cell r="AN4788" t="str">
            <v/>
          </cell>
          <cell r="AO4788" t="str">
            <v/>
          </cell>
        </row>
        <row r="4789">
          <cell r="AM4789" t="str">
            <v/>
          </cell>
          <cell r="AN4789" t="str">
            <v/>
          </cell>
          <cell r="AO4789" t="str">
            <v/>
          </cell>
        </row>
        <row r="4790">
          <cell r="AM4790" t="str">
            <v/>
          </cell>
          <cell r="AN4790" t="str">
            <v/>
          </cell>
          <cell r="AO4790" t="str">
            <v/>
          </cell>
        </row>
        <row r="4791">
          <cell r="AM4791" t="str">
            <v/>
          </cell>
          <cell r="AN4791" t="str">
            <v/>
          </cell>
          <cell r="AO4791" t="str">
            <v/>
          </cell>
        </row>
        <row r="4792">
          <cell r="AM4792" t="str">
            <v/>
          </cell>
          <cell r="AN4792" t="str">
            <v/>
          </cell>
          <cell r="AO4792" t="str">
            <v/>
          </cell>
        </row>
        <row r="4793">
          <cell r="AM4793" t="str">
            <v/>
          </cell>
          <cell r="AN4793" t="str">
            <v/>
          </cell>
          <cell r="AO4793" t="str">
            <v/>
          </cell>
        </row>
        <row r="4794">
          <cell r="AM4794" t="str">
            <v/>
          </cell>
          <cell r="AN4794" t="str">
            <v/>
          </cell>
          <cell r="AO4794" t="str">
            <v/>
          </cell>
        </row>
        <row r="4795">
          <cell r="AM4795" t="str">
            <v/>
          </cell>
          <cell r="AN4795" t="str">
            <v/>
          </cell>
          <cell r="AO4795" t="str">
            <v/>
          </cell>
        </row>
        <row r="4796">
          <cell r="AM4796" t="str">
            <v/>
          </cell>
          <cell r="AN4796" t="str">
            <v/>
          </cell>
          <cell r="AO4796" t="str">
            <v/>
          </cell>
        </row>
        <row r="4797">
          <cell r="AM4797" t="str">
            <v/>
          </cell>
          <cell r="AN4797" t="str">
            <v/>
          </cell>
          <cell r="AO4797" t="str">
            <v/>
          </cell>
        </row>
        <row r="4798">
          <cell r="AM4798" t="str">
            <v/>
          </cell>
          <cell r="AN4798" t="str">
            <v/>
          </cell>
          <cell r="AO4798" t="str">
            <v/>
          </cell>
        </row>
        <row r="4799">
          <cell r="AM4799" t="str">
            <v/>
          </cell>
          <cell r="AN4799" t="str">
            <v/>
          </cell>
          <cell r="AO4799" t="str">
            <v/>
          </cell>
        </row>
        <row r="4800">
          <cell r="AM4800" t="str">
            <v/>
          </cell>
          <cell r="AN4800" t="str">
            <v/>
          </cell>
          <cell r="AO4800" t="str">
            <v/>
          </cell>
        </row>
        <row r="4801">
          <cell r="AM4801" t="str">
            <v/>
          </cell>
          <cell r="AN4801" t="str">
            <v/>
          </cell>
          <cell r="AO4801" t="str">
            <v/>
          </cell>
        </row>
        <row r="4802">
          <cell r="AM4802" t="str">
            <v/>
          </cell>
          <cell r="AN4802" t="str">
            <v/>
          </cell>
          <cell r="AO4802" t="str">
            <v/>
          </cell>
        </row>
        <row r="4803">
          <cell r="AM4803" t="str">
            <v/>
          </cell>
          <cell r="AN4803" t="str">
            <v/>
          </cell>
          <cell r="AO4803" t="str">
            <v/>
          </cell>
        </row>
        <row r="4804">
          <cell r="AM4804" t="str">
            <v/>
          </cell>
          <cell r="AN4804" t="str">
            <v/>
          </cell>
          <cell r="AO4804" t="str">
            <v/>
          </cell>
        </row>
        <row r="4805">
          <cell r="AM4805" t="str">
            <v/>
          </cell>
          <cell r="AN4805" t="str">
            <v/>
          </cell>
          <cell r="AO4805" t="str">
            <v/>
          </cell>
        </row>
        <row r="4806">
          <cell r="AM4806" t="str">
            <v/>
          </cell>
          <cell r="AN4806" t="str">
            <v/>
          </cell>
          <cell r="AO4806" t="str">
            <v/>
          </cell>
        </row>
        <row r="4807">
          <cell r="AM4807" t="str">
            <v/>
          </cell>
          <cell r="AN4807" t="str">
            <v/>
          </cell>
          <cell r="AO4807" t="str">
            <v/>
          </cell>
        </row>
        <row r="4808">
          <cell r="AM4808" t="str">
            <v/>
          </cell>
          <cell r="AN4808" t="str">
            <v/>
          </cell>
          <cell r="AO4808" t="str">
            <v/>
          </cell>
        </row>
        <row r="4809">
          <cell r="AM4809" t="str">
            <v/>
          </cell>
          <cell r="AN4809" t="str">
            <v/>
          </cell>
          <cell r="AO4809" t="str">
            <v/>
          </cell>
        </row>
        <row r="4810">
          <cell r="AM4810" t="str">
            <v/>
          </cell>
          <cell r="AN4810" t="str">
            <v/>
          </cell>
          <cell r="AO4810" t="str">
            <v/>
          </cell>
        </row>
        <row r="4811">
          <cell r="AM4811" t="str">
            <v/>
          </cell>
          <cell r="AN4811" t="str">
            <v/>
          </cell>
          <cell r="AO4811" t="str">
            <v/>
          </cell>
        </row>
        <row r="4812">
          <cell r="AM4812" t="str">
            <v/>
          </cell>
          <cell r="AN4812" t="str">
            <v/>
          </cell>
          <cell r="AO4812" t="str">
            <v/>
          </cell>
        </row>
        <row r="4813">
          <cell r="AM4813" t="str">
            <v/>
          </cell>
          <cell r="AN4813" t="str">
            <v/>
          </cell>
          <cell r="AO4813" t="str">
            <v/>
          </cell>
        </row>
        <row r="4814">
          <cell r="AM4814" t="str">
            <v/>
          </cell>
          <cell r="AN4814" t="str">
            <v/>
          </cell>
          <cell r="AO4814" t="str">
            <v/>
          </cell>
        </row>
        <row r="4815">
          <cell r="AM4815" t="str">
            <v/>
          </cell>
          <cell r="AN4815" t="str">
            <v/>
          </cell>
          <cell r="AO4815" t="str">
            <v/>
          </cell>
        </row>
        <row r="4816">
          <cell r="AM4816" t="str">
            <v/>
          </cell>
          <cell r="AN4816" t="str">
            <v/>
          </cell>
          <cell r="AO4816" t="str">
            <v/>
          </cell>
        </row>
        <row r="4817">
          <cell r="AM4817" t="str">
            <v/>
          </cell>
          <cell r="AN4817" t="str">
            <v/>
          </cell>
          <cell r="AO4817" t="str">
            <v/>
          </cell>
        </row>
        <row r="4818">
          <cell r="AM4818" t="str">
            <v/>
          </cell>
          <cell r="AN4818" t="str">
            <v/>
          </cell>
          <cell r="AO4818" t="str">
            <v/>
          </cell>
        </row>
        <row r="4819">
          <cell r="AM4819" t="str">
            <v/>
          </cell>
          <cell r="AN4819" t="str">
            <v/>
          </cell>
          <cell r="AO4819" t="str">
            <v/>
          </cell>
        </row>
        <row r="4820">
          <cell r="AM4820" t="str">
            <v/>
          </cell>
          <cell r="AN4820" t="str">
            <v/>
          </cell>
          <cell r="AO4820" t="str">
            <v/>
          </cell>
        </row>
        <row r="4821">
          <cell r="AM4821" t="str">
            <v/>
          </cell>
          <cell r="AN4821" t="str">
            <v/>
          </cell>
          <cell r="AO4821" t="str">
            <v/>
          </cell>
        </row>
        <row r="4822">
          <cell r="AM4822" t="str">
            <v/>
          </cell>
          <cell r="AN4822" t="str">
            <v/>
          </cell>
          <cell r="AO4822" t="str">
            <v/>
          </cell>
        </row>
        <row r="4823">
          <cell r="AM4823" t="str">
            <v/>
          </cell>
          <cell r="AN4823" t="str">
            <v/>
          </cell>
          <cell r="AO4823" t="str">
            <v/>
          </cell>
        </row>
        <row r="4824">
          <cell r="AM4824" t="str">
            <v/>
          </cell>
          <cell r="AN4824" t="str">
            <v/>
          </cell>
          <cell r="AO4824" t="str">
            <v/>
          </cell>
        </row>
        <row r="4825">
          <cell r="AM4825" t="str">
            <v/>
          </cell>
          <cell r="AN4825" t="str">
            <v/>
          </cell>
          <cell r="AO4825" t="str">
            <v/>
          </cell>
        </row>
        <row r="4826">
          <cell r="AM4826" t="str">
            <v/>
          </cell>
          <cell r="AN4826" t="str">
            <v/>
          </cell>
          <cell r="AO4826" t="str">
            <v/>
          </cell>
        </row>
        <row r="4827">
          <cell r="AM4827" t="str">
            <v/>
          </cell>
          <cell r="AN4827" t="str">
            <v/>
          </cell>
          <cell r="AO4827" t="str">
            <v/>
          </cell>
        </row>
        <row r="4828">
          <cell r="AM4828" t="str">
            <v/>
          </cell>
          <cell r="AN4828" t="str">
            <v/>
          </cell>
          <cell r="AO4828" t="str">
            <v/>
          </cell>
        </row>
        <row r="4829">
          <cell r="AM4829" t="str">
            <v/>
          </cell>
          <cell r="AN4829" t="str">
            <v/>
          </cell>
          <cell r="AO4829" t="str">
            <v/>
          </cell>
        </row>
        <row r="4830">
          <cell r="AM4830" t="str">
            <v/>
          </cell>
          <cell r="AN4830" t="str">
            <v/>
          </cell>
          <cell r="AO4830" t="str">
            <v/>
          </cell>
        </row>
        <row r="4831">
          <cell r="AM4831" t="str">
            <v/>
          </cell>
          <cell r="AN4831" t="str">
            <v/>
          </cell>
          <cell r="AO4831" t="str">
            <v/>
          </cell>
        </row>
        <row r="4832">
          <cell r="AM4832" t="str">
            <v/>
          </cell>
          <cell r="AN4832" t="str">
            <v/>
          </cell>
          <cell r="AO4832" t="str">
            <v/>
          </cell>
        </row>
        <row r="4833">
          <cell r="AM4833" t="str">
            <v/>
          </cell>
          <cell r="AN4833" t="str">
            <v/>
          </cell>
          <cell r="AO4833" t="str">
            <v/>
          </cell>
        </row>
        <row r="4834">
          <cell r="AM4834" t="str">
            <v/>
          </cell>
          <cell r="AN4834" t="str">
            <v/>
          </cell>
          <cell r="AO4834" t="str">
            <v/>
          </cell>
        </row>
        <row r="4835">
          <cell r="AM4835" t="str">
            <v/>
          </cell>
          <cell r="AN4835" t="str">
            <v/>
          </cell>
          <cell r="AO4835" t="str">
            <v/>
          </cell>
        </row>
        <row r="4836">
          <cell r="AM4836" t="str">
            <v/>
          </cell>
          <cell r="AN4836" t="str">
            <v/>
          </cell>
          <cell r="AO4836" t="str">
            <v/>
          </cell>
        </row>
        <row r="4837">
          <cell r="AM4837" t="str">
            <v/>
          </cell>
          <cell r="AN4837" t="str">
            <v/>
          </cell>
          <cell r="AO4837" t="str">
            <v/>
          </cell>
        </row>
        <row r="4838">
          <cell r="AM4838" t="str">
            <v/>
          </cell>
          <cell r="AN4838" t="str">
            <v/>
          </cell>
          <cell r="AO4838" t="str">
            <v/>
          </cell>
        </row>
        <row r="4839">
          <cell r="AM4839" t="str">
            <v/>
          </cell>
          <cell r="AN4839" t="str">
            <v/>
          </cell>
          <cell r="AO4839" t="str">
            <v/>
          </cell>
        </row>
        <row r="4840">
          <cell r="AM4840" t="str">
            <v/>
          </cell>
          <cell r="AN4840" t="str">
            <v/>
          </cell>
          <cell r="AO4840" t="str">
            <v/>
          </cell>
        </row>
        <row r="4841">
          <cell r="AM4841" t="str">
            <v/>
          </cell>
          <cell r="AN4841" t="str">
            <v/>
          </cell>
          <cell r="AO4841" t="str">
            <v/>
          </cell>
        </row>
        <row r="4842">
          <cell r="AM4842" t="str">
            <v/>
          </cell>
          <cell r="AN4842" t="str">
            <v/>
          </cell>
          <cell r="AO4842" t="str">
            <v/>
          </cell>
        </row>
        <row r="4843">
          <cell r="AM4843" t="str">
            <v/>
          </cell>
          <cell r="AN4843" t="str">
            <v/>
          </cell>
          <cell r="AO4843" t="str">
            <v/>
          </cell>
        </row>
        <row r="4844">
          <cell r="AM4844" t="str">
            <v/>
          </cell>
          <cell r="AN4844" t="str">
            <v/>
          </cell>
          <cell r="AO4844" t="str">
            <v/>
          </cell>
        </row>
        <row r="4845">
          <cell r="AM4845" t="str">
            <v/>
          </cell>
          <cell r="AN4845" t="str">
            <v/>
          </cell>
          <cell r="AO4845" t="str">
            <v/>
          </cell>
        </row>
        <row r="4846">
          <cell r="AM4846" t="str">
            <v/>
          </cell>
          <cell r="AN4846" t="str">
            <v/>
          </cell>
          <cell r="AO4846" t="str">
            <v/>
          </cell>
        </row>
        <row r="4847">
          <cell r="AM4847" t="str">
            <v/>
          </cell>
          <cell r="AN4847" t="str">
            <v/>
          </cell>
          <cell r="AO4847" t="str">
            <v/>
          </cell>
        </row>
        <row r="4848">
          <cell r="AM4848" t="str">
            <v/>
          </cell>
          <cell r="AN4848" t="str">
            <v/>
          </cell>
          <cell r="AO4848" t="str">
            <v/>
          </cell>
        </row>
        <row r="4849">
          <cell r="AM4849" t="str">
            <v/>
          </cell>
          <cell r="AN4849" t="str">
            <v/>
          </cell>
          <cell r="AO4849" t="str">
            <v/>
          </cell>
        </row>
        <row r="4850">
          <cell r="AM4850" t="str">
            <v/>
          </cell>
          <cell r="AN4850" t="str">
            <v/>
          </cell>
          <cell r="AO4850" t="str">
            <v/>
          </cell>
        </row>
        <row r="4851">
          <cell r="AM4851" t="str">
            <v/>
          </cell>
          <cell r="AN4851" t="str">
            <v/>
          </cell>
          <cell r="AO4851" t="str">
            <v/>
          </cell>
        </row>
        <row r="4852">
          <cell r="AM4852" t="str">
            <v/>
          </cell>
          <cell r="AN4852" t="str">
            <v/>
          </cell>
          <cell r="AO4852" t="str">
            <v/>
          </cell>
        </row>
        <row r="4853">
          <cell r="AM4853" t="str">
            <v/>
          </cell>
          <cell r="AN4853" t="str">
            <v/>
          </cell>
          <cell r="AO4853" t="str">
            <v/>
          </cell>
        </row>
        <row r="4854">
          <cell r="AM4854" t="str">
            <v/>
          </cell>
          <cell r="AN4854" t="str">
            <v/>
          </cell>
          <cell r="AO4854" t="str">
            <v/>
          </cell>
        </row>
        <row r="4855">
          <cell r="AM4855" t="str">
            <v/>
          </cell>
          <cell r="AN4855" t="str">
            <v/>
          </cell>
          <cell r="AO4855" t="str">
            <v/>
          </cell>
        </row>
        <row r="4856">
          <cell r="AM4856" t="str">
            <v/>
          </cell>
          <cell r="AN4856" t="str">
            <v/>
          </cell>
          <cell r="AO4856" t="str">
            <v/>
          </cell>
        </row>
        <row r="4857">
          <cell r="AM4857" t="str">
            <v/>
          </cell>
          <cell r="AN4857" t="str">
            <v/>
          </cell>
          <cell r="AO4857" t="str">
            <v/>
          </cell>
        </row>
        <row r="4858">
          <cell r="AM4858" t="str">
            <v/>
          </cell>
          <cell r="AN4858" t="str">
            <v/>
          </cell>
          <cell r="AO4858" t="str">
            <v/>
          </cell>
        </row>
        <row r="4859">
          <cell r="AM4859" t="str">
            <v/>
          </cell>
          <cell r="AN4859" t="str">
            <v/>
          </cell>
          <cell r="AO4859" t="str">
            <v/>
          </cell>
        </row>
        <row r="4860">
          <cell r="AM4860" t="str">
            <v/>
          </cell>
          <cell r="AN4860" t="str">
            <v/>
          </cell>
          <cell r="AO4860" t="str">
            <v/>
          </cell>
        </row>
        <row r="4861">
          <cell r="AM4861" t="str">
            <v/>
          </cell>
          <cell r="AN4861" t="str">
            <v/>
          </cell>
          <cell r="AO4861" t="str">
            <v/>
          </cell>
        </row>
        <row r="4862">
          <cell r="AM4862" t="str">
            <v/>
          </cell>
          <cell r="AN4862" t="str">
            <v/>
          </cell>
          <cell r="AO4862" t="str">
            <v/>
          </cell>
        </row>
        <row r="4863">
          <cell r="AM4863" t="str">
            <v/>
          </cell>
          <cell r="AN4863" t="str">
            <v/>
          </cell>
          <cell r="AO4863" t="str">
            <v/>
          </cell>
        </row>
        <row r="4864">
          <cell r="AM4864" t="str">
            <v/>
          </cell>
          <cell r="AN4864" t="str">
            <v/>
          </cell>
          <cell r="AO4864" t="str">
            <v/>
          </cell>
        </row>
        <row r="4865">
          <cell r="AM4865" t="str">
            <v/>
          </cell>
          <cell r="AN4865" t="str">
            <v/>
          </cell>
          <cell r="AO4865" t="str">
            <v/>
          </cell>
        </row>
        <row r="4866">
          <cell r="AM4866" t="str">
            <v/>
          </cell>
          <cell r="AN4866" t="str">
            <v/>
          </cell>
          <cell r="AO4866" t="str">
            <v/>
          </cell>
        </row>
        <row r="4867">
          <cell r="AM4867" t="str">
            <v/>
          </cell>
          <cell r="AN4867" t="str">
            <v/>
          </cell>
          <cell r="AO4867" t="str">
            <v/>
          </cell>
        </row>
        <row r="4868">
          <cell r="AM4868" t="str">
            <v/>
          </cell>
          <cell r="AN4868" t="str">
            <v/>
          </cell>
          <cell r="AO4868" t="str">
            <v/>
          </cell>
        </row>
        <row r="4869">
          <cell r="AM4869" t="str">
            <v/>
          </cell>
          <cell r="AN4869" t="str">
            <v/>
          </cell>
          <cell r="AO4869" t="str">
            <v/>
          </cell>
        </row>
        <row r="4870">
          <cell r="AM4870" t="str">
            <v/>
          </cell>
          <cell r="AN4870" t="str">
            <v/>
          </cell>
          <cell r="AO4870" t="str">
            <v/>
          </cell>
        </row>
        <row r="4871">
          <cell r="AM4871" t="str">
            <v/>
          </cell>
          <cell r="AN4871" t="str">
            <v/>
          </cell>
          <cell r="AO4871" t="str">
            <v/>
          </cell>
        </row>
        <row r="4872">
          <cell r="AM4872" t="str">
            <v/>
          </cell>
          <cell r="AN4872" t="str">
            <v/>
          </cell>
          <cell r="AO4872" t="str">
            <v/>
          </cell>
        </row>
        <row r="4873">
          <cell r="AM4873" t="str">
            <v/>
          </cell>
          <cell r="AN4873" t="str">
            <v/>
          </cell>
          <cell r="AO4873" t="str">
            <v/>
          </cell>
        </row>
        <row r="4874">
          <cell r="AM4874" t="str">
            <v/>
          </cell>
          <cell r="AN4874" t="str">
            <v/>
          </cell>
          <cell r="AO4874" t="str">
            <v/>
          </cell>
        </row>
        <row r="4875">
          <cell r="AM4875" t="str">
            <v/>
          </cell>
          <cell r="AN4875" t="str">
            <v/>
          </cell>
          <cell r="AO4875" t="str">
            <v/>
          </cell>
        </row>
        <row r="4876">
          <cell r="AM4876" t="str">
            <v/>
          </cell>
          <cell r="AN4876" t="str">
            <v/>
          </cell>
          <cell r="AO4876" t="str">
            <v/>
          </cell>
        </row>
        <row r="4877">
          <cell r="AM4877" t="str">
            <v/>
          </cell>
          <cell r="AN4877" t="str">
            <v/>
          </cell>
          <cell r="AO4877" t="str">
            <v/>
          </cell>
        </row>
        <row r="4878">
          <cell r="AM4878" t="str">
            <v/>
          </cell>
          <cell r="AN4878" t="str">
            <v/>
          </cell>
          <cell r="AO4878" t="str">
            <v/>
          </cell>
        </row>
        <row r="4879">
          <cell r="AM4879" t="str">
            <v/>
          </cell>
          <cell r="AN4879" t="str">
            <v/>
          </cell>
          <cell r="AO4879" t="str">
            <v/>
          </cell>
        </row>
        <row r="4880">
          <cell r="AM4880" t="str">
            <v/>
          </cell>
          <cell r="AN4880" t="str">
            <v/>
          </cell>
          <cell r="AO4880" t="str">
            <v/>
          </cell>
        </row>
        <row r="4881">
          <cell r="AM4881" t="str">
            <v/>
          </cell>
          <cell r="AN4881" t="str">
            <v/>
          </cell>
          <cell r="AO4881" t="str">
            <v/>
          </cell>
        </row>
        <row r="4882">
          <cell r="AM4882" t="str">
            <v/>
          </cell>
          <cell r="AN4882" t="str">
            <v/>
          </cell>
          <cell r="AO4882" t="str">
            <v/>
          </cell>
        </row>
        <row r="4883">
          <cell r="AM4883" t="str">
            <v/>
          </cell>
          <cell r="AN4883" t="str">
            <v/>
          </cell>
          <cell r="AO4883" t="str">
            <v/>
          </cell>
        </row>
        <row r="4884">
          <cell r="AM4884" t="str">
            <v/>
          </cell>
          <cell r="AN4884" t="str">
            <v/>
          </cell>
          <cell r="AO4884" t="str">
            <v/>
          </cell>
        </row>
        <row r="4885">
          <cell r="AM4885" t="str">
            <v/>
          </cell>
          <cell r="AN4885" t="str">
            <v/>
          </cell>
          <cell r="AO4885" t="str">
            <v/>
          </cell>
        </row>
        <row r="4886">
          <cell r="AM4886" t="str">
            <v/>
          </cell>
          <cell r="AN4886" t="str">
            <v/>
          </cell>
          <cell r="AO4886" t="str">
            <v/>
          </cell>
        </row>
        <row r="4887">
          <cell r="AM4887" t="str">
            <v/>
          </cell>
          <cell r="AN4887" t="str">
            <v/>
          </cell>
          <cell r="AO4887" t="str">
            <v/>
          </cell>
        </row>
        <row r="4888">
          <cell r="AM4888" t="str">
            <v/>
          </cell>
          <cell r="AN4888" t="str">
            <v/>
          </cell>
          <cell r="AO4888" t="str">
            <v/>
          </cell>
        </row>
        <row r="4889">
          <cell r="AM4889" t="str">
            <v/>
          </cell>
          <cell r="AN4889" t="str">
            <v/>
          </cell>
          <cell r="AO4889" t="str">
            <v/>
          </cell>
        </row>
        <row r="4890">
          <cell r="AM4890" t="str">
            <v/>
          </cell>
          <cell r="AN4890" t="str">
            <v/>
          </cell>
          <cell r="AO4890" t="str">
            <v/>
          </cell>
        </row>
        <row r="4891">
          <cell r="AM4891" t="str">
            <v/>
          </cell>
          <cell r="AN4891" t="str">
            <v/>
          </cell>
          <cell r="AO4891" t="str">
            <v/>
          </cell>
        </row>
        <row r="4892">
          <cell r="AM4892" t="str">
            <v/>
          </cell>
          <cell r="AN4892" t="str">
            <v/>
          </cell>
          <cell r="AO4892" t="str">
            <v/>
          </cell>
        </row>
        <row r="4893">
          <cell r="AM4893" t="str">
            <v/>
          </cell>
          <cell r="AN4893" t="str">
            <v/>
          </cell>
          <cell r="AO4893" t="str">
            <v/>
          </cell>
        </row>
        <row r="4894">
          <cell r="AM4894" t="str">
            <v/>
          </cell>
          <cell r="AN4894" t="str">
            <v/>
          </cell>
          <cell r="AO4894" t="str">
            <v/>
          </cell>
        </row>
        <row r="4895">
          <cell r="AM4895" t="str">
            <v/>
          </cell>
          <cell r="AN4895" t="str">
            <v/>
          </cell>
          <cell r="AO4895" t="str">
            <v/>
          </cell>
        </row>
        <row r="4896">
          <cell r="AM4896" t="str">
            <v/>
          </cell>
          <cell r="AN4896" t="str">
            <v/>
          </cell>
          <cell r="AO4896" t="str">
            <v/>
          </cell>
        </row>
        <row r="4897">
          <cell r="AM4897" t="str">
            <v/>
          </cell>
          <cell r="AN4897" t="str">
            <v/>
          </cell>
          <cell r="AO4897" t="str">
            <v/>
          </cell>
        </row>
        <row r="4898">
          <cell r="AM4898" t="str">
            <v/>
          </cell>
          <cell r="AN4898" t="str">
            <v/>
          </cell>
          <cell r="AO4898" t="str">
            <v/>
          </cell>
        </row>
        <row r="4899">
          <cell r="AM4899" t="str">
            <v/>
          </cell>
          <cell r="AN4899" t="str">
            <v/>
          </cell>
          <cell r="AO4899" t="str">
            <v/>
          </cell>
        </row>
        <row r="4900">
          <cell r="AM4900" t="str">
            <v/>
          </cell>
          <cell r="AN4900" t="str">
            <v/>
          </cell>
          <cell r="AO4900" t="str">
            <v/>
          </cell>
        </row>
        <row r="4901">
          <cell r="AM4901" t="str">
            <v/>
          </cell>
          <cell r="AN4901" t="str">
            <v/>
          </cell>
          <cell r="AO4901" t="str">
            <v/>
          </cell>
        </row>
        <row r="4902">
          <cell r="AM4902" t="str">
            <v/>
          </cell>
          <cell r="AN4902" t="str">
            <v/>
          </cell>
          <cell r="AO4902" t="str">
            <v/>
          </cell>
        </row>
        <row r="4903">
          <cell r="AM4903" t="str">
            <v/>
          </cell>
          <cell r="AN4903" t="str">
            <v/>
          </cell>
          <cell r="AO4903" t="str">
            <v/>
          </cell>
        </row>
        <row r="4904">
          <cell r="AM4904" t="str">
            <v/>
          </cell>
          <cell r="AN4904" t="str">
            <v/>
          </cell>
          <cell r="AO4904" t="str">
            <v/>
          </cell>
        </row>
        <row r="4905">
          <cell r="AM4905" t="str">
            <v/>
          </cell>
          <cell r="AN4905" t="str">
            <v/>
          </cell>
          <cell r="AO4905" t="str">
            <v/>
          </cell>
        </row>
        <row r="4906">
          <cell r="AM4906" t="str">
            <v/>
          </cell>
          <cell r="AN4906" t="str">
            <v/>
          </cell>
          <cell r="AO4906" t="str">
            <v/>
          </cell>
        </row>
        <row r="4907">
          <cell r="AM4907" t="str">
            <v/>
          </cell>
          <cell r="AN4907" t="str">
            <v/>
          </cell>
          <cell r="AO4907" t="str">
            <v/>
          </cell>
        </row>
        <row r="4908">
          <cell r="AM4908" t="str">
            <v/>
          </cell>
          <cell r="AN4908" t="str">
            <v/>
          </cell>
          <cell r="AO4908" t="str">
            <v/>
          </cell>
        </row>
        <row r="4909">
          <cell r="AM4909" t="str">
            <v/>
          </cell>
          <cell r="AN4909" t="str">
            <v/>
          </cell>
          <cell r="AO4909" t="str">
            <v/>
          </cell>
        </row>
        <row r="4910">
          <cell r="AM4910" t="str">
            <v/>
          </cell>
          <cell r="AN4910" t="str">
            <v/>
          </cell>
          <cell r="AO4910" t="str">
            <v/>
          </cell>
        </row>
        <row r="4911">
          <cell r="AM4911" t="str">
            <v/>
          </cell>
          <cell r="AN4911" t="str">
            <v/>
          </cell>
          <cell r="AO4911" t="str">
            <v/>
          </cell>
        </row>
        <row r="4912">
          <cell r="AM4912" t="str">
            <v/>
          </cell>
          <cell r="AN4912" t="str">
            <v/>
          </cell>
          <cell r="AO4912" t="str">
            <v/>
          </cell>
        </row>
        <row r="4913">
          <cell r="AM4913" t="str">
            <v/>
          </cell>
          <cell r="AN4913" t="str">
            <v/>
          </cell>
          <cell r="AO4913" t="str">
            <v/>
          </cell>
        </row>
        <row r="4914">
          <cell r="AM4914" t="str">
            <v/>
          </cell>
          <cell r="AN4914" t="str">
            <v/>
          </cell>
          <cell r="AO4914" t="str">
            <v/>
          </cell>
        </row>
        <row r="4915">
          <cell r="AM4915" t="str">
            <v/>
          </cell>
          <cell r="AN4915" t="str">
            <v/>
          </cell>
          <cell r="AO4915" t="str">
            <v/>
          </cell>
        </row>
        <row r="4916">
          <cell r="AM4916" t="str">
            <v/>
          </cell>
          <cell r="AN4916" t="str">
            <v/>
          </cell>
          <cell r="AO4916" t="str">
            <v/>
          </cell>
        </row>
        <row r="4917">
          <cell r="AM4917" t="str">
            <v/>
          </cell>
          <cell r="AN4917" t="str">
            <v/>
          </cell>
          <cell r="AO4917" t="str">
            <v/>
          </cell>
        </row>
        <row r="4918">
          <cell r="AM4918" t="str">
            <v/>
          </cell>
          <cell r="AN4918" t="str">
            <v/>
          </cell>
          <cell r="AO4918" t="str">
            <v/>
          </cell>
        </row>
        <row r="4919">
          <cell r="AM4919" t="str">
            <v/>
          </cell>
          <cell r="AN4919" t="str">
            <v/>
          </cell>
          <cell r="AO4919" t="str">
            <v/>
          </cell>
        </row>
        <row r="4920">
          <cell r="AM4920" t="str">
            <v/>
          </cell>
          <cell r="AN4920" t="str">
            <v/>
          </cell>
          <cell r="AO4920" t="str">
            <v/>
          </cell>
        </row>
        <row r="4921">
          <cell r="AM4921" t="str">
            <v/>
          </cell>
          <cell r="AN4921" t="str">
            <v/>
          </cell>
          <cell r="AO4921" t="str">
            <v/>
          </cell>
        </row>
        <row r="4922">
          <cell r="AM4922" t="str">
            <v/>
          </cell>
          <cell r="AN4922" t="str">
            <v/>
          </cell>
          <cell r="AO4922" t="str">
            <v/>
          </cell>
        </row>
        <row r="4923">
          <cell r="AM4923" t="str">
            <v/>
          </cell>
          <cell r="AN4923" t="str">
            <v/>
          </cell>
          <cell r="AO4923" t="str">
            <v/>
          </cell>
        </row>
        <row r="4924">
          <cell r="AM4924" t="str">
            <v/>
          </cell>
          <cell r="AN4924" t="str">
            <v/>
          </cell>
          <cell r="AO4924" t="str">
            <v/>
          </cell>
        </row>
        <row r="4925">
          <cell r="AM4925" t="str">
            <v/>
          </cell>
          <cell r="AN4925" t="str">
            <v/>
          </cell>
          <cell r="AO4925" t="str">
            <v/>
          </cell>
        </row>
        <row r="4926">
          <cell r="AM4926" t="str">
            <v/>
          </cell>
          <cell r="AN4926" t="str">
            <v/>
          </cell>
          <cell r="AO4926" t="str">
            <v/>
          </cell>
        </row>
        <row r="4927">
          <cell r="AM4927" t="str">
            <v/>
          </cell>
          <cell r="AN4927" t="str">
            <v/>
          </cell>
          <cell r="AO4927" t="str">
            <v/>
          </cell>
        </row>
        <row r="4928">
          <cell r="AM4928" t="str">
            <v/>
          </cell>
          <cell r="AN4928" t="str">
            <v/>
          </cell>
          <cell r="AO4928" t="str">
            <v/>
          </cell>
        </row>
        <row r="4929">
          <cell r="AM4929" t="str">
            <v/>
          </cell>
          <cell r="AN4929" t="str">
            <v/>
          </cell>
          <cell r="AO4929" t="str">
            <v/>
          </cell>
        </row>
        <row r="4930">
          <cell r="AM4930" t="str">
            <v/>
          </cell>
          <cell r="AN4930" t="str">
            <v/>
          </cell>
          <cell r="AO4930" t="str">
            <v/>
          </cell>
        </row>
        <row r="4931">
          <cell r="AM4931" t="str">
            <v/>
          </cell>
          <cell r="AN4931" t="str">
            <v/>
          </cell>
          <cell r="AO4931" t="str">
            <v/>
          </cell>
        </row>
        <row r="4932">
          <cell r="AM4932" t="str">
            <v/>
          </cell>
          <cell r="AN4932" t="str">
            <v/>
          </cell>
          <cell r="AO4932" t="str">
            <v/>
          </cell>
        </row>
        <row r="4933">
          <cell r="AM4933" t="str">
            <v/>
          </cell>
          <cell r="AN4933" t="str">
            <v/>
          </cell>
          <cell r="AO4933" t="str">
            <v/>
          </cell>
        </row>
        <row r="4934">
          <cell r="AM4934" t="str">
            <v/>
          </cell>
          <cell r="AN4934" t="str">
            <v/>
          </cell>
          <cell r="AO4934" t="str">
            <v/>
          </cell>
        </row>
        <row r="4935">
          <cell r="AM4935" t="str">
            <v/>
          </cell>
          <cell r="AN4935" t="str">
            <v/>
          </cell>
          <cell r="AO4935" t="str">
            <v/>
          </cell>
        </row>
        <row r="4936">
          <cell r="AM4936" t="str">
            <v/>
          </cell>
          <cell r="AN4936" t="str">
            <v/>
          </cell>
          <cell r="AO4936" t="str">
            <v/>
          </cell>
        </row>
        <row r="4937">
          <cell r="AM4937" t="str">
            <v/>
          </cell>
          <cell r="AN4937" t="str">
            <v/>
          </cell>
          <cell r="AO4937" t="str">
            <v/>
          </cell>
        </row>
        <row r="4938">
          <cell r="AM4938" t="str">
            <v/>
          </cell>
          <cell r="AN4938" t="str">
            <v/>
          </cell>
          <cell r="AO4938" t="str">
            <v/>
          </cell>
        </row>
        <row r="4939">
          <cell r="AM4939" t="str">
            <v/>
          </cell>
          <cell r="AN4939" t="str">
            <v/>
          </cell>
          <cell r="AO4939" t="str">
            <v/>
          </cell>
        </row>
        <row r="4940">
          <cell r="AM4940" t="str">
            <v/>
          </cell>
          <cell r="AN4940" t="str">
            <v/>
          </cell>
          <cell r="AO4940" t="str">
            <v/>
          </cell>
        </row>
        <row r="4941">
          <cell r="AM4941" t="str">
            <v/>
          </cell>
          <cell r="AN4941" t="str">
            <v/>
          </cell>
          <cell r="AO4941" t="str">
            <v/>
          </cell>
        </row>
        <row r="4942">
          <cell r="AM4942" t="str">
            <v/>
          </cell>
          <cell r="AN4942" t="str">
            <v/>
          </cell>
          <cell r="AO4942" t="str">
            <v/>
          </cell>
        </row>
        <row r="4943">
          <cell r="AM4943" t="str">
            <v/>
          </cell>
          <cell r="AN4943" t="str">
            <v/>
          </cell>
          <cell r="AO4943" t="str">
            <v/>
          </cell>
        </row>
        <row r="4944">
          <cell r="AM4944" t="str">
            <v/>
          </cell>
          <cell r="AN4944" t="str">
            <v/>
          </cell>
          <cell r="AO4944" t="str">
            <v/>
          </cell>
        </row>
        <row r="4945">
          <cell r="AM4945" t="str">
            <v/>
          </cell>
          <cell r="AN4945" t="str">
            <v/>
          </cell>
          <cell r="AO4945" t="str">
            <v/>
          </cell>
        </row>
        <row r="4946">
          <cell r="AM4946" t="str">
            <v/>
          </cell>
          <cell r="AN4946" t="str">
            <v/>
          </cell>
          <cell r="AO4946" t="str">
            <v/>
          </cell>
        </row>
        <row r="4947">
          <cell r="AM4947" t="str">
            <v/>
          </cell>
          <cell r="AN4947" t="str">
            <v/>
          </cell>
          <cell r="AO4947" t="str">
            <v/>
          </cell>
        </row>
        <row r="4948">
          <cell r="AM4948" t="str">
            <v/>
          </cell>
          <cell r="AN4948" t="str">
            <v/>
          </cell>
          <cell r="AO4948" t="str">
            <v/>
          </cell>
        </row>
        <row r="4949">
          <cell r="AM4949" t="str">
            <v/>
          </cell>
          <cell r="AN4949" t="str">
            <v/>
          </cell>
          <cell r="AO4949" t="str">
            <v/>
          </cell>
        </row>
        <row r="4950">
          <cell r="AM4950" t="str">
            <v/>
          </cell>
          <cell r="AN4950" t="str">
            <v/>
          </cell>
          <cell r="AO4950" t="str">
            <v/>
          </cell>
        </row>
        <row r="4951">
          <cell r="AM4951" t="str">
            <v/>
          </cell>
          <cell r="AN4951" t="str">
            <v/>
          </cell>
          <cell r="AO4951" t="str">
            <v/>
          </cell>
        </row>
        <row r="4952">
          <cell r="AM4952" t="str">
            <v/>
          </cell>
          <cell r="AN4952" t="str">
            <v/>
          </cell>
          <cell r="AO4952" t="str">
            <v/>
          </cell>
        </row>
        <row r="4953">
          <cell r="AM4953" t="str">
            <v/>
          </cell>
          <cell r="AN4953" t="str">
            <v/>
          </cell>
          <cell r="AO4953" t="str">
            <v/>
          </cell>
        </row>
        <row r="4954">
          <cell r="AM4954" t="str">
            <v/>
          </cell>
          <cell r="AN4954" t="str">
            <v/>
          </cell>
          <cell r="AO4954" t="str">
            <v/>
          </cell>
        </row>
        <row r="4955">
          <cell r="AM4955" t="str">
            <v/>
          </cell>
          <cell r="AN4955" t="str">
            <v/>
          </cell>
          <cell r="AO4955" t="str">
            <v/>
          </cell>
        </row>
        <row r="4956">
          <cell r="AM4956" t="str">
            <v/>
          </cell>
          <cell r="AN4956" t="str">
            <v/>
          </cell>
          <cell r="AO4956" t="str">
            <v/>
          </cell>
        </row>
        <row r="4957">
          <cell r="AM4957" t="str">
            <v/>
          </cell>
          <cell r="AN4957" t="str">
            <v/>
          </cell>
          <cell r="AO4957" t="str">
            <v/>
          </cell>
        </row>
        <row r="4958">
          <cell r="AM4958" t="str">
            <v/>
          </cell>
          <cell r="AN4958" t="str">
            <v/>
          </cell>
          <cell r="AO4958" t="str">
            <v/>
          </cell>
        </row>
        <row r="4959">
          <cell r="AM4959" t="str">
            <v/>
          </cell>
          <cell r="AN4959" t="str">
            <v/>
          </cell>
          <cell r="AO4959" t="str">
            <v/>
          </cell>
        </row>
        <row r="4960">
          <cell r="AM4960" t="str">
            <v/>
          </cell>
          <cell r="AN4960" t="str">
            <v/>
          </cell>
          <cell r="AO4960" t="str">
            <v/>
          </cell>
        </row>
        <row r="4961">
          <cell r="AM4961" t="str">
            <v/>
          </cell>
          <cell r="AN4961" t="str">
            <v/>
          </cell>
          <cell r="AO4961" t="str">
            <v/>
          </cell>
        </row>
        <row r="4962">
          <cell r="AM4962" t="str">
            <v/>
          </cell>
          <cell r="AN4962" t="str">
            <v/>
          </cell>
          <cell r="AO4962" t="str">
            <v/>
          </cell>
        </row>
        <row r="4963">
          <cell r="AM4963" t="str">
            <v/>
          </cell>
          <cell r="AN4963" t="str">
            <v/>
          </cell>
          <cell r="AO4963" t="str">
            <v/>
          </cell>
        </row>
        <row r="4964">
          <cell r="AM4964" t="str">
            <v/>
          </cell>
          <cell r="AN4964" t="str">
            <v/>
          </cell>
          <cell r="AO4964" t="str">
            <v/>
          </cell>
        </row>
        <row r="4965">
          <cell r="AM4965" t="str">
            <v/>
          </cell>
          <cell r="AN4965" t="str">
            <v/>
          </cell>
          <cell r="AO4965" t="str">
            <v/>
          </cell>
        </row>
        <row r="4966">
          <cell r="AM4966" t="str">
            <v/>
          </cell>
          <cell r="AN4966" t="str">
            <v/>
          </cell>
          <cell r="AO4966" t="str">
            <v/>
          </cell>
        </row>
        <row r="4967">
          <cell r="AM4967" t="str">
            <v/>
          </cell>
          <cell r="AN4967" t="str">
            <v/>
          </cell>
          <cell r="AO4967" t="str">
            <v/>
          </cell>
        </row>
        <row r="4968">
          <cell r="AM4968" t="str">
            <v/>
          </cell>
          <cell r="AN4968" t="str">
            <v/>
          </cell>
          <cell r="AO4968" t="str">
            <v/>
          </cell>
        </row>
        <row r="4969">
          <cell r="AM4969" t="str">
            <v/>
          </cell>
          <cell r="AN4969" t="str">
            <v/>
          </cell>
          <cell r="AO4969" t="str">
            <v/>
          </cell>
        </row>
        <row r="4970">
          <cell r="AM4970" t="str">
            <v/>
          </cell>
          <cell r="AN4970" t="str">
            <v/>
          </cell>
          <cell r="AO4970" t="str">
            <v/>
          </cell>
        </row>
        <row r="4971">
          <cell r="AM4971" t="str">
            <v/>
          </cell>
          <cell r="AN4971" t="str">
            <v/>
          </cell>
          <cell r="AO4971" t="str">
            <v/>
          </cell>
        </row>
        <row r="4972">
          <cell r="AM4972" t="str">
            <v/>
          </cell>
          <cell r="AN4972" t="str">
            <v/>
          </cell>
          <cell r="AO4972" t="str">
            <v/>
          </cell>
        </row>
        <row r="4973">
          <cell r="AM4973" t="str">
            <v/>
          </cell>
          <cell r="AN4973" t="str">
            <v/>
          </cell>
          <cell r="AO4973" t="str">
            <v/>
          </cell>
        </row>
        <row r="4974">
          <cell r="AM4974" t="str">
            <v/>
          </cell>
          <cell r="AN4974" t="str">
            <v/>
          </cell>
          <cell r="AO4974" t="str">
            <v/>
          </cell>
        </row>
        <row r="4975">
          <cell r="AM4975" t="str">
            <v/>
          </cell>
          <cell r="AN4975" t="str">
            <v/>
          </cell>
          <cell r="AO4975" t="str">
            <v/>
          </cell>
        </row>
        <row r="4976">
          <cell r="AM4976" t="str">
            <v/>
          </cell>
          <cell r="AN4976" t="str">
            <v/>
          </cell>
          <cell r="AO4976" t="str">
            <v/>
          </cell>
        </row>
        <row r="4977">
          <cell r="AM4977" t="str">
            <v/>
          </cell>
          <cell r="AN4977" t="str">
            <v/>
          </cell>
          <cell r="AO4977" t="str">
            <v/>
          </cell>
        </row>
        <row r="4978">
          <cell r="AM4978" t="str">
            <v/>
          </cell>
          <cell r="AN4978" t="str">
            <v/>
          </cell>
          <cell r="AO4978" t="str">
            <v/>
          </cell>
        </row>
        <row r="4979">
          <cell r="AM4979" t="str">
            <v/>
          </cell>
          <cell r="AN4979" t="str">
            <v/>
          </cell>
          <cell r="AO4979" t="str">
            <v/>
          </cell>
        </row>
        <row r="4980">
          <cell r="AM4980" t="str">
            <v/>
          </cell>
          <cell r="AN4980" t="str">
            <v/>
          </cell>
          <cell r="AO4980" t="str">
            <v/>
          </cell>
        </row>
        <row r="4981">
          <cell r="AM4981" t="str">
            <v/>
          </cell>
          <cell r="AN4981" t="str">
            <v/>
          </cell>
          <cell r="AO4981" t="str">
            <v/>
          </cell>
        </row>
        <row r="4982">
          <cell r="AM4982" t="str">
            <v/>
          </cell>
          <cell r="AN4982" t="str">
            <v/>
          </cell>
          <cell r="AO4982" t="str">
            <v/>
          </cell>
        </row>
        <row r="4983">
          <cell r="AM4983" t="str">
            <v/>
          </cell>
          <cell r="AN4983" t="str">
            <v/>
          </cell>
          <cell r="AO4983" t="str">
            <v/>
          </cell>
        </row>
        <row r="4984">
          <cell r="AM4984" t="str">
            <v/>
          </cell>
          <cell r="AN4984" t="str">
            <v/>
          </cell>
          <cell r="AO4984" t="str">
            <v/>
          </cell>
        </row>
        <row r="4985">
          <cell r="AM4985" t="str">
            <v/>
          </cell>
          <cell r="AN4985" t="str">
            <v/>
          </cell>
          <cell r="AO4985" t="str">
            <v/>
          </cell>
        </row>
        <row r="4986">
          <cell r="AM4986" t="str">
            <v/>
          </cell>
          <cell r="AN4986" t="str">
            <v/>
          </cell>
          <cell r="AO4986" t="str">
            <v/>
          </cell>
        </row>
        <row r="4987">
          <cell r="AM4987" t="str">
            <v/>
          </cell>
          <cell r="AN4987" t="str">
            <v/>
          </cell>
          <cell r="AO4987" t="str">
            <v/>
          </cell>
        </row>
        <row r="4988">
          <cell r="AM4988" t="str">
            <v/>
          </cell>
          <cell r="AN4988" t="str">
            <v/>
          </cell>
          <cell r="AO4988" t="str">
            <v/>
          </cell>
        </row>
        <row r="4989">
          <cell r="AM4989" t="str">
            <v/>
          </cell>
          <cell r="AN4989" t="str">
            <v/>
          </cell>
          <cell r="AO4989" t="str">
            <v/>
          </cell>
        </row>
        <row r="4990">
          <cell r="AM4990" t="str">
            <v/>
          </cell>
          <cell r="AN4990" t="str">
            <v/>
          </cell>
          <cell r="AO4990" t="str">
            <v/>
          </cell>
        </row>
        <row r="4991">
          <cell r="AM4991" t="str">
            <v/>
          </cell>
          <cell r="AN4991" t="str">
            <v/>
          </cell>
          <cell r="AO4991" t="str">
            <v/>
          </cell>
        </row>
        <row r="4992">
          <cell r="AM4992" t="str">
            <v/>
          </cell>
          <cell r="AN4992" t="str">
            <v/>
          </cell>
          <cell r="AO4992" t="str">
            <v/>
          </cell>
        </row>
        <row r="4993">
          <cell r="AM4993" t="str">
            <v/>
          </cell>
          <cell r="AN4993" t="str">
            <v/>
          </cell>
          <cell r="AO4993" t="str">
            <v/>
          </cell>
        </row>
        <row r="4994">
          <cell r="AM4994" t="str">
            <v/>
          </cell>
          <cell r="AN4994" t="str">
            <v/>
          </cell>
          <cell r="AO4994" t="str">
            <v/>
          </cell>
        </row>
        <row r="4995">
          <cell r="AM4995" t="str">
            <v/>
          </cell>
          <cell r="AN4995" t="str">
            <v/>
          </cell>
          <cell r="AO4995" t="str">
            <v/>
          </cell>
        </row>
        <row r="4996">
          <cell r="AM4996" t="str">
            <v/>
          </cell>
          <cell r="AN4996" t="str">
            <v/>
          </cell>
          <cell r="AO4996" t="str">
            <v/>
          </cell>
        </row>
        <row r="4997">
          <cell r="AM4997" t="str">
            <v/>
          </cell>
          <cell r="AN4997" t="str">
            <v/>
          </cell>
          <cell r="AO4997" t="str">
            <v/>
          </cell>
        </row>
        <row r="4998">
          <cell r="AM4998" t="str">
            <v/>
          </cell>
          <cell r="AN4998" t="str">
            <v/>
          </cell>
          <cell r="AO4998" t="str">
            <v/>
          </cell>
        </row>
        <row r="4999">
          <cell r="AM4999" t="str">
            <v/>
          </cell>
          <cell r="AN4999" t="str">
            <v/>
          </cell>
          <cell r="AO4999" t="str">
            <v/>
          </cell>
        </row>
        <row r="5000">
          <cell r="AM5000" t="str">
            <v/>
          </cell>
          <cell r="AN5000" t="str">
            <v/>
          </cell>
          <cell r="AO5000" t="str">
            <v/>
          </cell>
        </row>
        <row r="5001">
          <cell r="AM5001" t="str">
            <v/>
          </cell>
          <cell r="AN5001" t="str">
            <v/>
          </cell>
          <cell r="AO5001" t="str">
            <v/>
          </cell>
        </row>
        <row r="5002">
          <cell r="AM5002" t="str">
            <v/>
          </cell>
          <cell r="AN5002" t="str">
            <v/>
          </cell>
          <cell r="AO5002" t="str">
            <v/>
          </cell>
        </row>
        <row r="5003">
          <cell r="AM5003" t="str">
            <v/>
          </cell>
          <cell r="AN5003" t="str">
            <v/>
          </cell>
          <cell r="AO5003" t="str">
            <v/>
          </cell>
        </row>
        <row r="5004">
          <cell r="AM5004" t="str">
            <v/>
          </cell>
          <cell r="AN5004" t="str">
            <v/>
          </cell>
          <cell r="AO5004" t="str">
            <v/>
          </cell>
        </row>
        <row r="5005">
          <cell r="AM5005" t="str">
            <v/>
          </cell>
          <cell r="AN5005" t="str">
            <v/>
          </cell>
          <cell r="AO5005" t="str">
            <v/>
          </cell>
        </row>
        <row r="5006">
          <cell r="AM5006" t="str">
            <v/>
          </cell>
          <cell r="AN5006" t="str">
            <v/>
          </cell>
          <cell r="AO5006" t="str">
            <v/>
          </cell>
        </row>
        <row r="5007">
          <cell r="AM5007" t="str">
            <v/>
          </cell>
          <cell r="AN5007" t="str">
            <v/>
          </cell>
          <cell r="AO5007" t="str">
            <v/>
          </cell>
        </row>
        <row r="5008">
          <cell r="AM5008" t="str">
            <v/>
          </cell>
          <cell r="AN5008" t="str">
            <v/>
          </cell>
          <cell r="AO5008" t="str">
            <v/>
          </cell>
        </row>
        <row r="5009">
          <cell r="AM5009" t="str">
            <v/>
          </cell>
          <cell r="AN5009" t="str">
            <v/>
          </cell>
          <cell r="AO5009" t="str">
            <v/>
          </cell>
        </row>
        <row r="5010">
          <cell r="AM5010" t="str">
            <v/>
          </cell>
          <cell r="AN5010" t="str">
            <v/>
          </cell>
          <cell r="AO5010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icatif"/>
      <sheetName val="SUMUP"/>
    </sheetNames>
    <sheetDataSet>
      <sheetData sheetId="0"/>
      <sheetData sheetId="1">
        <row r="1">
          <cell r="W1">
            <v>23</v>
          </cell>
          <cell r="X1">
            <v>24</v>
          </cell>
          <cell r="Y1">
            <v>25</v>
          </cell>
        </row>
        <row r="2">
          <cell r="W2" t="str">
            <v>MONTANT BRUT</v>
          </cell>
          <cell r="X2" t="str">
            <v>MONTANT Payé NET</v>
          </cell>
          <cell r="Y2" t="str">
            <v>FRAIS</v>
          </cell>
        </row>
        <row r="3">
          <cell r="W3"/>
          <cell r="X3"/>
          <cell r="Y3"/>
        </row>
        <row r="4">
          <cell r="B4" t="str">
            <v>2024-07-10 11:50:05</v>
          </cell>
          <cell r="W4" t="str">
            <v/>
          </cell>
          <cell r="X4" t="str">
            <v/>
          </cell>
          <cell r="Y4" t="str">
            <v/>
          </cell>
        </row>
        <row r="5">
          <cell r="B5" t="str">
            <v>2024-07-10 11:50:30</v>
          </cell>
          <cell r="W5">
            <v>35</v>
          </cell>
          <cell r="X5">
            <v>34.409999999999997</v>
          </cell>
          <cell r="Y5">
            <v>0.59</v>
          </cell>
        </row>
        <row r="6">
          <cell r="B6" t="str">
            <v>2024-07-09 15:14:35</v>
          </cell>
          <cell r="W6" t="str">
            <v/>
          </cell>
          <cell r="X6" t="str">
            <v/>
          </cell>
          <cell r="Y6" t="str">
            <v/>
          </cell>
        </row>
        <row r="7">
          <cell r="B7" t="str">
            <v>2024-07-09 15:15:10</v>
          </cell>
          <cell r="W7">
            <v>25</v>
          </cell>
          <cell r="X7">
            <v>24.58</v>
          </cell>
          <cell r="Y7">
            <v>0.42</v>
          </cell>
        </row>
        <row r="8">
          <cell r="B8" t="str">
            <v>2024-04-22 12:27:15</v>
          </cell>
          <cell r="W8" t="str">
            <v/>
          </cell>
          <cell r="X8" t="str">
            <v/>
          </cell>
          <cell r="Y8" t="str">
            <v/>
          </cell>
        </row>
        <row r="9">
          <cell r="B9" t="str">
            <v>2024-04-22 12:27:42</v>
          </cell>
          <cell r="W9">
            <v>65</v>
          </cell>
          <cell r="X9">
            <v>63.9</v>
          </cell>
          <cell r="Y9">
            <v>1.1000000000000001</v>
          </cell>
        </row>
        <row r="10">
          <cell r="B10" t="str">
            <v>2024-04-16 16:27:44</v>
          </cell>
          <cell r="W10" t="str">
            <v/>
          </cell>
          <cell r="X10" t="str">
            <v/>
          </cell>
          <cell r="Y10" t="str">
            <v/>
          </cell>
        </row>
        <row r="11">
          <cell r="B11" t="str">
            <v>2024-04-16 16:28:09</v>
          </cell>
          <cell r="W11">
            <v>35</v>
          </cell>
          <cell r="X11">
            <v>34.409999999999997</v>
          </cell>
          <cell r="Y11">
            <v>0.59</v>
          </cell>
        </row>
        <row r="12">
          <cell r="B12" t="str">
            <v>2024-04-15 14:19:19</v>
          </cell>
          <cell r="W12" t="str">
            <v/>
          </cell>
          <cell r="X12" t="str">
            <v/>
          </cell>
          <cell r="Y12" t="str">
            <v/>
          </cell>
        </row>
        <row r="13">
          <cell r="B13" t="str">
            <v>2024-04-15 14:19:31</v>
          </cell>
          <cell r="W13">
            <v>35</v>
          </cell>
          <cell r="X13">
            <v>34.409999999999997</v>
          </cell>
          <cell r="Y13">
            <v>0.59</v>
          </cell>
        </row>
        <row r="14">
          <cell r="B14" t="str">
            <v>2024-04-15 14:07:45</v>
          </cell>
          <cell r="W14" t="str">
            <v/>
          </cell>
          <cell r="X14" t="str">
            <v/>
          </cell>
          <cell r="Y14" t="str">
            <v/>
          </cell>
        </row>
        <row r="15">
          <cell r="B15" t="str">
            <v>2024-04-15 14:08:11</v>
          </cell>
          <cell r="W15">
            <v>121</v>
          </cell>
          <cell r="X15">
            <v>118.96</v>
          </cell>
          <cell r="Y15">
            <v>2.04</v>
          </cell>
        </row>
        <row r="16">
          <cell r="B16" t="str">
            <v>2024-04-12 14:36:21</v>
          </cell>
          <cell r="W16" t="str">
            <v/>
          </cell>
          <cell r="X16" t="str">
            <v/>
          </cell>
          <cell r="Y16" t="str">
            <v/>
          </cell>
        </row>
        <row r="17">
          <cell r="B17" t="str">
            <v>2024-04-12 14:36:41</v>
          </cell>
          <cell r="W17">
            <v>33</v>
          </cell>
          <cell r="X17">
            <v>32.44</v>
          </cell>
          <cell r="Y17">
            <v>0.56000000000000005</v>
          </cell>
        </row>
        <row r="18">
          <cell r="B18" t="str">
            <v>2024-04-12 14:35:33</v>
          </cell>
          <cell r="W18" t="str">
            <v/>
          </cell>
          <cell r="X18" t="str">
            <v/>
          </cell>
          <cell r="Y18" t="str">
            <v/>
          </cell>
        </row>
        <row r="19">
          <cell r="B19" t="str">
            <v>2024-04-11 14:10:54</v>
          </cell>
          <cell r="W19" t="str">
            <v/>
          </cell>
          <cell r="X19" t="str">
            <v/>
          </cell>
          <cell r="Y19" t="str">
            <v/>
          </cell>
        </row>
        <row r="20">
          <cell r="B20" t="str">
            <v>2024-04-11 14:11:11</v>
          </cell>
          <cell r="W20">
            <v>10</v>
          </cell>
          <cell r="X20">
            <v>9.83</v>
          </cell>
          <cell r="Y20">
            <v>0.17</v>
          </cell>
        </row>
        <row r="21">
          <cell r="B21" t="str">
            <v>2024-03-26 17:06:35</v>
          </cell>
          <cell r="W21" t="str">
            <v/>
          </cell>
          <cell r="X21" t="str">
            <v/>
          </cell>
          <cell r="Y21" t="str">
            <v/>
          </cell>
        </row>
        <row r="22">
          <cell r="B22" t="str">
            <v>2024-03-26 17:07:11</v>
          </cell>
          <cell r="W22">
            <v>35</v>
          </cell>
          <cell r="X22">
            <v>34.409999999999997</v>
          </cell>
          <cell r="Y22">
            <v>0.59</v>
          </cell>
        </row>
        <row r="23">
          <cell r="B23" t="str">
            <v>2024-03-26 17:05:18</v>
          </cell>
          <cell r="W23" t="str">
            <v/>
          </cell>
          <cell r="X23" t="str">
            <v/>
          </cell>
          <cell r="Y23" t="str">
            <v/>
          </cell>
        </row>
        <row r="24">
          <cell r="B24" t="str">
            <v>2024-03-04 16:43:16</v>
          </cell>
          <cell r="W24" t="str">
            <v/>
          </cell>
          <cell r="X24" t="str">
            <v/>
          </cell>
          <cell r="Y24" t="str">
            <v/>
          </cell>
        </row>
        <row r="25">
          <cell r="B25" t="str">
            <v>2024-03-04 16:43:38</v>
          </cell>
          <cell r="W25">
            <v>85</v>
          </cell>
          <cell r="X25">
            <v>83.56</v>
          </cell>
          <cell r="Y25">
            <v>1.44</v>
          </cell>
        </row>
        <row r="26">
          <cell r="B26" t="str">
            <v>2024-02-09 11:24:04</v>
          </cell>
          <cell r="W26" t="str">
            <v/>
          </cell>
          <cell r="X26" t="str">
            <v/>
          </cell>
          <cell r="Y26" t="str">
            <v/>
          </cell>
        </row>
        <row r="27">
          <cell r="B27" t="str">
            <v>2024-02-09 11:24:23</v>
          </cell>
          <cell r="W27">
            <v>39</v>
          </cell>
          <cell r="X27">
            <v>38.340000000000003</v>
          </cell>
          <cell r="Y27">
            <v>0.66</v>
          </cell>
        </row>
        <row r="28">
          <cell r="B28" t="str">
            <v>2024-02-06 12:09:39</v>
          </cell>
          <cell r="W28" t="str">
            <v/>
          </cell>
          <cell r="X28" t="str">
            <v/>
          </cell>
          <cell r="Y28" t="str">
            <v/>
          </cell>
        </row>
        <row r="29">
          <cell r="B29" t="str">
            <v>2024-02-06 12:09:53</v>
          </cell>
          <cell r="W29">
            <v>39</v>
          </cell>
          <cell r="X29">
            <v>38.340000000000003</v>
          </cell>
          <cell r="Y29">
            <v>0.66</v>
          </cell>
        </row>
        <row r="30">
          <cell r="B30" t="str">
            <v>2024-01-10 15:55:33</v>
          </cell>
          <cell r="W30" t="str">
            <v/>
          </cell>
          <cell r="X30" t="str">
            <v/>
          </cell>
          <cell r="Y30" t="str">
            <v/>
          </cell>
        </row>
        <row r="31">
          <cell r="B31" t="str">
            <v>2024-01-10 15:56:03</v>
          </cell>
          <cell r="W31">
            <v>94</v>
          </cell>
          <cell r="X31">
            <v>92.41</v>
          </cell>
          <cell r="Y31">
            <v>1.59</v>
          </cell>
        </row>
        <row r="32">
          <cell r="B32" t="str">
            <v>2024-01-04 15:07:55</v>
          </cell>
          <cell r="W32" t="str">
            <v/>
          </cell>
          <cell r="X32" t="str">
            <v/>
          </cell>
          <cell r="Y32" t="str">
            <v/>
          </cell>
        </row>
        <row r="33">
          <cell r="B33" t="str">
            <v>2024-01-04 15:08:15</v>
          </cell>
          <cell r="W33">
            <v>119</v>
          </cell>
          <cell r="X33">
            <v>116.99</v>
          </cell>
          <cell r="Y33">
            <v>2.0099999999999998</v>
          </cell>
        </row>
        <row r="34">
          <cell r="B34" t="str">
            <v>2024-01-04 15:07:26</v>
          </cell>
          <cell r="W34" t="str">
            <v/>
          </cell>
          <cell r="X34" t="str">
            <v/>
          </cell>
          <cell r="Y34" t="str">
            <v/>
          </cell>
        </row>
        <row r="35">
          <cell r="B35" t="str">
            <v>2023-12-07 13:43:45</v>
          </cell>
          <cell r="W35" t="str">
            <v/>
          </cell>
          <cell r="X35" t="str">
            <v/>
          </cell>
          <cell r="Y35" t="str">
            <v/>
          </cell>
        </row>
        <row r="36">
          <cell r="B36" t="str">
            <v>2023-12-07 13:43:58</v>
          </cell>
          <cell r="W36">
            <v>55</v>
          </cell>
          <cell r="X36">
            <v>54.07</v>
          </cell>
          <cell r="Y36">
            <v>0.93</v>
          </cell>
        </row>
        <row r="37">
          <cell r="B37" t="str">
            <v>2023-11-28 13:58:54</v>
          </cell>
          <cell r="W37" t="str">
            <v/>
          </cell>
          <cell r="X37" t="str">
            <v/>
          </cell>
          <cell r="Y37" t="str">
            <v/>
          </cell>
        </row>
        <row r="38">
          <cell r="B38" t="str">
            <v>2023-11-28 13:59:08</v>
          </cell>
          <cell r="W38">
            <v>45</v>
          </cell>
          <cell r="X38">
            <v>44.24</v>
          </cell>
          <cell r="Y38">
            <v>0.76</v>
          </cell>
        </row>
        <row r="39">
          <cell r="B39" t="str">
            <v>2023-11-14 17:53:55</v>
          </cell>
          <cell r="W39" t="str">
            <v/>
          </cell>
          <cell r="X39" t="str">
            <v/>
          </cell>
          <cell r="Y39" t="str">
            <v/>
          </cell>
        </row>
        <row r="40">
          <cell r="B40" t="str">
            <v>2023-11-14 17:54:15</v>
          </cell>
          <cell r="W40">
            <v>60</v>
          </cell>
          <cell r="X40">
            <v>58.99</v>
          </cell>
          <cell r="Y40">
            <v>1.01</v>
          </cell>
        </row>
        <row r="41">
          <cell r="B41" t="str">
            <v>2023-11-02 15:23:57</v>
          </cell>
          <cell r="W41" t="str">
            <v/>
          </cell>
          <cell r="X41" t="str">
            <v/>
          </cell>
          <cell r="Y41" t="str">
            <v/>
          </cell>
        </row>
        <row r="42">
          <cell r="B42" t="str">
            <v>2023-11-02 15:24:18</v>
          </cell>
          <cell r="W42">
            <v>58</v>
          </cell>
          <cell r="X42">
            <v>57.02</v>
          </cell>
          <cell r="Y42">
            <v>0.98</v>
          </cell>
        </row>
        <row r="43">
          <cell r="B43" t="str">
            <v>2023-10-20 13:57:00</v>
          </cell>
          <cell r="W43" t="str">
            <v/>
          </cell>
          <cell r="X43" t="str">
            <v/>
          </cell>
          <cell r="Y43" t="str">
            <v/>
          </cell>
        </row>
        <row r="44">
          <cell r="B44" t="str">
            <v>2023-10-20 13:57:14</v>
          </cell>
          <cell r="W44">
            <v>40</v>
          </cell>
          <cell r="X44">
            <v>39.32</v>
          </cell>
          <cell r="Y44">
            <v>0.68</v>
          </cell>
        </row>
        <row r="45">
          <cell r="B45" t="str">
            <v>2023-09-28 14:16:56</v>
          </cell>
          <cell r="W45" t="str">
            <v/>
          </cell>
          <cell r="X45" t="str">
            <v/>
          </cell>
          <cell r="Y45" t="str">
            <v/>
          </cell>
        </row>
        <row r="46">
          <cell r="B46" t="str">
            <v>2023-09-28 14:17:28</v>
          </cell>
          <cell r="W46">
            <v>116</v>
          </cell>
          <cell r="X46">
            <v>114.04</v>
          </cell>
          <cell r="Y46">
            <v>1.96</v>
          </cell>
        </row>
        <row r="47">
          <cell r="B47" t="str">
            <v>2023-09-18 17:15:50</v>
          </cell>
          <cell r="W47" t="str">
            <v/>
          </cell>
          <cell r="X47" t="str">
            <v/>
          </cell>
          <cell r="Y47" t="str">
            <v/>
          </cell>
        </row>
        <row r="48">
          <cell r="B48" t="str">
            <v>2023-09-18 17:16:18</v>
          </cell>
          <cell r="W48">
            <v>87</v>
          </cell>
          <cell r="X48">
            <v>85.53</v>
          </cell>
          <cell r="Y48">
            <v>1.47</v>
          </cell>
        </row>
        <row r="49">
          <cell r="B49" t="str">
            <v>2023-09-05 17:19:38</v>
          </cell>
          <cell r="W49" t="str">
            <v/>
          </cell>
          <cell r="X49" t="str">
            <v/>
          </cell>
          <cell r="Y49" t="str">
            <v/>
          </cell>
        </row>
        <row r="50">
          <cell r="B50" t="str">
            <v>2023-09-05 17:19:58</v>
          </cell>
          <cell r="W50">
            <v>112</v>
          </cell>
          <cell r="X50">
            <v>110.11</v>
          </cell>
          <cell r="Y50">
            <v>1.89</v>
          </cell>
        </row>
        <row r="51">
          <cell r="B51" t="str">
            <v>2023-09-04 14:11:38</v>
          </cell>
          <cell r="W51" t="str">
            <v/>
          </cell>
          <cell r="X51" t="str">
            <v/>
          </cell>
          <cell r="Y51" t="str">
            <v/>
          </cell>
        </row>
        <row r="52">
          <cell r="B52" t="str">
            <v>2023-09-04 14:11:58</v>
          </cell>
          <cell r="W52">
            <v>49.5</v>
          </cell>
          <cell r="X52">
            <v>48.66</v>
          </cell>
          <cell r="Y52">
            <v>0.84</v>
          </cell>
        </row>
        <row r="53">
          <cell r="B53" t="str">
            <v>2023-08-30 08:29:16</v>
          </cell>
          <cell r="W53" t="str">
            <v/>
          </cell>
          <cell r="X53" t="str">
            <v/>
          </cell>
          <cell r="Y53" t="str">
            <v/>
          </cell>
        </row>
        <row r="54">
          <cell r="B54" t="str">
            <v>2023-08-30 07:46:43</v>
          </cell>
          <cell r="W54" t="str">
            <v/>
          </cell>
          <cell r="X54" t="str">
            <v/>
          </cell>
          <cell r="Y54" t="str">
            <v/>
          </cell>
        </row>
        <row r="55">
          <cell r="B55" t="str">
            <v>2023-08-30 07:45:17</v>
          </cell>
          <cell r="W55" t="str">
            <v/>
          </cell>
          <cell r="X55" t="str">
            <v/>
          </cell>
          <cell r="Y55" t="str">
            <v/>
          </cell>
        </row>
        <row r="56">
          <cell r="W56" t="str">
            <v/>
          </cell>
          <cell r="X56" t="str">
            <v/>
          </cell>
          <cell r="Y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7489-9BFD-4A6F-8F49-8EB66A7BB8F9}">
  <dimension ref="A1:AI50"/>
  <sheetViews>
    <sheetView topLeftCell="W1" workbookViewId="0">
      <pane ySplit="2" topLeftCell="A16" activePane="bottomLeft" state="frozen"/>
      <selection pane="bottomLeft" activeCell="AJ17" sqref="AJ17"/>
    </sheetView>
  </sheetViews>
  <sheetFormatPr baseColWidth="10" defaultRowHeight="18.75" x14ac:dyDescent="0.3"/>
  <cols>
    <col min="1" max="1" width="20.140625" customWidth="1"/>
    <col min="3" max="4" width="11.42578125" customWidth="1"/>
    <col min="5" max="5" width="22.28515625" customWidth="1"/>
    <col min="6" max="6" width="22.5703125" customWidth="1"/>
    <col min="7" max="7" width="11.42578125" customWidth="1"/>
    <col min="8" max="8" width="20.85546875" customWidth="1"/>
    <col min="9" max="9" width="20.85546875" style="15" customWidth="1"/>
    <col min="10" max="10" width="11.42578125" customWidth="1"/>
    <col min="11" max="11" width="11.42578125" style="16"/>
    <col min="22" max="22" width="27.85546875" style="11" customWidth="1"/>
    <col min="23" max="31" width="11.42578125" customWidth="1"/>
    <col min="32" max="32" width="14.7109375" style="17" customWidth="1"/>
    <col min="33" max="33" width="19.5703125" style="13" customWidth="1"/>
    <col min="34" max="34" width="19.5703125" style="20" customWidth="1"/>
  </cols>
  <sheetData>
    <row r="1" spans="1:35" s="1" customFormat="1" ht="30.75" customHeight="1" thickBot="1" x14ac:dyDescent="0.3">
      <c r="A1" s="1">
        <f>COLUMN(A1)</f>
        <v>1</v>
      </c>
      <c r="B1" s="1">
        <f t="shared" ref="B1:AG1" si="0">COLUMN(B1)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2"/>
      <c r="J1" s="1">
        <f t="shared" si="0"/>
        <v>10</v>
      </c>
      <c r="K1" s="3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20"/>
    </row>
    <row r="2" spans="1:35" s="4" customFormat="1" ht="81.75" customHeight="1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2" t="s">
        <v>8</v>
      </c>
      <c r="J2" s="4" t="s">
        <v>9</v>
      </c>
      <c r="K2" s="5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V2" s="6"/>
      <c r="AF2" s="7" t="s">
        <v>15</v>
      </c>
      <c r="AG2" s="8" t="s">
        <v>16</v>
      </c>
      <c r="AH2" s="8" t="s">
        <v>17</v>
      </c>
    </row>
    <row r="3" spans="1:35" s="4" customFormat="1" ht="50.25" customHeight="1" thickBot="1" x14ac:dyDescent="0.3">
      <c r="K3" s="5"/>
      <c r="V3" s="6"/>
      <c r="AF3" s="250" t="s">
        <v>18</v>
      </c>
      <c r="AG3" s="251"/>
      <c r="AH3" s="18"/>
    </row>
    <row r="4" spans="1:35" s="4" customFormat="1" ht="20.25" customHeight="1" thickBot="1" x14ac:dyDescent="0.3">
      <c r="K4" s="5"/>
      <c r="V4" s="6"/>
      <c r="AF4" s="9"/>
      <c r="AG4" s="10">
        <f>SUM(AG5:AG601340)</f>
        <v>3817.79</v>
      </c>
      <c r="AH4" s="19"/>
    </row>
    <row r="5" spans="1:35" x14ac:dyDescent="0.25">
      <c r="A5" t="s">
        <v>19</v>
      </c>
      <c r="B5" s="11">
        <v>45499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11">
        <v>45499</v>
      </c>
      <c r="K5">
        <v>418.16</v>
      </c>
      <c r="L5" t="s">
        <v>25</v>
      </c>
      <c r="M5" t="s">
        <v>26</v>
      </c>
      <c r="N5" t="s">
        <v>27</v>
      </c>
      <c r="O5" t="s">
        <v>28</v>
      </c>
      <c r="V5"/>
      <c r="AF5"/>
      <c r="AG5"/>
    </row>
    <row r="6" spans="1:35" x14ac:dyDescent="0.25">
      <c r="A6" t="s">
        <v>19</v>
      </c>
      <c r="B6" s="11">
        <v>45499</v>
      </c>
      <c r="E6" t="s">
        <v>29</v>
      </c>
      <c r="F6" t="s">
        <v>30</v>
      </c>
      <c r="I6" t="s">
        <v>31</v>
      </c>
      <c r="J6" s="11">
        <v>45499</v>
      </c>
      <c r="K6">
        <v>-6989.73</v>
      </c>
      <c r="L6" t="s">
        <v>25</v>
      </c>
      <c r="M6" t="s">
        <v>32</v>
      </c>
      <c r="O6" t="s">
        <v>33</v>
      </c>
      <c r="V6"/>
      <c r="AF6"/>
      <c r="AG6"/>
    </row>
    <row r="7" spans="1:35" x14ac:dyDescent="0.25">
      <c r="A7" t="s">
        <v>19</v>
      </c>
      <c r="B7" s="11">
        <v>45499</v>
      </c>
      <c r="E7" t="s">
        <v>34</v>
      </c>
      <c r="F7" t="s">
        <v>35</v>
      </c>
      <c r="G7" t="s">
        <v>36</v>
      </c>
      <c r="H7" t="s">
        <v>37</v>
      </c>
      <c r="I7" t="s">
        <v>38</v>
      </c>
      <c r="J7" s="11">
        <v>45499</v>
      </c>
      <c r="K7">
        <v>-326.79000000000002</v>
      </c>
      <c r="L7" t="s">
        <v>25</v>
      </c>
      <c r="M7" t="s">
        <v>26</v>
      </c>
      <c r="N7" t="s">
        <v>27</v>
      </c>
      <c r="O7" t="s">
        <v>39</v>
      </c>
      <c r="V7"/>
      <c r="AF7"/>
      <c r="AG7"/>
    </row>
    <row r="8" spans="1:35" x14ac:dyDescent="0.25">
      <c r="A8" t="s">
        <v>19</v>
      </c>
      <c r="B8" s="11">
        <v>45499</v>
      </c>
      <c r="E8" t="s">
        <v>40</v>
      </c>
      <c r="F8" t="s">
        <v>41</v>
      </c>
      <c r="G8" t="s">
        <v>42</v>
      </c>
      <c r="H8" t="s">
        <v>43</v>
      </c>
      <c r="I8" t="s">
        <v>44</v>
      </c>
      <c r="J8" s="11">
        <v>45499</v>
      </c>
      <c r="K8">
        <v>122</v>
      </c>
      <c r="L8" t="s">
        <v>25</v>
      </c>
      <c r="M8" t="s">
        <v>45</v>
      </c>
      <c r="N8" t="s">
        <v>27</v>
      </c>
      <c r="O8" t="s">
        <v>46</v>
      </c>
      <c r="V8"/>
      <c r="AF8"/>
      <c r="AG8"/>
    </row>
    <row r="9" spans="1:35" x14ac:dyDescent="0.3">
      <c r="A9" t="s">
        <v>19</v>
      </c>
      <c r="B9" s="11">
        <v>45499</v>
      </c>
      <c r="E9" t="s">
        <v>47</v>
      </c>
      <c r="F9" t="s">
        <v>48</v>
      </c>
      <c r="I9" t="s">
        <v>49</v>
      </c>
      <c r="J9" s="11">
        <v>45498</v>
      </c>
      <c r="K9">
        <v>524.5</v>
      </c>
      <c r="L9" t="s">
        <v>25</v>
      </c>
      <c r="M9" t="s">
        <v>50</v>
      </c>
      <c r="O9" t="s">
        <v>51</v>
      </c>
      <c r="V9"/>
      <c r="AF9" s="12">
        <f t="shared" ref="AF9:AF50" si="1">IF(LEFT(F9,4)="ATOS",DATE(YEAR(B9),MID(O9,4,2)*1,MID(O9,1,2)*1),"")</f>
        <v>45498</v>
      </c>
      <c r="AG9" s="13">
        <f t="shared" ref="AG9:AG50" si="2">IF(AF9="","",K9)</f>
        <v>524.5</v>
      </c>
      <c r="AH9" s="21" t="str">
        <f>IF(COUNTIF(AF$9:AF9,AF9)=COUNTIF(AF:AF,AF9),SUMIFS(AG$9:AG9,F$9:F9,"ATOS*",AF$9:AF9,AF9),"")</f>
        <v/>
      </c>
    </row>
    <row r="10" spans="1:35" x14ac:dyDescent="0.3">
      <c r="A10" t="s">
        <v>19</v>
      </c>
      <c r="B10" s="11">
        <v>45498</v>
      </c>
      <c r="C10">
        <v>142</v>
      </c>
      <c r="D10">
        <v>2835</v>
      </c>
      <c r="F10" t="s">
        <v>52</v>
      </c>
      <c r="H10" t="s">
        <v>53</v>
      </c>
      <c r="I10" t="s">
        <v>54</v>
      </c>
      <c r="J10" s="11">
        <v>45498</v>
      </c>
      <c r="K10">
        <v>-12.5</v>
      </c>
      <c r="L10" t="s">
        <v>25</v>
      </c>
      <c r="N10" t="s">
        <v>27</v>
      </c>
      <c r="O10" t="s">
        <v>54</v>
      </c>
      <c r="V10"/>
      <c r="AF10" s="12" t="str">
        <f t="shared" si="1"/>
        <v/>
      </c>
      <c r="AG10" s="13" t="str">
        <f t="shared" si="2"/>
        <v/>
      </c>
      <c r="AH10" s="21" t="str">
        <f>IF(COUNTIF(AF$9:AF10,AF10)=COUNTIF(AF:AF,AF10),SUMIFS(AG$9:AG10,F$9:F10,"ATOS*",AF$9:AF10,AF10),"")</f>
        <v/>
      </c>
    </row>
    <row r="11" spans="1:35" x14ac:dyDescent="0.3">
      <c r="A11" t="s">
        <v>19</v>
      </c>
      <c r="B11" s="11">
        <v>45498</v>
      </c>
      <c r="C11">
        <v>142</v>
      </c>
      <c r="D11">
        <v>2834</v>
      </c>
      <c r="E11" t="s">
        <v>47</v>
      </c>
      <c r="F11" t="s">
        <v>48</v>
      </c>
      <c r="I11" t="s">
        <v>55</v>
      </c>
      <c r="J11" s="11">
        <v>45498</v>
      </c>
      <c r="K11">
        <v>146</v>
      </c>
      <c r="L11" t="s">
        <v>25</v>
      </c>
      <c r="M11" t="s">
        <v>50</v>
      </c>
      <c r="O11" t="s">
        <v>51</v>
      </c>
      <c r="V11"/>
      <c r="AF11" s="12">
        <f t="shared" si="1"/>
        <v>45498</v>
      </c>
      <c r="AG11" s="13">
        <f t="shared" si="2"/>
        <v>146</v>
      </c>
      <c r="AH11" s="21">
        <f>IF(COUNTIF(AF$9:AF11,AF11)=COUNTIF(AF:AF,AF11),SUMIFS(AG$9:AG11,F$9:F11,"ATOS*",AF$9:AF11,AF11),"")</f>
        <v>670.5</v>
      </c>
      <c r="AI11" s="11">
        <f>IF(AH11="","",AF11)</f>
        <v>45498</v>
      </c>
    </row>
    <row r="12" spans="1:35" x14ac:dyDescent="0.3">
      <c r="A12" t="s">
        <v>19</v>
      </c>
      <c r="B12" s="11">
        <v>45498</v>
      </c>
      <c r="C12">
        <v>142</v>
      </c>
      <c r="D12">
        <v>2833</v>
      </c>
      <c r="E12" t="s">
        <v>56</v>
      </c>
      <c r="F12" t="s">
        <v>57</v>
      </c>
      <c r="G12" t="s">
        <v>58</v>
      </c>
      <c r="H12" t="s">
        <v>59</v>
      </c>
      <c r="I12" t="s">
        <v>60</v>
      </c>
      <c r="J12" s="11">
        <v>45498</v>
      </c>
      <c r="K12">
        <v>-500</v>
      </c>
      <c r="L12" t="s">
        <v>25</v>
      </c>
      <c r="M12" t="s">
        <v>26</v>
      </c>
      <c r="N12" t="s">
        <v>27</v>
      </c>
      <c r="O12" t="s">
        <v>61</v>
      </c>
      <c r="V12"/>
      <c r="AF12" s="12" t="str">
        <f t="shared" si="1"/>
        <v/>
      </c>
      <c r="AG12" s="13" t="str">
        <f t="shared" si="2"/>
        <v/>
      </c>
      <c r="AH12" s="21" t="str">
        <f>IF(COUNTIF(AF$9:AF12,AF12)=COUNTIF(AF:AF,AF12),SUMIFS(AG$9:AG12,F$9:F12,"ATOS*",AF$9:AF12,AF12),"")</f>
        <v/>
      </c>
      <c r="AI12" s="11" t="str">
        <f t="shared" ref="AI12:AI50" si="3">IF(AH12="","",AF12)</f>
        <v/>
      </c>
    </row>
    <row r="13" spans="1:35" x14ac:dyDescent="0.3">
      <c r="A13" t="s">
        <v>19</v>
      </c>
      <c r="B13" s="11">
        <v>45498</v>
      </c>
      <c r="C13">
        <v>142</v>
      </c>
      <c r="D13">
        <v>2832</v>
      </c>
      <c r="E13" t="s">
        <v>20</v>
      </c>
      <c r="F13" t="s">
        <v>21</v>
      </c>
      <c r="G13" t="s">
        <v>22</v>
      </c>
      <c r="H13" t="s">
        <v>23</v>
      </c>
      <c r="I13" t="s">
        <v>62</v>
      </c>
      <c r="J13" s="11">
        <v>45498</v>
      </c>
      <c r="K13">
        <v>290.06</v>
      </c>
      <c r="L13" t="s">
        <v>25</v>
      </c>
      <c r="M13" t="s">
        <v>26</v>
      </c>
      <c r="N13" t="s">
        <v>27</v>
      </c>
      <c r="O13" t="s">
        <v>63</v>
      </c>
      <c r="V13"/>
      <c r="AF13" s="12" t="str">
        <f t="shared" si="1"/>
        <v/>
      </c>
      <c r="AG13" s="13" t="str">
        <f t="shared" si="2"/>
        <v/>
      </c>
      <c r="AH13" s="21" t="str">
        <f>IF(COUNTIF(AF$9:AF13,AF13)=COUNTIF(AF:AF,AF13),SUMIFS(AG$9:AG13,F$9:F13,"ATOS*",AF$9:AF13,AF13),"")</f>
        <v/>
      </c>
      <c r="AI13" s="11" t="str">
        <f t="shared" si="3"/>
        <v/>
      </c>
    </row>
    <row r="14" spans="1:35" x14ac:dyDescent="0.3">
      <c r="A14" t="s">
        <v>19</v>
      </c>
      <c r="B14" s="11">
        <v>45498</v>
      </c>
      <c r="C14">
        <v>142</v>
      </c>
      <c r="D14">
        <v>2831</v>
      </c>
      <c r="E14" t="s">
        <v>47</v>
      </c>
      <c r="F14" t="s">
        <v>48</v>
      </c>
      <c r="I14" t="s">
        <v>64</v>
      </c>
      <c r="J14" s="11">
        <v>45497</v>
      </c>
      <c r="K14">
        <v>491</v>
      </c>
      <c r="L14" t="s">
        <v>25</v>
      </c>
      <c r="M14" t="s">
        <v>50</v>
      </c>
      <c r="O14" t="s">
        <v>65</v>
      </c>
      <c r="V14"/>
      <c r="AF14" s="12">
        <f t="shared" si="1"/>
        <v>45497</v>
      </c>
      <c r="AG14" s="13">
        <f t="shared" si="2"/>
        <v>491</v>
      </c>
      <c r="AH14" s="21" t="str">
        <f>IF(COUNTIF(AF$9:AF14,AF14)=COUNTIF(AF:AF,AF14),SUMIFS(AG$9:AG14,F$9:F14,"ATOS*",AF$9:AF14,AF14),"")</f>
        <v/>
      </c>
      <c r="AI14" s="11" t="str">
        <f t="shared" si="3"/>
        <v/>
      </c>
    </row>
    <row r="15" spans="1:35" x14ac:dyDescent="0.3">
      <c r="A15" t="s">
        <v>19</v>
      </c>
      <c r="B15" s="11">
        <v>45498</v>
      </c>
      <c r="C15">
        <v>142</v>
      </c>
      <c r="D15">
        <v>2830</v>
      </c>
      <c r="E15" t="s">
        <v>66</v>
      </c>
      <c r="F15" t="s">
        <v>67</v>
      </c>
      <c r="I15" t="s">
        <v>68</v>
      </c>
      <c r="J15" s="11">
        <v>45498</v>
      </c>
      <c r="K15">
        <v>76</v>
      </c>
      <c r="L15" t="s">
        <v>25</v>
      </c>
      <c r="M15" t="s">
        <v>50</v>
      </c>
      <c r="O15" t="s">
        <v>69</v>
      </c>
      <c r="V15"/>
      <c r="AF15" s="12" t="str">
        <f t="shared" si="1"/>
        <v/>
      </c>
      <c r="AG15" s="13" t="str">
        <f t="shared" si="2"/>
        <v/>
      </c>
      <c r="AH15" s="21" t="str">
        <f>IF(COUNTIF(AF$9:AF15,AF15)=COUNTIF(AF:AF,AF15),SUMIFS(AG$9:AG15,F$9:F15,"ATOS*",AF$9:AF15,AF15),"")</f>
        <v/>
      </c>
      <c r="AI15" s="11" t="str">
        <f t="shared" si="3"/>
        <v/>
      </c>
    </row>
    <row r="16" spans="1:35" x14ac:dyDescent="0.3">
      <c r="A16" t="s">
        <v>19</v>
      </c>
      <c r="B16" s="11">
        <v>45497</v>
      </c>
      <c r="C16">
        <v>141</v>
      </c>
      <c r="D16">
        <v>2829</v>
      </c>
      <c r="E16" t="s">
        <v>70</v>
      </c>
      <c r="F16" t="s">
        <v>71</v>
      </c>
      <c r="I16" t="s">
        <v>72</v>
      </c>
      <c r="J16" s="11">
        <v>45497</v>
      </c>
      <c r="K16">
        <v>44.24</v>
      </c>
      <c r="L16" t="s">
        <v>25</v>
      </c>
      <c r="M16" t="s">
        <v>73</v>
      </c>
      <c r="O16" t="s">
        <v>74</v>
      </c>
      <c r="V16"/>
      <c r="AF16" s="12" t="str">
        <f t="shared" si="1"/>
        <v/>
      </c>
      <c r="AG16" s="13" t="str">
        <f t="shared" si="2"/>
        <v/>
      </c>
      <c r="AH16" s="21" t="str">
        <f>IF(COUNTIF(AF$9:AF16,AF16)=COUNTIF(AF:AF,AF16),SUMIFS(AG$9:AG16,F$9:F16,"ATOS*",AF$9:AF16,AF16),"")</f>
        <v/>
      </c>
      <c r="AI16" s="11" t="str">
        <f t="shared" si="3"/>
        <v/>
      </c>
    </row>
    <row r="17" spans="1:35" x14ac:dyDescent="0.3">
      <c r="A17" t="s">
        <v>19</v>
      </c>
      <c r="B17" s="11">
        <v>45497</v>
      </c>
      <c r="C17">
        <v>141</v>
      </c>
      <c r="D17">
        <v>2828</v>
      </c>
      <c r="E17" t="s">
        <v>47</v>
      </c>
      <c r="F17" t="s">
        <v>48</v>
      </c>
      <c r="I17" t="s">
        <v>75</v>
      </c>
      <c r="J17" s="11">
        <v>45497</v>
      </c>
      <c r="K17">
        <v>307</v>
      </c>
      <c r="L17" t="s">
        <v>25</v>
      </c>
      <c r="M17" t="s">
        <v>50</v>
      </c>
      <c r="O17" t="s">
        <v>65</v>
      </c>
      <c r="V17"/>
      <c r="AF17" s="12">
        <f t="shared" si="1"/>
        <v>45497</v>
      </c>
      <c r="AG17" s="13">
        <f t="shared" si="2"/>
        <v>307</v>
      </c>
      <c r="AH17" s="21">
        <f>IF(COUNTIF(AF$9:AF17,AF17)=COUNTIF(AF:AF,AF17),SUMIFS(AG$9:AG17,F$9:F17,"ATOS*",AF$9:AF17,AF17),"")</f>
        <v>798</v>
      </c>
      <c r="AI17" s="11">
        <f t="shared" si="3"/>
        <v>45497</v>
      </c>
    </row>
    <row r="18" spans="1:35" x14ac:dyDescent="0.3">
      <c r="A18" t="s">
        <v>19</v>
      </c>
      <c r="B18" s="11">
        <v>45497</v>
      </c>
      <c r="C18">
        <v>141</v>
      </c>
      <c r="D18">
        <v>2827</v>
      </c>
      <c r="F18" t="s">
        <v>76</v>
      </c>
      <c r="H18" t="s">
        <v>77</v>
      </c>
      <c r="I18" t="s">
        <v>78</v>
      </c>
      <c r="J18" s="11">
        <v>45497</v>
      </c>
      <c r="K18">
        <v>-33.61</v>
      </c>
      <c r="L18" t="s">
        <v>25</v>
      </c>
      <c r="N18" t="s">
        <v>27</v>
      </c>
      <c r="O18" t="s">
        <v>78</v>
      </c>
      <c r="V18"/>
      <c r="AF18" s="12" t="str">
        <f t="shared" si="1"/>
        <v/>
      </c>
      <c r="AG18" s="13" t="str">
        <f t="shared" si="2"/>
        <v/>
      </c>
      <c r="AH18" s="21" t="str">
        <f>IF(COUNTIF(AF$9:AF18,AF18)=COUNTIF(AF:AF,AF18),SUMIFS(AG$9:AG18,F$9:F18,"ATOS*",AF$9:AF18,AF18),"")</f>
        <v/>
      </c>
      <c r="AI18" s="11" t="str">
        <f t="shared" si="3"/>
        <v/>
      </c>
    </row>
    <row r="19" spans="1:35" x14ac:dyDescent="0.3">
      <c r="A19" t="s">
        <v>19</v>
      </c>
      <c r="B19" s="11">
        <v>45497</v>
      </c>
      <c r="C19">
        <v>141</v>
      </c>
      <c r="D19">
        <v>2826</v>
      </c>
      <c r="F19" t="s">
        <v>79</v>
      </c>
      <c r="H19" t="s">
        <v>80</v>
      </c>
      <c r="I19" t="s">
        <v>81</v>
      </c>
      <c r="J19" s="11">
        <v>45497</v>
      </c>
      <c r="K19">
        <v>-40.08</v>
      </c>
      <c r="L19" t="s">
        <v>25</v>
      </c>
      <c r="N19" t="s">
        <v>27</v>
      </c>
      <c r="O19" t="s">
        <v>81</v>
      </c>
      <c r="V19"/>
      <c r="AF19" s="12" t="str">
        <f t="shared" si="1"/>
        <v/>
      </c>
      <c r="AG19" s="13" t="str">
        <f t="shared" si="2"/>
        <v/>
      </c>
      <c r="AH19" s="21" t="str">
        <f>IF(COUNTIF(AF$9:AF19,AF19)=COUNTIF(AF:AF,AF19),SUMIFS(AG$9:AG19,F$9:F19,"ATOS*",AF$9:AF19,AF19),"")</f>
        <v/>
      </c>
      <c r="AI19" s="11" t="str">
        <f t="shared" si="3"/>
        <v/>
      </c>
    </row>
    <row r="20" spans="1:35" x14ac:dyDescent="0.3">
      <c r="A20" t="s">
        <v>19</v>
      </c>
      <c r="B20" s="11">
        <v>45497</v>
      </c>
      <c r="C20">
        <v>141</v>
      </c>
      <c r="D20">
        <v>2825</v>
      </c>
      <c r="E20" t="s">
        <v>20</v>
      </c>
      <c r="F20" t="s">
        <v>21</v>
      </c>
      <c r="G20" t="s">
        <v>22</v>
      </c>
      <c r="H20" t="s">
        <v>23</v>
      </c>
      <c r="I20" t="s">
        <v>82</v>
      </c>
      <c r="J20" s="11">
        <v>45497</v>
      </c>
      <c r="K20">
        <v>478.21</v>
      </c>
      <c r="L20" t="s">
        <v>25</v>
      </c>
      <c r="M20" t="s">
        <v>26</v>
      </c>
      <c r="N20" t="s">
        <v>27</v>
      </c>
      <c r="O20" t="s">
        <v>83</v>
      </c>
      <c r="V20"/>
      <c r="AF20" s="12" t="str">
        <f t="shared" si="1"/>
        <v/>
      </c>
      <c r="AG20" s="13" t="str">
        <f t="shared" si="2"/>
        <v/>
      </c>
      <c r="AH20" s="21" t="str">
        <f>IF(COUNTIF(AF$9:AF20,AF20)=COUNTIF(AF:AF,AF20),SUMIFS(AG$9:AG20,F$9:F20,"ATOS*",AF$9:AF20,AF20),"")</f>
        <v/>
      </c>
      <c r="AI20" s="11" t="str">
        <f t="shared" si="3"/>
        <v/>
      </c>
    </row>
    <row r="21" spans="1:35" x14ac:dyDescent="0.3">
      <c r="A21" t="s">
        <v>19</v>
      </c>
      <c r="B21" s="11">
        <v>45497</v>
      </c>
      <c r="C21">
        <v>141</v>
      </c>
      <c r="D21">
        <v>2824</v>
      </c>
      <c r="E21" t="s">
        <v>47</v>
      </c>
      <c r="F21" t="s">
        <v>48</v>
      </c>
      <c r="I21" t="s">
        <v>84</v>
      </c>
      <c r="J21" s="11">
        <v>45496</v>
      </c>
      <c r="K21">
        <v>268</v>
      </c>
      <c r="L21" t="s">
        <v>25</v>
      </c>
      <c r="M21" t="s">
        <v>50</v>
      </c>
      <c r="O21" t="s">
        <v>85</v>
      </c>
      <c r="V21"/>
      <c r="AF21" s="12">
        <f t="shared" si="1"/>
        <v>45496</v>
      </c>
      <c r="AG21" s="13">
        <f t="shared" si="2"/>
        <v>268</v>
      </c>
      <c r="AH21" s="21" t="str">
        <f>IF(COUNTIF(AF$9:AF21,AF21)=COUNTIF(AF:AF,AF21),SUMIFS(AG$9:AG21,F$9:F21,"ATOS*",AF$9:AF21,AF21),"")</f>
        <v/>
      </c>
      <c r="AI21" s="11" t="str">
        <f t="shared" si="3"/>
        <v/>
      </c>
    </row>
    <row r="22" spans="1:35" x14ac:dyDescent="0.3">
      <c r="A22" t="s">
        <v>19</v>
      </c>
      <c r="B22" s="11">
        <v>45497</v>
      </c>
      <c r="C22">
        <v>141</v>
      </c>
      <c r="D22">
        <v>2823</v>
      </c>
      <c r="E22" t="s">
        <v>66</v>
      </c>
      <c r="F22" t="s">
        <v>67</v>
      </c>
      <c r="I22" t="s">
        <v>86</v>
      </c>
      <c r="J22" s="11">
        <v>45497</v>
      </c>
      <c r="K22">
        <v>360.71</v>
      </c>
      <c r="L22" t="s">
        <v>25</v>
      </c>
      <c r="M22" t="s">
        <v>50</v>
      </c>
      <c r="O22" t="s">
        <v>87</v>
      </c>
      <c r="V22"/>
      <c r="AF22" s="12" t="str">
        <f t="shared" si="1"/>
        <v/>
      </c>
      <c r="AG22" s="13" t="str">
        <f t="shared" si="2"/>
        <v/>
      </c>
      <c r="AH22" s="21" t="str">
        <f>IF(COUNTIF(AF$9:AF22,AF22)=COUNTIF(AF:AF,AF22),SUMIFS(AG$9:AG22,F$9:F22,"ATOS*",AF$9:AF22,AF22),"")</f>
        <v/>
      </c>
      <c r="AI22" s="11" t="str">
        <f t="shared" si="3"/>
        <v/>
      </c>
    </row>
    <row r="23" spans="1:35" x14ac:dyDescent="0.3">
      <c r="A23" t="s">
        <v>19</v>
      </c>
      <c r="B23" s="11">
        <v>45496</v>
      </c>
      <c r="C23">
        <v>140</v>
      </c>
      <c r="D23">
        <v>2822</v>
      </c>
      <c r="F23" t="s">
        <v>52</v>
      </c>
      <c r="H23" t="s">
        <v>53</v>
      </c>
      <c r="I23" t="s">
        <v>88</v>
      </c>
      <c r="J23" s="11">
        <v>45496</v>
      </c>
      <c r="K23">
        <v>-12.5</v>
      </c>
      <c r="L23" t="s">
        <v>25</v>
      </c>
      <c r="N23" t="s">
        <v>27</v>
      </c>
      <c r="O23" t="s">
        <v>88</v>
      </c>
      <c r="V23"/>
      <c r="AF23" s="12" t="str">
        <f t="shared" si="1"/>
        <v/>
      </c>
      <c r="AG23" s="13" t="str">
        <f t="shared" si="2"/>
        <v/>
      </c>
      <c r="AH23" s="21" t="str">
        <f>IF(COUNTIF(AF$9:AF23,AF23)=COUNTIF(AF:AF,AF23),SUMIFS(AG$9:AG23,F$9:F23,"ATOS*",AF$9:AF23,AF23),"")</f>
        <v/>
      </c>
      <c r="AI23" s="11" t="str">
        <f t="shared" si="3"/>
        <v/>
      </c>
    </row>
    <row r="24" spans="1:35" x14ac:dyDescent="0.3">
      <c r="A24" t="s">
        <v>19</v>
      </c>
      <c r="B24" s="11">
        <v>45496</v>
      </c>
      <c r="C24">
        <v>140</v>
      </c>
      <c r="D24">
        <v>2821</v>
      </c>
      <c r="E24" t="s">
        <v>89</v>
      </c>
      <c r="F24" t="s">
        <v>90</v>
      </c>
      <c r="G24" t="s">
        <v>91</v>
      </c>
      <c r="H24" t="s">
        <v>92</v>
      </c>
      <c r="I24" t="s">
        <v>93</v>
      </c>
      <c r="J24" s="11">
        <v>45496</v>
      </c>
      <c r="K24" s="14">
        <v>272.04000000000002</v>
      </c>
      <c r="L24" t="s">
        <v>25</v>
      </c>
      <c r="M24" t="s">
        <v>94</v>
      </c>
      <c r="N24" t="s">
        <v>27</v>
      </c>
      <c r="O24" t="s">
        <v>95</v>
      </c>
      <c r="V24"/>
      <c r="AF24" s="12" t="str">
        <f t="shared" si="1"/>
        <v/>
      </c>
      <c r="AG24" s="13" t="str">
        <f t="shared" si="2"/>
        <v/>
      </c>
      <c r="AH24" s="21" t="str">
        <f>IF(COUNTIF(AF$9:AF24,AF24)=COUNTIF(AF:AF,AF24),SUMIFS(AG$9:AG24,F$9:F24,"ATOS*",AF$9:AF24,AF24),"")</f>
        <v/>
      </c>
      <c r="AI24" s="11" t="str">
        <f t="shared" si="3"/>
        <v/>
      </c>
    </row>
    <row r="25" spans="1:35" x14ac:dyDescent="0.3">
      <c r="A25" t="s">
        <v>19</v>
      </c>
      <c r="B25" s="11">
        <v>45496</v>
      </c>
      <c r="C25">
        <v>140</v>
      </c>
      <c r="D25">
        <v>2820</v>
      </c>
      <c r="E25" t="s">
        <v>47</v>
      </c>
      <c r="F25" t="s">
        <v>48</v>
      </c>
      <c r="I25" t="s">
        <v>96</v>
      </c>
      <c r="J25" s="11">
        <v>45496</v>
      </c>
      <c r="K25">
        <v>27</v>
      </c>
      <c r="L25" t="s">
        <v>25</v>
      </c>
      <c r="M25" t="s">
        <v>50</v>
      </c>
      <c r="O25" t="s">
        <v>85</v>
      </c>
      <c r="V25"/>
      <c r="AF25" s="12">
        <f t="shared" si="1"/>
        <v>45496</v>
      </c>
      <c r="AG25" s="13">
        <f t="shared" si="2"/>
        <v>27</v>
      </c>
      <c r="AH25" s="21">
        <f>IF(COUNTIF(AF$9:AF25,AF25)=COUNTIF(AF:AF,AF25),SUMIFS(AG$9:AG25,F$9:F25,"ATOS*",AF$9:AF25,AF25),"")</f>
        <v>295</v>
      </c>
      <c r="AI25" s="11">
        <f t="shared" si="3"/>
        <v>45496</v>
      </c>
    </row>
    <row r="26" spans="1:35" x14ac:dyDescent="0.3">
      <c r="A26" t="s">
        <v>19</v>
      </c>
      <c r="B26" s="11">
        <v>45496</v>
      </c>
      <c r="C26">
        <v>140</v>
      </c>
      <c r="D26">
        <v>2819</v>
      </c>
      <c r="E26" t="s">
        <v>20</v>
      </c>
      <c r="F26" t="s">
        <v>21</v>
      </c>
      <c r="G26" t="s">
        <v>22</v>
      </c>
      <c r="H26" t="s">
        <v>23</v>
      </c>
      <c r="I26" t="s">
        <v>97</v>
      </c>
      <c r="J26" s="11">
        <v>45496</v>
      </c>
      <c r="K26">
        <v>496.9</v>
      </c>
      <c r="L26" t="s">
        <v>25</v>
      </c>
      <c r="M26" t="s">
        <v>26</v>
      </c>
      <c r="N26" t="s">
        <v>27</v>
      </c>
      <c r="O26" t="s">
        <v>98</v>
      </c>
      <c r="V26"/>
      <c r="AF26" s="12" t="str">
        <f t="shared" si="1"/>
        <v/>
      </c>
      <c r="AG26" s="13" t="str">
        <f t="shared" si="2"/>
        <v/>
      </c>
      <c r="AH26" s="21" t="str">
        <f>IF(COUNTIF(AF$9:AF26,AF26)=COUNTIF(AF:AF,AF26),SUMIFS(AG$9:AG26,F$9:F26,"ATOS*",AF$9:AF26,AF26),"")</f>
        <v/>
      </c>
      <c r="AI26" s="11" t="str">
        <f t="shared" si="3"/>
        <v/>
      </c>
    </row>
    <row r="27" spans="1:35" x14ac:dyDescent="0.3">
      <c r="A27" t="s">
        <v>19</v>
      </c>
      <c r="B27" s="11">
        <v>45496</v>
      </c>
      <c r="C27">
        <v>140</v>
      </c>
      <c r="D27">
        <v>2818</v>
      </c>
      <c r="E27" t="s">
        <v>47</v>
      </c>
      <c r="F27" t="s">
        <v>48</v>
      </c>
      <c r="I27" t="s">
        <v>99</v>
      </c>
      <c r="J27" s="11">
        <v>45495</v>
      </c>
      <c r="K27">
        <v>290</v>
      </c>
      <c r="L27" t="s">
        <v>25</v>
      </c>
      <c r="M27" t="s">
        <v>50</v>
      </c>
      <c r="O27" t="s">
        <v>100</v>
      </c>
      <c r="V27"/>
      <c r="AF27" s="12">
        <f t="shared" si="1"/>
        <v>45495</v>
      </c>
      <c r="AG27" s="13">
        <f t="shared" si="2"/>
        <v>290</v>
      </c>
      <c r="AH27" s="21" t="str">
        <f>IF(COUNTIF(AF$9:AF27,AF27)=COUNTIF(AF:AF,AF27),SUMIFS(AG$9:AG27,F$9:F27,"ATOS*",AF$9:AF27,AF27),"")</f>
        <v/>
      </c>
      <c r="AI27" s="11" t="str">
        <f t="shared" si="3"/>
        <v/>
      </c>
    </row>
    <row r="28" spans="1:35" x14ac:dyDescent="0.3">
      <c r="A28" t="s">
        <v>19</v>
      </c>
      <c r="B28" s="11">
        <v>45496</v>
      </c>
      <c r="C28">
        <v>140</v>
      </c>
      <c r="D28">
        <v>2817</v>
      </c>
      <c r="E28" t="s">
        <v>66</v>
      </c>
      <c r="F28" t="s">
        <v>67</v>
      </c>
      <c r="I28" t="s">
        <v>101</v>
      </c>
      <c r="J28" s="11">
        <v>45496</v>
      </c>
      <c r="K28">
        <v>138</v>
      </c>
      <c r="L28" t="s">
        <v>25</v>
      </c>
      <c r="M28" t="s">
        <v>50</v>
      </c>
      <c r="O28" t="s">
        <v>102</v>
      </c>
      <c r="V28"/>
      <c r="AF28" s="12" t="str">
        <f t="shared" si="1"/>
        <v/>
      </c>
      <c r="AG28" s="13" t="str">
        <f t="shared" si="2"/>
        <v/>
      </c>
      <c r="AH28" s="21" t="str">
        <f>IF(COUNTIF(AF$9:AF28,AF28)=COUNTIF(AF:AF,AF28),SUMIFS(AG$9:AG28,F$9:F28,"ATOS*",AF$9:AF28,AF28),"")</f>
        <v/>
      </c>
      <c r="AI28" s="11" t="str">
        <f t="shared" si="3"/>
        <v/>
      </c>
    </row>
    <row r="29" spans="1:35" x14ac:dyDescent="0.3">
      <c r="A29" t="s">
        <v>19</v>
      </c>
      <c r="B29" s="11">
        <v>45496</v>
      </c>
      <c r="C29">
        <v>140</v>
      </c>
      <c r="D29">
        <v>2816</v>
      </c>
      <c r="E29" t="s">
        <v>66</v>
      </c>
      <c r="F29" t="s">
        <v>67</v>
      </c>
      <c r="I29" t="s">
        <v>103</v>
      </c>
      <c r="J29" s="11">
        <v>45496</v>
      </c>
      <c r="K29">
        <v>34</v>
      </c>
      <c r="L29" t="s">
        <v>25</v>
      </c>
      <c r="M29" t="s">
        <v>50</v>
      </c>
      <c r="O29" t="s">
        <v>104</v>
      </c>
      <c r="V29"/>
      <c r="AF29" s="12" t="str">
        <f t="shared" si="1"/>
        <v/>
      </c>
      <c r="AG29" s="13" t="str">
        <f t="shared" si="2"/>
        <v/>
      </c>
      <c r="AH29" s="21" t="str">
        <f>IF(COUNTIF(AF$9:AF29,AF29)=COUNTIF(AF:AF,AF29),SUMIFS(AG$9:AG29,F$9:F29,"ATOS*",AF$9:AF29,AF29),"")</f>
        <v/>
      </c>
      <c r="AI29" s="11" t="str">
        <f t="shared" si="3"/>
        <v/>
      </c>
    </row>
    <row r="30" spans="1:35" x14ac:dyDescent="0.3">
      <c r="A30" t="s">
        <v>19</v>
      </c>
      <c r="B30" s="11">
        <v>45495</v>
      </c>
      <c r="C30">
        <v>139</v>
      </c>
      <c r="D30">
        <v>2815</v>
      </c>
      <c r="E30" t="s">
        <v>47</v>
      </c>
      <c r="F30" t="s">
        <v>48</v>
      </c>
      <c r="I30" t="s">
        <v>105</v>
      </c>
      <c r="J30" s="11">
        <v>45495</v>
      </c>
      <c r="K30">
        <v>91.29</v>
      </c>
      <c r="L30" t="s">
        <v>25</v>
      </c>
      <c r="M30" t="s">
        <v>50</v>
      </c>
      <c r="O30" t="s">
        <v>100</v>
      </c>
      <c r="V30"/>
      <c r="AF30" s="12">
        <f t="shared" si="1"/>
        <v>45495</v>
      </c>
      <c r="AG30" s="13">
        <f t="shared" si="2"/>
        <v>91.29</v>
      </c>
      <c r="AH30" s="21">
        <f>IF(COUNTIF(AF$9:AF30,AF30)=COUNTIF(AF:AF,AF30),SUMIFS(AG$9:AG30,F$9:F30,"ATOS*",AF$9:AF30,AF30),"")</f>
        <v>381.29</v>
      </c>
      <c r="AI30" s="11">
        <f t="shared" si="3"/>
        <v>45495</v>
      </c>
    </row>
    <row r="31" spans="1:35" x14ac:dyDescent="0.3">
      <c r="A31" t="s">
        <v>19</v>
      </c>
      <c r="B31" s="11">
        <v>45495</v>
      </c>
      <c r="C31">
        <v>139</v>
      </c>
      <c r="D31">
        <v>2814</v>
      </c>
      <c r="F31" t="s">
        <v>106</v>
      </c>
      <c r="H31" t="s">
        <v>107</v>
      </c>
      <c r="I31" t="s">
        <v>108</v>
      </c>
      <c r="J31" s="11">
        <v>45495</v>
      </c>
      <c r="K31">
        <v>-31.28</v>
      </c>
      <c r="L31" t="s">
        <v>25</v>
      </c>
      <c r="N31" t="s">
        <v>27</v>
      </c>
      <c r="O31" t="s">
        <v>108</v>
      </c>
      <c r="V31"/>
      <c r="AF31" s="12" t="str">
        <f t="shared" si="1"/>
        <v/>
      </c>
      <c r="AG31" s="13" t="str">
        <f t="shared" si="2"/>
        <v/>
      </c>
      <c r="AH31" s="21" t="str">
        <f>IF(COUNTIF(AF$9:AF31,AF31)=COUNTIF(AF:AF,AF31),SUMIFS(AG$9:AG31,F$9:F31,"ATOS*",AF$9:AF31,AF31),"")</f>
        <v/>
      </c>
      <c r="AI31" s="11" t="str">
        <f t="shared" si="3"/>
        <v/>
      </c>
    </row>
    <row r="32" spans="1:35" x14ac:dyDescent="0.3">
      <c r="A32" t="s">
        <v>19</v>
      </c>
      <c r="B32" s="11">
        <v>45495</v>
      </c>
      <c r="C32">
        <v>139</v>
      </c>
      <c r="D32">
        <v>2813</v>
      </c>
      <c r="E32" t="s">
        <v>47</v>
      </c>
      <c r="F32" t="s">
        <v>48</v>
      </c>
      <c r="I32" t="s">
        <v>109</v>
      </c>
      <c r="J32" s="11">
        <v>45493</v>
      </c>
      <c r="K32">
        <v>912</v>
      </c>
      <c r="L32" t="s">
        <v>25</v>
      </c>
      <c r="M32" t="s">
        <v>50</v>
      </c>
      <c r="O32" t="s">
        <v>110</v>
      </c>
      <c r="V32"/>
      <c r="AF32" s="12">
        <f t="shared" si="1"/>
        <v>45493</v>
      </c>
      <c r="AG32" s="13">
        <f t="shared" si="2"/>
        <v>912</v>
      </c>
      <c r="AH32" s="21">
        <f>IF(COUNTIF(AF$9:AF32,AF32)=COUNTIF(AF:AF,AF32),SUMIFS(AG$9:AG32,F$9:F32,"ATOS*",AF$9:AF32,AF32),"")</f>
        <v>912</v>
      </c>
      <c r="AI32" s="11">
        <f t="shared" si="3"/>
        <v>45493</v>
      </c>
    </row>
    <row r="33" spans="1:35" x14ac:dyDescent="0.3">
      <c r="A33" t="s">
        <v>19</v>
      </c>
      <c r="B33" s="11">
        <v>45495</v>
      </c>
      <c r="C33">
        <v>139</v>
      </c>
      <c r="D33">
        <v>2812</v>
      </c>
      <c r="E33" t="s">
        <v>47</v>
      </c>
      <c r="F33" t="s">
        <v>48</v>
      </c>
      <c r="I33" t="s">
        <v>111</v>
      </c>
      <c r="J33" s="11">
        <v>45492</v>
      </c>
      <c r="K33">
        <v>104</v>
      </c>
      <c r="L33" t="s">
        <v>25</v>
      </c>
      <c r="M33" t="s">
        <v>50</v>
      </c>
      <c r="O33" t="s">
        <v>112</v>
      </c>
      <c r="V33"/>
      <c r="AF33" s="12">
        <f t="shared" si="1"/>
        <v>45492</v>
      </c>
      <c r="AG33" s="13">
        <f t="shared" si="2"/>
        <v>104</v>
      </c>
      <c r="AH33" s="21" t="str">
        <f>IF(COUNTIF(AF$9:AF33,AF33)=COUNTIF(AF:AF,AF33),SUMIFS(AG$9:AG33,F$9:F33,"ATOS*",AF$9:AF33,AF33),"")</f>
        <v/>
      </c>
      <c r="AI33" s="11" t="str">
        <f t="shared" si="3"/>
        <v/>
      </c>
    </row>
    <row r="34" spans="1:35" x14ac:dyDescent="0.3">
      <c r="A34" t="s">
        <v>19</v>
      </c>
      <c r="B34" s="11">
        <v>45495</v>
      </c>
      <c r="C34">
        <v>139</v>
      </c>
      <c r="D34">
        <v>2811</v>
      </c>
      <c r="E34" t="s">
        <v>20</v>
      </c>
      <c r="F34" t="s">
        <v>21</v>
      </c>
      <c r="G34" t="s">
        <v>22</v>
      </c>
      <c r="H34" t="s">
        <v>23</v>
      </c>
      <c r="I34" t="s">
        <v>113</v>
      </c>
      <c r="J34" s="11">
        <v>45495</v>
      </c>
      <c r="K34">
        <v>135.37</v>
      </c>
      <c r="L34" t="s">
        <v>25</v>
      </c>
      <c r="M34" t="s">
        <v>26</v>
      </c>
      <c r="N34" t="s">
        <v>27</v>
      </c>
      <c r="O34" t="s">
        <v>114</v>
      </c>
      <c r="V34"/>
      <c r="AF34" s="12" t="str">
        <f t="shared" si="1"/>
        <v/>
      </c>
      <c r="AG34" s="13" t="str">
        <f t="shared" si="2"/>
        <v/>
      </c>
      <c r="AH34" s="21" t="str">
        <f>IF(COUNTIF(AF$9:AF34,AF34)=COUNTIF(AF:AF,AF34),SUMIFS(AG$9:AG34,F$9:F34,"ATOS*",AF$9:AF34,AF34),"")</f>
        <v/>
      </c>
      <c r="AI34" s="11" t="str">
        <f t="shared" si="3"/>
        <v/>
      </c>
    </row>
    <row r="35" spans="1:35" x14ac:dyDescent="0.3">
      <c r="A35" t="s">
        <v>19</v>
      </c>
      <c r="B35" s="11">
        <v>45495</v>
      </c>
      <c r="C35">
        <v>139</v>
      </c>
      <c r="D35">
        <v>2810</v>
      </c>
      <c r="E35" t="s">
        <v>20</v>
      </c>
      <c r="F35" t="s">
        <v>21</v>
      </c>
      <c r="G35" t="s">
        <v>22</v>
      </c>
      <c r="H35" t="s">
        <v>23</v>
      </c>
      <c r="I35" t="s">
        <v>115</v>
      </c>
      <c r="J35" s="11">
        <v>45495</v>
      </c>
      <c r="K35">
        <v>281.69</v>
      </c>
      <c r="L35" t="s">
        <v>25</v>
      </c>
      <c r="M35" t="s">
        <v>26</v>
      </c>
      <c r="N35" t="s">
        <v>27</v>
      </c>
      <c r="O35" t="s">
        <v>116</v>
      </c>
      <c r="V35"/>
      <c r="AF35" s="12" t="str">
        <f t="shared" si="1"/>
        <v/>
      </c>
      <c r="AG35" s="13" t="str">
        <f t="shared" si="2"/>
        <v/>
      </c>
      <c r="AH35" s="21" t="str">
        <f>IF(COUNTIF(AF$9:AF35,AF35)=COUNTIF(AF:AF,AF35),SUMIFS(AG$9:AG35,F$9:F35,"ATOS*",AF$9:AF35,AF35),"")</f>
        <v/>
      </c>
      <c r="AI35" s="11" t="str">
        <f t="shared" si="3"/>
        <v/>
      </c>
    </row>
    <row r="36" spans="1:35" x14ac:dyDescent="0.3">
      <c r="A36" t="s">
        <v>19</v>
      </c>
      <c r="B36" s="11">
        <v>45495</v>
      </c>
      <c r="C36">
        <v>139</v>
      </c>
      <c r="D36">
        <v>2809</v>
      </c>
      <c r="E36" t="s">
        <v>66</v>
      </c>
      <c r="F36" t="s">
        <v>67</v>
      </c>
      <c r="I36" t="s">
        <v>117</v>
      </c>
      <c r="J36" s="11">
        <v>45495</v>
      </c>
      <c r="K36">
        <v>197</v>
      </c>
      <c r="L36" t="s">
        <v>25</v>
      </c>
      <c r="M36" t="s">
        <v>50</v>
      </c>
      <c r="O36" t="s">
        <v>118</v>
      </c>
      <c r="V36"/>
      <c r="AF36" s="12" t="str">
        <f t="shared" si="1"/>
        <v/>
      </c>
      <c r="AG36" s="13" t="str">
        <f t="shared" si="2"/>
        <v/>
      </c>
      <c r="AH36" s="21" t="str">
        <f>IF(COUNTIF(AF$9:AF36,AF36)=COUNTIF(AF:AF,AF36),SUMIFS(AG$9:AG36,F$9:F36,"ATOS*",AF$9:AF36,AF36),"")</f>
        <v/>
      </c>
      <c r="AI36" s="11" t="str">
        <f t="shared" si="3"/>
        <v/>
      </c>
    </row>
    <row r="37" spans="1:35" x14ac:dyDescent="0.3">
      <c r="A37" t="s">
        <v>19</v>
      </c>
      <c r="B37" s="11">
        <v>45495</v>
      </c>
      <c r="C37">
        <v>139</v>
      </c>
      <c r="D37">
        <v>2808</v>
      </c>
      <c r="E37" t="s">
        <v>47</v>
      </c>
      <c r="F37" t="s">
        <v>48</v>
      </c>
      <c r="I37" t="s">
        <v>119</v>
      </c>
      <c r="J37" s="11">
        <v>45492</v>
      </c>
      <c r="K37">
        <v>247</v>
      </c>
      <c r="L37" t="s">
        <v>25</v>
      </c>
      <c r="M37" t="s">
        <v>50</v>
      </c>
      <c r="O37" t="s">
        <v>120</v>
      </c>
      <c r="V37"/>
      <c r="AF37" s="12">
        <f t="shared" si="1"/>
        <v>45492</v>
      </c>
      <c r="AG37" s="13">
        <f t="shared" si="2"/>
        <v>247</v>
      </c>
      <c r="AH37" s="21" t="str">
        <f>IF(COUNTIF(AF$9:AF37,AF37)=COUNTIF(AF:AF,AF37),SUMIFS(AG$9:AG37,F$9:F37,"ATOS*",AF$9:AF37,AF37),"")</f>
        <v/>
      </c>
      <c r="AI37" s="11" t="str">
        <f t="shared" si="3"/>
        <v/>
      </c>
    </row>
    <row r="38" spans="1:35" x14ac:dyDescent="0.3">
      <c r="A38" t="s">
        <v>19</v>
      </c>
      <c r="B38" s="11">
        <v>45495</v>
      </c>
      <c r="C38">
        <v>139</v>
      </c>
      <c r="D38">
        <v>2807</v>
      </c>
      <c r="I38" t="s">
        <v>121</v>
      </c>
      <c r="J38" s="11">
        <v>45492</v>
      </c>
      <c r="K38">
        <v>-12</v>
      </c>
      <c r="L38" t="s">
        <v>25</v>
      </c>
      <c r="O38" t="s">
        <v>121</v>
      </c>
      <c r="V38"/>
      <c r="AF38" s="12" t="str">
        <f t="shared" si="1"/>
        <v/>
      </c>
      <c r="AG38" s="13" t="str">
        <f t="shared" si="2"/>
        <v/>
      </c>
      <c r="AH38" s="21" t="str">
        <f>IF(COUNTIF(AF$9:AF38,AF38)=COUNTIF(AF:AF,AF38),SUMIFS(AG$9:AG38,F$9:F38,"ATOS*",AF$9:AF38,AF38),"")</f>
        <v/>
      </c>
      <c r="AI38" s="11" t="str">
        <f t="shared" si="3"/>
        <v/>
      </c>
    </row>
    <row r="39" spans="1:35" x14ac:dyDescent="0.3">
      <c r="A39" t="s">
        <v>19</v>
      </c>
      <c r="B39" s="11">
        <v>45492</v>
      </c>
      <c r="C39">
        <v>138</v>
      </c>
      <c r="D39">
        <v>2806</v>
      </c>
      <c r="F39" t="s">
        <v>52</v>
      </c>
      <c r="H39" t="s">
        <v>53</v>
      </c>
      <c r="J39" s="11">
        <v>45492</v>
      </c>
      <c r="K39" s="16">
        <v>-2</v>
      </c>
      <c r="L39" t="s">
        <v>25</v>
      </c>
      <c r="N39" t="s">
        <v>27</v>
      </c>
      <c r="O39" t="s">
        <v>122</v>
      </c>
      <c r="V39"/>
      <c r="AF39" s="12" t="str">
        <f t="shared" si="1"/>
        <v/>
      </c>
      <c r="AG39" s="13" t="str">
        <f t="shared" si="2"/>
        <v/>
      </c>
      <c r="AH39" s="21" t="str">
        <f>IF(COUNTIF(AF$9:AF39,AF39)=COUNTIF(AF:AF,AF39),SUMIFS(AG$9:AG39,F$9:F39,"ATOS*",AF$9:AF39,AF39),"")</f>
        <v/>
      </c>
      <c r="AI39" s="11" t="str">
        <f t="shared" si="3"/>
        <v/>
      </c>
    </row>
    <row r="40" spans="1:35" x14ac:dyDescent="0.3">
      <c r="A40" t="s">
        <v>19</v>
      </c>
      <c r="B40" s="11">
        <v>45492</v>
      </c>
      <c r="C40">
        <v>138</v>
      </c>
      <c r="D40">
        <v>2805</v>
      </c>
      <c r="E40" t="s">
        <v>47</v>
      </c>
      <c r="F40" t="s">
        <v>48</v>
      </c>
      <c r="J40" s="11">
        <v>45492</v>
      </c>
      <c r="K40" s="16">
        <v>116</v>
      </c>
      <c r="L40" t="s">
        <v>25</v>
      </c>
      <c r="M40" t="s">
        <v>50</v>
      </c>
      <c r="O40" t="s">
        <v>123</v>
      </c>
      <c r="V40"/>
      <c r="AF40" s="12">
        <f t="shared" si="1"/>
        <v>45492</v>
      </c>
      <c r="AG40" s="13">
        <f t="shared" si="2"/>
        <v>116</v>
      </c>
      <c r="AH40" s="21">
        <f>IF(COUNTIF(AF$9:AF40,AF40)=COUNTIF(AF:AF,AF40),SUMIFS(AG$9:AG40,F$9:F40,"ATOS*",AF$9:AF40,AF40),"")</f>
        <v>467</v>
      </c>
      <c r="AI40" s="11">
        <f t="shared" si="3"/>
        <v>45492</v>
      </c>
    </row>
    <row r="41" spans="1:35" x14ac:dyDescent="0.3">
      <c r="A41" t="s">
        <v>19</v>
      </c>
      <c r="B41" s="11">
        <v>45492</v>
      </c>
      <c r="C41">
        <v>138</v>
      </c>
      <c r="D41">
        <v>2804</v>
      </c>
      <c r="F41" t="s">
        <v>124</v>
      </c>
      <c r="H41" t="s">
        <v>125</v>
      </c>
      <c r="J41" s="11">
        <v>45492</v>
      </c>
      <c r="K41" s="16">
        <v>-294.27</v>
      </c>
      <c r="L41" t="s">
        <v>25</v>
      </c>
      <c r="N41" t="s">
        <v>27</v>
      </c>
      <c r="O41" t="s">
        <v>126</v>
      </c>
      <c r="V41"/>
      <c r="AF41" s="12" t="str">
        <f t="shared" si="1"/>
        <v/>
      </c>
      <c r="AG41" s="13" t="str">
        <f t="shared" si="2"/>
        <v/>
      </c>
      <c r="AH41" s="21" t="str">
        <f>IF(COUNTIF(AF$9:AF41,AF41)=COUNTIF(AF:AF,AF41),SUMIFS(AG$9:AG41,F$9:F41,"ATOS*",AF$9:AF41,AF41),"")</f>
        <v/>
      </c>
      <c r="AI41" s="11" t="str">
        <f t="shared" si="3"/>
        <v/>
      </c>
    </row>
    <row r="42" spans="1:35" x14ac:dyDescent="0.3">
      <c r="A42" t="s">
        <v>19</v>
      </c>
      <c r="B42" s="11">
        <v>45492</v>
      </c>
      <c r="C42">
        <v>138</v>
      </c>
      <c r="D42">
        <v>2803</v>
      </c>
      <c r="E42" t="s">
        <v>20</v>
      </c>
      <c r="F42" t="s">
        <v>21</v>
      </c>
      <c r="G42" t="s">
        <v>22</v>
      </c>
      <c r="H42" t="s">
        <v>23</v>
      </c>
      <c r="J42" s="11">
        <v>45492</v>
      </c>
      <c r="K42" s="16">
        <v>91.84</v>
      </c>
      <c r="L42" t="s">
        <v>25</v>
      </c>
      <c r="M42" t="s">
        <v>26</v>
      </c>
      <c r="N42" t="s">
        <v>27</v>
      </c>
      <c r="O42" t="s">
        <v>127</v>
      </c>
      <c r="V42"/>
      <c r="AF42" s="12" t="str">
        <f t="shared" si="1"/>
        <v/>
      </c>
      <c r="AG42" s="13" t="str">
        <f t="shared" si="2"/>
        <v/>
      </c>
      <c r="AH42" s="21" t="str">
        <f>IF(COUNTIF(AF$9:AF42,AF42)=COUNTIF(AF:AF,AF42),SUMIFS(AG$9:AG42,F$9:F42,"ATOS*",AF$9:AF42,AF42),"")</f>
        <v/>
      </c>
      <c r="AI42" s="11" t="str">
        <f t="shared" si="3"/>
        <v/>
      </c>
    </row>
    <row r="43" spans="1:35" x14ac:dyDescent="0.3">
      <c r="A43" t="s">
        <v>19</v>
      </c>
      <c r="B43" s="11">
        <v>45492</v>
      </c>
      <c r="C43">
        <v>138</v>
      </c>
      <c r="D43">
        <v>2802</v>
      </c>
      <c r="E43" t="s">
        <v>66</v>
      </c>
      <c r="F43" t="s">
        <v>67</v>
      </c>
      <c r="J43" s="11">
        <v>45492</v>
      </c>
      <c r="K43" s="16">
        <v>72</v>
      </c>
      <c r="L43" t="s">
        <v>25</v>
      </c>
      <c r="M43" t="s">
        <v>50</v>
      </c>
      <c r="O43" t="s">
        <v>128</v>
      </c>
      <c r="V43"/>
      <c r="AF43" s="12" t="str">
        <f t="shared" si="1"/>
        <v/>
      </c>
      <c r="AG43" s="13" t="str">
        <f t="shared" si="2"/>
        <v/>
      </c>
      <c r="AH43" s="21" t="str">
        <f>IF(COUNTIF(AF$9:AF43,AF43)=COUNTIF(AF:AF,AF43),SUMIFS(AG$9:AG43,F$9:F43,"ATOS*",AF$9:AF43,AF43),"")</f>
        <v/>
      </c>
      <c r="AI43" s="11" t="str">
        <f t="shared" si="3"/>
        <v/>
      </c>
    </row>
    <row r="44" spans="1:35" x14ac:dyDescent="0.3">
      <c r="A44" t="s">
        <v>19</v>
      </c>
      <c r="B44" s="11">
        <v>45492</v>
      </c>
      <c r="C44">
        <v>138</v>
      </c>
      <c r="D44">
        <v>2801</v>
      </c>
      <c r="E44" t="s">
        <v>47</v>
      </c>
      <c r="F44" t="s">
        <v>48</v>
      </c>
      <c r="J44" s="11">
        <v>45491</v>
      </c>
      <c r="K44" s="16">
        <v>25</v>
      </c>
      <c r="L44" t="s">
        <v>25</v>
      </c>
      <c r="M44" t="s">
        <v>50</v>
      </c>
      <c r="O44" t="s">
        <v>129</v>
      </c>
      <c r="V44"/>
      <c r="AF44" s="12">
        <f t="shared" si="1"/>
        <v>45491</v>
      </c>
      <c r="AG44" s="13">
        <f t="shared" si="2"/>
        <v>25</v>
      </c>
      <c r="AH44" s="21" t="str">
        <f>IF(COUNTIF(AF$9:AF44,AF44)=COUNTIF(AF:AF,AF44),SUMIFS(AG$9:AG44,F$9:F44,"ATOS*",AF$9:AF44,AF44),"")</f>
        <v/>
      </c>
      <c r="AI44" s="11" t="str">
        <f t="shared" si="3"/>
        <v/>
      </c>
    </row>
    <row r="45" spans="1:35" x14ac:dyDescent="0.3">
      <c r="A45" t="s">
        <v>19</v>
      </c>
      <c r="B45" s="11">
        <v>45492</v>
      </c>
      <c r="C45">
        <v>138</v>
      </c>
      <c r="D45">
        <v>2800</v>
      </c>
      <c r="E45" t="s">
        <v>47</v>
      </c>
      <c r="F45" t="s">
        <v>48</v>
      </c>
      <c r="J45" s="11">
        <v>45491</v>
      </c>
      <c r="K45" s="16">
        <v>108</v>
      </c>
      <c r="L45" t="s">
        <v>25</v>
      </c>
      <c r="M45" t="s">
        <v>50</v>
      </c>
      <c r="O45" t="s">
        <v>130</v>
      </c>
      <c r="V45"/>
      <c r="AF45" s="12">
        <f t="shared" si="1"/>
        <v>45491</v>
      </c>
      <c r="AG45" s="13">
        <f t="shared" si="2"/>
        <v>108</v>
      </c>
      <c r="AH45" s="21" t="str">
        <f>IF(COUNTIF(AF$9:AF45,AF45)=COUNTIF(AF:AF,AF45),SUMIFS(AG$9:AG45,F$9:F45,"ATOS*",AF$9:AF45,AF45),"")</f>
        <v/>
      </c>
      <c r="AI45" s="11" t="str">
        <f t="shared" si="3"/>
        <v/>
      </c>
    </row>
    <row r="46" spans="1:35" x14ac:dyDescent="0.3">
      <c r="A46" t="s">
        <v>19</v>
      </c>
      <c r="B46" s="11">
        <v>45492</v>
      </c>
      <c r="C46">
        <v>138</v>
      </c>
      <c r="D46">
        <v>2799</v>
      </c>
      <c r="E46" t="s">
        <v>47</v>
      </c>
      <c r="F46" t="s">
        <v>48</v>
      </c>
      <c r="J46" s="11">
        <v>45491</v>
      </c>
      <c r="K46" s="16">
        <v>44</v>
      </c>
      <c r="L46" t="s">
        <v>25</v>
      </c>
      <c r="M46" t="s">
        <v>50</v>
      </c>
      <c r="O46" t="s">
        <v>131</v>
      </c>
      <c r="V46"/>
      <c r="AF46" s="12">
        <f t="shared" si="1"/>
        <v>45491</v>
      </c>
      <c r="AG46" s="13">
        <f t="shared" si="2"/>
        <v>44</v>
      </c>
      <c r="AH46" s="21" t="str">
        <f>IF(COUNTIF(AF$9:AF46,AF46)=COUNTIF(AF:AF,AF46),SUMIFS(AG$9:AG46,F$9:F46,"ATOS*",AF$9:AF46,AF46),"")</f>
        <v/>
      </c>
      <c r="AI46" s="11" t="str">
        <f t="shared" si="3"/>
        <v/>
      </c>
    </row>
    <row r="47" spans="1:35" x14ac:dyDescent="0.3">
      <c r="A47" t="s">
        <v>19</v>
      </c>
      <c r="B47" s="11">
        <v>45492</v>
      </c>
      <c r="C47">
        <v>138</v>
      </c>
      <c r="D47">
        <v>2798</v>
      </c>
      <c r="E47" t="s">
        <v>47</v>
      </c>
      <c r="F47" t="s">
        <v>48</v>
      </c>
      <c r="J47" s="11">
        <v>45491</v>
      </c>
      <c r="K47" s="16">
        <v>23</v>
      </c>
      <c r="L47" t="s">
        <v>25</v>
      </c>
      <c r="M47" t="s">
        <v>50</v>
      </c>
      <c r="O47" t="s">
        <v>132</v>
      </c>
      <c r="V47"/>
      <c r="AF47" s="12">
        <f t="shared" si="1"/>
        <v>45491</v>
      </c>
      <c r="AG47" s="13">
        <f t="shared" si="2"/>
        <v>23</v>
      </c>
      <c r="AH47" s="21" t="str">
        <f>IF(COUNTIF(AF$9:AF47,AF47)=COUNTIF(AF:AF,AF47),SUMIFS(AG$9:AG47,F$9:F47,"ATOS*",AF$9:AF47,AF47),"")</f>
        <v/>
      </c>
      <c r="AI47" s="11" t="str">
        <f t="shared" si="3"/>
        <v/>
      </c>
    </row>
    <row r="48" spans="1:35" x14ac:dyDescent="0.3">
      <c r="A48" t="s">
        <v>19</v>
      </c>
      <c r="B48" s="11">
        <v>45492</v>
      </c>
      <c r="C48">
        <v>138</v>
      </c>
      <c r="D48">
        <v>2797</v>
      </c>
      <c r="E48" t="s">
        <v>47</v>
      </c>
      <c r="F48" t="s">
        <v>48</v>
      </c>
      <c r="J48" s="11">
        <v>45491</v>
      </c>
      <c r="K48" s="16">
        <v>94</v>
      </c>
      <c r="L48" t="s">
        <v>25</v>
      </c>
      <c r="M48" t="s">
        <v>50</v>
      </c>
      <c r="O48" t="s">
        <v>133</v>
      </c>
      <c r="V48"/>
      <c r="AF48" s="12">
        <f t="shared" si="1"/>
        <v>45491</v>
      </c>
      <c r="AG48" s="13">
        <f t="shared" si="2"/>
        <v>94</v>
      </c>
      <c r="AH48" s="21">
        <f>IF(COUNTIF(AF$9:AF48,AF48)=COUNTIF(AF:AF,AF48),SUMIFS(AG$9:AG48,F$9:F48,"ATOS*",AF$9:AF48,AF48),"")</f>
        <v>294</v>
      </c>
      <c r="AI48" s="11">
        <f t="shared" si="3"/>
        <v>45491</v>
      </c>
    </row>
    <row r="49" spans="1:35" x14ac:dyDescent="0.3">
      <c r="A49" t="s">
        <v>19</v>
      </c>
      <c r="B49" s="11">
        <v>45491</v>
      </c>
      <c r="C49">
        <v>137</v>
      </c>
      <c r="D49">
        <v>2796</v>
      </c>
      <c r="E49" t="s">
        <v>134</v>
      </c>
      <c r="F49" t="s">
        <v>135</v>
      </c>
      <c r="J49" s="11">
        <v>45491</v>
      </c>
      <c r="K49" s="16">
        <v>-847.5</v>
      </c>
      <c r="L49" t="s">
        <v>25</v>
      </c>
      <c r="M49" t="s">
        <v>136</v>
      </c>
      <c r="O49" t="s">
        <v>137</v>
      </c>
      <c r="V49"/>
      <c r="AF49" s="12" t="str">
        <f t="shared" si="1"/>
        <v/>
      </c>
      <c r="AG49" s="13" t="str">
        <f t="shared" si="2"/>
        <v/>
      </c>
      <c r="AI49" s="11" t="str">
        <f t="shared" si="3"/>
        <v/>
      </c>
    </row>
    <row r="50" spans="1:35" x14ac:dyDescent="0.3">
      <c r="A50" t="s">
        <v>19</v>
      </c>
      <c r="B50" s="11">
        <v>45491</v>
      </c>
      <c r="C50">
        <v>137</v>
      </c>
      <c r="D50">
        <v>2795</v>
      </c>
      <c r="E50" t="s">
        <v>138</v>
      </c>
      <c r="F50" t="s">
        <v>139</v>
      </c>
      <c r="J50" s="11">
        <v>45491</v>
      </c>
      <c r="K50" s="16">
        <v>-1527.32</v>
      </c>
      <c r="L50" t="s">
        <v>25</v>
      </c>
      <c r="M50" t="s">
        <v>26</v>
      </c>
      <c r="O50">
        <v>701127</v>
      </c>
      <c r="V50"/>
      <c r="AF50" s="12" t="str">
        <f t="shared" si="1"/>
        <v/>
      </c>
      <c r="AG50" s="13" t="str">
        <f t="shared" si="2"/>
        <v/>
      </c>
      <c r="AI50" s="11" t="str">
        <f t="shared" si="3"/>
        <v/>
      </c>
    </row>
  </sheetData>
  <mergeCells count="1">
    <mergeCell ref="AF3:AG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7ECB-D551-4E15-AA96-BC7A38C86CD4}">
  <dimension ref="A1:HT39"/>
  <sheetViews>
    <sheetView tabSelected="1" topLeftCell="BV17" workbookViewId="0">
      <selection activeCell="CH9" sqref="CH9:CH39"/>
    </sheetView>
  </sheetViews>
  <sheetFormatPr baseColWidth="10" defaultRowHeight="15" x14ac:dyDescent="0.25"/>
  <cols>
    <col min="1" max="1" width="26.28515625" customWidth="1"/>
    <col min="2" max="83" width="11.42578125" customWidth="1"/>
    <col min="87" max="228" width="0" hidden="1" customWidth="1"/>
  </cols>
  <sheetData>
    <row r="1" spans="1:228" s="62" customFormat="1" ht="15.75" thickBot="1" x14ac:dyDescent="0.3">
      <c r="A1" s="62">
        <f>COLUMN(A1)</f>
        <v>1</v>
      </c>
      <c r="B1" s="62">
        <f t="shared" ref="B1:BM1" si="0">COLUMN(B1)</f>
        <v>2</v>
      </c>
      <c r="C1" s="62">
        <f t="shared" si="0"/>
        <v>3</v>
      </c>
      <c r="D1" s="62">
        <f t="shared" si="0"/>
        <v>4</v>
      </c>
      <c r="E1" s="62">
        <f t="shared" si="0"/>
        <v>5</v>
      </c>
      <c r="F1" s="62">
        <f t="shared" si="0"/>
        <v>6</v>
      </c>
      <c r="G1" s="62">
        <f t="shared" si="0"/>
        <v>7</v>
      </c>
      <c r="H1" s="62">
        <f t="shared" si="0"/>
        <v>8</v>
      </c>
      <c r="I1" s="62">
        <f t="shared" si="0"/>
        <v>9</v>
      </c>
      <c r="J1" s="62">
        <f t="shared" si="0"/>
        <v>10</v>
      </c>
      <c r="K1" s="62">
        <f t="shared" si="0"/>
        <v>11</v>
      </c>
      <c r="L1" s="62">
        <f t="shared" si="0"/>
        <v>12</v>
      </c>
      <c r="M1" s="62">
        <f t="shared" si="0"/>
        <v>13</v>
      </c>
      <c r="N1" s="62">
        <f t="shared" si="0"/>
        <v>14</v>
      </c>
      <c r="O1" s="62">
        <f t="shared" si="0"/>
        <v>15</v>
      </c>
      <c r="P1" s="62">
        <f t="shared" si="0"/>
        <v>16</v>
      </c>
      <c r="Q1" s="62">
        <f t="shared" si="0"/>
        <v>17</v>
      </c>
      <c r="R1" s="62">
        <f t="shared" si="0"/>
        <v>18</v>
      </c>
      <c r="S1" s="62">
        <f t="shared" si="0"/>
        <v>19</v>
      </c>
      <c r="T1" s="62">
        <f t="shared" si="0"/>
        <v>20</v>
      </c>
      <c r="U1" s="62">
        <f t="shared" si="0"/>
        <v>21</v>
      </c>
      <c r="V1" s="62">
        <f t="shared" si="0"/>
        <v>22</v>
      </c>
      <c r="W1" s="62">
        <f t="shared" si="0"/>
        <v>23</v>
      </c>
      <c r="X1" s="62">
        <f t="shared" si="0"/>
        <v>24</v>
      </c>
      <c r="Y1" s="62">
        <f t="shared" si="0"/>
        <v>25</v>
      </c>
      <c r="Z1" s="62">
        <f t="shared" si="0"/>
        <v>26</v>
      </c>
      <c r="AA1" s="62">
        <f t="shared" si="0"/>
        <v>27</v>
      </c>
      <c r="AB1" s="62">
        <f t="shared" si="0"/>
        <v>28</v>
      </c>
      <c r="AC1" s="62">
        <f t="shared" si="0"/>
        <v>29</v>
      </c>
      <c r="AD1" s="62">
        <f t="shared" si="0"/>
        <v>30</v>
      </c>
      <c r="AE1" s="62">
        <f t="shared" si="0"/>
        <v>31</v>
      </c>
      <c r="AF1" s="62">
        <f t="shared" si="0"/>
        <v>32</v>
      </c>
      <c r="AG1" s="62">
        <f t="shared" si="0"/>
        <v>33</v>
      </c>
      <c r="AH1" s="62">
        <f t="shared" si="0"/>
        <v>34</v>
      </c>
      <c r="AI1" s="62">
        <f t="shared" si="0"/>
        <v>35</v>
      </c>
      <c r="AJ1" s="62">
        <f t="shared" si="0"/>
        <v>36</v>
      </c>
      <c r="AK1" s="62">
        <f t="shared" si="0"/>
        <v>37</v>
      </c>
      <c r="AL1" s="62">
        <f t="shared" si="0"/>
        <v>38</v>
      </c>
      <c r="AM1" s="62">
        <f t="shared" si="0"/>
        <v>39</v>
      </c>
      <c r="AN1" s="62">
        <f t="shared" si="0"/>
        <v>40</v>
      </c>
      <c r="AO1" s="62">
        <f t="shared" si="0"/>
        <v>41</v>
      </c>
      <c r="AP1" s="62">
        <f t="shared" si="0"/>
        <v>42</v>
      </c>
      <c r="AQ1" s="62">
        <f t="shared" si="0"/>
        <v>43</v>
      </c>
      <c r="AR1" s="62">
        <f t="shared" si="0"/>
        <v>44</v>
      </c>
      <c r="AS1" s="62">
        <f t="shared" si="0"/>
        <v>45</v>
      </c>
      <c r="AT1" s="62">
        <f t="shared" si="0"/>
        <v>46</v>
      </c>
      <c r="AU1" s="62">
        <f t="shared" si="0"/>
        <v>47</v>
      </c>
      <c r="AV1" s="62">
        <f t="shared" si="0"/>
        <v>48</v>
      </c>
      <c r="AW1" s="62">
        <f t="shared" si="0"/>
        <v>49</v>
      </c>
      <c r="AX1" s="62">
        <f t="shared" si="0"/>
        <v>50</v>
      </c>
      <c r="AY1" s="62">
        <f t="shared" si="0"/>
        <v>51</v>
      </c>
      <c r="AZ1" s="62">
        <f t="shared" si="0"/>
        <v>52</v>
      </c>
      <c r="BA1" s="62">
        <f t="shared" si="0"/>
        <v>53</v>
      </c>
      <c r="BB1" s="62">
        <f t="shared" si="0"/>
        <v>54</v>
      </c>
      <c r="BC1" s="62">
        <f t="shared" si="0"/>
        <v>55</v>
      </c>
      <c r="BD1" s="62">
        <f t="shared" si="0"/>
        <v>56</v>
      </c>
      <c r="BE1" s="62">
        <f t="shared" si="0"/>
        <v>57</v>
      </c>
      <c r="BF1" s="62">
        <f t="shared" si="0"/>
        <v>58</v>
      </c>
      <c r="BG1" s="62">
        <f t="shared" si="0"/>
        <v>59</v>
      </c>
      <c r="BH1" s="62">
        <f t="shared" si="0"/>
        <v>60</v>
      </c>
      <c r="BI1" s="62">
        <f t="shared" si="0"/>
        <v>61</v>
      </c>
      <c r="BJ1" s="62">
        <f t="shared" si="0"/>
        <v>62</v>
      </c>
      <c r="BK1" s="62">
        <f t="shared" si="0"/>
        <v>63</v>
      </c>
      <c r="BL1" s="62">
        <f t="shared" si="0"/>
        <v>64</v>
      </c>
      <c r="BM1" s="62">
        <f t="shared" si="0"/>
        <v>65</v>
      </c>
      <c r="BN1" s="62">
        <f t="shared" ref="BN1:EH1" si="1">COLUMN(BN1)</f>
        <v>66</v>
      </c>
      <c r="BO1" s="62">
        <f t="shared" si="1"/>
        <v>67</v>
      </c>
      <c r="BP1" s="62">
        <f t="shared" si="1"/>
        <v>68</v>
      </c>
      <c r="BQ1" s="62">
        <f t="shared" si="1"/>
        <v>69</v>
      </c>
      <c r="BR1" s="62">
        <f t="shared" si="1"/>
        <v>70</v>
      </c>
      <c r="BS1" s="62">
        <f t="shared" si="1"/>
        <v>71</v>
      </c>
      <c r="BT1" s="62">
        <f t="shared" si="1"/>
        <v>72</v>
      </c>
      <c r="BU1" s="62">
        <f t="shared" si="1"/>
        <v>73</v>
      </c>
      <c r="BV1" s="62">
        <f t="shared" si="1"/>
        <v>74</v>
      </c>
      <c r="BW1" s="62">
        <f t="shared" si="1"/>
        <v>75</v>
      </c>
      <c r="BX1" s="62">
        <f t="shared" si="1"/>
        <v>76</v>
      </c>
      <c r="BY1" s="62">
        <f t="shared" si="1"/>
        <v>77</v>
      </c>
      <c r="BZ1" s="62">
        <f t="shared" si="1"/>
        <v>78</v>
      </c>
      <c r="CA1" s="62">
        <f t="shared" si="1"/>
        <v>79</v>
      </c>
      <c r="CB1" s="62">
        <f t="shared" si="1"/>
        <v>80</v>
      </c>
      <c r="CC1" s="62">
        <f t="shared" si="1"/>
        <v>81</v>
      </c>
      <c r="CD1" s="62">
        <f t="shared" si="1"/>
        <v>82</v>
      </c>
      <c r="CE1" s="62">
        <f t="shared" si="1"/>
        <v>83</v>
      </c>
      <c r="CI1" s="62">
        <f t="shared" si="1"/>
        <v>87</v>
      </c>
      <c r="CK1" s="62">
        <f t="shared" si="1"/>
        <v>89</v>
      </c>
      <c r="CM1" s="62">
        <f t="shared" si="1"/>
        <v>91</v>
      </c>
      <c r="CN1" s="62">
        <f t="shared" si="1"/>
        <v>92</v>
      </c>
      <c r="CO1" s="62">
        <f t="shared" si="1"/>
        <v>93</v>
      </c>
      <c r="CP1" s="62">
        <f t="shared" si="1"/>
        <v>94</v>
      </c>
      <c r="CQ1" s="62">
        <f t="shared" si="1"/>
        <v>95</v>
      </c>
      <c r="CR1" s="62">
        <f t="shared" si="1"/>
        <v>96</v>
      </c>
      <c r="CS1" s="62">
        <f t="shared" si="1"/>
        <v>97</v>
      </c>
      <c r="CT1" s="62">
        <f t="shared" si="1"/>
        <v>98</v>
      </c>
      <c r="CU1" s="62">
        <f t="shared" si="1"/>
        <v>99</v>
      </c>
      <c r="CV1" s="62">
        <f t="shared" si="1"/>
        <v>100</v>
      </c>
      <c r="CW1" s="62">
        <f t="shared" si="1"/>
        <v>101</v>
      </c>
      <c r="CX1" s="62">
        <f t="shared" si="1"/>
        <v>102</v>
      </c>
      <c r="CY1" s="62">
        <f t="shared" si="1"/>
        <v>103</v>
      </c>
      <c r="CZ1" s="62">
        <f t="shared" si="1"/>
        <v>104</v>
      </c>
      <c r="DA1" s="62">
        <f t="shared" si="1"/>
        <v>105</v>
      </c>
      <c r="DB1" s="62">
        <f t="shared" si="1"/>
        <v>106</v>
      </c>
      <c r="DC1" s="62">
        <f t="shared" si="1"/>
        <v>107</v>
      </c>
      <c r="DD1" s="62">
        <f t="shared" si="1"/>
        <v>108</v>
      </c>
      <c r="DE1" s="62">
        <f t="shared" si="1"/>
        <v>109</v>
      </c>
      <c r="DF1" s="62">
        <f t="shared" si="1"/>
        <v>110</v>
      </c>
      <c r="DG1" s="62">
        <f t="shared" si="1"/>
        <v>111</v>
      </c>
      <c r="DH1" s="62">
        <f t="shared" si="1"/>
        <v>112</v>
      </c>
      <c r="DI1" s="63">
        <f t="shared" si="1"/>
        <v>113</v>
      </c>
      <c r="DJ1" s="62">
        <f t="shared" si="1"/>
        <v>114</v>
      </c>
      <c r="DK1" s="62">
        <f t="shared" si="1"/>
        <v>115</v>
      </c>
      <c r="DL1" s="62">
        <f t="shared" si="1"/>
        <v>116</v>
      </c>
      <c r="DM1" s="62">
        <f t="shared" si="1"/>
        <v>117</v>
      </c>
      <c r="DN1" s="62">
        <f t="shared" si="1"/>
        <v>118</v>
      </c>
      <c r="DO1" s="62">
        <f t="shared" si="1"/>
        <v>119</v>
      </c>
      <c r="DP1" s="62">
        <f t="shared" si="1"/>
        <v>120</v>
      </c>
      <c r="DQ1" s="62">
        <f t="shared" si="1"/>
        <v>121</v>
      </c>
      <c r="DR1" s="62">
        <f t="shared" si="1"/>
        <v>122</v>
      </c>
      <c r="DS1" s="62">
        <f t="shared" si="1"/>
        <v>123</v>
      </c>
      <c r="DT1" s="62">
        <f t="shared" si="1"/>
        <v>124</v>
      </c>
      <c r="DU1" s="62">
        <f t="shared" si="1"/>
        <v>125</v>
      </c>
      <c r="DV1" s="63">
        <f t="shared" si="1"/>
        <v>126</v>
      </c>
      <c r="DW1" s="62">
        <f t="shared" si="1"/>
        <v>127</v>
      </c>
      <c r="DX1" s="62">
        <f t="shared" si="1"/>
        <v>128</v>
      </c>
      <c r="DY1" s="62">
        <f t="shared" si="1"/>
        <v>129</v>
      </c>
      <c r="DZ1" s="62">
        <f t="shared" si="1"/>
        <v>130</v>
      </c>
      <c r="EA1" s="62">
        <f t="shared" si="1"/>
        <v>131</v>
      </c>
      <c r="EB1" s="62">
        <f t="shared" si="1"/>
        <v>132</v>
      </c>
      <c r="EC1" s="62">
        <f t="shared" si="1"/>
        <v>133</v>
      </c>
      <c r="ED1" s="62">
        <f t="shared" si="1"/>
        <v>134</v>
      </c>
      <c r="EE1" s="62">
        <f t="shared" si="1"/>
        <v>135</v>
      </c>
      <c r="EF1" s="62">
        <f t="shared" si="1"/>
        <v>136</v>
      </c>
      <c r="EG1" s="62">
        <f t="shared" si="1"/>
        <v>137</v>
      </c>
      <c r="EH1" s="62">
        <f t="shared" si="1"/>
        <v>138</v>
      </c>
      <c r="EI1" s="62">
        <f t="shared" ref="EI1:GT1" si="2">COLUMN(EI1)</f>
        <v>139</v>
      </c>
      <c r="EJ1" s="62">
        <f t="shared" si="2"/>
        <v>140</v>
      </c>
      <c r="EK1" s="62">
        <f t="shared" si="2"/>
        <v>141</v>
      </c>
      <c r="EL1" s="62">
        <f t="shared" si="2"/>
        <v>142</v>
      </c>
      <c r="EM1" s="62">
        <f t="shared" si="2"/>
        <v>143</v>
      </c>
      <c r="EN1" s="62">
        <f t="shared" si="2"/>
        <v>144</v>
      </c>
      <c r="EO1" s="62">
        <f t="shared" si="2"/>
        <v>145</v>
      </c>
      <c r="EP1" s="62">
        <f t="shared" si="2"/>
        <v>146</v>
      </c>
      <c r="EQ1" s="62">
        <f t="shared" si="2"/>
        <v>147</v>
      </c>
      <c r="ER1" s="62">
        <f t="shared" si="2"/>
        <v>148</v>
      </c>
      <c r="ES1" s="62">
        <f t="shared" si="2"/>
        <v>149</v>
      </c>
      <c r="ET1" s="62">
        <f t="shared" si="2"/>
        <v>150</v>
      </c>
      <c r="EU1" s="62">
        <f t="shared" si="2"/>
        <v>151</v>
      </c>
      <c r="EV1" s="62">
        <f t="shared" si="2"/>
        <v>152</v>
      </c>
      <c r="EW1" s="62">
        <f t="shared" si="2"/>
        <v>153</v>
      </c>
      <c r="EX1" s="62">
        <f t="shared" si="2"/>
        <v>154</v>
      </c>
      <c r="EY1" s="62">
        <f t="shared" si="2"/>
        <v>155</v>
      </c>
      <c r="EZ1" s="62">
        <f t="shared" si="2"/>
        <v>156</v>
      </c>
      <c r="FA1" s="62">
        <f t="shared" si="2"/>
        <v>157</v>
      </c>
      <c r="FB1" s="62">
        <f t="shared" si="2"/>
        <v>158</v>
      </c>
      <c r="FC1" s="62">
        <f t="shared" si="2"/>
        <v>159</v>
      </c>
      <c r="FD1" s="62">
        <f t="shared" si="2"/>
        <v>160</v>
      </c>
      <c r="FE1" s="62">
        <f t="shared" si="2"/>
        <v>161</v>
      </c>
      <c r="FF1" s="62">
        <f t="shared" si="2"/>
        <v>162</v>
      </c>
      <c r="FG1" s="62">
        <f t="shared" si="2"/>
        <v>163</v>
      </c>
      <c r="FH1" s="62">
        <f t="shared" si="2"/>
        <v>164</v>
      </c>
      <c r="FI1" s="62">
        <f t="shared" si="2"/>
        <v>165</v>
      </c>
      <c r="FJ1" s="62">
        <f t="shared" si="2"/>
        <v>166</v>
      </c>
      <c r="FK1" s="62">
        <f t="shared" si="2"/>
        <v>167</v>
      </c>
      <c r="FL1" s="62">
        <f t="shared" si="2"/>
        <v>168</v>
      </c>
      <c r="FM1" s="62">
        <f t="shared" si="2"/>
        <v>169</v>
      </c>
      <c r="FN1" s="62">
        <f t="shared" si="2"/>
        <v>170</v>
      </c>
      <c r="FO1" s="62">
        <f t="shared" si="2"/>
        <v>171</v>
      </c>
      <c r="FP1" s="63">
        <f t="shared" si="2"/>
        <v>172</v>
      </c>
      <c r="FQ1" s="62">
        <f t="shared" si="2"/>
        <v>173</v>
      </c>
      <c r="FR1" s="62">
        <f t="shared" si="2"/>
        <v>174</v>
      </c>
      <c r="FS1" s="62">
        <f t="shared" si="2"/>
        <v>175</v>
      </c>
      <c r="FT1" s="62">
        <f t="shared" si="2"/>
        <v>176</v>
      </c>
      <c r="FU1" s="62">
        <f t="shared" si="2"/>
        <v>177</v>
      </c>
      <c r="FV1" s="63">
        <f t="shared" si="2"/>
        <v>178</v>
      </c>
      <c r="FW1" s="62">
        <f t="shared" si="2"/>
        <v>179</v>
      </c>
      <c r="FX1" s="62">
        <f t="shared" si="2"/>
        <v>180</v>
      </c>
      <c r="FY1" s="62">
        <f t="shared" si="2"/>
        <v>181</v>
      </c>
      <c r="FZ1" s="62">
        <f t="shared" si="2"/>
        <v>182</v>
      </c>
      <c r="GA1" s="62">
        <f t="shared" si="2"/>
        <v>183</v>
      </c>
      <c r="GB1" s="62">
        <f t="shared" si="2"/>
        <v>184</v>
      </c>
      <c r="GC1" s="64">
        <f t="shared" si="2"/>
        <v>185</v>
      </c>
      <c r="GD1" s="62">
        <f t="shared" si="2"/>
        <v>186</v>
      </c>
      <c r="GE1" s="62">
        <f t="shared" si="2"/>
        <v>187</v>
      </c>
      <c r="GF1" s="62">
        <f t="shared" si="2"/>
        <v>188</v>
      </c>
      <c r="GG1" s="62">
        <f t="shared" si="2"/>
        <v>189</v>
      </c>
      <c r="GH1" s="62">
        <f t="shared" si="2"/>
        <v>190</v>
      </c>
      <c r="GI1" s="64">
        <f t="shared" si="2"/>
        <v>191</v>
      </c>
      <c r="GJ1" s="62">
        <f t="shared" si="2"/>
        <v>192</v>
      </c>
      <c r="GK1" s="62">
        <f t="shared" si="2"/>
        <v>193</v>
      </c>
      <c r="GL1" s="62">
        <f t="shared" si="2"/>
        <v>194</v>
      </c>
      <c r="GM1" s="62">
        <f t="shared" si="2"/>
        <v>195</v>
      </c>
      <c r="GN1" s="62">
        <f t="shared" si="2"/>
        <v>196</v>
      </c>
      <c r="GO1" s="64">
        <f t="shared" si="2"/>
        <v>197</v>
      </c>
      <c r="GP1" s="62">
        <f t="shared" si="2"/>
        <v>198</v>
      </c>
      <c r="GQ1" s="62">
        <f t="shared" si="2"/>
        <v>199</v>
      </c>
      <c r="GR1" s="62">
        <f t="shared" si="2"/>
        <v>200</v>
      </c>
      <c r="GS1" s="62">
        <f t="shared" si="2"/>
        <v>201</v>
      </c>
      <c r="GT1" s="62">
        <f t="shared" si="2"/>
        <v>202</v>
      </c>
      <c r="GU1" s="64">
        <f t="shared" ref="GU1:HT1" si="3">COLUMN(GU1)</f>
        <v>203</v>
      </c>
      <c r="GV1" s="62">
        <f t="shared" si="3"/>
        <v>204</v>
      </c>
      <c r="GW1" s="62">
        <f t="shared" si="3"/>
        <v>205</v>
      </c>
      <c r="GX1" s="62">
        <f t="shared" si="3"/>
        <v>206</v>
      </c>
      <c r="GY1" s="62">
        <f t="shared" si="3"/>
        <v>207</v>
      </c>
      <c r="GZ1" s="62">
        <f t="shared" si="3"/>
        <v>208</v>
      </c>
      <c r="HA1" s="62">
        <f t="shared" si="3"/>
        <v>209</v>
      </c>
      <c r="HB1" s="62">
        <f t="shared" si="3"/>
        <v>210</v>
      </c>
      <c r="HC1" s="62">
        <f t="shared" si="3"/>
        <v>211</v>
      </c>
      <c r="HD1" s="62">
        <f t="shared" si="3"/>
        <v>212</v>
      </c>
      <c r="HE1" s="62">
        <f t="shared" si="3"/>
        <v>213</v>
      </c>
      <c r="HF1" s="62">
        <f t="shared" si="3"/>
        <v>214</v>
      </c>
      <c r="HG1" s="62">
        <f t="shared" si="3"/>
        <v>215</v>
      </c>
      <c r="HH1" s="62">
        <f t="shared" si="3"/>
        <v>216</v>
      </c>
      <c r="HI1" s="62">
        <f t="shared" si="3"/>
        <v>217</v>
      </c>
      <c r="HJ1" s="62">
        <f t="shared" si="3"/>
        <v>218</v>
      </c>
      <c r="HK1" s="62">
        <f t="shared" si="3"/>
        <v>219</v>
      </c>
      <c r="HL1" s="62">
        <f t="shared" si="3"/>
        <v>220</v>
      </c>
      <c r="HM1" s="62">
        <f t="shared" si="3"/>
        <v>221</v>
      </c>
      <c r="HN1" s="62">
        <f t="shared" si="3"/>
        <v>222</v>
      </c>
      <c r="HO1" s="62">
        <f t="shared" si="3"/>
        <v>223</v>
      </c>
      <c r="HP1" s="62">
        <f t="shared" si="3"/>
        <v>224</v>
      </c>
      <c r="HQ1" s="62">
        <f t="shared" si="3"/>
        <v>225</v>
      </c>
      <c r="HR1" s="62">
        <f t="shared" si="3"/>
        <v>226</v>
      </c>
      <c r="HS1" s="62">
        <f t="shared" si="3"/>
        <v>227</v>
      </c>
      <c r="HT1" s="62">
        <f t="shared" si="3"/>
        <v>228</v>
      </c>
    </row>
    <row r="2" spans="1:228" ht="48.75" customHeight="1" thickTop="1" thickBot="1" x14ac:dyDescent="0.35">
      <c r="A2" s="352" t="s">
        <v>169</v>
      </c>
      <c r="B2" s="353"/>
      <c r="C2" s="353"/>
      <c r="D2" s="353"/>
      <c r="E2" s="353"/>
      <c r="F2" s="354"/>
      <c r="G2" s="354"/>
      <c r="H2" s="330"/>
      <c r="J2" s="66"/>
      <c r="K2" s="316" t="s">
        <v>170</v>
      </c>
      <c r="L2" s="347"/>
      <c r="M2" s="347"/>
      <c r="N2" s="347"/>
      <c r="O2" s="347"/>
      <c r="P2" s="347"/>
      <c r="Q2" s="347"/>
      <c r="R2" s="347"/>
      <c r="S2" s="347"/>
      <c r="T2" s="347"/>
      <c r="U2" s="68"/>
      <c r="V2" s="68"/>
      <c r="W2" s="1"/>
      <c r="X2" s="69" t="s">
        <v>171</v>
      </c>
      <c r="Y2" s="316" t="s">
        <v>172</v>
      </c>
      <c r="Z2" s="347"/>
      <c r="AA2" s="347"/>
      <c r="AB2" s="347"/>
      <c r="AC2" s="347"/>
      <c r="AD2" s="70"/>
      <c r="AE2" s="70"/>
      <c r="AF2" s="71"/>
      <c r="AG2" s="316" t="s">
        <v>173</v>
      </c>
      <c r="AH2" s="347"/>
      <c r="AI2" s="347"/>
      <c r="AJ2" s="347"/>
      <c r="AK2" s="347"/>
      <c r="AL2" s="70"/>
      <c r="AM2" s="70"/>
      <c r="AN2" s="71"/>
      <c r="AO2" s="316" t="s">
        <v>174</v>
      </c>
      <c r="AP2" s="347"/>
      <c r="AQ2" s="347"/>
      <c r="AR2" s="347"/>
      <c r="AS2" s="347"/>
      <c r="AT2" s="70"/>
      <c r="AU2" s="70"/>
      <c r="AV2" s="71"/>
      <c r="AW2" s="316" t="s">
        <v>175</v>
      </c>
      <c r="AX2" s="347"/>
      <c r="AY2" s="347"/>
      <c r="AZ2" s="347"/>
      <c r="BA2" s="347"/>
      <c r="BB2" s="70"/>
      <c r="BC2" s="70"/>
      <c r="BD2" s="71"/>
      <c r="BE2" s="316" t="s">
        <v>176</v>
      </c>
      <c r="BF2" s="347"/>
      <c r="BG2" s="347"/>
      <c r="BH2" s="347"/>
      <c r="BI2" s="347"/>
      <c r="BJ2" s="70"/>
      <c r="BK2" s="70"/>
      <c r="BL2" s="71"/>
      <c r="BM2" s="316" t="s">
        <v>177</v>
      </c>
      <c r="BN2" s="347"/>
      <c r="BO2" s="347"/>
      <c r="BP2" s="347"/>
      <c r="BQ2" s="347"/>
      <c r="BR2" s="70"/>
      <c r="BS2" s="70"/>
      <c r="BT2" s="71"/>
      <c r="BU2" s="70"/>
      <c r="BV2" s="316" t="s">
        <v>178</v>
      </c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67"/>
      <c r="CK2" s="67"/>
      <c r="CL2" s="67"/>
      <c r="CM2" s="72">
        <f>12+37.34+10.36</f>
        <v>59.7</v>
      </c>
      <c r="CN2" s="70"/>
      <c r="CO2" s="70"/>
      <c r="CP2" s="71"/>
      <c r="CQ2" s="70"/>
      <c r="CR2" s="70"/>
      <c r="CS2" s="71"/>
      <c r="CT2" s="73" t="s">
        <v>179</v>
      </c>
      <c r="CU2" s="349" t="s">
        <v>180</v>
      </c>
      <c r="CV2" s="350"/>
      <c r="CW2" s="351"/>
      <c r="CX2" s="349" t="s">
        <v>181</v>
      </c>
      <c r="CY2" s="350"/>
      <c r="CZ2" s="351"/>
      <c r="DA2" s="341" t="s">
        <v>182</v>
      </c>
      <c r="DB2" s="300"/>
      <c r="DC2" s="300"/>
      <c r="DD2" s="300"/>
      <c r="DE2" s="314" t="s">
        <v>183</v>
      </c>
      <c r="DF2" s="339"/>
      <c r="DG2" s="339"/>
      <c r="DH2" s="340"/>
      <c r="DI2" s="75">
        <f ca="1">DG9-DH9</f>
        <v>0</v>
      </c>
      <c r="DJ2" s="341" t="s">
        <v>184</v>
      </c>
      <c r="DK2" s="300"/>
      <c r="DL2" s="300"/>
      <c r="DM2" s="300"/>
      <c r="DN2" s="74"/>
      <c r="DO2" s="74"/>
      <c r="DP2" s="74"/>
      <c r="DQ2" s="74"/>
      <c r="DR2" s="314" t="s">
        <v>183</v>
      </c>
      <c r="DS2" s="339"/>
      <c r="DT2" s="339"/>
      <c r="DU2" s="340"/>
      <c r="DV2" s="75">
        <f ca="1">DT9-DU9</f>
        <v>0</v>
      </c>
      <c r="DW2" s="76"/>
      <c r="DX2" s="77"/>
      <c r="DY2" s="77"/>
      <c r="DZ2" s="77"/>
      <c r="EA2" s="77"/>
      <c r="EB2" s="77"/>
      <c r="EC2" s="77"/>
      <c r="ED2" s="342"/>
      <c r="EE2" s="343"/>
      <c r="EF2" s="78"/>
      <c r="EG2" s="79"/>
      <c r="EH2" s="344" t="s">
        <v>185</v>
      </c>
      <c r="EI2" s="345"/>
      <c r="EJ2" s="346"/>
      <c r="EK2" s="346"/>
      <c r="EL2" s="346"/>
      <c r="EM2" s="300"/>
      <c r="EN2" s="62" t="s">
        <v>186</v>
      </c>
      <c r="EO2" s="62" t="s">
        <v>186</v>
      </c>
      <c r="EP2" s="316" t="s">
        <v>187</v>
      </c>
      <c r="EQ2" s="347"/>
      <c r="ER2" s="347"/>
      <c r="ES2" s="347"/>
      <c r="ET2" s="347"/>
      <c r="EU2" s="348"/>
      <c r="EV2" s="348"/>
      <c r="EW2" s="348"/>
      <c r="EX2" s="336"/>
      <c r="EY2" s="81"/>
      <c r="EZ2" s="82" t="e">
        <f ca="1">SUM(FT2+GA2+GG2+GS2)</f>
        <v>#VALUE!</v>
      </c>
      <c r="FA2" s="333" t="s">
        <v>188</v>
      </c>
      <c r="FB2" s="334"/>
      <c r="FC2" s="335"/>
      <c r="FD2" s="335"/>
      <c r="FE2" s="335"/>
      <c r="FF2" s="335"/>
      <c r="FG2" s="335"/>
      <c r="FH2" s="335"/>
      <c r="FI2" s="336"/>
      <c r="FJ2" s="83" t="s">
        <v>189</v>
      </c>
      <c r="FK2" s="337" t="s">
        <v>190</v>
      </c>
      <c r="FL2" s="338"/>
      <c r="FM2" s="338"/>
      <c r="FN2" s="313" t="e">
        <f ca="1">FN9-FO9</f>
        <v>#VALUE!</v>
      </c>
      <c r="FO2" s="313"/>
      <c r="FP2" s="273"/>
      <c r="FQ2" s="337" t="s">
        <v>191</v>
      </c>
      <c r="FR2" s="338"/>
      <c r="FS2" s="338"/>
      <c r="FT2" s="313" t="e">
        <f ca="1">FT9-FU9+FN2</f>
        <v>#VALUE!</v>
      </c>
      <c r="FU2" s="313"/>
      <c r="FV2" s="273"/>
      <c r="FW2" s="84">
        <f>1256.81-567.01</f>
        <v>689.8</v>
      </c>
      <c r="FX2" s="331" t="s">
        <v>192</v>
      </c>
      <c r="FY2" s="332"/>
      <c r="FZ2" s="332"/>
      <c r="GA2" s="313" t="e">
        <f ca="1">GA9-GB9</f>
        <v>#VALUE!</v>
      </c>
      <c r="GB2" s="313"/>
      <c r="GC2" s="273"/>
      <c r="GD2" s="331" t="s">
        <v>193</v>
      </c>
      <c r="GE2" s="332"/>
      <c r="GF2" s="332"/>
      <c r="GG2" s="313">
        <f ca="1">GG9-GH9</f>
        <v>698.98</v>
      </c>
      <c r="GH2" s="313"/>
      <c r="GI2" s="273"/>
      <c r="GJ2" s="331" t="s">
        <v>194</v>
      </c>
      <c r="GK2" s="332"/>
      <c r="GL2" s="332"/>
      <c r="GM2" s="313" t="e">
        <f ca="1">GM9-GN9</f>
        <v>#VALUE!</v>
      </c>
      <c r="GN2" s="313"/>
      <c r="GO2" s="273"/>
      <c r="GP2" s="331" t="s">
        <v>194</v>
      </c>
      <c r="GQ2" s="332"/>
      <c r="GR2" s="332"/>
      <c r="GS2" s="313" t="e">
        <f ca="1">GS9-GT9+GM2</f>
        <v>#VALUE!</v>
      </c>
      <c r="GT2" s="313"/>
      <c r="GU2" s="273"/>
      <c r="GV2" s="314" t="s">
        <v>195</v>
      </c>
      <c r="GW2" s="315"/>
      <c r="GX2" s="315"/>
      <c r="GY2" s="315"/>
      <c r="GZ2" s="313" t="e">
        <f ca="1">GZ9-HA9</f>
        <v>#VALUE!</v>
      </c>
      <c r="HA2" s="313"/>
      <c r="HB2" s="273"/>
      <c r="HC2" s="316" t="s">
        <v>196</v>
      </c>
      <c r="HD2" s="317"/>
      <c r="HE2" s="317"/>
      <c r="HF2" s="317"/>
      <c r="HG2" s="317"/>
      <c r="HH2" s="70"/>
      <c r="HI2" s="70"/>
      <c r="HJ2" s="71"/>
      <c r="HK2" s="316" t="s">
        <v>197</v>
      </c>
      <c r="HL2" s="317"/>
      <c r="HM2" s="317"/>
      <c r="HN2" s="317"/>
      <c r="HO2" s="317"/>
      <c r="HP2" s="267"/>
      <c r="HQ2" s="267"/>
      <c r="HR2" s="267"/>
      <c r="HS2" s="267"/>
      <c r="HT2" s="268"/>
    </row>
    <row r="3" spans="1:228" ht="36.75" customHeight="1" thickTop="1" thickBot="1" x14ac:dyDescent="0.3">
      <c r="A3" s="86"/>
      <c r="B3" s="62"/>
      <c r="C3" s="62"/>
      <c r="D3" s="62"/>
      <c r="E3" s="62"/>
      <c r="J3" s="66"/>
      <c r="K3" s="87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16"/>
      <c r="Y3" s="65"/>
      <c r="Z3" s="89"/>
      <c r="AA3" s="90"/>
      <c r="AB3" s="89"/>
      <c r="AC3" s="91"/>
      <c r="AD3" s="90"/>
      <c r="AE3" s="90"/>
      <c r="AF3" s="81"/>
      <c r="AG3" s="65"/>
      <c r="AH3" s="89"/>
      <c r="AI3" s="90"/>
      <c r="AJ3" s="89"/>
      <c r="AK3" s="91"/>
      <c r="AL3" s="90"/>
      <c r="AM3" s="90"/>
      <c r="AN3" s="81"/>
      <c r="AO3" s="65"/>
      <c r="AP3" s="89"/>
      <c r="AQ3" s="90"/>
      <c r="AR3" s="89"/>
      <c r="AS3" s="91"/>
      <c r="AT3" s="90"/>
      <c r="AU3" s="90"/>
      <c r="AV3" s="81"/>
      <c r="AW3" s="65"/>
      <c r="AX3" s="89"/>
      <c r="AY3" s="90"/>
      <c r="AZ3" s="89"/>
      <c r="BA3" s="91"/>
      <c r="BB3" s="90"/>
      <c r="BC3" s="90"/>
      <c r="BD3" s="81"/>
      <c r="BE3" s="65"/>
      <c r="BF3" s="89"/>
      <c r="BG3" s="90"/>
      <c r="BH3" s="89"/>
      <c r="BI3" s="91"/>
      <c r="BJ3" s="90"/>
      <c r="BK3" s="90"/>
      <c r="BL3" s="81"/>
      <c r="BM3" s="65"/>
      <c r="BN3" s="89"/>
      <c r="BO3" s="90"/>
      <c r="BP3" s="89"/>
      <c r="BQ3" s="91"/>
      <c r="BR3" s="90"/>
      <c r="BS3" s="90"/>
      <c r="BT3" s="81"/>
      <c r="BV3" s="92">
        <f ca="1">SUM(BY9+CB9+CE9+CM9+CP9+CS9)</f>
        <v>332.94000000000045</v>
      </c>
      <c r="BW3" s="91"/>
      <c r="BX3" s="89"/>
      <c r="BY3" s="89"/>
      <c r="BZ3" s="93" t="s">
        <v>198</v>
      </c>
      <c r="CA3" s="91"/>
      <c r="CB3" s="94"/>
      <c r="CC3" s="91"/>
      <c r="CD3" s="89"/>
      <c r="CE3" s="89"/>
      <c r="CF3" s="89"/>
      <c r="CG3" s="89"/>
      <c r="CH3" s="89"/>
      <c r="CI3" s="93" t="s">
        <v>198</v>
      </c>
      <c r="CJ3" s="93"/>
      <c r="CK3" s="95" t="s">
        <v>199</v>
      </c>
      <c r="CL3" s="95"/>
      <c r="CM3" s="96"/>
      <c r="CN3" s="96"/>
      <c r="CO3" s="90"/>
      <c r="CP3" s="90"/>
      <c r="CQ3" s="96"/>
      <c r="CR3" s="90"/>
      <c r="CS3" s="90"/>
      <c r="CT3" s="90"/>
      <c r="CU3" s="318" t="s">
        <v>200</v>
      </c>
      <c r="CV3" s="319"/>
      <c r="CW3" s="320"/>
      <c r="CX3" s="318" t="s">
        <v>201</v>
      </c>
      <c r="CY3" s="324"/>
      <c r="CZ3" s="325"/>
      <c r="DA3" s="284" t="s">
        <v>202</v>
      </c>
      <c r="DB3" s="294"/>
      <c r="DC3" s="294"/>
      <c r="DD3" s="294"/>
      <c r="DE3" s="295" t="s">
        <v>203</v>
      </c>
      <c r="DF3" s="294"/>
      <c r="DG3" s="294"/>
      <c r="DH3" s="294"/>
      <c r="DI3" s="299"/>
      <c r="DJ3" s="284" t="s">
        <v>202</v>
      </c>
      <c r="DK3" s="303"/>
      <c r="DL3" s="303"/>
      <c r="DM3" s="303"/>
      <c r="DN3" s="90"/>
      <c r="DO3" s="90"/>
      <c r="DP3" s="90"/>
      <c r="DQ3" s="90"/>
      <c r="DR3" s="295" t="s">
        <v>203</v>
      </c>
      <c r="DS3" s="294"/>
      <c r="DT3" s="294"/>
      <c r="DU3" s="294"/>
      <c r="DV3" s="299"/>
      <c r="DW3" s="76"/>
      <c r="DX3" s="77"/>
      <c r="DY3" s="77"/>
      <c r="DZ3" s="77"/>
      <c r="EA3" s="77"/>
      <c r="EB3" s="77"/>
      <c r="EC3" s="77"/>
      <c r="ED3" s="77"/>
      <c r="EE3" s="77"/>
      <c r="EF3" s="98"/>
      <c r="EG3" s="98"/>
      <c r="EH3" s="99"/>
      <c r="EI3" s="99"/>
      <c r="EJ3" s="100"/>
      <c r="EK3" s="100"/>
      <c r="EL3" s="100"/>
      <c r="EM3" s="100"/>
      <c r="EN3" s="101"/>
      <c r="EO3" s="101"/>
      <c r="EP3" s="302" t="s">
        <v>204</v>
      </c>
      <c r="EQ3" s="303"/>
      <c r="ER3" s="303"/>
      <c r="ES3" s="303"/>
      <c r="ET3" s="303"/>
      <c r="EU3" s="303"/>
      <c r="EV3" s="303"/>
      <c r="EW3" s="90"/>
      <c r="EX3" s="81"/>
      <c r="EZ3" s="102">
        <f>SUM(FI416:FI418)*0.9831</f>
        <v>0</v>
      </c>
      <c r="FA3" s="304" t="s">
        <v>205</v>
      </c>
      <c r="FB3" s="305"/>
      <c r="FC3" s="306"/>
      <c r="FD3" s="306"/>
      <c r="FE3" s="306"/>
      <c r="FF3" s="306"/>
      <c r="FG3" s="306"/>
      <c r="FH3" s="306"/>
      <c r="FI3" s="307"/>
      <c r="FJ3" s="104"/>
      <c r="FK3" s="311" t="s">
        <v>206</v>
      </c>
      <c r="FL3" s="312"/>
      <c r="FM3" s="312"/>
      <c r="FN3" s="290" t="s">
        <v>207</v>
      </c>
      <c r="FO3" s="291"/>
      <c r="FP3" s="292"/>
      <c r="FQ3" s="311" t="s">
        <v>208</v>
      </c>
      <c r="FR3" s="312"/>
      <c r="FS3" s="312"/>
      <c r="FT3" s="290" t="s">
        <v>209</v>
      </c>
      <c r="FU3" s="291"/>
      <c r="FV3" s="292"/>
      <c r="FW3" s="105"/>
      <c r="FX3" s="293" t="s">
        <v>210</v>
      </c>
      <c r="FY3" s="294"/>
      <c r="FZ3" s="294"/>
      <c r="GA3" s="290" t="s">
        <v>211</v>
      </c>
      <c r="GB3" s="291"/>
      <c r="GC3" s="292"/>
      <c r="GD3" s="293" t="s">
        <v>212</v>
      </c>
      <c r="GE3" s="294"/>
      <c r="GF3" s="294"/>
      <c r="GG3" s="290" t="s">
        <v>213</v>
      </c>
      <c r="GH3" s="291"/>
      <c r="GI3" s="292"/>
      <c r="GJ3" s="293" t="s">
        <v>214</v>
      </c>
      <c r="GK3" s="294"/>
      <c r="GL3" s="294"/>
      <c r="GM3" s="290" t="s">
        <v>215</v>
      </c>
      <c r="GN3" s="291"/>
      <c r="GO3" s="292"/>
      <c r="GP3" s="293" t="s">
        <v>216</v>
      </c>
      <c r="GQ3" s="294"/>
      <c r="GR3" s="294"/>
      <c r="GS3" s="290" t="s">
        <v>217</v>
      </c>
      <c r="GT3" s="291"/>
      <c r="GU3" s="292"/>
      <c r="GV3" s="295" t="s">
        <v>218</v>
      </c>
      <c r="GW3" s="296"/>
      <c r="GX3" s="297"/>
      <c r="GY3" s="297"/>
      <c r="GZ3" s="290" t="s">
        <v>219</v>
      </c>
      <c r="HA3" s="291"/>
      <c r="HB3" s="292"/>
      <c r="HC3" s="65"/>
      <c r="HD3" s="4"/>
      <c r="HE3" s="4"/>
      <c r="HF3" s="4"/>
      <c r="HG3" s="106"/>
      <c r="HH3" s="90"/>
      <c r="HI3" s="90"/>
      <c r="HJ3" s="81"/>
      <c r="HK3" s="97"/>
      <c r="HL3" s="106"/>
      <c r="HM3" s="106"/>
      <c r="HN3" s="106"/>
      <c r="HO3" s="106"/>
      <c r="HP3" s="90"/>
      <c r="HQ3" s="90"/>
      <c r="HR3" s="81"/>
      <c r="HS3" s="90"/>
      <c r="HT3" s="81"/>
    </row>
    <row r="4" spans="1:228" ht="38.25" customHeight="1" thickTop="1" thickBot="1" x14ac:dyDescent="0.3">
      <c r="A4" s="107"/>
      <c r="B4" s="62"/>
      <c r="C4" s="62"/>
      <c r="D4" s="62"/>
      <c r="E4" s="62"/>
      <c r="G4" s="108"/>
      <c r="J4" s="66"/>
      <c r="K4" s="10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62"/>
      <c r="X4" s="16"/>
      <c r="Y4" s="110"/>
      <c r="Z4" s="89"/>
      <c r="AA4" s="108"/>
      <c r="AB4" s="89"/>
      <c r="AC4" s="89"/>
      <c r="AF4" s="111"/>
      <c r="AG4" s="110"/>
      <c r="AH4" s="89"/>
      <c r="AI4" s="108"/>
      <c r="AJ4" s="89"/>
      <c r="AK4" s="89"/>
      <c r="AN4" s="111"/>
      <c r="AO4" s="110"/>
      <c r="AP4" s="89"/>
      <c r="AR4" s="89"/>
      <c r="AS4" s="89"/>
      <c r="AV4" s="111"/>
      <c r="AW4" s="110"/>
      <c r="AX4" s="89"/>
      <c r="AZ4" s="89"/>
      <c r="BA4" s="89"/>
      <c r="BD4" s="111"/>
      <c r="BE4" s="110"/>
      <c r="BF4" s="89"/>
      <c r="BH4" s="89"/>
      <c r="BI4" s="89"/>
      <c r="BL4" s="111"/>
      <c r="BM4" s="110"/>
      <c r="BN4" s="89"/>
      <c r="BP4" s="89"/>
      <c r="BQ4" s="89"/>
      <c r="BT4" s="111"/>
      <c r="BU4" s="108"/>
      <c r="BV4" s="112">
        <f ca="1">SUM(BW9+CC9+CI9+CN9)</f>
        <v>63288.89</v>
      </c>
      <c r="BW4" s="89"/>
      <c r="BX4" s="89"/>
      <c r="BY4" s="89"/>
      <c r="BZ4" s="89">
        <f>COLUMN(BZ3)</f>
        <v>78</v>
      </c>
      <c r="CA4" s="89"/>
      <c r="CB4" s="89"/>
      <c r="CC4" s="89"/>
      <c r="CD4" s="89"/>
      <c r="CE4" s="89"/>
      <c r="CF4" s="89"/>
      <c r="CG4" s="89"/>
      <c r="CH4" s="89"/>
      <c r="CI4" s="89">
        <f>COLUMN(CI3)</f>
        <v>87</v>
      </c>
      <c r="CJ4" s="89"/>
      <c r="CK4" s="89"/>
      <c r="CL4" s="89"/>
      <c r="CM4" s="89"/>
      <c r="CU4" s="321"/>
      <c r="CV4" s="322"/>
      <c r="CW4" s="323"/>
      <c r="CX4" s="326"/>
      <c r="CY4" s="327"/>
      <c r="CZ4" s="328"/>
      <c r="DA4" s="329"/>
      <c r="DB4" s="330"/>
      <c r="DC4" s="330"/>
      <c r="DD4" s="330"/>
      <c r="DE4" s="285"/>
      <c r="DF4" s="300"/>
      <c r="DG4" s="300"/>
      <c r="DH4" s="300"/>
      <c r="DI4" s="301"/>
      <c r="DJ4" s="329"/>
      <c r="DK4" s="330"/>
      <c r="DL4" s="330"/>
      <c r="DM4" s="330"/>
      <c r="DR4" s="285"/>
      <c r="DS4" s="300"/>
      <c r="DT4" s="300"/>
      <c r="DU4" s="300"/>
      <c r="DV4" s="301"/>
      <c r="DW4" s="113"/>
      <c r="DX4" s="114"/>
      <c r="DY4" s="114"/>
      <c r="DZ4" s="114"/>
      <c r="EA4" s="114"/>
      <c r="EB4" s="114"/>
      <c r="EC4" s="114"/>
      <c r="ED4" s="114"/>
      <c r="EE4" s="114"/>
      <c r="EF4" s="115"/>
      <c r="EG4" s="116"/>
      <c r="EH4" s="117"/>
      <c r="EI4" s="80"/>
      <c r="EJ4" s="118"/>
      <c r="EK4" s="118"/>
      <c r="EL4" s="118"/>
      <c r="EM4" s="118"/>
      <c r="EN4" s="119"/>
      <c r="EO4" s="119"/>
      <c r="EP4" s="110"/>
      <c r="EQ4" s="89"/>
      <c r="ER4" s="89"/>
      <c r="ES4" s="89"/>
      <c r="ET4" s="89"/>
      <c r="EX4" s="120"/>
      <c r="EY4" s="120"/>
      <c r="EZ4" s="121" t="s">
        <v>220</v>
      </c>
      <c r="FA4" s="308"/>
      <c r="FB4" s="309"/>
      <c r="FC4" s="309"/>
      <c r="FD4" s="309"/>
      <c r="FE4" s="309"/>
      <c r="FF4" s="309"/>
      <c r="FG4" s="309"/>
      <c r="FH4" s="309"/>
      <c r="FI4" s="310"/>
      <c r="FJ4" s="92">
        <f>822.86</f>
        <v>822.86</v>
      </c>
      <c r="FK4" s="288" t="s">
        <v>221</v>
      </c>
      <c r="FL4" s="289"/>
      <c r="FM4" s="289"/>
      <c r="FN4" s="278" t="s">
        <v>222</v>
      </c>
      <c r="FO4" s="286"/>
      <c r="FP4" s="287"/>
      <c r="FQ4" s="298" t="s">
        <v>221</v>
      </c>
      <c r="FR4" s="289"/>
      <c r="FS4" s="289"/>
      <c r="FT4" s="278" t="s">
        <v>222</v>
      </c>
      <c r="FU4" s="286"/>
      <c r="FV4" s="287"/>
      <c r="FW4" s="122">
        <f ca="1">GG2-1704.77</f>
        <v>-1005.79</v>
      </c>
      <c r="FX4" s="288" t="s">
        <v>223</v>
      </c>
      <c r="FY4" s="289"/>
      <c r="FZ4" s="289"/>
      <c r="GA4" s="278" t="s">
        <v>222</v>
      </c>
      <c r="GB4" s="286"/>
      <c r="GC4" s="287"/>
      <c r="GD4" s="288" t="s">
        <v>224</v>
      </c>
      <c r="GE4" s="289"/>
      <c r="GF4" s="289"/>
      <c r="GG4" s="278" t="s">
        <v>222</v>
      </c>
      <c r="GH4" s="286"/>
      <c r="GI4" s="287"/>
      <c r="GJ4" s="288" t="s">
        <v>225</v>
      </c>
      <c r="GK4" s="289"/>
      <c r="GL4" s="289"/>
      <c r="GM4" s="278" t="s">
        <v>222</v>
      </c>
      <c r="GN4" s="279"/>
      <c r="GO4" s="280"/>
      <c r="GP4" s="288" t="s">
        <v>226</v>
      </c>
      <c r="GQ4" s="289"/>
      <c r="GR4" s="289"/>
      <c r="GS4" s="278" t="s">
        <v>222</v>
      </c>
      <c r="GT4" s="279"/>
      <c r="GU4" s="280"/>
      <c r="GV4" s="281" t="s">
        <v>227</v>
      </c>
      <c r="GW4" s="282"/>
      <c r="GX4" s="283"/>
      <c r="GY4" s="283"/>
      <c r="GZ4" s="278" t="s">
        <v>222</v>
      </c>
      <c r="HA4" s="279"/>
      <c r="HB4" s="280"/>
      <c r="HC4" s="110"/>
      <c r="HD4" s="123"/>
      <c r="HE4" s="123"/>
      <c r="HF4" s="123"/>
      <c r="HG4" s="123"/>
      <c r="HH4" s="108"/>
      <c r="HI4" s="108"/>
      <c r="HJ4" s="124"/>
      <c r="HK4" s="110"/>
      <c r="HL4" s="123"/>
      <c r="HM4" s="123"/>
      <c r="HN4" s="123"/>
      <c r="HO4" s="123"/>
      <c r="HP4" s="108"/>
      <c r="HQ4" s="108"/>
      <c r="HR4" s="124"/>
      <c r="HS4" s="108"/>
      <c r="HT4" s="124"/>
    </row>
    <row r="5" spans="1:228" ht="15" customHeight="1" thickTop="1" thickBot="1" x14ac:dyDescent="0.3">
      <c r="A5" s="125" t="s">
        <v>228</v>
      </c>
      <c r="B5" s="126" t="s">
        <v>229</v>
      </c>
      <c r="C5" s="126" t="s">
        <v>230</v>
      </c>
      <c r="D5" s="126" t="s">
        <v>231</v>
      </c>
      <c r="E5" s="126" t="s">
        <v>232</v>
      </c>
      <c r="F5" s="126" t="s">
        <v>233</v>
      </c>
      <c r="G5" s="126" t="s">
        <v>234</v>
      </c>
      <c r="H5" s="127"/>
      <c r="I5" s="127"/>
      <c r="J5" s="128"/>
      <c r="K5" s="129" t="s">
        <v>229</v>
      </c>
      <c r="L5" s="129" t="s">
        <v>235</v>
      </c>
      <c r="M5" s="129" t="s">
        <v>230</v>
      </c>
      <c r="N5" s="129" t="s">
        <v>235</v>
      </c>
      <c r="O5" s="129" t="s">
        <v>231</v>
      </c>
      <c r="P5" s="129" t="s">
        <v>235</v>
      </c>
      <c r="Q5" s="129" t="s">
        <v>232</v>
      </c>
      <c r="R5" s="129" t="s">
        <v>235</v>
      </c>
      <c r="S5" s="129" t="s">
        <v>233</v>
      </c>
      <c r="T5" s="129" t="s">
        <v>235</v>
      </c>
      <c r="U5" s="130" t="s">
        <v>234</v>
      </c>
      <c r="V5" s="131" t="s">
        <v>235</v>
      </c>
      <c r="W5" s="1"/>
      <c r="X5" s="16"/>
      <c r="Y5" s="132" t="s">
        <v>228</v>
      </c>
      <c r="Z5" s="133" t="s">
        <v>229</v>
      </c>
      <c r="AA5" s="133" t="s">
        <v>230</v>
      </c>
      <c r="AB5" s="133" t="s">
        <v>231</v>
      </c>
      <c r="AC5" s="133" t="s">
        <v>232</v>
      </c>
      <c r="AD5" s="133" t="s">
        <v>236</v>
      </c>
      <c r="AE5" s="133" t="s">
        <v>233</v>
      </c>
      <c r="AF5" s="133" t="s">
        <v>234</v>
      </c>
      <c r="AG5" s="132" t="s">
        <v>228</v>
      </c>
      <c r="AH5" s="133" t="s">
        <v>229</v>
      </c>
      <c r="AI5" s="133" t="s">
        <v>230</v>
      </c>
      <c r="AJ5" s="133" t="s">
        <v>231</v>
      </c>
      <c r="AK5" s="133" t="s">
        <v>232</v>
      </c>
      <c r="AL5" s="133" t="s">
        <v>236</v>
      </c>
      <c r="AM5" s="133" t="s">
        <v>233</v>
      </c>
      <c r="AN5" s="133" t="s">
        <v>234</v>
      </c>
      <c r="AO5" s="132" t="s">
        <v>228</v>
      </c>
      <c r="AP5" s="133" t="s">
        <v>229</v>
      </c>
      <c r="AQ5" s="133" t="s">
        <v>230</v>
      </c>
      <c r="AR5" s="133" t="s">
        <v>231</v>
      </c>
      <c r="AS5" s="133" t="s">
        <v>232</v>
      </c>
      <c r="AT5" s="133" t="s">
        <v>236</v>
      </c>
      <c r="AU5" s="133" t="s">
        <v>233</v>
      </c>
      <c r="AV5" s="133" t="s">
        <v>234</v>
      </c>
      <c r="AW5" s="132" t="s">
        <v>228</v>
      </c>
      <c r="AX5" s="133" t="s">
        <v>229</v>
      </c>
      <c r="AY5" s="133" t="s">
        <v>230</v>
      </c>
      <c r="AZ5" s="133" t="s">
        <v>231</v>
      </c>
      <c r="BA5" s="133" t="s">
        <v>232</v>
      </c>
      <c r="BB5" s="133" t="s">
        <v>236</v>
      </c>
      <c r="BC5" s="133" t="s">
        <v>233</v>
      </c>
      <c r="BD5" s="133" t="s">
        <v>234</v>
      </c>
      <c r="BE5" s="132" t="s">
        <v>228</v>
      </c>
      <c r="BF5" s="133" t="s">
        <v>229</v>
      </c>
      <c r="BG5" s="133" t="s">
        <v>230</v>
      </c>
      <c r="BH5" s="133" t="s">
        <v>231</v>
      </c>
      <c r="BI5" s="133" t="s">
        <v>232</v>
      </c>
      <c r="BJ5" s="133" t="s">
        <v>236</v>
      </c>
      <c r="BK5" s="133" t="s">
        <v>233</v>
      </c>
      <c r="BL5" s="133" t="s">
        <v>234</v>
      </c>
      <c r="BM5" s="132" t="s">
        <v>228</v>
      </c>
      <c r="BN5" s="133" t="s">
        <v>229</v>
      </c>
      <c r="BO5" s="133" t="s">
        <v>230</v>
      </c>
      <c r="BP5" s="133" t="s">
        <v>231</v>
      </c>
      <c r="BQ5" s="133" t="s">
        <v>232</v>
      </c>
      <c r="BR5" s="133" t="s">
        <v>236</v>
      </c>
      <c r="BS5" s="133" t="s">
        <v>233</v>
      </c>
      <c r="BT5" s="133" t="s">
        <v>234</v>
      </c>
      <c r="BU5" s="132" t="s">
        <v>228</v>
      </c>
      <c r="BV5" s="134"/>
      <c r="BW5" s="126" t="s">
        <v>237</v>
      </c>
      <c r="BX5" s="135" t="s">
        <v>237</v>
      </c>
      <c r="BY5" s="135" t="s">
        <v>237</v>
      </c>
      <c r="BZ5" s="126" t="s">
        <v>230</v>
      </c>
      <c r="CA5" s="126" t="s">
        <v>230</v>
      </c>
      <c r="CB5" s="126" t="s">
        <v>230</v>
      </c>
      <c r="CC5" s="126" t="s">
        <v>231</v>
      </c>
      <c r="CD5" s="126" t="s">
        <v>231</v>
      </c>
      <c r="CE5" s="126" t="s">
        <v>231</v>
      </c>
      <c r="CF5" s="126"/>
      <c r="CG5" s="126"/>
      <c r="CH5" s="126"/>
      <c r="CI5" s="126" t="s">
        <v>232</v>
      </c>
      <c r="CJ5" s="136"/>
      <c r="CK5" s="136" t="s">
        <v>232</v>
      </c>
      <c r="CL5" s="137"/>
      <c r="CM5" s="104" t="s">
        <v>232</v>
      </c>
      <c r="CN5" s="126" t="s">
        <v>233</v>
      </c>
      <c r="CO5" s="135" t="s">
        <v>233</v>
      </c>
      <c r="CP5" s="138" t="s">
        <v>233</v>
      </c>
      <c r="CQ5" s="126" t="s">
        <v>234</v>
      </c>
      <c r="CR5" s="135" t="s">
        <v>234</v>
      </c>
      <c r="CS5" s="138" t="s">
        <v>234</v>
      </c>
      <c r="CT5" s="104"/>
      <c r="CU5" s="139" t="s">
        <v>186</v>
      </c>
      <c r="CV5" s="140" t="s">
        <v>186</v>
      </c>
      <c r="CW5" s="141" t="s">
        <v>186</v>
      </c>
      <c r="CX5" s="139" t="s">
        <v>186</v>
      </c>
      <c r="CY5" s="140" t="s">
        <v>186</v>
      </c>
      <c r="CZ5" s="141" t="s">
        <v>186</v>
      </c>
      <c r="DA5" s="125" t="s">
        <v>228</v>
      </c>
      <c r="DB5" s="142" t="s">
        <v>232</v>
      </c>
      <c r="DC5" s="126"/>
      <c r="DD5" s="126" t="s">
        <v>238</v>
      </c>
      <c r="DE5" s="126" t="s">
        <v>239</v>
      </c>
      <c r="DF5" s="126" t="s">
        <v>240</v>
      </c>
      <c r="DG5" s="126" t="s">
        <v>241</v>
      </c>
      <c r="DH5" s="126" t="s">
        <v>241</v>
      </c>
      <c r="DI5" s="126" t="s">
        <v>241</v>
      </c>
      <c r="DJ5" s="125" t="s">
        <v>228</v>
      </c>
      <c r="DK5" s="142" t="s">
        <v>230</v>
      </c>
      <c r="DL5" s="126" t="s">
        <v>242</v>
      </c>
      <c r="DM5" s="126" t="s">
        <v>238</v>
      </c>
      <c r="DN5" s="143"/>
      <c r="DO5" s="143"/>
      <c r="DP5" s="126"/>
      <c r="DQ5" s="126"/>
      <c r="DR5" s="126" t="s">
        <v>239</v>
      </c>
      <c r="DS5" s="126" t="s">
        <v>240</v>
      </c>
      <c r="DT5" s="260" t="s">
        <v>243</v>
      </c>
      <c r="DU5" s="260" t="s">
        <v>243</v>
      </c>
      <c r="DV5" s="284" t="s">
        <v>243</v>
      </c>
      <c r="DW5" s="145"/>
      <c r="DX5" s="146"/>
      <c r="DY5" s="146"/>
      <c r="DZ5" s="146"/>
      <c r="EA5" s="146"/>
      <c r="EB5" s="146"/>
      <c r="EC5" s="146"/>
      <c r="ED5" s="146"/>
      <c r="EE5" s="146"/>
      <c r="EF5" s="147"/>
      <c r="EG5" s="148"/>
      <c r="EH5" s="126" t="s">
        <v>229</v>
      </c>
      <c r="EI5" s="133" t="s">
        <v>230</v>
      </c>
      <c r="EJ5" s="133" t="s">
        <v>231</v>
      </c>
      <c r="EK5" s="133" t="s">
        <v>232</v>
      </c>
      <c r="EL5" s="133" t="s">
        <v>233</v>
      </c>
      <c r="EM5" s="83" t="s">
        <v>234</v>
      </c>
      <c r="EN5" s="149" t="s">
        <v>186</v>
      </c>
      <c r="EO5" s="149" t="s">
        <v>186</v>
      </c>
      <c r="EP5" s="150"/>
      <c r="EQ5" s="126" t="s">
        <v>229</v>
      </c>
      <c r="ER5" s="133" t="s">
        <v>230</v>
      </c>
      <c r="ES5" s="133" t="s">
        <v>231</v>
      </c>
      <c r="ET5" s="133" t="s">
        <v>232</v>
      </c>
      <c r="EU5" s="133" t="s">
        <v>236</v>
      </c>
      <c r="EV5" s="133" t="s">
        <v>233</v>
      </c>
      <c r="EW5" s="83" t="s">
        <v>234</v>
      </c>
      <c r="EX5" s="126" t="s">
        <v>186</v>
      </c>
      <c r="EY5" s="133" t="s">
        <v>186</v>
      </c>
      <c r="EZ5" s="150"/>
      <c r="FM5" t="s">
        <v>244</v>
      </c>
      <c r="FN5" s="151">
        <v>141594.1</v>
      </c>
      <c r="FO5" s="151">
        <v>138141.60999999996</v>
      </c>
      <c r="FP5" s="151"/>
      <c r="FS5" t="s">
        <v>244</v>
      </c>
      <c r="FT5" s="16">
        <v>2415.9300000000003</v>
      </c>
      <c r="FU5" s="16">
        <v>1861.49</v>
      </c>
      <c r="FV5" s="152"/>
      <c r="FW5" s="150"/>
      <c r="FZ5" t="s">
        <v>244</v>
      </c>
      <c r="GA5" s="16">
        <v>88788.149999999951</v>
      </c>
      <c r="GB5" s="16">
        <v>88607.280000000013</v>
      </c>
      <c r="GC5" s="153"/>
      <c r="GE5" s="16">
        <f>1539.44-1557.55</f>
        <v>-18.1099999999999</v>
      </c>
      <c r="GF5" t="s">
        <v>244</v>
      </c>
      <c r="GG5" s="16">
        <v>130416.80000000002</v>
      </c>
      <c r="GH5" s="16">
        <v>130236.8499999999</v>
      </c>
      <c r="GI5" s="154"/>
      <c r="GO5" s="153"/>
      <c r="GR5" t="s">
        <v>244</v>
      </c>
      <c r="GS5" s="16">
        <v>8605.0399999999972</v>
      </c>
      <c r="GT5" s="16">
        <v>8575.7999999999993</v>
      </c>
      <c r="GU5" s="153"/>
      <c r="GV5" s="62" t="s">
        <v>229</v>
      </c>
      <c r="HC5" s="150"/>
      <c r="HK5" s="150"/>
    </row>
    <row r="6" spans="1:228" ht="21" customHeight="1" thickTop="1" thickBot="1" x14ac:dyDescent="0.35">
      <c r="A6" s="150"/>
      <c r="B6" s="155"/>
      <c r="C6" s="155"/>
      <c r="D6" s="155"/>
      <c r="E6" s="155"/>
      <c r="F6" s="155"/>
      <c r="G6" s="155"/>
      <c r="H6" s="156"/>
      <c r="I6" s="157"/>
      <c r="J6" s="12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9"/>
      <c r="V6" s="158"/>
      <c r="W6" s="62"/>
      <c r="X6" s="16"/>
      <c r="Y6" s="160"/>
      <c r="Z6" s="127"/>
      <c r="AA6" s="127"/>
      <c r="AB6" s="127"/>
      <c r="AC6" s="127"/>
      <c r="AD6" s="127"/>
      <c r="AE6" s="127"/>
      <c r="AF6" s="127"/>
      <c r="AG6" s="160"/>
      <c r="AH6" s="127"/>
      <c r="AI6" s="127"/>
      <c r="AJ6" s="127"/>
      <c r="AK6" s="127"/>
      <c r="AL6" s="127"/>
      <c r="AM6" s="127"/>
      <c r="AN6" s="127"/>
      <c r="AO6" s="160"/>
      <c r="AP6" s="127"/>
      <c r="AQ6" s="127"/>
      <c r="AR6" s="127"/>
      <c r="AS6" s="127"/>
      <c r="AT6" s="127"/>
      <c r="AU6" s="127"/>
      <c r="AV6" s="127"/>
      <c r="AW6" s="160"/>
      <c r="AX6" s="127"/>
      <c r="AY6" s="127"/>
      <c r="AZ6" s="127"/>
      <c r="BA6" s="127"/>
      <c r="BB6" s="127"/>
      <c r="BC6" s="127"/>
      <c r="BD6" s="127"/>
      <c r="BE6" s="160"/>
      <c r="BF6" s="127"/>
      <c r="BG6" s="127"/>
      <c r="BH6" s="127"/>
      <c r="BI6" s="127"/>
      <c r="BJ6" s="127"/>
      <c r="BK6" s="127"/>
      <c r="BL6" s="127"/>
      <c r="BM6" s="160"/>
      <c r="BN6" s="127"/>
      <c r="BO6" s="127"/>
      <c r="BP6" s="127"/>
      <c r="BQ6" s="127"/>
      <c r="BR6" s="127"/>
      <c r="BS6" s="127"/>
      <c r="BT6" s="127"/>
      <c r="BU6" s="160"/>
      <c r="BV6" s="161"/>
      <c r="BW6" s="266" t="s">
        <v>245</v>
      </c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8"/>
      <c r="CX6" s="103"/>
      <c r="CY6" s="103"/>
      <c r="CZ6" s="103"/>
      <c r="DA6" s="162"/>
      <c r="DB6" s="269" t="s">
        <v>246</v>
      </c>
      <c r="DC6" s="267"/>
      <c r="DD6" s="268"/>
      <c r="DE6" s="163"/>
      <c r="DF6" s="163"/>
      <c r="DG6" s="163"/>
      <c r="DH6" s="163"/>
      <c r="DI6" s="163"/>
      <c r="DJ6" s="162"/>
      <c r="DK6" s="269" t="s">
        <v>246</v>
      </c>
      <c r="DL6" s="267"/>
      <c r="DM6" s="268"/>
      <c r="DN6" s="85"/>
      <c r="DO6" s="269" t="s">
        <v>247</v>
      </c>
      <c r="DP6" s="266"/>
      <c r="DQ6" s="270"/>
      <c r="DR6" s="163"/>
      <c r="DS6" s="163"/>
      <c r="DT6" s="261"/>
      <c r="DU6" s="261"/>
      <c r="DV6" s="285"/>
      <c r="DW6" s="271" t="s">
        <v>248</v>
      </c>
      <c r="DX6" s="272"/>
      <c r="DY6" s="272"/>
      <c r="DZ6" s="272"/>
      <c r="EA6" s="272"/>
      <c r="EB6" s="272"/>
      <c r="EC6" s="272"/>
      <c r="ED6" s="272"/>
      <c r="EE6" s="272"/>
      <c r="EF6" s="272"/>
      <c r="EG6" s="273"/>
      <c r="EH6" s="164"/>
      <c r="EI6" s="1"/>
      <c r="EJ6" s="1"/>
      <c r="EK6" s="1"/>
      <c r="EL6" s="1"/>
      <c r="EM6" s="1"/>
      <c r="EN6" s="165" t="s">
        <v>200</v>
      </c>
      <c r="EO6" s="165" t="s">
        <v>242</v>
      </c>
      <c r="EP6" s="166"/>
      <c r="EQ6" s="127"/>
      <c r="ER6" s="127"/>
      <c r="ES6" s="127"/>
      <c r="ET6" s="127"/>
      <c r="EU6" s="127"/>
      <c r="EV6" s="127"/>
      <c r="EW6" s="127"/>
      <c r="EX6" s="167" t="s">
        <v>200</v>
      </c>
      <c r="EY6" s="168" t="s">
        <v>201</v>
      </c>
      <c r="EZ6" s="169" t="e">
        <f ca="1">EZ2+EZ3</f>
        <v>#VALUE!</v>
      </c>
      <c r="FA6" s="170"/>
      <c r="FB6" s="127"/>
      <c r="FC6" s="171" t="s">
        <v>249</v>
      </c>
      <c r="FD6" s="275">
        <f ca="1">SUM(FT6+GA6+GG6+GS6)</f>
        <v>10092.415300000057</v>
      </c>
      <c r="FE6" s="276"/>
      <c r="FF6" s="276"/>
      <c r="FG6" s="277"/>
      <c r="FH6" s="277"/>
      <c r="FI6" s="277"/>
      <c r="FJ6" s="172"/>
      <c r="FK6" s="170"/>
      <c r="FL6" s="127"/>
      <c r="FM6" s="171" t="s">
        <v>249</v>
      </c>
      <c r="FN6" s="252">
        <f ca="1">SUM(FN2)+SUM(FK19)</f>
        <v>200.22000000005937</v>
      </c>
      <c r="FO6" s="253"/>
      <c r="FP6" s="254"/>
      <c r="FQ6" s="170"/>
      <c r="FR6" s="173">
        <f>1222.82-666.4</f>
        <v>556.41999999999996</v>
      </c>
      <c r="FS6" s="171"/>
      <c r="FT6" s="252" t="e">
        <f ca="1">SUM(FT2)+SUM(FQ223)</f>
        <v>#VALUE!</v>
      </c>
      <c r="FU6" s="253"/>
      <c r="FV6" s="254"/>
      <c r="FW6" s="174"/>
      <c r="FX6" s="170"/>
      <c r="FY6" s="127"/>
      <c r="FZ6" s="171" t="s">
        <v>249</v>
      </c>
      <c r="GA6" s="252">
        <f ca="1">SUM(GA2)+SUM(FX19)</f>
        <v>120.53999999993539</v>
      </c>
      <c r="GB6" s="253"/>
      <c r="GC6" s="254"/>
      <c r="GD6" s="127"/>
      <c r="GE6" s="173"/>
      <c r="GF6" s="171" t="s">
        <v>249</v>
      </c>
      <c r="GG6" s="252">
        <f ca="1">SUM(GG2)+SUM(GD223)</f>
        <v>698.98</v>
      </c>
      <c r="GH6" s="253"/>
      <c r="GI6" s="254"/>
      <c r="GJ6" s="127"/>
      <c r="GK6" s="127"/>
      <c r="GL6" s="171" t="s">
        <v>249</v>
      </c>
      <c r="GM6" s="252" t="e">
        <f ca="1">SUM(GM2)+SUM(#REF!)</f>
        <v>#VALUE!</v>
      </c>
      <c r="GN6" s="253"/>
      <c r="GO6" s="254"/>
      <c r="GP6" s="173">
        <f>1949.94-1919.92</f>
        <v>30.019999999999982</v>
      </c>
      <c r="GQ6" s="127"/>
      <c r="GR6" s="171" t="s">
        <v>249</v>
      </c>
      <c r="GS6" s="252">
        <f ca="1">SUM(GS2)+SUM(GP19)</f>
        <v>102.1614999999984</v>
      </c>
      <c r="GT6" s="253"/>
      <c r="GU6" s="254"/>
      <c r="GV6" s="127"/>
      <c r="GW6" s="127"/>
      <c r="GX6" s="127"/>
      <c r="GY6" s="127"/>
      <c r="GZ6" s="127"/>
      <c r="HA6" s="127"/>
      <c r="HB6" s="127"/>
      <c r="HC6" s="166"/>
      <c r="HD6" s="127"/>
      <c r="HE6" s="127"/>
      <c r="HF6" s="127"/>
      <c r="HG6" s="127"/>
      <c r="HH6" s="127"/>
      <c r="HI6" s="127"/>
      <c r="HJ6" s="127"/>
      <c r="HK6" s="166"/>
      <c r="HL6" s="127"/>
      <c r="HM6" s="127"/>
      <c r="HN6" s="127"/>
      <c r="HO6" s="127"/>
      <c r="HP6" s="127"/>
      <c r="HQ6" s="127"/>
      <c r="HR6" s="127"/>
    </row>
    <row r="7" spans="1:228" s="198" customFormat="1" ht="28.5" customHeight="1" thickTop="1" thickBot="1" x14ac:dyDescent="0.3">
      <c r="A7" s="255" t="s">
        <v>250</v>
      </c>
      <c r="B7" s="256"/>
      <c r="C7" s="256"/>
      <c r="D7" s="256"/>
      <c r="E7" s="256"/>
      <c r="F7" s="256"/>
      <c r="G7" s="256"/>
      <c r="H7" s="257"/>
      <c r="I7" s="175"/>
      <c r="J7" s="176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177"/>
      <c r="W7" s="179"/>
      <c r="X7" s="180"/>
      <c r="Y7" s="181"/>
      <c r="Z7" s="182"/>
      <c r="AA7" s="182"/>
      <c r="AB7" s="182"/>
      <c r="AC7" s="182"/>
      <c r="AD7" s="182"/>
      <c r="AE7" s="182"/>
      <c r="AF7" s="182"/>
      <c r="AG7" s="181"/>
      <c r="AH7" s="182"/>
      <c r="AI7" s="182"/>
      <c r="AJ7" s="182"/>
      <c r="AK7" s="182"/>
      <c r="AL7" s="182"/>
      <c r="AM7" s="182"/>
      <c r="AN7" s="182"/>
      <c r="AO7" s="181"/>
      <c r="AP7" s="182"/>
      <c r="AQ7" s="182"/>
      <c r="AR7" s="182"/>
      <c r="AS7" s="182"/>
      <c r="AT7" s="182"/>
      <c r="AU7" s="182"/>
      <c r="AV7" s="182"/>
      <c r="AW7" s="181"/>
      <c r="AX7" s="182"/>
      <c r="AY7" s="182"/>
      <c r="AZ7" s="182"/>
      <c r="BA7" s="182"/>
      <c r="BB7" s="182"/>
      <c r="BC7" s="182"/>
      <c r="BD7" s="182"/>
      <c r="BE7" s="181"/>
      <c r="BF7" s="182"/>
      <c r="BG7" s="182"/>
      <c r="BH7" s="182"/>
      <c r="BI7" s="182"/>
      <c r="BJ7" s="182"/>
      <c r="BK7" s="182"/>
      <c r="BL7" s="182"/>
      <c r="BM7" s="181"/>
      <c r="BN7" s="182"/>
      <c r="BO7" s="182"/>
      <c r="BP7" s="182"/>
      <c r="BQ7" s="182"/>
      <c r="BR7" s="182"/>
      <c r="BS7" s="182"/>
      <c r="BT7" s="182"/>
      <c r="BU7" s="181"/>
      <c r="BV7" s="258" t="s">
        <v>228</v>
      </c>
      <c r="BW7" s="183" t="s">
        <v>237</v>
      </c>
      <c r="BX7" s="184" t="s">
        <v>237</v>
      </c>
      <c r="BY7" s="184" t="s">
        <v>237</v>
      </c>
      <c r="BZ7" s="149" t="s">
        <v>230</v>
      </c>
      <c r="CA7" s="149" t="s">
        <v>230</v>
      </c>
      <c r="CB7" s="149" t="s">
        <v>230</v>
      </c>
      <c r="CC7" s="149" t="s">
        <v>231</v>
      </c>
      <c r="CD7" s="149" t="s">
        <v>231</v>
      </c>
      <c r="CE7" s="149" t="s">
        <v>231</v>
      </c>
      <c r="CF7" s="87" t="s">
        <v>230</v>
      </c>
      <c r="CG7" s="185" t="s">
        <v>230</v>
      </c>
      <c r="CH7" s="260" t="s">
        <v>251</v>
      </c>
      <c r="CI7" s="97" t="s">
        <v>252</v>
      </c>
      <c r="CJ7" s="262" t="s">
        <v>253</v>
      </c>
      <c r="CK7" s="87" t="s">
        <v>232</v>
      </c>
      <c r="CL7" s="262" t="s">
        <v>254</v>
      </c>
      <c r="CM7" s="186" t="s">
        <v>232</v>
      </c>
      <c r="CN7" s="183" t="s">
        <v>233</v>
      </c>
      <c r="CO7" s="184" t="s">
        <v>233</v>
      </c>
      <c r="CP7" s="187" t="s">
        <v>233</v>
      </c>
      <c r="CQ7" s="183" t="s">
        <v>234</v>
      </c>
      <c r="CR7" s="184" t="s">
        <v>234</v>
      </c>
      <c r="CS7" s="187" t="s">
        <v>234</v>
      </c>
      <c r="CT7" s="188" t="s">
        <v>255</v>
      </c>
      <c r="CU7" s="189" t="s">
        <v>186</v>
      </c>
      <c r="CV7" s="190" t="s">
        <v>186</v>
      </c>
      <c r="CW7" s="191" t="s">
        <v>186</v>
      </c>
      <c r="CX7" s="189" t="s">
        <v>186</v>
      </c>
      <c r="CY7" s="190" t="s">
        <v>186</v>
      </c>
      <c r="CZ7" s="191" t="s">
        <v>186</v>
      </c>
      <c r="DA7" s="192" t="s">
        <v>228</v>
      </c>
      <c r="DB7" s="193" t="s">
        <v>232</v>
      </c>
      <c r="DC7" s="193" t="s">
        <v>232</v>
      </c>
      <c r="DD7" s="193" t="s">
        <v>232</v>
      </c>
      <c r="DE7" s="193" t="s">
        <v>256</v>
      </c>
      <c r="DF7" s="193" t="s">
        <v>257</v>
      </c>
      <c r="DG7" s="193" t="s">
        <v>256</v>
      </c>
      <c r="DH7" s="193" t="s">
        <v>257</v>
      </c>
      <c r="DI7" s="193" t="s">
        <v>256</v>
      </c>
      <c r="DJ7" s="193"/>
      <c r="DK7" s="193" t="s">
        <v>258</v>
      </c>
      <c r="DL7" s="193" t="s">
        <v>258</v>
      </c>
      <c r="DM7" s="193" t="s">
        <v>258</v>
      </c>
      <c r="DN7" s="194" t="s">
        <v>259</v>
      </c>
      <c r="DO7" s="195" t="s">
        <v>260</v>
      </c>
      <c r="DP7" s="195" t="s">
        <v>260</v>
      </c>
      <c r="DQ7" s="195" t="s">
        <v>260</v>
      </c>
      <c r="DR7" s="183" t="s">
        <v>239</v>
      </c>
      <c r="DS7" s="183" t="s">
        <v>240</v>
      </c>
      <c r="DT7" s="193" t="s">
        <v>243</v>
      </c>
      <c r="DU7" s="193" t="s">
        <v>243</v>
      </c>
      <c r="DV7" s="196" t="s">
        <v>243</v>
      </c>
      <c r="DW7" s="274"/>
      <c r="DX7" s="272"/>
      <c r="DY7" s="272"/>
      <c r="DZ7" s="272"/>
      <c r="EA7" s="272"/>
      <c r="EB7" s="272"/>
      <c r="EC7" s="272"/>
      <c r="ED7" s="272"/>
      <c r="EE7" s="272"/>
      <c r="EF7" s="272"/>
      <c r="EG7" s="273"/>
      <c r="EH7" s="197"/>
      <c r="EI7" s="180">
        <f>DY104+EA104+EE104</f>
        <v>0</v>
      </c>
      <c r="EP7" s="264" t="s">
        <v>187</v>
      </c>
      <c r="EQ7" s="265"/>
      <c r="ER7" s="265"/>
      <c r="ES7" s="265"/>
      <c r="ET7" s="265"/>
      <c r="EU7" s="265"/>
      <c r="EV7" s="265"/>
      <c r="EW7" s="265"/>
      <c r="EX7" s="265"/>
      <c r="EZ7" s="199" t="s">
        <v>228</v>
      </c>
      <c r="FA7" s="200" t="s">
        <v>229</v>
      </c>
      <c r="FB7" s="200" t="s">
        <v>230</v>
      </c>
      <c r="FC7" s="200" t="s">
        <v>231</v>
      </c>
      <c r="FD7" s="200" t="s">
        <v>232</v>
      </c>
      <c r="FE7" s="200" t="s">
        <v>236</v>
      </c>
      <c r="FF7" s="200" t="s">
        <v>233</v>
      </c>
      <c r="FG7" s="201" t="s">
        <v>234</v>
      </c>
      <c r="FH7" s="200" t="s">
        <v>186</v>
      </c>
      <c r="FI7" s="200" t="s">
        <v>186</v>
      </c>
      <c r="FJ7" s="202" t="s">
        <v>261</v>
      </c>
      <c r="FK7" s="200" t="s">
        <v>239</v>
      </c>
      <c r="FL7" s="200" t="s">
        <v>262</v>
      </c>
      <c r="FM7" s="200" t="s">
        <v>240</v>
      </c>
      <c r="FN7" s="200" t="s">
        <v>263</v>
      </c>
      <c r="FO7" s="200" t="s">
        <v>263</v>
      </c>
      <c r="FP7" s="200" t="s">
        <v>263</v>
      </c>
      <c r="FQ7" s="200" t="s">
        <v>239</v>
      </c>
      <c r="FR7" s="200" t="s">
        <v>262</v>
      </c>
      <c r="FS7" s="200" t="s">
        <v>240</v>
      </c>
      <c r="FT7" s="200" t="s">
        <v>263</v>
      </c>
      <c r="FU7" s="200" t="s">
        <v>263</v>
      </c>
      <c r="FV7" s="203" t="s">
        <v>263</v>
      </c>
      <c r="FW7" s="204" t="s">
        <v>228</v>
      </c>
      <c r="FX7" s="205" t="s">
        <v>239</v>
      </c>
      <c r="FY7" s="183" t="s">
        <v>262</v>
      </c>
      <c r="FZ7" s="205" t="s">
        <v>240</v>
      </c>
      <c r="GA7" s="183" t="s">
        <v>264</v>
      </c>
      <c r="GB7" s="183" t="s">
        <v>264</v>
      </c>
      <c r="GC7" s="193" t="s">
        <v>264</v>
      </c>
      <c r="GD7" s="205" t="s">
        <v>239</v>
      </c>
      <c r="GE7" s="183" t="s">
        <v>262</v>
      </c>
      <c r="GF7" s="205" t="s">
        <v>240</v>
      </c>
      <c r="GG7" s="183" t="s">
        <v>265</v>
      </c>
      <c r="GH7" s="183" t="s">
        <v>265</v>
      </c>
      <c r="GI7" s="206" t="s">
        <v>265</v>
      </c>
      <c r="GJ7" s="205" t="s">
        <v>239</v>
      </c>
      <c r="GK7" s="183" t="s">
        <v>262</v>
      </c>
      <c r="GL7" s="205" t="s">
        <v>240</v>
      </c>
      <c r="GM7" s="183" t="s">
        <v>266</v>
      </c>
      <c r="GN7" s="183" t="s">
        <v>266</v>
      </c>
      <c r="GO7" s="205" t="s">
        <v>266</v>
      </c>
      <c r="GP7" s="205" t="s">
        <v>239</v>
      </c>
      <c r="GQ7" s="183" t="s">
        <v>262</v>
      </c>
      <c r="GR7" s="205" t="s">
        <v>240</v>
      </c>
      <c r="GS7" s="183" t="s">
        <v>267</v>
      </c>
      <c r="GT7" s="183" t="s">
        <v>267</v>
      </c>
      <c r="GU7" s="205" t="s">
        <v>267</v>
      </c>
      <c r="GV7" s="183" t="s">
        <v>268</v>
      </c>
      <c r="GW7" s="205" t="s">
        <v>239</v>
      </c>
      <c r="GX7" s="183" t="s">
        <v>262</v>
      </c>
      <c r="GY7" s="205" t="s">
        <v>240</v>
      </c>
      <c r="GZ7" s="183" t="s">
        <v>269</v>
      </c>
      <c r="HA7" s="183" t="s">
        <v>269</v>
      </c>
      <c r="HB7" s="183" t="s">
        <v>269</v>
      </c>
      <c r="HC7" s="192" t="s">
        <v>228</v>
      </c>
      <c r="HD7" s="200" t="s">
        <v>229</v>
      </c>
      <c r="HE7" s="200" t="s">
        <v>230</v>
      </c>
      <c r="HF7" s="200" t="s">
        <v>231</v>
      </c>
      <c r="HG7" s="200" t="s">
        <v>232</v>
      </c>
      <c r="HH7" s="200" t="s">
        <v>236</v>
      </c>
      <c r="HI7" s="200" t="s">
        <v>233</v>
      </c>
      <c r="HJ7" s="200" t="s">
        <v>234</v>
      </c>
      <c r="HK7" s="192" t="s">
        <v>228</v>
      </c>
      <c r="HL7" s="200" t="s">
        <v>229</v>
      </c>
      <c r="HM7" s="200" t="s">
        <v>230</v>
      </c>
      <c r="HN7" s="200" t="s">
        <v>231</v>
      </c>
      <c r="HO7" s="200" t="s">
        <v>232</v>
      </c>
      <c r="HP7" s="200" t="s">
        <v>236</v>
      </c>
      <c r="HQ7" s="200" t="s">
        <v>233</v>
      </c>
      <c r="HR7" s="201" t="s">
        <v>234</v>
      </c>
      <c r="HS7" s="183" t="s">
        <v>186</v>
      </c>
      <c r="HT7" s="183" t="s">
        <v>186</v>
      </c>
    </row>
    <row r="8" spans="1:228" s="249" customFormat="1" ht="46.5" customHeight="1" thickTop="1" thickBot="1" x14ac:dyDescent="0.35">
      <c r="A8" s="132" t="s">
        <v>228</v>
      </c>
      <c r="B8" s="207" t="s">
        <v>237</v>
      </c>
      <c r="C8" s="208" t="s">
        <v>230</v>
      </c>
      <c r="D8" s="208" t="s">
        <v>231</v>
      </c>
      <c r="E8" s="208" t="s">
        <v>232</v>
      </c>
      <c r="F8" s="208" t="s">
        <v>233</v>
      </c>
      <c r="G8" s="209" t="s">
        <v>234</v>
      </c>
      <c r="H8" s="210" t="s">
        <v>270</v>
      </c>
      <c r="I8" s="211" t="s">
        <v>271</v>
      </c>
      <c r="J8" s="212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4" t="s">
        <v>272</v>
      </c>
      <c r="X8" s="214" t="s">
        <v>273</v>
      </c>
      <c r="Y8" s="215"/>
      <c r="Z8" s="216"/>
      <c r="AA8" s="216"/>
      <c r="AB8" s="216"/>
      <c r="AC8" s="216"/>
      <c r="AD8" s="216"/>
      <c r="AE8" s="216"/>
      <c r="AF8" s="216"/>
      <c r="AG8" s="215"/>
      <c r="AH8" s="216"/>
      <c r="AI8" s="216"/>
      <c r="AJ8" s="216"/>
      <c r="AK8" s="216"/>
      <c r="AL8" s="216"/>
      <c r="AM8" s="216"/>
      <c r="AN8" s="216"/>
      <c r="AO8" s="215"/>
      <c r="AP8" s="216"/>
      <c r="AQ8" s="216"/>
      <c r="AR8" s="216"/>
      <c r="AS8" s="216"/>
      <c r="AT8" s="216"/>
      <c r="AU8" s="216"/>
      <c r="AV8" s="216"/>
      <c r="AW8" s="215"/>
      <c r="AX8" s="216"/>
      <c r="AY8" s="216"/>
      <c r="AZ8" s="216"/>
      <c r="BA8" s="216"/>
      <c r="BB8" s="216"/>
      <c r="BC8" s="216"/>
      <c r="BD8" s="216"/>
      <c r="BE8" s="215"/>
      <c r="BF8" s="216"/>
      <c r="BG8" s="216"/>
      <c r="BH8" s="216"/>
      <c r="BI8" s="216"/>
      <c r="BJ8" s="216"/>
      <c r="BK8" s="216"/>
      <c r="BL8" s="216"/>
      <c r="BM8" s="215"/>
      <c r="BN8" s="216"/>
      <c r="BO8" s="216"/>
      <c r="BP8" s="216"/>
      <c r="BQ8" s="216"/>
      <c r="BR8" s="216"/>
      <c r="BS8" s="216"/>
      <c r="BT8" s="216"/>
      <c r="BU8" s="215"/>
      <c r="BV8" s="259"/>
      <c r="BW8" s="212" t="s">
        <v>274</v>
      </c>
      <c r="BX8" s="217" t="s">
        <v>275</v>
      </c>
      <c r="BY8" s="218" t="s">
        <v>276</v>
      </c>
      <c r="BZ8" s="219"/>
      <c r="CA8" s="217" t="s">
        <v>275</v>
      </c>
      <c r="CB8" s="218" t="s">
        <v>276</v>
      </c>
      <c r="CC8" s="219" t="s">
        <v>277</v>
      </c>
      <c r="CD8" s="220" t="s">
        <v>275</v>
      </c>
      <c r="CE8" s="221" t="s">
        <v>276</v>
      </c>
      <c r="CF8" s="222" t="s">
        <v>278</v>
      </c>
      <c r="CG8" s="223" t="s">
        <v>240</v>
      </c>
      <c r="CH8" s="261"/>
      <c r="CI8" s="224" t="s">
        <v>279</v>
      </c>
      <c r="CJ8" s="263"/>
      <c r="CK8" s="225" t="s">
        <v>275</v>
      </c>
      <c r="CL8" s="263"/>
      <c r="CM8" s="226" t="s">
        <v>276</v>
      </c>
      <c r="CN8" s="227" t="s">
        <v>280</v>
      </c>
      <c r="CO8" s="217" t="s">
        <v>275</v>
      </c>
      <c r="CP8" s="218" t="s">
        <v>276</v>
      </c>
      <c r="CQ8" s="227" t="s">
        <v>280</v>
      </c>
      <c r="CR8" s="217" t="s">
        <v>275</v>
      </c>
      <c r="CS8" s="218" t="s">
        <v>276</v>
      </c>
      <c r="CT8" s="228"/>
      <c r="CU8" s="229" t="s">
        <v>268</v>
      </c>
      <c r="CV8" s="230" t="s">
        <v>275</v>
      </c>
      <c r="CW8" s="231" t="s">
        <v>276</v>
      </c>
      <c r="CX8" s="229" t="s">
        <v>268</v>
      </c>
      <c r="CY8" s="230" t="s">
        <v>275</v>
      </c>
      <c r="CZ8" s="231" t="s">
        <v>276</v>
      </c>
      <c r="DA8" s="215"/>
      <c r="DB8" s="229" t="s">
        <v>268</v>
      </c>
      <c r="DC8" s="232" t="s">
        <v>275</v>
      </c>
      <c r="DD8" s="233" t="s">
        <v>276</v>
      </c>
      <c r="DE8" s="227" t="s">
        <v>200</v>
      </c>
      <c r="DF8" s="227" t="s">
        <v>200</v>
      </c>
      <c r="DG8" s="227" t="s">
        <v>281</v>
      </c>
      <c r="DH8" s="234" t="s">
        <v>282</v>
      </c>
      <c r="DI8" s="234" t="s">
        <v>283</v>
      </c>
      <c r="DJ8" s="215"/>
      <c r="DK8" s="235" t="s">
        <v>268</v>
      </c>
      <c r="DL8" s="232" t="s">
        <v>275</v>
      </c>
      <c r="DM8" s="233" t="s">
        <v>276</v>
      </c>
      <c r="DN8" s="236"/>
      <c r="DO8" s="229" t="s">
        <v>268</v>
      </c>
      <c r="DP8" s="232" t="s">
        <v>275</v>
      </c>
      <c r="DQ8" s="233" t="s">
        <v>276</v>
      </c>
      <c r="DR8" s="227"/>
      <c r="DS8" s="227"/>
      <c r="DT8" s="227" t="s">
        <v>281</v>
      </c>
      <c r="DU8" s="234" t="s">
        <v>282</v>
      </c>
      <c r="DV8" s="234" t="s">
        <v>283</v>
      </c>
      <c r="DW8" s="237" t="s">
        <v>228</v>
      </c>
      <c r="DX8" s="208" t="s">
        <v>237</v>
      </c>
      <c r="DY8" s="208" t="s">
        <v>230</v>
      </c>
      <c r="DZ8" s="208" t="s">
        <v>231</v>
      </c>
      <c r="EA8" s="208" t="s">
        <v>232</v>
      </c>
      <c r="EB8" s="238" t="s">
        <v>233</v>
      </c>
      <c r="EC8" s="238" t="s">
        <v>234</v>
      </c>
      <c r="ED8" s="239" t="s">
        <v>284</v>
      </c>
      <c r="EE8" s="239" t="s">
        <v>285</v>
      </c>
      <c r="EF8" s="208" t="s">
        <v>270</v>
      </c>
      <c r="EG8" s="73" t="s">
        <v>271</v>
      </c>
      <c r="EH8" s="126" t="s">
        <v>237</v>
      </c>
      <c r="EI8" s="149" t="s">
        <v>230</v>
      </c>
      <c r="EJ8" s="149" t="s">
        <v>231</v>
      </c>
      <c r="EK8" s="149" t="s">
        <v>232</v>
      </c>
      <c r="EL8" s="149" t="s">
        <v>233</v>
      </c>
      <c r="EM8" s="149" t="s">
        <v>234</v>
      </c>
      <c r="EN8" s="149" t="s">
        <v>270</v>
      </c>
      <c r="EO8" s="144" t="s">
        <v>271</v>
      </c>
      <c r="EP8" s="134" t="s">
        <v>228</v>
      </c>
      <c r="EQ8" s="208" t="s">
        <v>237</v>
      </c>
      <c r="ER8" s="208" t="s">
        <v>230</v>
      </c>
      <c r="ES8" s="208" t="s">
        <v>231</v>
      </c>
      <c r="ET8" s="208" t="s">
        <v>232</v>
      </c>
      <c r="EU8" s="208" t="s">
        <v>236</v>
      </c>
      <c r="EV8" s="208" t="s">
        <v>233</v>
      </c>
      <c r="EW8" s="208" t="s">
        <v>234</v>
      </c>
      <c r="EX8" s="208" t="s">
        <v>286</v>
      </c>
      <c r="EY8" s="69" t="s">
        <v>287</v>
      </c>
      <c r="EZ8" s="92"/>
      <c r="FA8" s="216"/>
      <c r="FB8" s="216"/>
      <c r="FC8" s="173"/>
      <c r="FD8" s="216"/>
      <c r="FE8" s="216"/>
      <c r="FF8" s="216"/>
      <c r="FG8" s="216"/>
      <c r="FH8" s="240" t="s">
        <v>200</v>
      </c>
      <c r="FI8" s="241" t="s">
        <v>201</v>
      </c>
      <c r="FJ8" s="172" t="s">
        <v>288</v>
      </c>
      <c r="FK8" s="215" t="s">
        <v>229</v>
      </c>
      <c r="FL8" s="240" t="s">
        <v>229</v>
      </c>
      <c r="FM8" s="215" t="s">
        <v>229</v>
      </c>
      <c r="FN8" s="242" t="s">
        <v>281</v>
      </c>
      <c r="FO8" s="234" t="s">
        <v>282</v>
      </c>
      <c r="FP8" s="163" t="s">
        <v>283</v>
      </c>
      <c r="FQ8" s="215" t="s">
        <v>230</v>
      </c>
      <c r="FR8" s="215" t="s">
        <v>230</v>
      </c>
      <c r="FS8" s="215" t="s">
        <v>230</v>
      </c>
      <c r="FT8" s="242" t="s">
        <v>281</v>
      </c>
      <c r="FU8" s="234" t="s">
        <v>282</v>
      </c>
      <c r="FV8" s="240" t="s">
        <v>283</v>
      </c>
      <c r="FW8" s="215"/>
      <c r="FX8" s="215" t="s">
        <v>231</v>
      </c>
      <c r="FY8" s="240" t="s">
        <v>231</v>
      </c>
      <c r="FZ8" s="215" t="s">
        <v>231</v>
      </c>
      <c r="GA8" s="242" t="s">
        <v>281</v>
      </c>
      <c r="GB8" s="243" t="s">
        <v>282</v>
      </c>
      <c r="GC8" s="244" t="s">
        <v>283</v>
      </c>
      <c r="GD8" s="227" t="s">
        <v>232</v>
      </c>
      <c r="GE8" s="240" t="s">
        <v>232</v>
      </c>
      <c r="GF8" s="215" t="s">
        <v>232</v>
      </c>
      <c r="GG8" s="242" t="s">
        <v>281</v>
      </c>
      <c r="GH8" s="234" t="s">
        <v>282</v>
      </c>
      <c r="GI8" s="245" t="s">
        <v>283</v>
      </c>
      <c r="GJ8" s="227" t="s">
        <v>233</v>
      </c>
      <c r="GK8" s="240" t="s">
        <v>233</v>
      </c>
      <c r="GL8" s="215" t="s">
        <v>233</v>
      </c>
      <c r="GM8" s="242" t="s">
        <v>281</v>
      </c>
      <c r="GN8" s="234" t="s">
        <v>282</v>
      </c>
      <c r="GO8" s="246" t="s">
        <v>283</v>
      </c>
      <c r="GP8" s="227" t="s">
        <v>234</v>
      </c>
      <c r="GQ8" s="240" t="s">
        <v>234</v>
      </c>
      <c r="GR8" s="215" t="s">
        <v>234</v>
      </c>
      <c r="GS8" s="242" t="s">
        <v>281</v>
      </c>
      <c r="GT8" s="234" t="s">
        <v>282</v>
      </c>
      <c r="GU8" s="246" t="s">
        <v>283</v>
      </c>
      <c r="GV8" s="247" t="s">
        <v>289</v>
      </c>
      <c r="GW8" s="227" t="s">
        <v>289</v>
      </c>
      <c r="GX8" s="240" t="s">
        <v>289</v>
      </c>
      <c r="GY8" s="215" t="s">
        <v>289</v>
      </c>
      <c r="GZ8" s="242" t="s">
        <v>281</v>
      </c>
      <c r="HA8" s="234" t="s">
        <v>282</v>
      </c>
      <c r="HB8" s="246" t="s">
        <v>283</v>
      </c>
      <c r="HC8" s="215"/>
      <c r="HD8" s="216"/>
      <c r="HE8" s="216"/>
      <c r="HF8" s="216"/>
      <c r="HG8" s="216"/>
      <c r="HH8" s="216"/>
      <c r="HI8" s="216"/>
      <c r="HJ8" s="216"/>
      <c r="HK8" s="215"/>
      <c r="HL8" s="216"/>
      <c r="HM8" s="216"/>
      <c r="HN8" s="216"/>
      <c r="HO8" s="216"/>
      <c r="HP8" s="216"/>
      <c r="HQ8" s="216"/>
      <c r="HR8" s="216"/>
      <c r="HS8" s="167" t="s">
        <v>200</v>
      </c>
      <c r="HT8" s="248" t="s">
        <v>201</v>
      </c>
    </row>
    <row r="9" spans="1:228" ht="30" customHeight="1" thickTop="1" x14ac:dyDescent="0.25">
      <c r="A9" s="22">
        <v>45474</v>
      </c>
      <c r="B9" s="23" t="str" cm="1">
        <f t="array" aca="1" ref="B9" ca="1">IFERROR(INDEX(INDIRECT("'"&amp;n_feu&amp;"'!$F$5:$F$144"),MATCH($A9&amp;B$13,INDIRECT("'"&amp;n_feu&amp;"'!$C$5:$C$144")&amp;INDIRECT("'"&amp;n_feu&amp;"'!$D$5:$D$144"),0)),"")</f>
        <v/>
      </c>
      <c r="C9" s="23" cm="1">
        <f t="array" aca="1" ref="C9" ca="1">IFERROR(INDEX(INDIRECT("'"&amp;n_feu&amp;"'!$F$5:$F$164"),MATCH($A9&amp;C$13,INDIRECT("'"&amp;n_feu&amp;"'!$C$5:$C$164")&amp;INDIRECT("'"&amp;n_feu&amp;"'!$D$5:$D$164"),0)),"")</f>
        <v>2702</v>
      </c>
      <c r="D9" s="23" t="str" cm="1">
        <f t="array" aca="1" ref="D9" ca="1">IFERROR(INDEX(INDIRECT("'"&amp;n_feu&amp;"'!$F$5:$F$144"),MATCH($A9&amp;D$13,INDIRECT("'"&amp;n_feu&amp;"'!$C$5:$C$144")&amp;INDIRECT("'"&amp;n_feu&amp;"'!$D$5:$D$144"),0)),"")</f>
        <v/>
      </c>
      <c r="E9" s="23" cm="1">
        <f t="array" aca="1" ref="E9" ca="1">IFERROR(INDEX(INDIRECT("'"&amp;n_feu&amp;"'!$F$5:$F$144"),MATCH($A9&amp;E$13,INDIRECT("'"&amp;n_feu&amp;"'!$C$5:$C$144")&amp;INDIRECT("'"&amp;n_feu&amp;"'!$D$5:$D$144"),0)),"")</f>
        <v>904</v>
      </c>
      <c r="F9" s="23" t="str" cm="1">
        <f t="array" aca="1" ref="F9" ca="1">IFERROR(INDEX(INDIRECT("'"&amp;n_feu&amp;"'!$F$5:$F$154"),MATCH($A9&amp;F$13,INDIRECT("'"&amp;n_feu&amp;"'!$C$5:$C$154")&amp;INDIRECT("'"&amp;n_feu&amp;"'!$D$5:$D$154"),0)),"")</f>
        <v/>
      </c>
      <c r="G9" s="23" t="str" cm="1">
        <f t="array" aca="1" ref="G9" ca="1">IFERROR(INDEX(INDIRECT("'"&amp;n_feu&amp;"'!$F$5:$F$154"),MATCH($A9&amp;G$13,INDIRECT("'"&amp;n_feu&amp;"'!$C$5:$C$154")&amp;INDIRECT("'"&amp;n_feu&amp;"'!$D$5:$D$154"),0)),"")</f>
        <v/>
      </c>
      <c r="H9" s="24">
        <f t="shared" ref="H9:H39" ca="1" si="4">SUM(B9)+ SUM(D9)+SUM(F9)+SUM(G9)</f>
        <v>0</v>
      </c>
      <c r="I9" s="25">
        <f t="shared" ref="I9:I16" ca="1" si="5">SUM(C9)+ SUM(E9)</f>
        <v>3606</v>
      </c>
      <c r="J9" s="22">
        <f t="shared" ref="J9:J39" si="6">A9</f>
        <v>45474</v>
      </c>
      <c r="K9" s="26" t="str" cm="1">
        <f t="array" aca="1" ref="K9" ca="1">IFERROR(INDEX(INDIRECT("'"&amp;n_feu&amp;"'!$cv$5:$cv$144"),MATCH($A9&amp;K$13,INDIRECT("'"&amp;n_feu&amp;"'!$C$5:$C$144")&amp;INDIRECT("'"&amp;n_feu&amp;"'!$D$5:$D$144"),0)),"")</f>
        <v/>
      </c>
      <c r="L9" s="27" t="str">
        <f t="shared" ref="L9:L18" ca="1" si="7">IF(SUM(K9)-SUM(B9)=0,"0", SUM(K9)-SUM(B9))</f>
        <v>0</v>
      </c>
      <c r="M9" s="26" cm="1">
        <f t="array" aca="1" ref="M9" ca="1">IFERROR(INDEX(INDIRECT("'"&amp;n_feu&amp;"'!$cv$5:$cv$164"),MATCH($A9&amp;M$13,INDIRECT("'"&amp;n_feu&amp;"'!$C$5:$C$164")&amp;INDIRECT("'"&amp;n_feu&amp;"'!$D$5:$D$164"),0)),"")</f>
        <v>2702</v>
      </c>
      <c r="N9" s="27" t="str">
        <f t="shared" ref="N9:N18" ca="1" si="8">IF(SUM(M9)-SUM(C9)=0,"0", SUM(M9)-SUM(C9))</f>
        <v>0</v>
      </c>
      <c r="O9" s="26" t="str" cm="1">
        <f t="array" aca="1" ref="O9" ca="1">IFERROR(INDEX(INDIRECT("'"&amp;n_feu&amp;"'!$cv$5:$cv$144"),MATCH($A9&amp;O$13,INDIRECT("'"&amp;n_feu&amp;"'!$C$5:$C$144")&amp;INDIRECT("'"&amp;n_feu&amp;"'!$D$5:$D$144"),0)),"")</f>
        <v/>
      </c>
      <c r="P9" s="27" t="str">
        <f t="shared" ref="P9:P18" ca="1" si="9">IF(SUM(O9)-SUM(D9)=0,"0", SUM(O9)-SUM(D9))</f>
        <v>0</v>
      </c>
      <c r="Q9" s="26" cm="1">
        <f t="array" aca="1" ref="Q9" ca="1">IFERROR(INDEX(INDIRECT("'"&amp;n_feu&amp;"'!$cv$5:$cv$144"),MATCH($A9&amp;Q$13,INDIRECT("'"&amp;n_feu&amp;"'!$C$5:$C$144")&amp;INDIRECT("'"&amp;n_feu&amp;"'!$D$5:$D$144"),0)),"")</f>
        <v>904</v>
      </c>
      <c r="R9" s="27" t="str">
        <f t="shared" ref="R9:R18" ca="1" si="10">IF(SUM(Q9)-SUM(E9)=0,"0", SUM(Q9)-SUM(E9))</f>
        <v>0</v>
      </c>
      <c r="S9" s="26" t="str" cm="1">
        <f t="array" aca="1" ref="S9" ca="1">IFERROR(INDEX(INDIRECT("'"&amp;n_feu&amp;"'!$cv$5:$cv$154"),MATCH($A9&amp;S$13,INDIRECT("'"&amp;n_feu&amp;"'!$C$5:$C$154")&amp;INDIRECT("'"&amp;n_feu&amp;"'!$D$5:$D$154"),0)),"")</f>
        <v/>
      </c>
      <c r="T9" s="27" t="str">
        <f t="shared" ref="T9:T18" ca="1" si="11">IF(SUM(S9)-SUM(F9)=0,"0", SUM(S9)-SUM(F9))</f>
        <v>0</v>
      </c>
      <c r="U9" s="26" t="str" cm="1">
        <f t="array" aca="1" ref="U9" ca="1">IFERROR(INDEX(INDIRECT("'"&amp;n_feu&amp;"'!$cv$5:$cv$154"),MATCH($A9&amp;U$13,INDIRECT("'"&amp;n_feu&amp;"'!$C$5:$C$154")&amp;INDIRECT("'"&amp;n_feu&amp;"'!$D$5:$D$154"),0)),"")</f>
        <v/>
      </c>
      <c r="V9" s="27" t="str">
        <f t="shared" ref="V9:V18" ca="1" si="12">IF(SUM(U9)-SUM(G9)=0,"0", SUM(U9)-SUM(G9))</f>
        <v>0</v>
      </c>
      <c r="W9" s="28">
        <f t="shared" ref="W9:W39" ca="1" si="13">SUM(L9,P9,T9,V9)</f>
        <v>0</v>
      </c>
      <c r="X9" s="28">
        <f t="shared" ref="X9:X39" ca="1" si="14">SUM(N9,R9)</f>
        <v>0</v>
      </c>
      <c r="Y9" s="22">
        <f t="shared" ref="Y9:Y39" si="15">A9</f>
        <v>45474</v>
      </c>
      <c r="Z9" s="23" t="str" cm="1">
        <f t="array" aca="1" ref="Z9" ca="1">IFERROR(INDEX(INDIRECT("'"&amp;n_feu&amp;"'!$I$5:$I$144"),MATCH($Y9&amp;Z$13,INDIRECT("'"&amp;n_feu&amp;"'!$C$5:$C$144")&amp;INDIRECT("'"&amp;n_feu&amp;"'!$D$5:$D$144"),0)),"")</f>
        <v/>
      </c>
      <c r="AA9" s="23" cm="1">
        <f t="array" aca="1" ref="AA9" ca="1">IFERROR(INDEX(INDIRECT("'"&amp;n_feu&amp;"'!$I$5:$I$164"),MATCH($Y9&amp;AA$13,INDIRECT("'"&amp;n_feu&amp;"'!$C$5:$C$164")&amp;INDIRECT("'"&amp;n_feu&amp;"'!$D$5:$D$164"),0)),"")</f>
        <v>1272</v>
      </c>
      <c r="AB9" s="23" t="str" cm="1">
        <f t="array" aca="1" ref="AB9" ca="1">IFERROR(INDEX(INDIRECT("'"&amp;n_feu&amp;"'!$I$5:$I$144"),MATCH($Y9&amp;AB$13,INDIRECT("'"&amp;n_feu&amp;"'!$C$5:$C$144")&amp;INDIRECT("'"&amp;n_feu&amp;"'!$D$5:$D$144"),0)),"")</f>
        <v/>
      </c>
      <c r="AC9" s="23" cm="1">
        <f t="array" aca="1" ref="AC9" ca="1">IFERROR(INDEX(INDIRECT("'"&amp;n_feu&amp;"'!$I$5:$I$144"),MATCH($Y9&amp;AC$13,INDIRECT("'"&amp;n_feu&amp;"'!$C$5:$C$144")&amp;INDIRECT("'"&amp;n_feu&amp;"'!$D$5:$D$144"),0)),"")</f>
        <v>26</v>
      </c>
      <c r="AD9" s="23" t="str" cm="1">
        <f t="array" aca="1" ref="AD9" ca="1">IFERROR(INDEX(INDIRECT("'"&amp;n_feu&amp;"'!$I$5:$I$144"),MATCH($Y9&amp;AD$13,INDIRECT("'"&amp;n_feu&amp;"'!$C$5:$C$144")&amp;INDIRECT("'"&amp;n_feu&amp;"'!$D$5:$D$144"),0)),"")</f>
        <v/>
      </c>
      <c r="AE9" s="23" t="str" cm="1">
        <f t="array" aca="1" ref="AE9" ca="1">IFERROR(INDEX(INDIRECT("'"&amp;n_feu&amp;"'!$I$5:$I$154"),MATCH($Y9&amp;AE$13,INDIRECT("'"&amp;n_feu&amp;"'!$C$5:$C$154")&amp;INDIRECT("'"&amp;n_feu&amp;"'!$D$5:$D$154"),0)),"")</f>
        <v/>
      </c>
      <c r="AF9" s="23" t="str" cm="1">
        <f t="array" aca="1" ref="AF9" ca="1">IFERROR(INDEX(INDIRECT("'"&amp;n_feu&amp;"'!$I$5:$I$164"),MATCH($Y9&amp;AF$13,INDIRECT("'"&amp;n_feu&amp;"'!$C$5:$C$164")&amp;INDIRECT("'"&amp;n_feu&amp;"'!$D$5:$D$164"),0)),"")</f>
        <v/>
      </c>
      <c r="AG9" s="22">
        <f t="shared" ref="AG9:AG39" si="16">A9</f>
        <v>45474</v>
      </c>
      <c r="AH9" s="23" t="str" cm="1">
        <f t="array" aca="1" ref="AH9" ca="1">IFERROR(INDEX(INDIRECT("'"&amp;n_feu&amp;"'!$J$5:$J$144"),MATCH($Y9&amp;AH$13,INDIRECT("'"&amp;n_feu&amp;"'!$C$5:$C$144")&amp;INDIRECT("'"&amp;n_feu&amp;"'!$D$5:$D$144"),0)),"")</f>
        <v/>
      </c>
      <c r="AI9" s="23" cm="1">
        <f t="array" aca="1" ref="AI9" ca="1">IFERROR(INDEX(INDIRECT("'"&amp;n_feu&amp;"'!$J$5:$J$154"),MATCH($Y9&amp;AI$13,INDIRECT("'"&amp;n_feu&amp;"'!$C$5:$C$164")&amp;INDIRECT("'"&amp;n_feu&amp;"'!$D$5:$D$164"),0)),"")</f>
        <v>65</v>
      </c>
      <c r="AJ9" s="23" t="str" cm="1">
        <f t="array" aca="1" ref="AJ9" ca="1">IFERROR(INDEX(INDIRECT("'"&amp;n_feu&amp;"'!$J$5:$J$144"),MATCH($Y9&amp;AJ$13,INDIRECT("'"&amp;n_feu&amp;"'!$C$5:$C$144")&amp;INDIRECT("'"&amp;n_feu&amp;"'!$D$5:$D$144"),0)),"")</f>
        <v/>
      </c>
      <c r="AK9" s="23" t="str" cm="1">
        <f t="array" aca="1" ref="AK9" ca="1">IFERROR(INDEX(INDIRECT("'"&amp;n_feu&amp;"'!$J$5:$J$144"),MATCH($Y9&amp;AK$13,INDIRECT("'"&amp;n_feu&amp;"'!$C$5:$C$144")&amp;INDIRECT("'"&amp;n_feu&amp;"'!$D$5:$D$144"),0)),"")</f>
        <v/>
      </c>
      <c r="AL9" s="23" t="str" cm="1">
        <f t="array" aca="1" ref="AL9" ca="1">IFERROR(INDEX(INDIRECT("'"&amp;n_feu&amp;"'!$J$5:$J$144"),MATCH($Y9&amp;AL$13,INDIRECT("'"&amp;n_feu&amp;"'!$C$5:$C$144")&amp;INDIRECT("'"&amp;n_feu&amp;"'!$D$5:$D$144"),0)),"")</f>
        <v/>
      </c>
      <c r="AM9" s="23" t="str" cm="1">
        <f t="array" aca="1" ref="AM9" ca="1">IFERROR(INDEX(INDIRECT("'"&amp;n_feu&amp;"'!$J$5:$J$154"),MATCH($Y9&amp;AM$13,INDIRECT("'"&amp;n_feu&amp;"'!$C$5:$C$154")&amp;INDIRECT("'"&amp;n_feu&amp;"'!$D$5:$D$154"),0)),"")</f>
        <v/>
      </c>
      <c r="AN9" s="23" t="str" cm="1">
        <f t="array" aca="1" ref="AN9" ca="1">IFERROR(INDEX(INDIRECT("'"&amp;n_feu&amp;"'!$J$5:$J$154"),MATCH($Y9&amp;AN$13,INDIRECT("'"&amp;n_feu&amp;"'!$C$5:$C$164")&amp;INDIRECT("'"&amp;n_feu&amp;"'!$D$5:$D$164"),0)),"")</f>
        <v/>
      </c>
      <c r="AO9" s="22">
        <f t="shared" ref="AO9:AO39" si="17">A9</f>
        <v>45474</v>
      </c>
      <c r="AP9" s="23" t="str" cm="1">
        <f t="array" aca="1" ref="AP9" ca="1">IFERROR(INDEX(INDIRECT("'"&amp;n_feu&amp;"'!$K$5:$K$144"),MATCH($Y9&amp;AP$13,INDIRECT("'"&amp;n_feu&amp;"'!$C$5:$C$144")&amp;INDIRECT("'"&amp;n_feu&amp;"'!$D$5:$D$144"),0)),"")</f>
        <v/>
      </c>
      <c r="AQ9" s="23" t="str" cm="1">
        <f t="array" aca="1" ref="AQ9" ca="1">IFERROR(INDEX(INDIRECT("'"&amp;n_feu&amp;"'!$K$5:$K$164"),MATCH($Y9&amp;AQ$13,INDIRECT("'"&amp;n_feu&amp;"'!$C$5:$C$164")&amp;INDIRECT("'"&amp;n_feu&amp;"'!$D$5:$D$164"),0)),"")</f>
        <v/>
      </c>
      <c r="AR9" s="23" t="str" cm="1">
        <f t="array" aca="1" ref="AR9" ca="1">IFERROR(INDEX(INDIRECT("'"&amp;n_feu&amp;"'!$K$5:$K$144"),MATCH($Y9&amp;AR$13,INDIRECT("'"&amp;n_feu&amp;"'!$C$5:$C$144")&amp;INDIRECT("'"&amp;n_feu&amp;"'!$D$5:$D$144"),0)),"")</f>
        <v/>
      </c>
      <c r="AS9" s="23" t="str" cm="1">
        <f t="array" aca="1" ref="AS9" ca="1">IFERROR(INDEX(INDIRECT("'"&amp;n_feu&amp;"'!$K$5:$K$144"),MATCH($Y9&amp;AS$13,INDIRECT("'"&amp;n_feu&amp;"'!$C$5:$C$144")&amp;INDIRECT("'"&amp;n_feu&amp;"'!$D$5:$D$144"),0)),"")</f>
        <v/>
      </c>
      <c r="AT9" s="23" t="str" cm="1">
        <f t="array" aca="1" ref="AT9" ca="1">IFERROR(INDEX(INDIRECT("'"&amp;n_feu&amp;"'!$K$5:$K$144"),MATCH($Y9&amp;AT$13,INDIRECT("'"&amp;n_feu&amp;"'!$C$5:$C$144")&amp;INDIRECT("'"&amp;n_feu&amp;"'!$D$5:$D$144"),0)),"")</f>
        <v/>
      </c>
      <c r="AU9" s="23" t="str" cm="1">
        <f t="array" aca="1" ref="AU9" ca="1">IFERROR(INDEX(INDIRECT("'"&amp;n_feu&amp;"'!$K$5:$K$154"),MATCH($Y9&amp;AU$13,INDIRECT("'"&amp;n_feu&amp;"'!$C$5:$C$154")&amp;INDIRECT("'"&amp;n_feu&amp;"'!$D$5:$D$154"),0)),"")</f>
        <v/>
      </c>
      <c r="AV9" s="23" t="str" cm="1">
        <f t="array" aca="1" ref="AV9" ca="1">IFERROR(INDEX(INDIRECT("'"&amp;n_feu&amp;"'!$K$5:$K$154"),MATCH($Y9&amp;AV$13,INDIRECT("'"&amp;n_feu&amp;"'!$C$5:$C$154")&amp;INDIRECT("'"&amp;n_feu&amp;"'!$D$5:$D$154"),0)),"")</f>
        <v/>
      </c>
      <c r="AW9" s="22">
        <f t="shared" ref="AW9:AW39" si="18">A9</f>
        <v>45474</v>
      </c>
      <c r="AX9" s="23" t="str" cm="1">
        <f t="array" aca="1" ref="AX9" ca="1">IFERROR(INDEX(INDIRECT("'"&amp;n_feu&amp;"'!$L$5:$L$144"),MATCH($Y9&amp;AX$13,INDIRECT("'"&amp;n_feu&amp;"'!$C$5:$C$144")&amp;INDIRECT("'"&amp;n_feu&amp;"'!$D$5:$D$144"),0)),"")</f>
        <v/>
      </c>
      <c r="AY9" s="23" t="str" cm="1">
        <f t="array" aca="1" ref="AY9" ca="1">IFERROR(INDEX(INDIRECT("'"&amp;n_feu&amp;"'!$L$5:$L$164"),MATCH($Y9&amp;AY$13,INDIRECT("'"&amp;n_feu&amp;"'!$C$5:$C$164")&amp;INDIRECT("'"&amp;n_feu&amp;"'!$D$5:$D$164"),0)),"")</f>
        <v/>
      </c>
      <c r="AZ9" s="23" t="str" cm="1">
        <f t="array" aca="1" ref="AZ9" ca="1">IFERROR(INDEX(INDIRECT("'"&amp;n_feu&amp;"'!$L$5:$L$144"),MATCH($Y9&amp;AZ$13,INDIRECT("'"&amp;n_feu&amp;"'!$C$5:$C$144")&amp;INDIRECT("'"&amp;n_feu&amp;"'!$D$5:$D$144"),0)),"")</f>
        <v/>
      </c>
      <c r="BA9" s="23" t="str" cm="1">
        <f t="array" aca="1" ref="BA9" ca="1">IFERROR(INDEX(INDIRECT("'"&amp;n_feu&amp;"'!$L$5:$L$144"),MATCH($Y9&amp;BA$13,INDIRECT("'"&amp;n_feu&amp;"'!$C$5:$C$144")&amp;INDIRECT("'"&amp;n_feu&amp;"'!$D$5:$D$144"),0)),"")</f>
        <v/>
      </c>
      <c r="BB9" s="23" t="str" cm="1">
        <f t="array" aca="1" ref="BB9" ca="1">IFERROR(INDEX(INDIRECT("'"&amp;n_feu&amp;"'!$L$5:$L$144"),MATCH($Y9&amp;BB$13,INDIRECT("'"&amp;n_feu&amp;"'!$C$5:$C$144")&amp;INDIRECT("'"&amp;n_feu&amp;"'!$D$5:$D$144"),0)),"")</f>
        <v/>
      </c>
      <c r="BC9" s="23" t="str" cm="1">
        <f t="array" aca="1" ref="BC9" ca="1">IFERROR(INDEX(INDIRECT("'"&amp;n_feu&amp;"'!$L$5:$L$164"),MATCH($Y9&amp;BC$13,INDIRECT("'"&amp;n_feu&amp;"'!$C$5:$C$164")&amp;INDIRECT("'"&amp;n_feu&amp;"'!$D$5:$D$164"),0)),"")</f>
        <v/>
      </c>
      <c r="BD9" s="23" t="str" cm="1">
        <f t="array" aca="1" ref="BD9" ca="1">IFERROR(INDEX(INDIRECT("'"&amp;n_feu&amp;"'!$L$5:$L$154"),MATCH($Y9&amp;BD$13,INDIRECT("'"&amp;n_feu&amp;"'!$C$5:$C$154")&amp;INDIRECT("'"&amp;n_feu&amp;"'!$D$5:$D$154"),0)),"")</f>
        <v/>
      </c>
      <c r="BE9" s="22">
        <f t="shared" ref="BE9:BE39" si="19">A9</f>
        <v>45474</v>
      </c>
      <c r="BF9" s="23" t="str" cm="1">
        <f t="array" aca="1" ref="BF9" ca="1">IFERROR(INDEX(INDIRECT("'"&amp;n_feu&amp;"'!$M$5:$M$144"),MATCH($Y9&amp;BF$13,INDIRECT("'"&amp;n_feu&amp;"'!$C$5:$C$144")&amp;INDIRECT("'"&amp;n_feu&amp;"'!$D$5:$D$144"),0)),"")</f>
        <v/>
      </c>
      <c r="BG9" s="23" t="str" cm="1">
        <f t="array" aca="1" ref="BG9" ca="1">IFERROR(INDEX(INDIRECT("'"&amp;n_feu&amp;"'!$M$5:$M$164"),MATCH($Y9&amp;BG$13,INDIRECT("'"&amp;n_feu&amp;"'!$C$5:$C$164")&amp;INDIRECT("'"&amp;n_feu&amp;"'!$D$5:$D$164"),0)),"")</f>
        <v/>
      </c>
      <c r="BH9" s="23" t="str" cm="1">
        <f t="array" aca="1" ref="BH9" ca="1">IFERROR(INDEX(INDIRECT("'"&amp;n_feu&amp;"'!$M$5:$M$144"),MATCH($Y9&amp;BH$13,INDIRECT("'"&amp;n_feu&amp;"'!$C$5:$C$144")&amp;INDIRECT("'"&amp;n_feu&amp;"'!$D$5:$D$144"),0)),"")</f>
        <v/>
      </c>
      <c r="BI9" s="23" t="str" cm="1">
        <f t="array" aca="1" ref="BI9" ca="1">IFERROR(INDEX(INDIRECT("'"&amp;n_feu&amp;"'!$M$5:$M$144"),MATCH($Y9&amp;BI$13,INDIRECT("'"&amp;n_feu&amp;"'!$C$5:$C$144")&amp;INDIRECT("'"&amp;n_feu&amp;"'!$D$5:$D$144"),0)),"")</f>
        <v/>
      </c>
      <c r="BJ9" s="23" t="str" cm="1">
        <f t="array" aca="1" ref="BJ9" ca="1">IFERROR(INDEX(INDIRECT("'"&amp;n_feu&amp;"'!$M$5:$M$144"),MATCH($Y9&amp;BJ$13,INDIRECT("'"&amp;n_feu&amp;"'!$C$5:$C$144")&amp;INDIRECT("'"&amp;n_feu&amp;"'!$D$5:$D$144"),0)),"")</f>
        <v/>
      </c>
      <c r="BK9" s="23" t="str" cm="1">
        <f t="array" aca="1" ref="BK9" ca="1">IFERROR(INDEX(INDIRECT("'"&amp;n_feu&amp;"'!$M$5:$M$164"),MATCH($Y9&amp;BK$13,INDIRECT("'"&amp;n_feu&amp;"'!$C$5:$C$164")&amp;INDIRECT("'"&amp;n_feu&amp;"'!$D$5:$D$164"),0)),"")</f>
        <v/>
      </c>
      <c r="BL9" s="23" t="str" cm="1">
        <f t="array" aca="1" ref="BL9" ca="1">IFERROR(INDEX(INDIRECT("'"&amp;n_feu&amp;"'!$M$5:$M$154"),MATCH($Y9&amp;BL$13,INDIRECT("'"&amp;n_feu&amp;"'!$C$5:$C$154")&amp;INDIRECT("'"&amp;n_feu&amp;"'!$D$5:$D$154"),0)),"")</f>
        <v/>
      </c>
      <c r="BM9" s="22">
        <f t="shared" ref="BM9:BM39" si="20">A9</f>
        <v>45474</v>
      </c>
      <c r="BN9" s="23" t="str">
        <f t="shared" ref="BN9:BN39" ca="1" si="21">IF(SUM(AH9)+SUM(AP9)+SUM(AX9)+SUM(BF9)=0,"",SUM(AH9)+SUM(AP9)+SUM(AX9)+SUM(BF9))</f>
        <v/>
      </c>
      <c r="BO9" s="23">
        <f t="shared" ref="BO9:BT39" ca="1" si="22">IF(SUM(AI9)+SUM(AQ9)+SUM(AY9)+SUM(BG9)=0,"",SUM(AI9)+SUM(AQ9)+SUM(AY9)+SUM(BG9))</f>
        <v>65</v>
      </c>
      <c r="BP9" s="23" t="str">
        <f t="shared" ca="1" si="22"/>
        <v/>
      </c>
      <c r="BQ9" s="23" t="str">
        <f t="shared" ca="1" si="22"/>
        <v/>
      </c>
      <c r="BR9" s="23" t="str">
        <f t="shared" ca="1" si="22"/>
        <v/>
      </c>
      <c r="BS9" s="23" t="str">
        <f t="shared" ca="1" si="22"/>
        <v/>
      </c>
      <c r="BT9" s="23" t="str">
        <f t="shared" ca="1" si="22"/>
        <v/>
      </c>
      <c r="BU9" s="22">
        <f t="shared" ref="BU9:BU39" si="23">A9</f>
        <v>45474</v>
      </c>
      <c r="BV9" s="22">
        <f t="shared" ref="BV9:BV39" si="24">A9</f>
        <v>45474</v>
      </c>
      <c r="BW9" s="23" t="str">
        <f t="shared" ref="BW9:BW39" ca="1" si="25">IF(SUM(Z9)+SUM(BN9)=0,"",SUM(Z9)+SUM(BN9))</f>
        <v/>
      </c>
      <c r="BX9" s="23"/>
      <c r="BY9" s="23" t="str">
        <f t="shared" ref="BY9:BY39" si="26">IF(BX9=0,"",SUM(BW9)-SUM(BX9))</f>
        <v/>
      </c>
      <c r="BZ9" s="23">
        <f t="shared" ref="BZ9:BZ39" ca="1" si="27">IF(SUM(AA9)+SUM(BO9)=0,"",SUM(AA9)+SUM(BO9))</f>
        <v>1337</v>
      </c>
      <c r="CA9" s="23"/>
      <c r="CB9" s="23" t="str">
        <f t="shared" ref="CB9:CB39" si="28">IF(CA9=0,"",SUM(BZ9)-SUM(CA9))</f>
        <v/>
      </c>
      <c r="CC9" s="23" t="str">
        <f t="shared" ref="CC9:CC39" ca="1" si="29">IF(SUM(AB9)+SUM(BP9)=0,"",SUM(AB9)+SUM(BP9))</f>
        <v/>
      </c>
      <c r="CD9" s="23"/>
      <c r="CE9" s="29" t="str">
        <f t="shared" ref="CE9:CE39" si="30">IF(CD9=0,"",SUM(CC9)-SUM(CD9))</f>
        <v/>
      </c>
      <c r="CF9" s="30">
        <f>1272+65</f>
        <v>1337</v>
      </c>
      <c r="CG9" s="30" t="str">
        <f ca="1">IF(SUM(CF9)-SUM(BZ9)=0,"",(SUM(CF9)-SUM(BZ9)))</f>
        <v/>
      </c>
      <c r="CH9" s="30" t="str">
        <f>IFERROR(INDEX('FORMULE TOTAL'!$AH$9:AH1000,MATCH(RECAP!A9,'FORMULE TOTAL'!$AI$9:AI1000,0)),"")</f>
        <v/>
      </c>
      <c r="CI9" s="30" t="str">
        <f ca="1">IFERROR(INDEX('FORMULE TOTAL'!$AH$9:AI1000,MATCH(RECAP!B9,'FORMULE TOTAL'!$AI$9:AJ1000,0)),"")</f>
        <v/>
      </c>
      <c r="CJ9" s="30" t="str">
        <f ca="1">IFERROR(INDEX('FORMULE TOTAL'!$AH$9:AJ1000,MATCH(RECAP!C9,'FORMULE TOTAL'!$AI$9:AK1000,0)),"")</f>
        <v/>
      </c>
      <c r="CK9" s="30" t="str">
        <f ca="1">IFERROR(INDEX('FORMULE TOTAL'!$AH$9:AK1000,MATCH(RECAP!D9,'FORMULE TOTAL'!$AI$9:AL1000,0)),"")</f>
        <v/>
      </c>
      <c r="CL9" s="30" t="str">
        <f ca="1">IFERROR(INDEX('FORMULE TOTAL'!$AH$9:AL1000,MATCH(RECAP!E9,'FORMULE TOTAL'!$AI$9:AM1000,0)),"")</f>
        <v/>
      </c>
      <c r="CM9" s="30" t="str">
        <f ca="1">IFERROR(INDEX('FORMULE TOTAL'!$AH$9:AM1000,MATCH(RECAP!F9,'FORMULE TOTAL'!$AI$9:AN1000,0)),"")</f>
        <v/>
      </c>
      <c r="CN9" s="30" t="str">
        <f ca="1">IFERROR(INDEX('FORMULE TOTAL'!$AH$9:AN1000,MATCH(RECAP!G9,'FORMULE TOTAL'!$AI$9:AO1000,0)),"")</f>
        <v/>
      </c>
      <c r="CO9" s="30" t="str">
        <f ca="1">IFERROR(INDEX('FORMULE TOTAL'!$AH$9:AO1000,MATCH(RECAP!H9,'FORMULE TOTAL'!$AI$9:AP1000,0)),"")</f>
        <v/>
      </c>
      <c r="CP9" s="30" t="str">
        <f ca="1">IFERROR(INDEX('FORMULE TOTAL'!$AH$9:AP1000,MATCH(RECAP!I9,'FORMULE TOTAL'!$AI$9:AQ1000,0)),"")</f>
        <v/>
      </c>
      <c r="CQ9" s="30" t="str">
        <f>IFERROR(INDEX('FORMULE TOTAL'!$AH$9:AQ1000,MATCH(RECAP!J9,'FORMULE TOTAL'!$AI$9:AR1000,0)),"")</f>
        <v/>
      </c>
      <c r="CR9" s="30" t="str">
        <f ca="1">IFERROR(INDEX('FORMULE TOTAL'!$AH$9:AR1000,MATCH(RECAP!K9,'FORMULE TOTAL'!$AI$9:AS1000,0)),"")</f>
        <v/>
      </c>
      <c r="CS9" s="30" t="str">
        <f ca="1">IFERROR(INDEX('FORMULE TOTAL'!$AH$9:AS1000,MATCH(RECAP!L9,'FORMULE TOTAL'!$AI$9:AT1000,0)),"")</f>
        <v/>
      </c>
      <c r="CT9" s="30" t="str">
        <f ca="1">IFERROR(INDEX('FORMULE TOTAL'!$AH$9:AT1000,MATCH(RECAP!M9,'FORMULE TOTAL'!$AI$9:AU1000,0)),"")</f>
        <v/>
      </c>
      <c r="CU9" s="30" t="str">
        <f ca="1">IFERROR(INDEX('FORMULE TOTAL'!$AH$9:AU1000,MATCH(RECAP!N9,'FORMULE TOTAL'!$AI$9:AV1000,0)),"")</f>
        <v/>
      </c>
      <c r="CV9" s="30" t="str">
        <f ca="1">IFERROR(INDEX('FORMULE TOTAL'!$AH$9:AV1000,MATCH(RECAP!O9,'FORMULE TOTAL'!$AI$9:AW1000,0)),"")</f>
        <v/>
      </c>
      <c r="CW9" s="30" t="str">
        <f ca="1">IFERROR(INDEX('FORMULE TOTAL'!$AH$9:AW1000,MATCH(RECAP!P9,'FORMULE TOTAL'!$AI$9:AX1000,0)),"")</f>
        <v/>
      </c>
      <c r="CX9" s="30" t="str">
        <f ca="1">IFERROR(INDEX('FORMULE TOTAL'!$AH$9:AX1000,MATCH(RECAP!Q9,'FORMULE TOTAL'!$AI$9:AY1000,0)),"")</f>
        <v/>
      </c>
      <c r="CY9" s="30" t="str">
        <f ca="1">IFERROR(INDEX('FORMULE TOTAL'!$AH$9:AY1000,MATCH(RECAP!R9,'FORMULE TOTAL'!$AI$9:AZ1000,0)),"")</f>
        <v/>
      </c>
      <c r="CZ9" s="30" t="str">
        <f ca="1">IFERROR(INDEX('FORMULE TOTAL'!$AH$9:AZ1000,MATCH(RECAP!S9,'FORMULE TOTAL'!$AI$9:BA1000,0)),"")</f>
        <v/>
      </c>
      <c r="DA9" s="30" t="str">
        <f ca="1">IFERROR(INDEX('FORMULE TOTAL'!$AH$9:BA1000,MATCH(RECAP!T9,'FORMULE TOTAL'!$AI$9:BB1000,0)),"")</f>
        <v/>
      </c>
      <c r="DB9" s="30" t="str">
        <f ca="1">IFERROR(INDEX('FORMULE TOTAL'!$AH$9:BB1000,MATCH(RECAP!U9,'FORMULE TOTAL'!$AI$9:BC1000,0)),"")</f>
        <v/>
      </c>
      <c r="DC9" s="30" t="str">
        <f ca="1">IFERROR(INDEX('FORMULE TOTAL'!$AH$9:BC1000,MATCH(RECAP!V9,'FORMULE TOTAL'!$AI$9:BD1000,0)),"")</f>
        <v/>
      </c>
      <c r="DD9" s="30" t="str">
        <f ca="1">IFERROR(INDEX('FORMULE TOTAL'!$AH$9:BD1000,MATCH(RECAP!W9,'FORMULE TOTAL'!$AI$9:BE1000,0)),"")</f>
        <v/>
      </c>
      <c r="DE9" s="30" t="str">
        <f ca="1">IFERROR(INDEX('FORMULE TOTAL'!$AH$9:BE1000,MATCH(RECAP!X9,'FORMULE TOTAL'!$AI$9:BF1000,0)),"")</f>
        <v/>
      </c>
      <c r="DF9" s="30" t="str">
        <f>IFERROR(INDEX('FORMULE TOTAL'!$AH$9:BF1000,MATCH(RECAP!Y9,'FORMULE TOTAL'!$AI$9:BG1000,0)),"")</f>
        <v/>
      </c>
      <c r="DG9" s="30" t="str">
        <f ca="1">IFERROR(INDEX('FORMULE TOTAL'!$AH$9:BG1000,MATCH(RECAP!Z9,'FORMULE TOTAL'!$AI$9:BH1000,0)),"")</f>
        <v/>
      </c>
      <c r="DH9" s="30" t="str">
        <f ca="1">IFERROR(INDEX('FORMULE TOTAL'!$AH$9:BH1000,MATCH(RECAP!AA9,'FORMULE TOTAL'!$AI$9:BI1000,0)),"")</f>
        <v/>
      </c>
      <c r="DI9" s="30" t="str">
        <f ca="1">IFERROR(INDEX('FORMULE TOTAL'!$AH$9:BI1000,MATCH(RECAP!AB9,'FORMULE TOTAL'!$AI$9:BJ1000,0)),"")</f>
        <v/>
      </c>
      <c r="DJ9" s="30" t="str">
        <f ca="1">IFERROR(INDEX('FORMULE TOTAL'!$AH$9:BJ1000,MATCH(RECAP!AC9,'FORMULE TOTAL'!$AI$9:BK1000,0)),"")</f>
        <v/>
      </c>
      <c r="DK9" s="30" t="str">
        <f ca="1">IFERROR(INDEX('FORMULE TOTAL'!$AH$9:BK1000,MATCH(RECAP!AD9,'FORMULE TOTAL'!$AI$9:BL1000,0)),"")</f>
        <v/>
      </c>
      <c r="DL9" s="30" t="str">
        <f ca="1">IFERROR(INDEX('FORMULE TOTAL'!$AH$9:BL1000,MATCH(RECAP!AE9,'FORMULE TOTAL'!$AI$9:BM1000,0)),"")</f>
        <v/>
      </c>
      <c r="DM9" s="30" t="str">
        <f ca="1">IFERROR(INDEX('FORMULE TOTAL'!$AH$9:BM1000,MATCH(RECAP!AF9,'FORMULE TOTAL'!$AI$9:BN1000,0)),"")</f>
        <v/>
      </c>
      <c r="DN9" s="30" t="str">
        <f>IFERROR(INDEX('FORMULE TOTAL'!$AH$9:BN1000,MATCH(RECAP!AG9,'FORMULE TOTAL'!$AI$9:BO1000,0)),"")</f>
        <v/>
      </c>
      <c r="DO9" s="30" t="str">
        <f ca="1">IFERROR(INDEX('FORMULE TOTAL'!$AH$9:BO1000,MATCH(RECAP!AH9,'FORMULE TOTAL'!$AI$9:BP1000,0)),"")</f>
        <v/>
      </c>
      <c r="DP9" s="30" t="str">
        <f ca="1">IFERROR(INDEX('FORMULE TOTAL'!$AH$9:BP1000,MATCH(RECAP!AI9,'FORMULE TOTAL'!$AI$9:BQ1000,0)),"")</f>
        <v/>
      </c>
      <c r="DQ9" s="30" t="str">
        <f ca="1">IFERROR(INDEX('FORMULE TOTAL'!$AH$9:BQ1000,MATCH(RECAP!AJ9,'FORMULE TOTAL'!$AI$9:BR1000,0)),"")</f>
        <v/>
      </c>
      <c r="DR9" s="30" t="str">
        <f ca="1">IFERROR(INDEX('FORMULE TOTAL'!$AH$9:BR1000,MATCH(RECAP!AK9,'FORMULE TOTAL'!$AI$9:BS1000,0)),"")</f>
        <v/>
      </c>
      <c r="DS9" s="30" t="str">
        <f ca="1">IFERROR(INDEX('FORMULE TOTAL'!$AH$9:BS1000,MATCH(RECAP!AL9,'FORMULE TOTAL'!$AI$9:BT1000,0)),"")</f>
        <v/>
      </c>
      <c r="DT9" s="30" t="str">
        <f ca="1">IFERROR(INDEX('FORMULE TOTAL'!$AH$9:BT1000,MATCH(RECAP!AM9,'FORMULE TOTAL'!$AI$9:BU1000,0)),"")</f>
        <v/>
      </c>
      <c r="DU9" s="30" t="str">
        <f ca="1">IFERROR(INDEX('FORMULE TOTAL'!$AH$9:BU1000,MATCH(RECAP!AN9,'FORMULE TOTAL'!$AI$9:BV1000,0)),"")</f>
        <v/>
      </c>
      <c r="DV9" s="30" t="str">
        <f>IFERROR(INDEX('FORMULE TOTAL'!$AH$9:BV1000,MATCH(RECAP!AO9,'FORMULE TOTAL'!$AI$9:BW1000,0)),"")</f>
        <v/>
      </c>
      <c r="DW9" s="30" t="str">
        <f ca="1">IFERROR(INDEX('FORMULE TOTAL'!$AH$9:BW1000,MATCH(RECAP!AP9,'FORMULE TOTAL'!$AI$9:BX1000,0)),"")</f>
        <v/>
      </c>
      <c r="DX9" s="30" t="str">
        <f ca="1">IFERROR(INDEX('FORMULE TOTAL'!$AH$9:BX1000,MATCH(RECAP!AQ9,'FORMULE TOTAL'!$AI$9:BY1000,0)),"")</f>
        <v/>
      </c>
      <c r="DY9" s="30" t="str">
        <f ca="1">IFERROR(INDEX('FORMULE TOTAL'!$AH$9:BY1000,MATCH(RECAP!AR9,'FORMULE TOTAL'!$AI$9:BZ1000,0)),"")</f>
        <v/>
      </c>
      <c r="DZ9" s="30" t="str">
        <f ca="1">IFERROR(INDEX('FORMULE TOTAL'!$AH$9:BZ1000,MATCH(RECAP!AS9,'FORMULE TOTAL'!$AI$9:CA1000,0)),"")</f>
        <v/>
      </c>
      <c r="EA9" s="30" t="str">
        <f ca="1">IFERROR(INDEX('FORMULE TOTAL'!$AH$9:CA1000,MATCH(RECAP!AT9,'FORMULE TOTAL'!$AI$9:CB1000,0)),"")</f>
        <v/>
      </c>
      <c r="EB9" s="30" t="str">
        <f ca="1">IFERROR(INDEX('FORMULE TOTAL'!$AH$9:CB1000,MATCH(RECAP!AU9,'FORMULE TOTAL'!$AI$9:CC1000,0)),"")</f>
        <v/>
      </c>
      <c r="EC9" s="30" t="str">
        <f ca="1">IFERROR(INDEX('FORMULE TOTAL'!$AH$9:CC1000,MATCH(RECAP!AV9,'FORMULE TOTAL'!$AI$9:CD1000,0)),"")</f>
        <v/>
      </c>
      <c r="ED9" s="30" t="str">
        <f>IFERROR(INDEX('FORMULE TOTAL'!$AH$9:CD1000,MATCH(RECAP!AW9,'FORMULE TOTAL'!$AI$9:CE1000,0)),"")</f>
        <v/>
      </c>
      <c r="EE9" s="30" t="str">
        <f ca="1">IFERROR(INDEX('FORMULE TOTAL'!$AH$9:CE1000,MATCH(RECAP!AX9,'FORMULE TOTAL'!$AI$9:CF1000,0)),"")</f>
        <v/>
      </c>
      <c r="EF9" s="30" t="str">
        <f ca="1">IFERROR(INDEX('FORMULE TOTAL'!$AH$9:CF1000,MATCH(RECAP!AY9,'FORMULE TOTAL'!$AI$9:CG1000,0)),"")</f>
        <v/>
      </c>
      <c r="EG9" s="30" t="str">
        <f ca="1">IFERROR(INDEX('FORMULE TOTAL'!$AH$9:CG1000,MATCH(RECAP!AZ9,'FORMULE TOTAL'!$AI$9:CH1000,0)),"")</f>
        <v/>
      </c>
      <c r="EH9" s="30" t="str">
        <f ca="1">IFERROR(INDEX('FORMULE TOTAL'!$AH$9:CH1000,MATCH(RECAP!BA9,'FORMULE TOTAL'!$AI$9:CI1000,0)),"")</f>
        <v/>
      </c>
      <c r="EI9" s="30" t="str">
        <f ca="1">IFERROR(INDEX('FORMULE TOTAL'!$AH$9:CI1000,MATCH(RECAP!BB9,'FORMULE TOTAL'!$AI$9:CJ1000,0)),"")</f>
        <v/>
      </c>
      <c r="EJ9" s="30" t="str">
        <f ca="1">IFERROR(INDEX('FORMULE TOTAL'!$AH$9:CJ1000,MATCH(RECAP!BC9,'FORMULE TOTAL'!$AI$9:CK1000,0)),"")</f>
        <v/>
      </c>
      <c r="EK9" s="30" t="str">
        <f ca="1">IFERROR(INDEX('FORMULE TOTAL'!$AH$9:CK1000,MATCH(RECAP!BD9,'FORMULE TOTAL'!$AI$9:CL1000,0)),"")</f>
        <v/>
      </c>
      <c r="EL9" s="30" t="str">
        <f>IFERROR(INDEX('FORMULE TOTAL'!$AH$9:CL1000,MATCH(RECAP!BE9,'FORMULE TOTAL'!$AI$9:CM1000,0)),"")</f>
        <v/>
      </c>
      <c r="EM9" s="30" t="str">
        <f ca="1">IFERROR(INDEX('FORMULE TOTAL'!$AH$9:CM1000,MATCH(RECAP!BF9,'FORMULE TOTAL'!$AI$9:CN1000,0)),"")</f>
        <v/>
      </c>
      <c r="EN9" s="30" t="str">
        <f ca="1">IFERROR(INDEX('FORMULE TOTAL'!$AH$9:CN1000,MATCH(RECAP!BG9,'FORMULE TOTAL'!$AI$9:CO1000,0)),"")</f>
        <v/>
      </c>
      <c r="EO9" s="30" t="str">
        <f ca="1">IFERROR(INDEX('FORMULE TOTAL'!$AH$9:CO1000,MATCH(RECAP!BH9,'FORMULE TOTAL'!$AI$9:CP1000,0)),"")</f>
        <v/>
      </c>
      <c r="EP9" s="30" t="str">
        <f ca="1">IFERROR(INDEX('FORMULE TOTAL'!$AH$9:CP1000,MATCH(RECAP!BI9,'FORMULE TOTAL'!$AI$9:CQ1000,0)),"")</f>
        <v/>
      </c>
      <c r="EQ9" s="30" t="str">
        <f ca="1">IFERROR(INDEX('FORMULE TOTAL'!$AH$9:CQ1000,MATCH(RECAP!BJ9,'FORMULE TOTAL'!$AI$9:CR1000,0)),"")</f>
        <v/>
      </c>
      <c r="ER9" s="30" t="str">
        <f ca="1">IFERROR(INDEX('FORMULE TOTAL'!$AH$9:CR1000,MATCH(RECAP!BK9,'FORMULE TOTAL'!$AI$9:CS1000,0)),"")</f>
        <v/>
      </c>
      <c r="ES9" s="30" t="str">
        <f ca="1">IFERROR(INDEX('FORMULE TOTAL'!$AH$9:CS1000,MATCH(RECAP!BL9,'FORMULE TOTAL'!$AI$9:CT1000,0)),"")</f>
        <v/>
      </c>
      <c r="ET9" s="30" t="str">
        <f>IFERROR(INDEX('FORMULE TOTAL'!$AH$9:CT1000,MATCH(RECAP!BM9,'FORMULE TOTAL'!$AI$9:CU1000,0)),"")</f>
        <v/>
      </c>
      <c r="EU9" s="30" t="str">
        <f ca="1">IFERROR(INDEX('FORMULE TOTAL'!$AH$9:CU1000,MATCH(RECAP!BN9,'FORMULE TOTAL'!$AI$9:CV1000,0)),"")</f>
        <v/>
      </c>
      <c r="EV9" s="30" t="str">
        <f ca="1">IFERROR(INDEX('FORMULE TOTAL'!$AH$9:CV1000,MATCH(RECAP!BO9,'FORMULE TOTAL'!$AI$9:CW1000,0)),"")</f>
        <v/>
      </c>
      <c r="EW9" s="30" t="str">
        <f ca="1">IFERROR(INDEX('FORMULE TOTAL'!$AH$9:CW1000,MATCH(RECAP!BP9,'FORMULE TOTAL'!$AI$9:CX1000,0)),"")</f>
        <v/>
      </c>
      <c r="EX9" s="30" t="str">
        <f ca="1">IFERROR(INDEX('FORMULE TOTAL'!$AH$9:CX1000,MATCH(RECAP!BQ9,'FORMULE TOTAL'!$AI$9:CY1000,0)),"")</f>
        <v/>
      </c>
      <c r="EY9" s="30" t="str">
        <f ca="1">IFERROR(INDEX('FORMULE TOTAL'!$AH$9:CY1000,MATCH(RECAP!BR9,'FORMULE TOTAL'!$AI$9:CZ1000,0)),"")</f>
        <v/>
      </c>
      <c r="EZ9" s="30" t="str">
        <f ca="1">IFERROR(INDEX('FORMULE TOTAL'!$AH$9:CZ1000,MATCH(RECAP!BS9,'FORMULE TOTAL'!$AI$9:DA1000,0)),"")</f>
        <v/>
      </c>
      <c r="FA9" s="30" t="str">
        <f ca="1">IFERROR(INDEX('FORMULE TOTAL'!$AH$9:DA1000,MATCH(RECAP!BT9,'FORMULE TOTAL'!$AI$9:DB1000,0)),"")</f>
        <v/>
      </c>
      <c r="FB9" s="30" t="str">
        <f>IFERROR(INDEX('FORMULE TOTAL'!$AH$9:DB1000,MATCH(RECAP!BU9,'FORMULE TOTAL'!$AI$9:DC1000,0)),"")</f>
        <v/>
      </c>
      <c r="FC9" s="30" t="str">
        <f>IFERROR(INDEX('FORMULE TOTAL'!$AH$9:DC1000,MATCH(RECAP!BV9,'FORMULE TOTAL'!$AI$9:DD1000,0)),"")</f>
        <v/>
      </c>
      <c r="FD9" s="30" t="str">
        <f ca="1">IFERROR(INDEX('FORMULE TOTAL'!$AH$9:DD1000,MATCH(RECAP!BW9,'FORMULE TOTAL'!$AI$9:DE1000,0)),"")</f>
        <v/>
      </c>
      <c r="FE9" s="30" t="str">
        <f>IFERROR(INDEX('FORMULE TOTAL'!$AH$9:DE1000,MATCH(RECAP!BX9,'FORMULE TOTAL'!$AI$9:DF1000,0)),"")</f>
        <v/>
      </c>
      <c r="FF9" s="30" t="str">
        <f>IFERROR(INDEX('FORMULE TOTAL'!$AH$9:DF1000,MATCH(RECAP!BY9,'FORMULE TOTAL'!$AI$9:DG1000,0)),"")</f>
        <v/>
      </c>
      <c r="FG9" s="30" t="str">
        <f ca="1">IFERROR(INDEX('FORMULE TOTAL'!$AH$9:DG1000,MATCH(RECAP!BZ9,'FORMULE TOTAL'!$AI$9:DH1000,0)),"")</f>
        <v/>
      </c>
      <c r="FH9" s="30" t="str">
        <f>IFERROR(INDEX('FORMULE TOTAL'!$AH$9:DH1000,MATCH(RECAP!CA9,'FORMULE TOTAL'!$AI$9:DI1000,0)),"")</f>
        <v/>
      </c>
      <c r="FI9" s="30" t="str">
        <f>IFERROR(INDEX('FORMULE TOTAL'!$AH$9:DI1000,MATCH(RECAP!CB9,'FORMULE TOTAL'!$AI$9:DJ1000,0)),"")</f>
        <v/>
      </c>
      <c r="FJ9" s="30" t="str">
        <f ca="1">IFERROR(INDEX('FORMULE TOTAL'!$AH$9:DJ1000,MATCH(RECAP!CC9,'FORMULE TOTAL'!$AI$9:DK1000,0)),"")</f>
        <v/>
      </c>
      <c r="FK9" s="30" t="str">
        <f>IFERROR(INDEX('FORMULE TOTAL'!$AH$9:DK1000,MATCH(RECAP!CD9,'FORMULE TOTAL'!$AI$9:DL1000,0)),"")</f>
        <v/>
      </c>
      <c r="FL9" s="30" t="str">
        <f>IFERROR(INDEX('FORMULE TOTAL'!$AH$9:DL1000,MATCH(RECAP!CE9,'FORMULE TOTAL'!$AI$9:DM1000,0)),"")</f>
        <v/>
      </c>
      <c r="FM9" s="30" t="str">
        <f>IFERROR(INDEX('FORMULE TOTAL'!$AH$9:DM1000,MATCH(RECAP!CF9,'FORMULE TOTAL'!$AI$9:DN1000,0)),"")</f>
        <v/>
      </c>
      <c r="FN9" s="30" t="str">
        <f ca="1">IFERROR(INDEX('FORMULE TOTAL'!$AH$9:DN1000,MATCH(RECAP!CG9,'FORMULE TOTAL'!$AI$9:DO1000,0)),"")</f>
        <v/>
      </c>
      <c r="FO9" s="30" t="str">
        <f>IFERROR(INDEX('FORMULE TOTAL'!$AH$9:DO1000,MATCH(RECAP!CH9,'FORMULE TOTAL'!$AI$9:DP1000,0)),"")</f>
        <v/>
      </c>
      <c r="FP9" s="30" t="str">
        <f ca="1">IFERROR(INDEX('FORMULE TOTAL'!$AH$9:DP1000,MATCH(RECAP!CI9,'FORMULE TOTAL'!$AI$9:DQ1000,0)),"")</f>
        <v/>
      </c>
      <c r="FQ9" s="30" t="str">
        <f ca="1">IFERROR(INDEX('FORMULE TOTAL'!$AH$9:DQ1000,MATCH(RECAP!CJ9,'FORMULE TOTAL'!$AI$9:DR1000,0)),"")</f>
        <v/>
      </c>
      <c r="FR9" s="30" t="str">
        <f ca="1">IFERROR(INDEX('FORMULE TOTAL'!$AH$9:DR1000,MATCH(RECAP!CK9,'FORMULE TOTAL'!$AI$9:DS1000,0)),"")</f>
        <v/>
      </c>
      <c r="FS9" s="30" t="str">
        <f ca="1">IFERROR(INDEX('FORMULE TOTAL'!$AH$9:DS1000,MATCH(RECAP!CL9,'FORMULE TOTAL'!$AI$9:DT1000,0)),"")</f>
        <v/>
      </c>
      <c r="FT9" s="30" t="str">
        <f ca="1">IFERROR(INDEX('FORMULE TOTAL'!$AH$9:DT1000,MATCH(RECAP!CM9,'FORMULE TOTAL'!$AI$9:DU1000,0)),"")</f>
        <v/>
      </c>
      <c r="FU9" s="30" t="str">
        <f ca="1">IFERROR(INDEX('FORMULE TOTAL'!$AH$9:DU1000,MATCH(RECAP!CN9,'FORMULE TOTAL'!$AI$9:DV1000,0)),"")</f>
        <v/>
      </c>
      <c r="FV9" s="30" t="str">
        <f ca="1">IFERROR(INDEX('FORMULE TOTAL'!$AH$9:DV1000,MATCH(RECAP!CO9,'FORMULE TOTAL'!$AI$9:DW1000,0)),"")</f>
        <v/>
      </c>
      <c r="FW9" s="30" t="str">
        <f ca="1">IFERROR(INDEX('FORMULE TOTAL'!$AH$9:DW1000,MATCH(RECAP!CP9,'FORMULE TOTAL'!$AI$9:DX1000,0)),"")</f>
        <v/>
      </c>
      <c r="FX9" s="30" t="str">
        <f>IFERROR(INDEX('FORMULE TOTAL'!$AH$9:DX1000,MATCH(RECAP!CQ9,'FORMULE TOTAL'!$AI$9:DY1000,0)),"")</f>
        <v/>
      </c>
      <c r="FY9" s="30" t="str">
        <f ca="1">IFERROR(INDEX('FORMULE TOTAL'!$AH$9:DY1000,MATCH(RECAP!CR9,'FORMULE TOTAL'!$AI$9:DZ1000,0)),"")</f>
        <v/>
      </c>
      <c r="FZ9" s="30" t="str">
        <f ca="1">IFERROR(INDEX('FORMULE TOTAL'!$AH$9:DZ1000,MATCH(RECAP!CS9,'FORMULE TOTAL'!$AI$9:EA1000,0)),"")</f>
        <v/>
      </c>
      <c r="GA9" s="30" t="str">
        <f ca="1">IFERROR(INDEX('FORMULE TOTAL'!$AH$9:EA1000,MATCH(RECAP!CT9,'FORMULE TOTAL'!$AI$9:EB1000,0)),"")</f>
        <v/>
      </c>
      <c r="GB9" s="30" t="str">
        <f ca="1">IFERROR(INDEX('FORMULE TOTAL'!$AH$9:EB1000,MATCH(RECAP!CU9,'FORMULE TOTAL'!$AI$9:EC1000,0)),"")</f>
        <v/>
      </c>
      <c r="GC9" s="30" t="str">
        <f ca="1">IFERROR(INDEX('FORMULE TOTAL'!$AH$9:EC1000,MATCH(RECAP!CV9,'FORMULE TOTAL'!$AI$9:ED1000,0)),"")</f>
        <v/>
      </c>
      <c r="GD9" s="30" t="str">
        <f ca="1">IFERROR(INDEX('FORMULE TOTAL'!$AH$9:ED1000,MATCH(RECAP!CW9,'FORMULE TOTAL'!$AI$9:EE1000,0)),"")</f>
        <v/>
      </c>
      <c r="GE9" s="30" t="str">
        <f ca="1">IFERROR(INDEX('FORMULE TOTAL'!$AH$9:EE1000,MATCH(RECAP!CX9,'FORMULE TOTAL'!$AI$9:EF1000,0)),"")</f>
        <v/>
      </c>
      <c r="GF9" s="30" t="str">
        <f ca="1">IFERROR(INDEX('FORMULE TOTAL'!$AH$9:EF1000,MATCH(RECAP!CY9,'FORMULE TOTAL'!$AI$9:EG1000,0)),"")</f>
        <v/>
      </c>
      <c r="GG9" s="30" t="str">
        <f ca="1">IFERROR(INDEX('FORMULE TOTAL'!$AH$9:EG1000,MATCH(RECAP!CZ9,'FORMULE TOTAL'!$AI$9:EH1000,0)),"")</f>
        <v/>
      </c>
      <c r="GH9" s="30" t="str">
        <f ca="1">IFERROR(INDEX('FORMULE TOTAL'!$AH$9:EH1000,MATCH(RECAP!DA9,'FORMULE TOTAL'!$AI$9:EI1000,0)),"")</f>
        <v/>
      </c>
      <c r="GI9" s="30" t="str">
        <f ca="1">IFERROR(INDEX('FORMULE TOTAL'!$AH$9:EI1000,MATCH(RECAP!DB9,'FORMULE TOTAL'!$AI$9:EJ1000,0)),"")</f>
        <v/>
      </c>
      <c r="GJ9" s="30" t="str">
        <f ca="1">IFERROR(INDEX('FORMULE TOTAL'!$AH$9:EJ1000,MATCH(RECAP!DC9,'FORMULE TOTAL'!$AI$9:EK1000,0)),"")</f>
        <v/>
      </c>
      <c r="GK9" s="30" t="str">
        <f ca="1">IFERROR(INDEX('FORMULE TOTAL'!$AH$9:EK1000,MATCH(RECAP!DD9,'FORMULE TOTAL'!$AI$9:EL1000,0)),"")</f>
        <v/>
      </c>
      <c r="GL9" s="30" t="str">
        <f ca="1">IFERROR(INDEX('FORMULE TOTAL'!$AH$9:EL1000,MATCH(RECAP!DE9,'FORMULE TOTAL'!$AI$9:EM1000,0)),"")</f>
        <v/>
      </c>
      <c r="GM9" s="30" t="str">
        <f>IFERROR(INDEX('FORMULE TOTAL'!$AH$9:EM1000,MATCH(RECAP!DF9,'FORMULE TOTAL'!$AI$9:EN1000,0)),"")</f>
        <v/>
      </c>
      <c r="GN9" s="30" t="str">
        <f ca="1">IFERROR(INDEX('FORMULE TOTAL'!$AH$9:EN1000,MATCH(RECAP!DG9,'FORMULE TOTAL'!$AI$9:EO1000,0)),"")</f>
        <v/>
      </c>
      <c r="GO9" s="30" t="str">
        <f ca="1">IFERROR(INDEX('FORMULE TOTAL'!$AH$9:EO1000,MATCH(RECAP!DH9,'FORMULE TOTAL'!$AI$9:EP1000,0)),"")</f>
        <v/>
      </c>
      <c r="GP9" s="30" t="str">
        <f ca="1">IFERROR(INDEX('FORMULE TOTAL'!$AH$9:EP1000,MATCH(RECAP!DI9,'FORMULE TOTAL'!$AI$9:EQ1000,0)),"")</f>
        <v/>
      </c>
      <c r="GQ9" s="30" t="str">
        <f ca="1">IFERROR(INDEX('FORMULE TOTAL'!$AH$9:EQ1000,MATCH(RECAP!DJ9,'FORMULE TOTAL'!$AI$9:ER1000,0)),"")</f>
        <v/>
      </c>
      <c r="GR9" s="30" t="str">
        <f ca="1">IFERROR(INDEX('FORMULE TOTAL'!$AH$9:ER1000,MATCH(RECAP!DK9,'FORMULE TOTAL'!$AI$9:ES1000,0)),"")</f>
        <v/>
      </c>
      <c r="GS9" s="30" t="str">
        <f ca="1">IFERROR(INDEX('FORMULE TOTAL'!$AH$9:ES1000,MATCH(RECAP!DL9,'FORMULE TOTAL'!$AI$9:ET1000,0)),"")</f>
        <v/>
      </c>
      <c r="GT9" s="30" t="str">
        <f ca="1">IFERROR(INDEX('FORMULE TOTAL'!$AH$9:ET1000,MATCH(RECAP!DM9,'FORMULE TOTAL'!$AI$9:EU1000,0)),"")</f>
        <v/>
      </c>
      <c r="GU9" s="30" t="str">
        <f>IFERROR(INDEX('FORMULE TOTAL'!$AH$9:EU1000,MATCH(RECAP!DN9,'FORMULE TOTAL'!$AI$9:EV1000,0)),"")</f>
        <v/>
      </c>
      <c r="GV9" s="30" t="str">
        <f ca="1">IFERROR(INDEX('FORMULE TOTAL'!$AH$9:EV1000,MATCH(RECAP!DO9,'FORMULE TOTAL'!$AI$9:EW1000,0)),"")</f>
        <v/>
      </c>
      <c r="GW9" s="30" t="str">
        <f ca="1">IFERROR(INDEX('FORMULE TOTAL'!$AH$9:EW1000,MATCH(RECAP!DP9,'FORMULE TOTAL'!$AI$9:EX1000,0)),"")</f>
        <v/>
      </c>
      <c r="GX9" s="30" t="str">
        <f ca="1">IFERROR(INDEX('FORMULE TOTAL'!$AH$9:EX1000,MATCH(RECAP!DQ9,'FORMULE TOTAL'!$AI$9:EY1000,0)),"")</f>
        <v/>
      </c>
      <c r="GY9" s="30" t="str">
        <f ca="1">IFERROR(INDEX('FORMULE TOTAL'!$AH$9:EY1000,MATCH(RECAP!DR9,'FORMULE TOTAL'!$AI$9:EZ1000,0)),"")</f>
        <v/>
      </c>
      <c r="GZ9" s="30" t="str">
        <f ca="1">IFERROR(INDEX('FORMULE TOTAL'!$AH$9:EZ1000,MATCH(RECAP!DS9,'FORMULE TOTAL'!$AI$9:FA1000,0)),"")</f>
        <v/>
      </c>
      <c r="HA9" s="30" t="str">
        <f ca="1">IFERROR(INDEX('FORMULE TOTAL'!$AH$9:FA1000,MATCH(RECAP!DT9,'FORMULE TOTAL'!$AI$9:FB1000,0)),"")</f>
        <v/>
      </c>
      <c r="HB9" s="30" t="str">
        <f ca="1">IFERROR(INDEX('FORMULE TOTAL'!$AH$9:FB1000,MATCH(RECAP!DU9,'FORMULE TOTAL'!$AI$9:FC1000,0)),"")</f>
        <v/>
      </c>
      <c r="HC9" s="30" t="str">
        <f>IFERROR(INDEX('FORMULE TOTAL'!$AH$9:FC1000,MATCH(RECAP!DV9,'FORMULE TOTAL'!$AI$9:FD1000,0)),"")</f>
        <v/>
      </c>
      <c r="HD9" s="30" t="str">
        <f ca="1">IFERROR(INDEX('FORMULE TOTAL'!$AH$9:FD1000,MATCH(RECAP!DW9,'FORMULE TOTAL'!$AI$9:FE1000,0)),"")</f>
        <v/>
      </c>
      <c r="HE9" s="30" t="str">
        <f ca="1">IFERROR(INDEX('FORMULE TOTAL'!$AH$9:FE1000,MATCH(RECAP!DX9,'FORMULE TOTAL'!$AI$9:FF1000,0)),"")</f>
        <v/>
      </c>
      <c r="HF9" s="30" t="str">
        <f ca="1">IFERROR(INDEX('FORMULE TOTAL'!$AH$9:FF1000,MATCH(RECAP!DY9,'FORMULE TOTAL'!$AI$9:FG1000,0)),"")</f>
        <v/>
      </c>
      <c r="HG9" s="30" t="str">
        <f ca="1">IFERROR(INDEX('FORMULE TOTAL'!$AH$9:FG1000,MATCH(RECAP!DZ9,'FORMULE TOTAL'!$AI$9:FH1000,0)),"")</f>
        <v/>
      </c>
      <c r="HH9" s="30" t="str">
        <f ca="1">IFERROR(INDEX('FORMULE TOTAL'!$AH$9:FH1000,MATCH(RECAP!EA9,'FORMULE TOTAL'!$AI$9:FI1000,0)),"")</f>
        <v/>
      </c>
      <c r="HI9" s="30" t="str">
        <f ca="1">IFERROR(INDEX('FORMULE TOTAL'!$AH$9:FI1000,MATCH(RECAP!EB9,'FORMULE TOTAL'!$AI$9:FJ1000,0)),"")</f>
        <v/>
      </c>
      <c r="HJ9" s="30" t="str">
        <f ca="1">IFERROR(INDEX('FORMULE TOTAL'!$AH$9:FJ1000,MATCH(RECAP!EC9,'FORMULE TOTAL'!$AI$9:FK1000,0)),"")</f>
        <v/>
      </c>
      <c r="HK9" s="30" t="str">
        <f>IFERROR(INDEX('FORMULE TOTAL'!$AH$9:FK1000,MATCH(RECAP!ED9,'FORMULE TOTAL'!$AI$9:FL1000,0)),"")</f>
        <v/>
      </c>
      <c r="HL9" s="30" t="str">
        <f ca="1">IFERROR(INDEX('FORMULE TOTAL'!$AH$9:FL1000,MATCH(RECAP!EE9,'FORMULE TOTAL'!$AI$9:FM1000,0)),"")</f>
        <v/>
      </c>
      <c r="HM9" s="30" t="str">
        <f ca="1">IFERROR(INDEX('FORMULE TOTAL'!$AH$9:FM1000,MATCH(RECAP!EF9,'FORMULE TOTAL'!$AI$9:FN1000,0)),"")</f>
        <v/>
      </c>
      <c r="HN9" s="30" t="str">
        <f ca="1">IFERROR(INDEX('FORMULE TOTAL'!$AH$9:FN1000,MATCH(RECAP!EG9,'FORMULE TOTAL'!$AI$9:FO1000,0)),"")</f>
        <v/>
      </c>
      <c r="HO9" s="30" t="str">
        <f ca="1">IFERROR(INDEX('FORMULE TOTAL'!$AH$9:FO1000,MATCH(RECAP!EH9,'FORMULE TOTAL'!$AI$9:FP1000,0)),"")</f>
        <v/>
      </c>
      <c r="HP9" s="30" t="str">
        <f ca="1">IFERROR(INDEX('FORMULE TOTAL'!$AH$9:FP1000,MATCH(RECAP!EI9,'FORMULE TOTAL'!$AI$9:FQ1000,0)),"")</f>
        <v/>
      </c>
      <c r="HQ9" s="30" t="str">
        <f ca="1">IFERROR(INDEX('FORMULE TOTAL'!$AH$9:FQ1000,MATCH(RECAP!EJ9,'FORMULE TOTAL'!$AI$9:FR1000,0)),"")</f>
        <v/>
      </c>
      <c r="HR9" s="30" t="str">
        <f ca="1">IFERROR(INDEX('FORMULE TOTAL'!$AH$9:FR1000,MATCH(RECAP!EK9,'FORMULE TOTAL'!$AI$9:FS1000,0)),"")</f>
        <v/>
      </c>
      <c r="HS9" s="30" t="str">
        <f>IFERROR(INDEX('FORMULE TOTAL'!$AH$9:FS1000,MATCH(RECAP!EL9,'FORMULE TOTAL'!$AI$9:FT1000,0)),"")</f>
        <v/>
      </c>
      <c r="HT9" s="30" t="str">
        <f ca="1">IFERROR(INDEX('FORMULE TOTAL'!$AH$9:FT1000,MATCH(RECAP!EM9,'FORMULE TOTAL'!$AI$9:FU1000,0)),"")</f>
        <v/>
      </c>
    </row>
    <row r="10" spans="1:228" ht="30" customHeight="1" x14ac:dyDescent="0.25">
      <c r="A10" s="22">
        <v>45475</v>
      </c>
      <c r="B10" s="23" t="str" cm="1">
        <f t="array" aca="1" ref="B10" ca="1">IFERROR(INDEX(INDIRECT("'"&amp;n_feu&amp;"'!$F$5:$F$144"),MATCH($A10&amp;B$13,INDIRECT("'"&amp;n_feu&amp;"'!$C$5:$C$144")&amp;INDIRECT("'"&amp;n_feu&amp;"'!$D$5:$D$144"),0)),"")</f>
        <v/>
      </c>
      <c r="C10" s="23" cm="1">
        <f t="array" aca="1" ref="C10" ca="1">IFERROR(INDEX(INDIRECT("'"&amp;n_feu&amp;"'!$F$5:$F$164"),MATCH($A10&amp;C$13,INDIRECT("'"&amp;n_feu&amp;"'!$C$5:$C$164")&amp;INDIRECT("'"&amp;n_feu&amp;"'!$D$5:$D$164"),0)),"")</f>
        <v>2299</v>
      </c>
      <c r="D10" s="23" t="str" cm="1">
        <f t="array" aca="1" ref="D10" ca="1">IFERROR(INDEX(INDIRECT("'"&amp;n_feu&amp;"'!$F$5:$F$144"),MATCH($A10&amp;D$13,INDIRECT("'"&amp;n_feu&amp;"'!$C$5:$C$144")&amp;INDIRECT("'"&amp;n_feu&amp;"'!$D$5:$D$144"),0)),"")</f>
        <v/>
      </c>
      <c r="E10" s="23" cm="1">
        <f t="array" aca="1" ref="E10" ca="1">IFERROR(INDEX(INDIRECT("'"&amp;n_feu&amp;"'!$F$5:$F$144"),MATCH($A10&amp;E$13,INDIRECT("'"&amp;n_feu&amp;"'!$C$5:$C$144")&amp;INDIRECT("'"&amp;n_feu&amp;"'!$D$5:$D$144"),0)),"")</f>
        <v>853</v>
      </c>
      <c r="F10" s="23" t="str" cm="1">
        <f t="array" aca="1" ref="F10" ca="1">IFERROR(INDEX(INDIRECT("'"&amp;n_feu&amp;"'!$F$5:$F$154"),MATCH($A10&amp;F$13,INDIRECT("'"&amp;n_feu&amp;"'!$C$5:$C$154")&amp;INDIRECT("'"&amp;n_feu&amp;"'!$D$5:$D$154"),0)),"")</f>
        <v/>
      </c>
      <c r="G10" s="23" t="str" cm="1">
        <f t="array" aca="1" ref="G10" ca="1">IFERROR(INDEX(INDIRECT("'"&amp;n_feu&amp;"'!$F$5:$F$154"),MATCH($A10&amp;G$13,INDIRECT("'"&amp;n_feu&amp;"'!$C$5:$C$154")&amp;INDIRECT("'"&amp;n_feu&amp;"'!$D$5:$D$154"),0)),"")</f>
        <v/>
      </c>
      <c r="H10" s="24">
        <f t="shared" ca="1" si="4"/>
        <v>0</v>
      </c>
      <c r="I10" s="25">
        <f t="shared" ca="1" si="5"/>
        <v>3152</v>
      </c>
      <c r="J10" s="22">
        <f t="shared" si="6"/>
        <v>45475</v>
      </c>
      <c r="K10" s="26" t="str" cm="1">
        <f t="array" aca="1" ref="K10" ca="1">IFERROR(INDEX(INDIRECT("'"&amp;n_feu&amp;"'!$cv$5:$cv$144"),MATCH($A10&amp;K$13,INDIRECT("'"&amp;n_feu&amp;"'!$C$5:$C$144")&amp;INDIRECT("'"&amp;n_feu&amp;"'!$D$5:$D$144"),0)),"")</f>
        <v/>
      </c>
      <c r="L10" s="27" t="str">
        <f t="shared" ca="1" si="7"/>
        <v>0</v>
      </c>
      <c r="M10" s="26" cm="1">
        <f t="array" aca="1" ref="M10" ca="1">IFERROR(INDEX(INDIRECT("'"&amp;n_feu&amp;"'!$cv$5:$cv$164"),MATCH($A10&amp;M$13,INDIRECT("'"&amp;n_feu&amp;"'!$C$5:$C$164")&amp;INDIRECT("'"&amp;n_feu&amp;"'!$D$5:$D$164"),0)),"")</f>
        <v>2299</v>
      </c>
      <c r="N10" s="27" t="str">
        <f t="shared" ca="1" si="8"/>
        <v>0</v>
      </c>
      <c r="O10" s="26" t="str" cm="1">
        <f t="array" aca="1" ref="O10" ca="1">IFERROR(INDEX(INDIRECT("'"&amp;n_feu&amp;"'!$cv$5:$cv$144"),MATCH($A10&amp;O$13,INDIRECT("'"&amp;n_feu&amp;"'!$C$5:$C$144")&amp;INDIRECT("'"&amp;n_feu&amp;"'!$D$5:$D$144"),0)),"")</f>
        <v/>
      </c>
      <c r="P10" s="27" t="str">
        <f t="shared" ca="1" si="9"/>
        <v>0</v>
      </c>
      <c r="Q10" s="26" cm="1">
        <f t="array" aca="1" ref="Q10" ca="1">IFERROR(INDEX(INDIRECT("'"&amp;n_feu&amp;"'!$cv$5:$cv$144"),MATCH($A10&amp;Q$13,INDIRECT("'"&amp;n_feu&amp;"'!$C$5:$C$144")&amp;INDIRECT("'"&amp;n_feu&amp;"'!$D$5:$D$144"),0)),"")</f>
        <v>853</v>
      </c>
      <c r="R10" s="27" t="str">
        <f t="shared" ca="1" si="10"/>
        <v>0</v>
      </c>
      <c r="S10" s="26" t="str" cm="1">
        <f t="array" aca="1" ref="S10" ca="1">IFERROR(INDEX(INDIRECT("'"&amp;n_feu&amp;"'!$cv$5:$cv$154"),MATCH($A10&amp;S$13,INDIRECT("'"&amp;n_feu&amp;"'!$C$5:$C$154")&amp;INDIRECT("'"&amp;n_feu&amp;"'!$D$5:$D$154"),0)),"")</f>
        <v/>
      </c>
      <c r="T10" s="27" t="str">
        <f t="shared" ca="1" si="11"/>
        <v>0</v>
      </c>
      <c r="U10" s="26" t="str" cm="1">
        <f t="array" aca="1" ref="U10" ca="1">IFERROR(INDEX(INDIRECT("'"&amp;n_feu&amp;"'!$cv$5:$cv$154"),MATCH($A10&amp;U$13,INDIRECT("'"&amp;n_feu&amp;"'!$C$5:$C$154")&amp;INDIRECT("'"&amp;n_feu&amp;"'!$D$5:$D$154"),0)),"")</f>
        <v/>
      </c>
      <c r="V10" s="27" t="str">
        <f t="shared" ca="1" si="12"/>
        <v>0</v>
      </c>
      <c r="W10" s="28">
        <f t="shared" ca="1" si="13"/>
        <v>0</v>
      </c>
      <c r="X10" s="28">
        <f t="shared" ca="1" si="14"/>
        <v>0</v>
      </c>
      <c r="Y10" s="22">
        <f t="shared" si="15"/>
        <v>45475</v>
      </c>
      <c r="Z10" s="23" t="str" cm="1">
        <f t="array" aca="1" ref="Z10" ca="1">IFERROR(INDEX(INDIRECT("'"&amp;n_feu&amp;"'!$I$5:$I$144"),MATCH($Y10&amp;Z$13,INDIRECT("'"&amp;n_feu&amp;"'!$C$5:$C$144")&amp;INDIRECT("'"&amp;n_feu&amp;"'!$D$5:$D$144"),0)),"")</f>
        <v/>
      </c>
      <c r="AA10" s="23" cm="1">
        <f t="array" aca="1" ref="AA10" ca="1">IFERROR(INDEX(INDIRECT("'"&amp;n_feu&amp;"'!$I$5:$I$164"),MATCH($Y10&amp;AA$13,INDIRECT("'"&amp;n_feu&amp;"'!$C$5:$C$164")&amp;INDIRECT("'"&amp;n_feu&amp;"'!$D$5:$D$164"),0)),"")</f>
        <v>1041</v>
      </c>
      <c r="AB10" s="23" t="str" cm="1">
        <f t="array" aca="1" ref="AB10" ca="1">IFERROR(INDEX(INDIRECT("'"&amp;n_feu&amp;"'!$I$5:$I$144"),MATCH($Y10&amp;AB$13,INDIRECT("'"&amp;n_feu&amp;"'!$C$5:$C$144")&amp;INDIRECT("'"&amp;n_feu&amp;"'!$D$5:$D$144"),0)),"")</f>
        <v/>
      </c>
      <c r="AC10" s="23" cm="1">
        <f t="array" aca="1" ref="AC10" ca="1">IFERROR(INDEX(INDIRECT("'"&amp;n_feu&amp;"'!$I$5:$I$144"),MATCH($Y10&amp;AC$13,INDIRECT("'"&amp;n_feu&amp;"'!$C$5:$C$144")&amp;INDIRECT("'"&amp;n_feu&amp;"'!$D$5:$D$144"),0)),"")</f>
        <v>146</v>
      </c>
      <c r="AD10" s="23" t="str" cm="1">
        <f t="array" aca="1" ref="AD10" ca="1">IFERROR(INDEX(INDIRECT("'"&amp;n_feu&amp;"'!$I$5:$I$144"),MATCH($Y10&amp;AD$13,INDIRECT("'"&amp;n_feu&amp;"'!$C$5:$C$144")&amp;INDIRECT("'"&amp;n_feu&amp;"'!$D$5:$D$144"),0)),"")</f>
        <v/>
      </c>
      <c r="AE10" s="23" t="str" cm="1">
        <f t="array" aca="1" ref="AE10" ca="1">IFERROR(INDEX(INDIRECT("'"&amp;n_feu&amp;"'!$I$5:$I$154"),MATCH($Y10&amp;AE$13,INDIRECT("'"&amp;n_feu&amp;"'!$C$5:$C$154")&amp;INDIRECT("'"&amp;n_feu&amp;"'!$D$5:$D$154"),0)),"")</f>
        <v/>
      </c>
      <c r="AF10" s="23" t="str" cm="1">
        <f t="array" aca="1" ref="AF10" ca="1">IFERROR(INDEX(INDIRECT("'"&amp;n_feu&amp;"'!$I$5:$I$164"),MATCH($Y10&amp;AF$13,INDIRECT("'"&amp;n_feu&amp;"'!$C$5:$C$164")&amp;INDIRECT("'"&amp;n_feu&amp;"'!$D$5:$D$164"),0)),"")</f>
        <v/>
      </c>
      <c r="AG10" s="22">
        <f t="shared" si="16"/>
        <v>45475</v>
      </c>
      <c r="AH10" s="23" t="str" cm="1">
        <f t="array" aca="1" ref="AH10" ca="1">IFERROR(INDEX(INDIRECT("'"&amp;n_feu&amp;"'!$J$5:$J$144"),MATCH($Y10&amp;AH$13,INDIRECT("'"&amp;n_feu&amp;"'!$C$5:$C$144")&amp;INDIRECT("'"&amp;n_feu&amp;"'!$D$5:$D$144"),0)),"")</f>
        <v/>
      </c>
      <c r="AI10" s="23" cm="1">
        <f t="array" aca="1" ref="AI10" ca="1">IFERROR(INDEX(INDIRECT("'"&amp;n_feu&amp;"'!$J$5:$J$154"),MATCH($Y10&amp;AI$13,INDIRECT("'"&amp;n_feu&amp;"'!$C$5:$C$164")&amp;INDIRECT("'"&amp;n_feu&amp;"'!$D$5:$D$164"),0)),"")</f>
        <v>139</v>
      </c>
      <c r="AJ10" s="23" t="str" cm="1">
        <f t="array" aca="1" ref="AJ10" ca="1">IFERROR(INDEX(INDIRECT("'"&amp;n_feu&amp;"'!$J$5:$J$144"),MATCH($Y10&amp;AJ$13,INDIRECT("'"&amp;n_feu&amp;"'!$C$5:$C$144")&amp;INDIRECT("'"&amp;n_feu&amp;"'!$D$5:$D$144"),0)),"")</f>
        <v/>
      </c>
      <c r="AK10" s="23" t="str" cm="1">
        <f t="array" aca="1" ref="AK10" ca="1">IFERROR(INDEX(INDIRECT("'"&amp;n_feu&amp;"'!$J$5:$J$144"),MATCH($Y10&amp;AK$13,INDIRECT("'"&amp;n_feu&amp;"'!$C$5:$C$144")&amp;INDIRECT("'"&amp;n_feu&amp;"'!$D$5:$D$144"),0)),"")</f>
        <v/>
      </c>
      <c r="AL10" s="23" t="str" cm="1">
        <f t="array" aca="1" ref="AL10" ca="1">IFERROR(INDEX(INDIRECT("'"&amp;n_feu&amp;"'!$J$5:$J$144"),MATCH($Y10&amp;AL$13,INDIRECT("'"&amp;n_feu&amp;"'!$C$5:$C$144")&amp;INDIRECT("'"&amp;n_feu&amp;"'!$D$5:$D$144"),0)),"")</f>
        <v/>
      </c>
      <c r="AM10" s="23" t="str" cm="1">
        <f t="array" aca="1" ref="AM10" ca="1">IFERROR(INDEX(INDIRECT("'"&amp;n_feu&amp;"'!$J$5:$J$154"),MATCH($Y10&amp;AM$13,INDIRECT("'"&amp;n_feu&amp;"'!$C$5:$C$154")&amp;INDIRECT("'"&amp;n_feu&amp;"'!$D$5:$D$154"),0)),"")</f>
        <v/>
      </c>
      <c r="AN10" s="23" t="str" cm="1">
        <f t="array" aca="1" ref="AN10" ca="1">IFERROR(INDEX(INDIRECT("'"&amp;n_feu&amp;"'!$J$5:$J$154"),MATCH($Y10&amp;AN$13,INDIRECT("'"&amp;n_feu&amp;"'!$C$5:$C$164")&amp;INDIRECT("'"&amp;n_feu&amp;"'!$D$5:$D$164"),0)),"")</f>
        <v/>
      </c>
      <c r="AO10" s="22">
        <f t="shared" si="17"/>
        <v>45475</v>
      </c>
      <c r="AP10" s="23" t="str" cm="1">
        <f t="array" aca="1" ref="AP10" ca="1">IFERROR(INDEX(INDIRECT("'"&amp;n_feu&amp;"'!$K$5:$K$144"),MATCH($Y10&amp;AP$13,INDIRECT("'"&amp;n_feu&amp;"'!$C$5:$C$144")&amp;INDIRECT("'"&amp;n_feu&amp;"'!$D$5:$D$144"),0)),"")</f>
        <v/>
      </c>
      <c r="AQ10" s="23" t="str" cm="1">
        <f t="array" aca="1" ref="AQ10" ca="1">IFERROR(INDEX(INDIRECT("'"&amp;n_feu&amp;"'!$K$5:$K$164"),MATCH($Y10&amp;AQ$13,INDIRECT("'"&amp;n_feu&amp;"'!$C$5:$C$164")&amp;INDIRECT("'"&amp;n_feu&amp;"'!$D$5:$D$164"),0)),"")</f>
        <v/>
      </c>
      <c r="AR10" s="23" t="str" cm="1">
        <f t="array" aca="1" ref="AR10" ca="1">IFERROR(INDEX(INDIRECT("'"&amp;n_feu&amp;"'!$K$5:$K$144"),MATCH($Y10&amp;AR$13,INDIRECT("'"&amp;n_feu&amp;"'!$C$5:$C$144")&amp;INDIRECT("'"&amp;n_feu&amp;"'!$D$5:$D$144"),0)),"")</f>
        <v/>
      </c>
      <c r="AS10" s="23" t="str" cm="1">
        <f t="array" aca="1" ref="AS10" ca="1">IFERROR(INDEX(INDIRECT("'"&amp;n_feu&amp;"'!$K$5:$K$144"),MATCH($Y10&amp;AS$13,INDIRECT("'"&amp;n_feu&amp;"'!$C$5:$C$144")&amp;INDIRECT("'"&amp;n_feu&amp;"'!$D$5:$D$144"),0)),"")</f>
        <v/>
      </c>
      <c r="AT10" s="23" t="str" cm="1">
        <f t="array" aca="1" ref="AT10" ca="1">IFERROR(INDEX(INDIRECT("'"&amp;n_feu&amp;"'!$K$5:$K$144"),MATCH($Y10&amp;AT$13,INDIRECT("'"&amp;n_feu&amp;"'!$C$5:$C$144")&amp;INDIRECT("'"&amp;n_feu&amp;"'!$D$5:$D$144"),0)),"")</f>
        <v/>
      </c>
      <c r="AU10" s="23" t="str" cm="1">
        <f t="array" aca="1" ref="AU10" ca="1">IFERROR(INDEX(INDIRECT("'"&amp;n_feu&amp;"'!$K$5:$K$154"),MATCH($Y10&amp;AU$13,INDIRECT("'"&amp;n_feu&amp;"'!$C$5:$C$154")&amp;INDIRECT("'"&amp;n_feu&amp;"'!$D$5:$D$154"),0)),"")</f>
        <v/>
      </c>
      <c r="AV10" s="23" t="str" cm="1">
        <f t="array" aca="1" ref="AV10" ca="1">IFERROR(INDEX(INDIRECT("'"&amp;n_feu&amp;"'!$K$5:$K$154"),MATCH($Y10&amp;AV$13,INDIRECT("'"&amp;n_feu&amp;"'!$C$5:$C$154")&amp;INDIRECT("'"&amp;n_feu&amp;"'!$D$5:$D$154"),0)),"")</f>
        <v/>
      </c>
      <c r="AW10" s="22">
        <f t="shared" si="18"/>
        <v>45475</v>
      </c>
      <c r="AX10" s="23" t="str" cm="1">
        <f t="array" aca="1" ref="AX10" ca="1">IFERROR(INDEX(INDIRECT("'"&amp;n_feu&amp;"'!$L$5:$L$144"),MATCH($Y10&amp;AX$13,INDIRECT("'"&amp;n_feu&amp;"'!$C$5:$C$144")&amp;INDIRECT("'"&amp;n_feu&amp;"'!$D$5:$D$144"),0)),"")</f>
        <v/>
      </c>
      <c r="AY10" s="23" t="str" cm="1">
        <f t="array" aca="1" ref="AY10" ca="1">IFERROR(INDEX(INDIRECT("'"&amp;n_feu&amp;"'!$L$5:$L$164"),MATCH($Y10&amp;AY$13,INDIRECT("'"&amp;n_feu&amp;"'!$C$5:$C$164")&amp;INDIRECT("'"&amp;n_feu&amp;"'!$D$5:$D$164"),0)),"")</f>
        <v/>
      </c>
      <c r="AZ10" s="23" t="str" cm="1">
        <f t="array" aca="1" ref="AZ10" ca="1">IFERROR(INDEX(INDIRECT("'"&amp;n_feu&amp;"'!$L$5:$L$144"),MATCH($Y10&amp;AZ$13,INDIRECT("'"&amp;n_feu&amp;"'!$C$5:$C$144")&amp;INDIRECT("'"&amp;n_feu&amp;"'!$D$5:$D$144"),0)),"")</f>
        <v/>
      </c>
      <c r="BA10" s="23" t="str" cm="1">
        <f t="array" aca="1" ref="BA10" ca="1">IFERROR(INDEX(INDIRECT("'"&amp;n_feu&amp;"'!$L$5:$L$144"),MATCH($Y10&amp;BA$13,INDIRECT("'"&amp;n_feu&amp;"'!$C$5:$C$144")&amp;INDIRECT("'"&amp;n_feu&amp;"'!$D$5:$D$144"),0)),"")</f>
        <v/>
      </c>
      <c r="BB10" s="23" t="str" cm="1">
        <f t="array" aca="1" ref="BB10" ca="1">IFERROR(INDEX(INDIRECT("'"&amp;n_feu&amp;"'!$L$5:$L$144"),MATCH($Y10&amp;BB$13,INDIRECT("'"&amp;n_feu&amp;"'!$C$5:$C$144")&amp;INDIRECT("'"&amp;n_feu&amp;"'!$D$5:$D$144"),0)),"")</f>
        <v/>
      </c>
      <c r="BC10" s="23" t="str" cm="1">
        <f t="array" aca="1" ref="BC10" ca="1">IFERROR(INDEX(INDIRECT("'"&amp;n_feu&amp;"'!$L$5:$L$164"),MATCH($Y10&amp;BC$13,INDIRECT("'"&amp;n_feu&amp;"'!$C$5:$C$164")&amp;INDIRECT("'"&amp;n_feu&amp;"'!$D$5:$D$164"),0)),"")</f>
        <v/>
      </c>
      <c r="BD10" s="23" t="str" cm="1">
        <f t="array" aca="1" ref="BD10" ca="1">IFERROR(INDEX(INDIRECT("'"&amp;n_feu&amp;"'!$L$5:$L$154"),MATCH($Y10&amp;BD$13,INDIRECT("'"&amp;n_feu&amp;"'!$C$5:$C$154")&amp;INDIRECT("'"&amp;n_feu&amp;"'!$D$5:$D$154"),0)),"")</f>
        <v/>
      </c>
      <c r="BE10" s="22">
        <f t="shared" si="19"/>
        <v>45475</v>
      </c>
      <c r="BF10" s="23" t="str" cm="1">
        <f t="array" aca="1" ref="BF10" ca="1">IFERROR(INDEX(INDIRECT("'"&amp;n_feu&amp;"'!$M$5:$M$144"),MATCH($Y10&amp;BF$13,INDIRECT("'"&amp;n_feu&amp;"'!$C$5:$C$144")&amp;INDIRECT("'"&amp;n_feu&amp;"'!$D$5:$D$144"),0)),"")</f>
        <v/>
      </c>
      <c r="BG10" s="23" t="str" cm="1">
        <f t="array" aca="1" ref="BG10" ca="1">IFERROR(INDEX(INDIRECT("'"&amp;n_feu&amp;"'!$M$5:$M$164"),MATCH($Y10&amp;BG$13,INDIRECT("'"&amp;n_feu&amp;"'!$C$5:$C$164")&amp;INDIRECT("'"&amp;n_feu&amp;"'!$D$5:$D$164"),0)),"")</f>
        <v/>
      </c>
      <c r="BH10" s="23" t="str" cm="1">
        <f t="array" aca="1" ref="BH10" ca="1">IFERROR(INDEX(INDIRECT("'"&amp;n_feu&amp;"'!$M$5:$M$144"),MATCH($Y10&amp;BH$13,INDIRECT("'"&amp;n_feu&amp;"'!$C$5:$C$144")&amp;INDIRECT("'"&amp;n_feu&amp;"'!$D$5:$D$144"),0)),"")</f>
        <v/>
      </c>
      <c r="BI10" s="23" t="str" cm="1">
        <f t="array" aca="1" ref="BI10" ca="1">IFERROR(INDEX(INDIRECT("'"&amp;n_feu&amp;"'!$M$5:$M$144"),MATCH($Y10&amp;BI$13,INDIRECT("'"&amp;n_feu&amp;"'!$C$5:$C$144")&amp;INDIRECT("'"&amp;n_feu&amp;"'!$D$5:$D$144"),0)),"")</f>
        <v/>
      </c>
      <c r="BJ10" s="23" t="str" cm="1">
        <f t="array" aca="1" ref="BJ10" ca="1">IFERROR(INDEX(INDIRECT("'"&amp;n_feu&amp;"'!$M$5:$M$144"),MATCH($Y10&amp;BJ$13,INDIRECT("'"&amp;n_feu&amp;"'!$C$5:$C$144")&amp;INDIRECT("'"&amp;n_feu&amp;"'!$D$5:$D$144"),0)),"")</f>
        <v/>
      </c>
      <c r="BK10" s="23" t="str" cm="1">
        <f t="array" aca="1" ref="BK10" ca="1">IFERROR(INDEX(INDIRECT("'"&amp;n_feu&amp;"'!$M$5:$M$164"),MATCH($Y10&amp;BK$13,INDIRECT("'"&amp;n_feu&amp;"'!$C$5:$C$164")&amp;INDIRECT("'"&amp;n_feu&amp;"'!$D$5:$D$164"),0)),"")</f>
        <v/>
      </c>
      <c r="BL10" s="23" t="str" cm="1">
        <f t="array" aca="1" ref="BL10" ca="1">IFERROR(INDEX(INDIRECT("'"&amp;n_feu&amp;"'!$M$5:$M$154"),MATCH($Y10&amp;BL$13,INDIRECT("'"&amp;n_feu&amp;"'!$C$5:$C$154")&amp;INDIRECT("'"&amp;n_feu&amp;"'!$D$5:$D$154"),0)),"")</f>
        <v/>
      </c>
      <c r="BM10" s="22">
        <f t="shared" si="20"/>
        <v>45475</v>
      </c>
      <c r="BN10" s="23" t="str">
        <f t="shared" ca="1" si="21"/>
        <v/>
      </c>
      <c r="BO10" s="23">
        <f t="shared" ca="1" si="22"/>
        <v>139</v>
      </c>
      <c r="BP10" s="23" t="str">
        <f t="shared" ca="1" si="22"/>
        <v/>
      </c>
      <c r="BQ10" s="23" t="str">
        <f t="shared" ca="1" si="22"/>
        <v/>
      </c>
      <c r="BR10" s="23" t="str">
        <f t="shared" ca="1" si="22"/>
        <v/>
      </c>
      <c r="BS10" s="23" t="str">
        <f t="shared" ca="1" si="22"/>
        <v/>
      </c>
      <c r="BT10" s="23" t="str">
        <f t="shared" ca="1" si="22"/>
        <v/>
      </c>
      <c r="BU10" s="22">
        <f t="shared" si="23"/>
        <v>45475</v>
      </c>
      <c r="BV10" s="22">
        <f t="shared" si="24"/>
        <v>45475</v>
      </c>
      <c r="BW10" s="23" t="str">
        <f t="shared" ca="1" si="25"/>
        <v/>
      </c>
      <c r="BX10" s="23"/>
      <c r="BY10" s="23" t="str">
        <f t="shared" si="26"/>
        <v/>
      </c>
      <c r="BZ10" s="23">
        <f t="shared" ca="1" si="27"/>
        <v>1180</v>
      </c>
      <c r="CA10" s="23"/>
      <c r="CB10" s="23" t="str">
        <f t="shared" si="28"/>
        <v/>
      </c>
      <c r="CC10" s="23" t="str">
        <f t="shared" ca="1" si="29"/>
        <v/>
      </c>
      <c r="CD10" s="23"/>
      <c r="CE10" s="29" t="str">
        <f t="shared" si="30"/>
        <v/>
      </c>
      <c r="CF10" s="30">
        <f>1041+139</f>
        <v>1180</v>
      </c>
      <c r="CG10" s="30" t="str">
        <f t="shared" ref="CG10:CG39" ca="1" si="31">IF(SUM(CF10)-SUM(BZ10)=0,"",(SUM(CF10)-SUM(BZ10)))</f>
        <v/>
      </c>
      <c r="CH10" s="30" t="str">
        <f>IFERROR(INDEX('FORMULE TOTAL'!$AH$9:AH1001,MATCH(RECAP!A10,'FORMULE TOTAL'!$AI$9:AI1001,0)),"")</f>
        <v/>
      </c>
      <c r="CI10" s="23">
        <f ca="1">IF(SUM(AC10)+SUM(BQ10)=0,"",SUM(AC10)+SUM(BQ10))</f>
        <v>146</v>
      </c>
      <c r="CJ10" s="30">
        <f ca="1">IF(CI10="","",INDEX('[1] 01-01-23 au 24-05-2024'!$AN$23:$AN$5010,MATCH(BV10,'[1] 01-01-23 au 24-05-2024'!$AM$23:$AM$5010,0)))</f>
        <v>146</v>
      </c>
      <c r="CK10" s="23">
        <v>145.53</v>
      </c>
      <c r="CL10" s="30">
        <f ca="1">IF(CI10="","",INDEX('[1] 01-01-23 au 24-05-2024'!$AO$23:$AO$5010,MATCH(BV10,'[1] 01-01-23 au 24-05-2024'!$AM$23:$AM$5010,0)))</f>
        <v>145.53</v>
      </c>
      <c r="CM10" s="29">
        <f t="shared" ref="CM9:CM39" ca="1" si="32">IF(CK10=0,"",SUM(CI10)-SUM(CK10))</f>
        <v>0.46999999999999886</v>
      </c>
      <c r="CN10" s="23" t="str">
        <f t="shared" ref="CN9:CN39" ca="1" si="33">IF(SUM(AE10)+SUM(BS10)=0,"",SUM(AE10)+SUM(BS10))</f>
        <v/>
      </c>
      <c r="CO10" s="23"/>
      <c r="CP10" s="31" t="str">
        <f t="shared" ref="CP9:CP39" si="34">IF(CO10=0,"",SUM(CN10)-SUM(CO10))</f>
        <v/>
      </c>
      <c r="CQ10" s="23" t="str">
        <f t="shared" ref="CQ9:CQ39" ca="1" si="35">IF(SUM(AF10)+SUM(BT10)=0,"",SUM(AF10)+SUM(BT10))</f>
        <v/>
      </c>
      <c r="CR10" s="23"/>
      <c r="CS10" s="32" t="str">
        <f t="shared" ref="CS9:CS39" si="36">IF(CR10=0,"",SUM(CQ10)-SUM(CR10))</f>
        <v/>
      </c>
      <c r="CT10" s="33"/>
      <c r="CU10" s="34">
        <f t="shared" ref="CU9:CU39" ca="1" si="37">SUM(BW10)+SUM(CC10)+SUM(CN10)+SUM(CQ10)</f>
        <v>0</v>
      </c>
      <c r="CV10" s="34">
        <f t="shared" ref="CV9:CW39" si="38">SUM(BX10)+SUM(CD10)+SUM(CO10)+SUM(CR10)</f>
        <v>0</v>
      </c>
      <c r="CW10" s="35">
        <f t="shared" si="38"/>
        <v>0</v>
      </c>
      <c r="CX10" s="34">
        <f t="shared" ref="CX10:CX39" ca="1" si="39">SUM(BZ10)+SUM(CI10)</f>
        <v>1326</v>
      </c>
      <c r="CY10" s="34">
        <f t="shared" ref="CY9:CY39" si="40">SUM(CA10)+SUM(CK10)</f>
        <v>145.53</v>
      </c>
      <c r="CZ10" s="35">
        <f t="shared" ref="CZ9:CZ39" ca="1" si="41">SUM(CB10)+SUM(CM10)</f>
        <v>0.46999999999999886</v>
      </c>
      <c r="DA10" s="22">
        <f t="shared" ref="DA9:DA39" si="42">A10</f>
        <v>45475</v>
      </c>
      <c r="DB10" s="35" t="str" cm="1">
        <f t="array" aca="1" ref="DB10" ca="1">IFERROR(INDEX(INDIRECT("'"&amp;n_feu&amp;"'!$O$5:$O$154"),MATCH($Y10&amp;DB$13,INDIRECT("'"&amp;n_feu&amp;"'!$C$5:$C$154")&amp;INDIRECT("'"&amp;n_feu&amp;"'!$D$5:$D$154"),0)),"")</f>
        <v/>
      </c>
      <c r="DC10" s="35"/>
      <c r="DD10" s="35" t="str">
        <f t="shared" ref="DD9:DD39" ca="1" si="43">IF(SUM(DB10)-SUM(DC10)=0,"",SUM(DB10)-SUM(DC10))</f>
        <v/>
      </c>
      <c r="DE10" s="36" t="str">
        <f t="shared" ref="DE9:DE39" ca="1" si="44">IF(SUM(DB10)=0,"",SUM(DB10)*0.9725)</f>
        <v/>
      </c>
      <c r="DF10" s="23" t="str">
        <f t="shared" ref="DF9:DF39" ca="1" si="45">IF(SUM(DE10)=0,"",SUM(DC10-DE10))</f>
        <v/>
      </c>
      <c r="DG10" s="23"/>
      <c r="DH10" s="31"/>
      <c r="DI10" s="37"/>
      <c r="DJ10" s="22">
        <f t="shared" ref="DJ9:DJ39" si="46">J10</f>
        <v>45475</v>
      </c>
      <c r="DK10" s="35" t="str" cm="1">
        <f t="array" aca="1" ref="DK10" ca="1">IFERROR(INDEX(INDIRECT("'"&amp;n_feu&amp;"'!$O$5:$O$164"),MATCH($Y10&amp;DK$13,INDIRECT("'"&amp;n_feu&amp;"'!$C$5:$C$164")&amp;INDIRECT("'"&amp;n_feu&amp;"'!$D$5:$D$164"),0)),"")</f>
        <v/>
      </c>
      <c r="DL10" s="35"/>
      <c r="DM10" s="35" t="str">
        <f t="shared" ref="DM9:DM39" ca="1" si="47">IF(SUM(DK10)-SUM(DL10)=0,"",SUM(DK10)-SUM(DL10))</f>
        <v/>
      </c>
      <c r="DN10" s="38">
        <f t="shared" ref="DN10:DN39" ca="1" si="48">SUM(DB10)+SUM(DK10)-SUM(DO10)</f>
        <v>0</v>
      </c>
      <c r="DO10" s="39" t="str" cm="1">
        <f t="array" ref="DO10">IF(ISNA(MATCH(A10,INT([2]SUMUP!$B$4:$B$550),0)),"",INDEX([2]SUMUP!$W:$W,MAX(IF(INT([2]SUMUP!$B$4:$B$550)=A10,ROW([2]SUMUP!$B$4:$B$550)))))</f>
        <v/>
      </c>
      <c r="DP10" s="39" t="str" cm="1">
        <f t="array" ref="DP10">IF(ISNA(MATCH(A10,INT([2]SUMUP!$B$4:$B$550),0)),"",INDEX([2]SUMUP!$X:$X,MAX(IF(INT([2]SUMUP!$B$4:$B$550)=A10,ROW([2]SUMUP!$B$4:$B$550)))))</f>
        <v/>
      </c>
      <c r="DQ10" s="39" t="str" cm="1">
        <f t="array" ref="DQ10">IF(ISNA(MATCH(A10,INT([2]SUMUP!$B$4:$B$550),0)),"",INDEX([2]SUMUP!$Y:$Y,MAX(IF(INT([2]SUMUP!$B$4:$B$550)=A10,ROW([2]SUMUP!$B$4:$B$550)))))</f>
        <v/>
      </c>
      <c r="DR10" s="36" t="str">
        <f t="shared" ref="DR9:DR17" ca="1" si="49">IF(SUM(DK10)=0,"",SUM(DK10)*0.9725)</f>
        <v/>
      </c>
      <c r="DS10" s="23" t="str">
        <f t="shared" ref="DS9:DS39" ca="1" si="50">IF(SUM(DR10)=0,"",SUM(DL10-DR10))</f>
        <v/>
      </c>
      <c r="DT10" s="23"/>
      <c r="DU10" s="31"/>
      <c r="DV10" s="37"/>
      <c r="DW10" s="22">
        <f t="shared" ref="DW9:DW39" si="51">A10</f>
        <v>45475</v>
      </c>
      <c r="DX10" s="40" t="str">
        <f t="shared" ref="DX9:DX39" ca="1" si="52">BW10</f>
        <v/>
      </c>
      <c r="DY10" s="40">
        <f t="shared" ref="DY9:DY39" ca="1" si="53">BZ10</f>
        <v>1180</v>
      </c>
      <c r="DZ10" s="40" t="str">
        <f t="shared" ref="DZ9:DZ39" ca="1" si="54">CC10</f>
        <v/>
      </c>
      <c r="EA10" s="40">
        <f t="shared" ref="EA9:EA39" ca="1" si="55">CI10</f>
        <v>146</v>
      </c>
      <c r="EB10" s="40" t="str">
        <f t="shared" ref="EB9:EB39" ca="1" si="56">CN10</f>
        <v/>
      </c>
      <c r="EC10" s="40" t="str">
        <f t="shared" ref="EC9:EC39" ca="1" si="57">CQ10</f>
        <v/>
      </c>
      <c r="ED10" s="40"/>
      <c r="EE10" s="40" t="str">
        <f t="shared" ref="EE9:EE39" ca="1" si="58">IF(SUM(DK10)+SUM(DB10)=0,"",SUM(DK10)+SUM(DB10))</f>
        <v/>
      </c>
      <c r="EF10" s="41" t="str">
        <f t="shared" ref="EF9:EF18" ca="1" si="59">IF(SUM(DX10)+SUM(DZ10)+SUM(EB10)+SUM(EC10)+SUM(ED10)=0,"",SUM(DX10)+SUM(DZ10)+SUM(EB10)+SUM(EC10)+SUM(ED10))</f>
        <v/>
      </c>
      <c r="EG10" s="35">
        <f t="shared" ref="EG9:EG39" ca="1" si="60">IF(SUM(DY10)+SUM(EA10)+SUM(EE10)=0,"",SUM(DY10)+SUM(EA10)+SUM(EE10))</f>
        <v>1326</v>
      </c>
      <c r="EH10" s="35" t="str" cm="1">
        <f t="array" aca="1" ref="EH10" ca="1">IFERROR(INDEX(INDIRECT("'"&amp;n_feu&amp;"'!$BH$5:$BH$154"),MATCH($Y10&amp;EH$13,INDIRECT("'"&amp;n_feu&amp;"'!$C$5:$C$154")&amp;INDIRECT("'"&amp;n_feu&amp;"'!$D$5:$D$154"),0)),"")</f>
        <v/>
      </c>
      <c r="EI10" s="35" cm="1">
        <f t="array" aca="1" ref="EI10" ca="1">IFERROR(INDEX(INDIRECT("'"&amp;n_feu&amp;"'!$BH$5:$BH$164"),MATCH($Y10&amp;EI$13,INDIRECT("'"&amp;n_feu&amp;"'!$C$5:$C$164")&amp;INDIRECT("'"&amp;n_feu&amp;"'!$D$5:$D$164"),0)),"")</f>
        <v>200</v>
      </c>
      <c r="EJ10" s="34" t="str" cm="1">
        <f t="array" aca="1" ref="EJ10" ca="1">IFERROR(INDEX(INDIRECT("'"&amp;n_feu&amp;"'!$BH$5:$BH$154"),MATCH($Y10&amp;EJ$13,INDIRECT("'"&amp;n_feu&amp;"'!$C$5:$C$154")&amp;INDIRECT("'"&amp;n_feu&amp;"'!$D$5:$D$154"),0)),"")</f>
        <v/>
      </c>
      <c r="EK10" s="34" cm="1">
        <f t="array" aca="1" ref="EK10" ca="1">IFERROR(INDEX(INDIRECT("'"&amp;n_feu&amp;"'!$BH$5:$BH$154"),MATCH($Y10&amp;EK$13,INDIRECT("'"&amp;n_feu&amp;"'!$C$5:$C$154")&amp;INDIRECT("'"&amp;n_feu&amp;"'!$D$5:$D$154"),0)),"")</f>
        <v>190</v>
      </c>
      <c r="EL10" s="34" t="str" cm="1">
        <f t="array" aca="1" ref="EL10" ca="1">IFERROR(INDEX(INDIRECT("'"&amp;n_feu&amp;"'!$BH$5:$BH$154"),MATCH($Y10&amp;EL$13,INDIRECT("'"&amp;n_feu&amp;"'!$C$5:$C$154")&amp;INDIRECT("'"&amp;n_feu&amp;"'!$D$5:$D$154"),0)),"")</f>
        <v/>
      </c>
      <c r="EM10" s="34" t="str" cm="1">
        <f t="array" aca="1" ref="EM10" ca="1">IFERROR(INDEX(INDIRECT("'"&amp;n_feu&amp;"'!$BH$5:$BH$154"),MATCH($Y10&amp;EM$13,INDIRECT("'"&amp;n_feu&amp;"'!$C$5:$C$154")&amp;INDIRECT("'"&amp;n_feu&amp;"'!$D$5:$D$154"),0)),"")</f>
        <v/>
      </c>
      <c r="EN10" s="34" t="str">
        <f t="shared" ref="EN9:EN39" ca="1" si="61">IF(SUM(EH10)+SUM(EJ10)+SUM(EL10)+SUM(EM10)=0,"",SUM(EH10)+SUM(EJ10)+SUM(EL10)+SUM(EM10))</f>
        <v/>
      </c>
      <c r="EO10" s="34">
        <f t="shared" ref="EO9:EO39" ca="1" si="62">IF(SUM(EI10)+SUM(EK10)=0,"",SUM(EI10)+SUM(EK10))</f>
        <v>390</v>
      </c>
      <c r="EP10" s="22">
        <f t="shared" ref="EP9:EP39" si="63">A10</f>
        <v>45475</v>
      </c>
      <c r="EQ10" s="23" t="str" cm="1">
        <f t="array" aca="1" ref="EQ10" ca="1">IFERROR(INDEX(INDIRECT("'"&amp;n_feu&amp;"'!$Q$5:$Q$144"),MATCH($Y10&amp;EQ$13,INDIRECT("'"&amp;n_feu&amp;"'!$C$5:$C$144")&amp;INDIRECT("'"&amp;n_feu&amp;"'!$D$5:$D$144"),0)),"")</f>
        <v/>
      </c>
      <c r="ER10" s="23" t="str" cm="1">
        <f t="array" aca="1" ref="ER10" ca="1">IFERROR(INDEX(INDIRECT("'"&amp;n_feu&amp;"'!$Q$5:$Q$164"),MATCH($Y10&amp;ER$13,INDIRECT("'"&amp;n_feu&amp;"'!$C$5:$C$164")&amp;INDIRECT("'"&amp;n_feu&amp;"'!$D$5:$D$164"),0)),"")</f>
        <v/>
      </c>
      <c r="ES10" s="23" t="str" cm="1">
        <f t="array" aca="1" ref="ES10" ca="1">IFERROR(INDEX(INDIRECT("'"&amp;n_feu&amp;"'!$Q$5:$Q$144"),MATCH($Y10&amp;ES$13,INDIRECT("'"&amp;n_feu&amp;"'!$C$5:$C$144")&amp;INDIRECT("'"&amp;n_feu&amp;"'!$D$5:$D$144"),0)),"")</f>
        <v/>
      </c>
      <c r="ET10" s="23" t="str" cm="1">
        <f t="array" aca="1" ref="ET10" ca="1">IFERROR(INDEX(INDIRECT("'"&amp;n_feu&amp;"'!$Q$5:$Q$144"),MATCH($Y10&amp;ET$13,INDIRECT("'"&amp;n_feu&amp;"'!$C$5:$C$144")&amp;INDIRECT("'"&amp;n_feu&amp;"'!$D$5:$D$144"),0)),"")</f>
        <v/>
      </c>
      <c r="EU10" s="23" t="str" cm="1">
        <f t="array" aca="1" ref="EU10" ca="1">IFERROR(INDEX(INDIRECT("'"&amp;n_feu&amp;"'!$Q$5:$Q$144"),MATCH($Y10&amp;EU$13,INDIRECT("'"&amp;n_feu&amp;"'!$C$5:$C$144")&amp;INDIRECT("'"&amp;n_feu&amp;"'!$D$5:$D$144"),0)),"")</f>
        <v/>
      </c>
      <c r="EV10" s="23" t="str" cm="1">
        <f t="array" aca="1" ref="EV10" ca="1">IFERROR(INDEX(INDIRECT("'"&amp;n_feu&amp;"'!$Q$5:$Q$144"),MATCH($Y10&amp;EV$13,INDIRECT("'"&amp;n_feu&amp;"'!$C$5:$C$144")&amp;INDIRECT("'"&amp;n_feu&amp;"'!$D$5:$D$144"),0)),"")</f>
        <v/>
      </c>
      <c r="EW10" s="23" t="str" cm="1">
        <f t="array" aca="1" ref="EW10" ca="1">IFERROR(INDEX(INDIRECT("'"&amp;n_feu&amp;"'!$Q$5:$Q$144"),MATCH($Y10&amp;EW$13,INDIRECT("'"&amp;n_feu&amp;"'!$C$5:$C$144")&amp;INDIRECT("'"&amp;n_feu&amp;"'!$D$5:$D$144"),0)),"")</f>
        <v/>
      </c>
      <c r="EX10" s="42" t="str">
        <f t="shared" ref="EX9:EX39" ca="1" si="64">IF(SUM(EQ10)+SUM(ES10)+SUM(EW10)=0,"",SUM(EQ10)+SUM(ES10)+SUM(EW10))</f>
        <v/>
      </c>
      <c r="EY10" s="43" t="str">
        <f t="shared" ref="EY9:EY39" ca="1" si="65">IF(SUM(ER10)+SUM(ET10)=0,"",SUM(ER10)+SUM(ET10))</f>
        <v/>
      </c>
      <c r="EZ10" s="44">
        <f t="shared" ref="EZ9:EZ39" si="66">A10</f>
        <v>45475</v>
      </c>
      <c r="FA10" s="23" t="str" cm="1">
        <f t="array" aca="1" ref="FA10" ca="1">IFERROR(INDEX(INDIRECT("'"&amp;n_feu&amp;"'!$R$5:$R$144"),MATCH($Y10&amp;FA$15,INDIRECT("'"&amp;n_feu&amp;"'!$C$5:$C$144")&amp;INDIRECT("'"&amp;n_feu&amp;"'!$D$5:$D$144"),0)),"")</f>
        <v/>
      </c>
      <c r="FB10" s="26" cm="1">
        <f t="array" aca="1" ref="FB10" ca="1">IFERROR(INDEX(INDIRECT("'"&amp;n_feu&amp;"'!$R$5:$R$164"),MATCH($Y10&amp;FB$15,INDIRECT("'"&amp;n_feu&amp;"'!$C$5:$C$164")&amp;INDIRECT("'"&amp;n_feu&amp;"'!$D$5:$D$164"),0)),"")</f>
        <v>897</v>
      </c>
      <c r="FC10" s="23" t="str" cm="1">
        <f t="array" aca="1" ref="FC10" ca="1">IFERROR(INDEX(INDIRECT("'"&amp;n_feu&amp;"'!$R$5:$R$144"),MATCH($Y10&amp;FC$15,INDIRECT("'"&amp;n_feu&amp;"'!$C$5:$C$144")&amp;INDIRECT("'"&amp;n_feu&amp;"'!$D$5:$D$144"),0)),"")</f>
        <v/>
      </c>
      <c r="FD10" s="26" cm="1">
        <f t="array" aca="1" ref="FD10" ca="1">IFERROR(INDEX(INDIRECT("'"&amp;n_feu&amp;"'!$R$5:$R$144"),MATCH($Y10&amp;FD$15,INDIRECT("'"&amp;n_feu&amp;"'!$C$5:$C$144")&amp;INDIRECT("'"&amp;n_feu&amp;"'!$D$5:$D$144"),0)),"")</f>
        <v>463</v>
      </c>
      <c r="FE10" s="23" t="str" cm="1">
        <f t="array" aca="1" ref="FE10" ca="1">IFERROR(INDEX(INDIRECT("'"&amp;n_feu&amp;"'!$R$5:$R$144"),MATCH($Y10&amp;FE$15,INDIRECT("'"&amp;n_feu&amp;"'!$C$5:$C$144")&amp;INDIRECT("'"&amp;n_feu&amp;"'!$D$5:$D$144"),0)),"")</f>
        <v/>
      </c>
      <c r="FF10" s="23" t="str" cm="1">
        <f t="array" aca="1" ref="FF10" ca="1">IFERROR(INDEX(INDIRECT("'"&amp;n_feu&amp;"'!$R$5:$R$154"),MATCH($Y10&amp;FF$15,INDIRECT("'"&amp;n_feu&amp;"'!$C$5:$C$154")&amp;INDIRECT("'"&amp;n_feu&amp;"'!$D$5:$D$154"),0)),"")</f>
        <v/>
      </c>
      <c r="FG10" s="31" t="str" cm="1">
        <f t="array" aca="1" ref="FG10" ca="1">IFERROR(INDEX(INDIRECT("'"&amp;n_feu&amp;"'!$R$5:$R$154"),MATCH($Y10&amp;FG$15,INDIRECT("'"&amp;n_feu&amp;"'!$C$5:$C$154")&amp;INDIRECT("'"&amp;n_feu&amp;"'!$D$5:$D$154"),0)),"")</f>
        <v/>
      </c>
      <c r="FH10" s="45" t="str">
        <f t="shared" ref="FH9:FH18" ca="1" si="67">IF(SUM(FA10) +SUM(FC10)+SUM(FF10)+SUM(FG10)=0,"",SUM(FA10) +SUM(FC10)+SUM(FF10)+SUM(FG10))</f>
        <v/>
      </c>
      <c r="FI10" s="46">
        <f t="shared" ref="FI9:FI39" ca="1" si="68">IF(SUM(FB10)+SUM(FD10)=0,"",SUM(FB10)+SUM(FD10))</f>
        <v>1360</v>
      </c>
      <c r="FJ10" s="35">
        <f t="shared" ref="FJ9:FJ39" ca="1" si="69">IF(SUM(FH10)+SUM(FI10)=0,"",(SUM(FH10)+SUM(FI10))*1.69/100)</f>
        <v>22.984000000000002</v>
      </c>
      <c r="FK10" s="36" t="str">
        <f t="shared" ref="FK9:FK39" ca="1" si="70">IF(SUM(FH10)=0,"",SUM(FA10)*0.9831)</f>
        <v/>
      </c>
      <c r="FL10" s="23"/>
      <c r="FM10" s="23" t="str">
        <f t="shared" ref="FM9:FM39" ca="1" si="71">IF(SUM(FK10)=0,"",SUM(FL10-FK10))</f>
        <v/>
      </c>
      <c r="FN10" s="47" t="str">
        <f t="shared" ref="FN9:FN39" si="72">IF(FL10=0,"",FL10)</f>
        <v/>
      </c>
      <c r="FO10" s="31"/>
      <c r="FP10" s="48"/>
      <c r="FQ10" s="36">
        <f t="shared" ref="FQ9:FQ39" ca="1" si="73">IF(SUM(FB10)=0,"",SUM(FB10)*0.9831)</f>
        <v>881.84069999999997</v>
      </c>
      <c r="FR10" s="23">
        <v>881.83</v>
      </c>
      <c r="FS10" s="23">
        <f t="shared" ref="FS9:FS14" ca="1" si="74">IF(SUM(FQ10)=0,"",SUM(FR10-FQ10))</f>
        <v>-1.0699999999928878E-2</v>
      </c>
      <c r="FT10" s="47">
        <f t="shared" ref="FT9:FT14" si="75">IF(FR10=0,"",FR10)</f>
        <v>881.83</v>
      </c>
      <c r="FU10" s="31">
        <v>881.3</v>
      </c>
      <c r="FV10" s="49" t="s">
        <v>141</v>
      </c>
      <c r="FW10" s="22">
        <f t="shared" ref="FW9:FW39" si="76">A10</f>
        <v>45475</v>
      </c>
      <c r="FX10" s="36" t="str">
        <f t="shared" ref="FX9:FX39" ca="1" si="77">IF(SUM(FC10)=0,"",SUM(FC10)*0.9831)</f>
        <v/>
      </c>
      <c r="FY10" s="23"/>
      <c r="FZ10" s="23" t="str">
        <f t="shared" ref="FZ9:FZ39" ca="1" si="78">IF(SUM(FX10)=0,"",SUM(FY10-FX10))</f>
        <v/>
      </c>
      <c r="GA10" s="47" t="str">
        <f t="shared" ref="GA9:GA39" si="79">IF(FY10=0,"",FY10)</f>
        <v/>
      </c>
      <c r="GB10" s="50"/>
      <c r="GC10" s="48"/>
      <c r="GD10" s="51">
        <f t="shared" ref="GD9:GD39" ca="1" si="80">IF(SUM(FD10)=0,"",SUM(FD10)*0.9831)</f>
        <v>455.17529999999999</v>
      </c>
      <c r="GE10" s="52">
        <v>455.2</v>
      </c>
      <c r="GF10" s="23">
        <f t="shared" ref="GF9:GF39" ca="1" si="81">IF(SUM(GD10)=0,"",SUM(GE10-GD10))</f>
        <v>2.4699999999995725E-2</v>
      </c>
      <c r="GG10" s="47">
        <f t="shared" ref="GG9:GG39" si="82">IF(GE10=0,"",GE10)</f>
        <v>455.2</v>
      </c>
      <c r="GH10" s="55">
        <v>3957.21</v>
      </c>
      <c r="GI10" s="49" t="s">
        <v>142</v>
      </c>
      <c r="GJ10" s="51" t="str">
        <f t="shared" ref="GJ9:GJ39" ca="1" si="83">IF(SUM(FH10)=0,"",SUM(FF10)*0.9831)</f>
        <v/>
      </c>
      <c r="GK10" s="23"/>
      <c r="GL10" s="23" t="str">
        <f t="shared" ref="GL9:GL39" ca="1" si="84">IF(SUM(GJ10)=0,"",SUM(GK10-GJ10))</f>
        <v/>
      </c>
      <c r="GM10" s="47" t="str">
        <f t="shared" ref="GM9:GM39" si="85">IF(GK10=0,"",GK10)</f>
        <v/>
      </c>
      <c r="GN10" s="31"/>
      <c r="GO10" s="53"/>
      <c r="GP10" s="51" t="str">
        <f t="shared" ref="GP9:GP39" ca="1" si="86">IF(SUM(FG10)=0,"",SUM(FG10)*0.9831)</f>
        <v/>
      </c>
      <c r="GQ10" s="23"/>
      <c r="GR10" s="23" t="str">
        <f t="shared" ref="GR9:GR39" ca="1" si="87">IF(SUM(GP10)=0,"",SUM(GQ10-GP10))</f>
        <v/>
      </c>
      <c r="GS10" s="47" t="str">
        <f t="shared" ref="GS9:GS39" si="88">IF(GQ10=0,"",GQ10)</f>
        <v/>
      </c>
      <c r="GT10" s="31"/>
      <c r="GU10" s="53"/>
      <c r="GV10" s="36" t="str" cm="1">
        <f t="array" aca="1" ref="GV10" ca="1">IFERROR(INDEX(INDIRECT("'"&amp;n_feu&amp;"'!$O$5:$O$154"),MATCH($Y10&amp;DB$13,INDIRECT("'"&amp;n_feu&amp;"'!$C$5:$C$154")&amp;INDIRECT("'"&amp;n_feu&amp;"'!$D$5:$D$154"),0)),"")</f>
        <v/>
      </c>
      <c r="GW10" s="23" t="str">
        <f t="shared" ref="GW9:GW39" si="89">IF(SUM(ED10)=0,"",SUM(ED10)*0.9725)</f>
        <v/>
      </c>
      <c r="GX10" s="23"/>
      <c r="GY10" s="23" t="str">
        <f t="shared" ref="GY9:GY39" si="90">IF(SUM(GW10)=0,"",SUM(GX10-GW10))</f>
        <v/>
      </c>
      <c r="GZ10" s="47" t="str">
        <f t="shared" ref="GZ9:GZ39" si="91">IF(GX10=0,"",GX10)</f>
        <v/>
      </c>
      <c r="HA10" s="31"/>
      <c r="HB10" s="53"/>
      <c r="HC10" s="22">
        <f t="shared" ref="HC9:HC39" si="92">A10</f>
        <v>45475</v>
      </c>
      <c r="HD10" s="23" t="str" cm="1">
        <f t="array" aca="1" ref="HD10" ca="1">IFERROR(INDEX(INDIRECT("'"&amp;n_feu&amp;"'!$S$5:$S$144"),MATCH($Y10&amp;HD$15,INDIRECT("'"&amp;n_feu&amp;"'!$C$5:$C$144")&amp;INDIRECT("'"&amp;n_feu&amp;"'!$D$5:$D$144"),0)),"")</f>
        <v/>
      </c>
      <c r="HE10" s="23" t="str" cm="1">
        <f t="array" aca="1" ref="HE10" ca="1">IFERROR(INDEX(INDIRECT("'"&amp;n_feu&amp;"'!$S$5:$S$164"),MATCH($Y10&amp;HE$15,INDIRECT("'"&amp;n_feu&amp;"'!$C$5:$C$164")&amp;INDIRECT("'"&amp;n_feu&amp;"'!$D$5:$D$164"),0)),"")</f>
        <v/>
      </c>
      <c r="HF10" s="23" t="str" cm="1">
        <f t="array" aca="1" ref="HF10" ca="1">IFERROR(INDEX(INDIRECT("'"&amp;n_feu&amp;"'!$S$5:$S$144"),MATCH($Y10&amp;HF$15,INDIRECT("'"&amp;n_feu&amp;"'!$C$5:$C$144")&amp;INDIRECT("'"&amp;n_feu&amp;"'!$D$5:$D$144"),0)),"")</f>
        <v/>
      </c>
      <c r="HG10" s="23" t="str" cm="1">
        <f t="array" aca="1" ref="HG10" ca="1">IFERROR(INDEX(INDIRECT("'"&amp;n_feu&amp;"'!$S$5:$S$144"),MATCH($Y10&amp;HG$15,INDIRECT("'"&amp;n_feu&amp;"'!$C$5:$C$144")&amp;INDIRECT("'"&amp;n_feu&amp;"'!$D$5:$D$144"),0)),"")</f>
        <v/>
      </c>
      <c r="HH10" s="23" t="str" cm="1">
        <f t="array" aca="1" ref="HH10" ca="1">IFERROR(INDEX(INDIRECT("'"&amp;n_feu&amp;"'!$S$5:$S$144"),MATCH($Y10&amp;HH$15,INDIRECT("'"&amp;n_feu&amp;"'!$C$5:$C$144")&amp;INDIRECT("'"&amp;n_feu&amp;"'!$D$5:$D$144"),0)),"")</f>
        <v/>
      </c>
      <c r="HI10" s="23" t="str" cm="1">
        <f t="array" aca="1" ref="HI10" ca="1">IFERROR(INDEX(INDIRECT("'"&amp;n_feu&amp;"'!$S$5:$S$144"),MATCH($Y10&amp;HI$15,INDIRECT("'"&amp;n_feu&amp;"'!$C$5:$C$144")&amp;INDIRECT("'"&amp;n_feu&amp;"'!$D$5:$D$144"),0)),"")</f>
        <v/>
      </c>
      <c r="HJ10" s="23" t="str" cm="1">
        <f t="array" aca="1" ref="HJ10" ca="1">IFERROR(INDEX(INDIRECT("'"&amp;n_feu&amp;"'!$S$5:$S$144"),MATCH($Y10&amp;HJ$15,INDIRECT("'"&amp;n_feu&amp;"'!$C$5:$C$144")&amp;INDIRECT("'"&amp;n_feu&amp;"'!$D$5:$D$144"),0)),"")</f>
        <v/>
      </c>
      <c r="HK10" s="22">
        <f t="shared" ref="HK9:HK39" si="93">J10</f>
        <v>45475</v>
      </c>
      <c r="HL10" s="23" t="str" cm="1">
        <f t="array" aca="1" ref="HL10" ca="1">IFERROR(INDEX(INDIRECT("'"&amp;n_feu&amp;"'!$S$5:$S$144"),MATCH($Y10&amp;HL$15,INDIRECT("'"&amp;n_feu&amp;"'!$C$5:$C$144")&amp;INDIRECT("'"&amp;n_feu&amp;"'!$D$5:$D$144"),0)),"")</f>
        <v/>
      </c>
      <c r="HM10" s="23" t="str" cm="1">
        <f t="array" aca="1" ref="HM10" ca="1">IFERROR(INDEX(INDIRECT("'"&amp;n_feu&amp;"'!$S$5:$S$164"),MATCH($Y10&amp;HM$15,INDIRECT("'"&amp;n_feu&amp;"'!$C$5:$C$164")&amp;INDIRECT("'"&amp;n_feu&amp;"'!$D$5:$D$164"),0)),"")</f>
        <v/>
      </c>
      <c r="HN10" s="23" t="str" cm="1">
        <f t="array" aca="1" ref="HN10" ca="1">IFERROR(INDEX(INDIRECT("'"&amp;n_feu&amp;"'!$S$5:$S$144"),MATCH($Y10&amp;HN$15,INDIRECT("'"&amp;n_feu&amp;"'!$C$5:$C$144")&amp;INDIRECT("'"&amp;n_feu&amp;"'!$D$5:$D$144"),0)),"")</f>
        <v/>
      </c>
      <c r="HO10" s="23" t="str" cm="1">
        <f t="array" aca="1" ref="HO10" ca="1">IFERROR(INDEX(INDIRECT("'"&amp;n_feu&amp;"'!$S$5:$S$144"),MATCH($Y10&amp;HO$15,INDIRECT("'"&amp;n_feu&amp;"'!$C$5:$C$144")&amp;INDIRECT("'"&amp;n_feu&amp;"'!$D$5:$D$144"),0)),"")</f>
        <v/>
      </c>
      <c r="HP10" s="23" t="str" cm="1">
        <f t="array" aca="1" ref="HP10" ca="1">IFERROR(INDEX(INDIRECT("'"&amp;n_feu&amp;"'!$S$5:$S$144"),MATCH($Y10&amp;HP$15,INDIRECT("'"&amp;n_feu&amp;"'!$C$5:$C$144")&amp;INDIRECT("'"&amp;n_feu&amp;"'!$D$5:$D$144"),0)),"")</f>
        <v/>
      </c>
      <c r="HQ10" s="23" t="str" cm="1">
        <f t="array" aca="1" ref="HQ10" ca="1">IFERROR(INDEX(INDIRECT("'"&amp;n_feu&amp;"'!$S$5:$S$144"),MATCH($Y10&amp;HQ$15,INDIRECT("'"&amp;n_feu&amp;"'!$C$5:$C$144")&amp;INDIRECT("'"&amp;n_feu&amp;"'!$D$5:$D$144"),0)),"")</f>
        <v/>
      </c>
      <c r="HR10" s="23" t="str" cm="1">
        <f t="array" aca="1" ref="HR10" ca="1">IFERROR(INDEX(INDIRECT("'"&amp;n_feu&amp;"'!$S$5:$S$144"),MATCH($Y10&amp;HR$15,INDIRECT("'"&amp;n_feu&amp;"'!$C$5:$C$144")&amp;INDIRECT("'"&amp;n_feu&amp;"'!$D$5:$D$144"),0)),"")</f>
        <v/>
      </c>
      <c r="HS10" s="54">
        <f t="shared" ref="HS9:HS39" ca="1" si="94">SUM(HL10)+SUM(HN10)+SUM(HQ10)+SUM(HR10)</f>
        <v>0</v>
      </c>
      <c r="HT10" s="54">
        <f t="shared" ref="HT9:HT39" ca="1" si="95">SUM(HM10)+SUM(HO10)</f>
        <v>0</v>
      </c>
    </row>
    <row r="11" spans="1:228" ht="30" customHeight="1" x14ac:dyDescent="0.25">
      <c r="A11" s="22">
        <v>45476</v>
      </c>
      <c r="B11" s="23" t="str" cm="1">
        <f t="array" aca="1" ref="B11" ca="1">IFERROR(INDEX(INDIRECT("'"&amp;n_feu&amp;"'!$F$5:$F$144"),MATCH($A11&amp;B$13,INDIRECT("'"&amp;n_feu&amp;"'!$C$5:$C$144")&amp;INDIRECT("'"&amp;n_feu&amp;"'!$D$5:$D$144"),0)),"")</f>
        <v/>
      </c>
      <c r="C11" s="23" cm="1">
        <f t="array" aca="1" ref="C11" ca="1">IFERROR(INDEX(INDIRECT("'"&amp;n_feu&amp;"'!$F$5:$F$164"),MATCH($A11&amp;C$13,INDIRECT("'"&amp;n_feu&amp;"'!$C$5:$C$164")&amp;INDIRECT("'"&amp;n_feu&amp;"'!$D$5:$D$164"),0)),"")</f>
        <v>2081</v>
      </c>
      <c r="D11" s="23" t="str" cm="1">
        <f t="array" aca="1" ref="D11" ca="1">IFERROR(INDEX(INDIRECT("'"&amp;n_feu&amp;"'!$F$5:$F$144"),MATCH($A11&amp;D$13,INDIRECT("'"&amp;n_feu&amp;"'!$C$5:$C$144")&amp;INDIRECT("'"&amp;n_feu&amp;"'!$D$5:$D$144"),0)),"")</f>
        <v/>
      </c>
      <c r="E11" s="23" cm="1">
        <f t="array" aca="1" ref="E11" ca="1">IFERROR(INDEX(INDIRECT("'"&amp;n_feu&amp;"'!$F$5:$F$144"),MATCH($A11&amp;E$13,INDIRECT("'"&amp;n_feu&amp;"'!$C$5:$C$144")&amp;INDIRECT("'"&amp;n_feu&amp;"'!$D$5:$D$144"),0)),"")</f>
        <v>802</v>
      </c>
      <c r="F11" s="23" t="str" cm="1">
        <f t="array" aca="1" ref="F11" ca="1">IFERROR(INDEX(INDIRECT("'"&amp;n_feu&amp;"'!$F$5:$F$154"),MATCH($A11&amp;F$13,INDIRECT("'"&amp;n_feu&amp;"'!$C$5:$C$154")&amp;INDIRECT("'"&amp;n_feu&amp;"'!$D$5:$D$154"),0)),"")</f>
        <v/>
      </c>
      <c r="G11" s="23" t="str" cm="1">
        <f t="array" aca="1" ref="G11" ca="1">IFERROR(INDEX(INDIRECT("'"&amp;n_feu&amp;"'!$F$5:$F$154"),MATCH($A11&amp;G$13,INDIRECT("'"&amp;n_feu&amp;"'!$C$5:$C$154")&amp;INDIRECT("'"&amp;n_feu&amp;"'!$D$5:$D$154"),0)),"")</f>
        <v/>
      </c>
      <c r="H11" s="24">
        <f t="shared" ca="1" si="4"/>
        <v>0</v>
      </c>
      <c r="I11" s="25">
        <f t="shared" ca="1" si="5"/>
        <v>2883</v>
      </c>
      <c r="J11" s="22">
        <f t="shared" si="6"/>
        <v>45476</v>
      </c>
      <c r="K11" s="26" t="str" cm="1">
        <f t="array" aca="1" ref="K11" ca="1">IFERROR(INDEX(INDIRECT("'"&amp;n_feu&amp;"'!$cv$5:$cv$144"),MATCH($A11&amp;K$13,INDIRECT("'"&amp;n_feu&amp;"'!$C$5:$C$144")&amp;INDIRECT("'"&amp;n_feu&amp;"'!$D$5:$D$144"),0)),"")</f>
        <v/>
      </c>
      <c r="L11" s="27" t="str">
        <f t="shared" ca="1" si="7"/>
        <v>0</v>
      </c>
      <c r="M11" s="26" cm="1">
        <f t="array" aca="1" ref="M11" ca="1">IFERROR(INDEX(INDIRECT("'"&amp;n_feu&amp;"'!$cv$5:$cv$164"),MATCH($A11&amp;M$13,INDIRECT("'"&amp;n_feu&amp;"'!$C$5:$C$164")&amp;INDIRECT("'"&amp;n_feu&amp;"'!$D$5:$D$164"),0)),"")</f>
        <v>2079</v>
      </c>
      <c r="N11" s="27">
        <f t="shared" ca="1" si="8"/>
        <v>-2</v>
      </c>
      <c r="O11" s="26" t="str" cm="1">
        <f t="array" aca="1" ref="O11" ca="1">IFERROR(INDEX(INDIRECT("'"&amp;n_feu&amp;"'!$cv$5:$cv$144"),MATCH($A11&amp;O$13,INDIRECT("'"&amp;n_feu&amp;"'!$C$5:$C$144")&amp;INDIRECT("'"&amp;n_feu&amp;"'!$D$5:$D$144"),0)),"")</f>
        <v/>
      </c>
      <c r="P11" s="27" t="str">
        <f t="shared" ca="1" si="9"/>
        <v>0</v>
      </c>
      <c r="Q11" s="26" cm="1">
        <f t="array" aca="1" ref="Q11" ca="1">IFERROR(INDEX(INDIRECT("'"&amp;n_feu&amp;"'!$cv$5:$cv$144"),MATCH($A11&amp;Q$13,INDIRECT("'"&amp;n_feu&amp;"'!$C$5:$C$144")&amp;INDIRECT("'"&amp;n_feu&amp;"'!$D$5:$D$144"),0)),"")</f>
        <v>802.1</v>
      </c>
      <c r="R11" s="27">
        <f t="shared" ca="1" si="10"/>
        <v>0.10000000000002274</v>
      </c>
      <c r="S11" s="26" t="str" cm="1">
        <f t="array" aca="1" ref="S11" ca="1">IFERROR(INDEX(INDIRECT("'"&amp;n_feu&amp;"'!$cv$5:$cv$154"),MATCH($A11&amp;S$13,INDIRECT("'"&amp;n_feu&amp;"'!$C$5:$C$154")&amp;INDIRECT("'"&amp;n_feu&amp;"'!$D$5:$D$154"),0)),"")</f>
        <v/>
      </c>
      <c r="T11" s="27" t="str">
        <f t="shared" ca="1" si="11"/>
        <v>0</v>
      </c>
      <c r="U11" s="26" t="str" cm="1">
        <f t="array" aca="1" ref="U11" ca="1">IFERROR(INDEX(INDIRECT("'"&amp;n_feu&amp;"'!$cv$5:$cv$154"),MATCH($A11&amp;U$13,INDIRECT("'"&amp;n_feu&amp;"'!$C$5:$C$154")&amp;INDIRECT("'"&amp;n_feu&amp;"'!$D$5:$D$154"),0)),"")</f>
        <v/>
      </c>
      <c r="V11" s="27" t="str">
        <f t="shared" ca="1" si="12"/>
        <v>0</v>
      </c>
      <c r="W11" s="28">
        <f t="shared" ca="1" si="13"/>
        <v>0</v>
      </c>
      <c r="X11" s="28">
        <f t="shared" ca="1" si="14"/>
        <v>-1.8999999999999773</v>
      </c>
      <c r="Y11" s="22">
        <f t="shared" si="15"/>
        <v>45476</v>
      </c>
      <c r="Z11" s="23" t="str" cm="1">
        <f t="array" aca="1" ref="Z11" ca="1">IFERROR(INDEX(INDIRECT("'"&amp;n_feu&amp;"'!$I$5:$I$144"),MATCH($Y11&amp;Z$13,INDIRECT("'"&amp;n_feu&amp;"'!$C$5:$C$144")&amp;INDIRECT("'"&amp;n_feu&amp;"'!$D$5:$D$144"),0)),"")</f>
        <v/>
      </c>
      <c r="AA11" s="23" cm="1">
        <f t="array" aca="1" ref="AA11" ca="1">IFERROR(INDEX(INDIRECT("'"&amp;n_feu&amp;"'!$I$5:$I$164"),MATCH($Y11&amp;AA$13,INDIRECT("'"&amp;n_feu&amp;"'!$C$5:$C$164")&amp;INDIRECT("'"&amp;n_feu&amp;"'!$D$5:$D$164"),0)),"")</f>
        <v>943</v>
      </c>
      <c r="AB11" s="23" t="str" cm="1">
        <f t="array" aca="1" ref="AB11" ca="1">IFERROR(INDEX(INDIRECT("'"&amp;n_feu&amp;"'!$I$5:$I$144"),MATCH($Y11&amp;AB$13,INDIRECT("'"&amp;n_feu&amp;"'!$C$5:$C$144")&amp;INDIRECT("'"&amp;n_feu&amp;"'!$D$5:$D$144"),0)),"")</f>
        <v/>
      </c>
      <c r="AC11" s="23" cm="1">
        <f t="array" aca="1" ref="AC11" ca="1">IFERROR(INDEX(INDIRECT("'"&amp;n_feu&amp;"'!$I$5:$I$144"),MATCH($Y11&amp;AC$13,INDIRECT("'"&amp;n_feu&amp;"'!$C$5:$C$144")&amp;INDIRECT("'"&amp;n_feu&amp;"'!$D$5:$D$144"),0)),"")</f>
        <v>310.10000000000002</v>
      </c>
      <c r="AD11" s="23" t="str" cm="1">
        <f t="array" aca="1" ref="AD11" ca="1">IFERROR(INDEX(INDIRECT("'"&amp;n_feu&amp;"'!$I$5:$I$144"),MATCH($Y11&amp;AD$13,INDIRECT("'"&amp;n_feu&amp;"'!$C$5:$C$144")&amp;INDIRECT("'"&amp;n_feu&amp;"'!$D$5:$D$144"),0)),"")</f>
        <v/>
      </c>
      <c r="AE11" s="23" t="str" cm="1">
        <f t="array" aca="1" ref="AE11" ca="1">IFERROR(INDEX(INDIRECT("'"&amp;n_feu&amp;"'!$I$5:$I$154"),MATCH($Y11&amp;AE$13,INDIRECT("'"&amp;n_feu&amp;"'!$C$5:$C$154")&amp;INDIRECT("'"&amp;n_feu&amp;"'!$D$5:$D$154"),0)),"")</f>
        <v/>
      </c>
      <c r="AF11" s="23" t="str" cm="1">
        <f t="array" aca="1" ref="AF11" ca="1">IFERROR(INDEX(INDIRECT("'"&amp;n_feu&amp;"'!$I$5:$I$164"),MATCH($Y11&amp;AF$13,INDIRECT("'"&amp;n_feu&amp;"'!$C$5:$C$164")&amp;INDIRECT("'"&amp;n_feu&amp;"'!$D$5:$D$164"),0)),"")</f>
        <v/>
      </c>
      <c r="AG11" s="22">
        <f t="shared" si="16"/>
        <v>45476</v>
      </c>
      <c r="AH11" s="23" t="str" cm="1">
        <f t="array" aca="1" ref="AH11" ca="1">IFERROR(INDEX(INDIRECT("'"&amp;n_feu&amp;"'!$J$5:$J$144"),MATCH($Y11&amp;AH$13,INDIRECT("'"&amp;n_feu&amp;"'!$C$5:$C$144")&amp;INDIRECT("'"&amp;n_feu&amp;"'!$D$5:$D$144"),0)),"")</f>
        <v/>
      </c>
      <c r="AI11" s="23" t="str" cm="1">
        <f t="array" aca="1" ref="AI11" ca="1">IFERROR(INDEX(INDIRECT("'"&amp;n_feu&amp;"'!$J$5:$J$154"),MATCH($Y11&amp;AI$13,INDIRECT("'"&amp;n_feu&amp;"'!$C$5:$C$164")&amp;INDIRECT("'"&amp;n_feu&amp;"'!$D$5:$D$164"),0)),"")</f>
        <v/>
      </c>
      <c r="AJ11" s="23" t="str" cm="1">
        <f t="array" aca="1" ref="AJ11" ca="1">IFERROR(INDEX(INDIRECT("'"&amp;n_feu&amp;"'!$J$5:$J$144"),MATCH($Y11&amp;AJ$13,INDIRECT("'"&amp;n_feu&amp;"'!$C$5:$C$144")&amp;INDIRECT("'"&amp;n_feu&amp;"'!$D$5:$D$144"),0)),"")</f>
        <v/>
      </c>
      <c r="AK11" s="23" t="str" cm="1">
        <f t="array" aca="1" ref="AK11" ca="1">IFERROR(INDEX(INDIRECT("'"&amp;n_feu&amp;"'!$J$5:$J$144"),MATCH($Y11&amp;AK$13,INDIRECT("'"&amp;n_feu&amp;"'!$C$5:$C$144")&amp;INDIRECT("'"&amp;n_feu&amp;"'!$D$5:$D$144"),0)),"")</f>
        <v/>
      </c>
      <c r="AL11" s="23" t="str" cm="1">
        <f t="array" aca="1" ref="AL11" ca="1">IFERROR(INDEX(INDIRECT("'"&amp;n_feu&amp;"'!$J$5:$J$144"),MATCH($Y11&amp;AL$13,INDIRECT("'"&amp;n_feu&amp;"'!$C$5:$C$144")&amp;INDIRECT("'"&amp;n_feu&amp;"'!$D$5:$D$144"),0)),"")</f>
        <v/>
      </c>
      <c r="AM11" s="23" t="str" cm="1">
        <f t="array" aca="1" ref="AM11" ca="1">IFERROR(INDEX(INDIRECT("'"&amp;n_feu&amp;"'!$J$5:$J$154"),MATCH($Y11&amp;AM$13,INDIRECT("'"&amp;n_feu&amp;"'!$C$5:$C$154")&amp;INDIRECT("'"&amp;n_feu&amp;"'!$D$5:$D$154"),0)),"")</f>
        <v/>
      </c>
      <c r="AN11" s="23" t="str" cm="1">
        <f t="array" aca="1" ref="AN11" ca="1">IFERROR(INDEX(INDIRECT("'"&amp;n_feu&amp;"'!$J$5:$J$154"),MATCH($Y11&amp;AN$13,INDIRECT("'"&amp;n_feu&amp;"'!$C$5:$C$164")&amp;INDIRECT("'"&amp;n_feu&amp;"'!$D$5:$D$164"),0)),"")</f>
        <v/>
      </c>
      <c r="AO11" s="22">
        <f t="shared" si="17"/>
        <v>45476</v>
      </c>
      <c r="AP11" s="23" t="str" cm="1">
        <f t="array" aca="1" ref="AP11" ca="1">IFERROR(INDEX(INDIRECT("'"&amp;n_feu&amp;"'!$K$5:$K$144"),MATCH($Y11&amp;AP$13,INDIRECT("'"&amp;n_feu&amp;"'!$C$5:$C$144")&amp;INDIRECT("'"&amp;n_feu&amp;"'!$D$5:$D$144"),0)),"")</f>
        <v/>
      </c>
      <c r="AQ11" s="23" cm="1">
        <f t="array" aca="1" ref="AQ11" ca="1">IFERROR(INDEX(INDIRECT("'"&amp;n_feu&amp;"'!$K$5:$K$164"),MATCH($Y11&amp;AQ$13,INDIRECT("'"&amp;n_feu&amp;"'!$C$5:$C$164")&amp;INDIRECT("'"&amp;n_feu&amp;"'!$D$5:$D$164"),0)),"")</f>
        <v>106</v>
      </c>
      <c r="AR11" s="23" t="str" cm="1">
        <f t="array" aca="1" ref="AR11" ca="1">IFERROR(INDEX(INDIRECT("'"&amp;n_feu&amp;"'!$K$5:$K$144"),MATCH($Y11&amp;AR$13,INDIRECT("'"&amp;n_feu&amp;"'!$C$5:$C$144")&amp;INDIRECT("'"&amp;n_feu&amp;"'!$D$5:$D$144"),0)),"")</f>
        <v/>
      </c>
      <c r="AS11" s="23" t="str" cm="1">
        <f t="array" aca="1" ref="AS11" ca="1">IFERROR(INDEX(INDIRECT("'"&amp;n_feu&amp;"'!$K$5:$K$144"),MATCH($Y11&amp;AS$13,INDIRECT("'"&amp;n_feu&amp;"'!$C$5:$C$144")&amp;INDIRECT("'"&amp;n_feu&amp;"'!$D$5:$D$144"),0)),"")</f>
        <v/>
      </c>
      <c r="AT11" s="23" t="str" cm="1">
        <f t="array" aca="1" ref="AT11" ca="1">IFERROR(INDEX(INDIRECT("'"&amp;n_feu&amp;"'!$K$5:$K$144"),MATCH($Y11&amp;AT$13,INDIRECT("'"&amp;n_feu&amp;"'!$C$5:$C$144")&amp;INDIRECT("'"&amp;n_feu&amp;"'!$D$5:$D$144"),0)),"")</f>
        <v/>
      </c>
      <c r="AU11" s="23" t="str" cm="1">
        <f t="array" aca="1" ref="AU11" ca="1">IFERROR(INDEX(INDIRECT("'"&amp;n_feu&amp;"'!$K$5:$K$154"),MATCH($Y11&amp;AU$13,INDIRECT("'"&amp;n_feu&amp;"'!$C$5:$C$154")&amp;INDIRECT("'"&amp;n_feu&amp;"'!$D$5:$D$154"),0)),"")</f>
        <v/>
      </c>
      <c r="AV11" s="23" t="str" cm="1">
        <f t="array" aca="1" ref="AV11" ca="1">IFERROR(INDEX(INDIRECT("'"&amp;n_feu&amp;"'!$K$5:$K$154"),MATCH($Y11&amp;AV$13,INDIRECT("'"&amp;n_feu&amp;"'!$C$5:$C$154")&amp;INDIRECT("'"&amp;n_feu&amp;"'!$D$5:$D$154"),0)),"")</f>
        <v/>
      </c>
      <c r="AW11" s="22">
        <f t="shared" si="18"/>
        <v>45476</v>
      </c>
      <c r="AX11" s="23" t="str" cm="1">
        <f t="array" aca="1" ref="AX11" ca="1">IFERROR(INDEX(INDIRECT("'"&amp;n_feu&amp;"'!$L$5:$L$144"),MATCH($Y11&amp;AX$13,INDIRECT("'"&amp;n_feu&amp;"'!$C$5:$C$144")&amp;INDIRECT("'"&amp;n_feu&amp;"'!$D$5:$D$144"),0)),"")</f>
        <v/>
      </c>
      <c r="AY11" s="23" t="str" cm="1">
        <f t="array" aca="1" ref="AY11" ca="1">IFERROR(INDEX(INDIRECT("'"&amp;n_feu&amp;"'!$L$5:$L$164"),MATCH($Y11&amp;AY$13,INDIRECT("'"&amp;n_feu&amp;"'!$C$5:$C$164")&amp;INDIRECT("'"&amp;n_feu&amp;"'!$D$5:$D$164"),0)),"")</f>
        <v/>
      </c>
      <c r="AZ11" s="23" t="str" cm="1">
        <f t="array" aca="1" ref="AZ11" ca="1">IFERROR(INDEX(INDIRECT("'"&amp;n_feu&amp;"'!$L$5:$L$144"),MATCH($Y11&amp;AZ$13,INDIRECT("'"&amp;n_feu&amp;"'!$C$5:$C$144")&amp;INDIRECT("'"&amp;n_feu&amp;"'!$D$5:$D$144"),0)),"")</f>
        <v/>
      </c>
      <c r="BA11" s="23" t="str" cm="1">
        <f t="array" aca="1" ref="BA11" ca="1">IFERROR(INDEX(INDIRECT("'"&amp;n_feu&amp;"'!$L$5:$L$144"),MATCH($Y11&amp;BA$13,INDIRECT("'"&amp;n_feu&amp;"'!$C$5:$C$144")&amp;INDIRECT("'"&amp;n_feu&amp;"'!$D$5:$D$144"),0)),"")</f>
        <v/>
      </c>
      <c r="BB11" s="23" t="str" cm="1">
        <f t="array" aca="1" ref="BB11" ca="1">IFERROR(INDEX(INDIRECT("'"&amp;n_feu&amp;"'!$L$5:$L$144"),MATCH($Y11&amp;BB$13,INDIRECT("'"&amp;n_feu&amp;"'!$C$5:$C$144")&amp;INDIRECT("'"&amp;n_feu&amp;"'!$D$5:$D$144"),0)),"")</f>
        <v/>
      </c>
      <c r="BC11" s="23" t="str" cm="1">
        <f t="array" aca="1" ref="BC11" ca="1">IFERROR(INDEX(INDIRECT("'"&amp;n_feu&amp;"'!$L$5:$L$164"),MATCH($Y11&amp;BC$13,INDIRECT("'"&amp;n_feu&amp;"'!$C$5:$C$164")&amp;INDIRECT("'"&amp;n_feu&amp;"'!$D$5:$D$164"),0)),"")</f>
        <v/>
      </c>
      <c r="BD11" s="23" t="str" cm="1">
        <f t="array" aca="1" ref="BD11" ca="1">IFERROR(INDEX(INDIRECT("'"&amp;n_feu&amp;"'!$L$5:$L$154"),MATCH($Y11&amp;BD$13,INDIRECT("'"&amp;n_feu&amp;"'!$C$5:$C$154")&amp;INDIRECT("'"&amp;n_feu&amp;"'!$D$5:$D$154"),0)),"")</f>
        <v/>
      </c>
      <c r="BE11" s="22">
        <f t="shared" si="19"/>
        <v>45476</v>
      </c>
      <c r="BF11" s="23" t="str" cm="1">
        <f t="array" aca="1" ref="BF11" ca="1">IFERROR(INDEX(INDIRECT("'"&amp;n_feu&amp;"'!$M$5:$M$144"),MATCH($Y11&amp;BF$13,INDIRECT("'"&amp;n_feu&amp;"'!$C$5:$C$144")&amp;INDIRECT("'"&amp;n_feu&amp;"'!$D$5:$D$144"),0)),"")</f>
        <v/>
      </c>
      <c r="BG11" s="23" t="str" cm="1">
        <f t="array" aca="1" ref="BG11" ca="1">IFERROR(INDEX(INDIRECT("'"&amp;n_feu&amp;"'!$M$5:$M$164"),MATCH($Y11&amp;BG$13,INDIRECT("'"&amp;n_feu&amp;"'!$C$5:$C$164")&amp;INDIRECT("'"&amp;n_feu&amp;"'!$D$5:$D$164"),0)),"")</f>
        <v/>
      </c>
      <c r="BH11" s="23" t="str" cm="1">
        <f t="array" aca="1" ref="BH11" ca="1">IFERROR(INDEX(INDIRECT("'"&amp;n_feu&amp;"'!$M$5:$M$144"),MATCH($Y11&amp;BH$13,INDIRECT("'"&amp;n_feu&amp;"'!$C$5:$C$144")&amp;INDIRECT("'"&amp;n_feu&amp;"'!$D$5:$D$144"),0)),"")</f>
        <v/>
      </c>
      <c r="BI11" s="23" t="str" cm="1">
        <f t="array" aca="1" ref="BI11" ca="1">IFERROR(INDEX(INDIRECT("'"&amp;n_feu&amp;"'!$M$5:$M$144"),MATCH($Y11&amp;BI$13,INDIRECT("'"&amp;n_feu&amp;"'!$C$5:$C$144")&amp;INDIRECT("'"&amp;n_feu&amp;"'!$D$5:$D$144"),0)),"")</f>
        <v/>
      </c>
      <c r="BJ11" s="23" t="str" cm="1">
        <f t="array" aca="1" ref="BJ11" ca="1">IFERROR(INDEX(INDIRECT("'"&amp;n_feu&amp;"'!$M$5:$M$144"),MATCH($Y11&amp;BJ$13,INDIRECT("'"&amp;n_feu&amp;"'!$C$5:$C$144")&amp;INDIRECT("'"&amp;n_feu&amp;"'!$D$5:$D$144"),0)),"")</f>
        <v/>
      </c>
      <c r="BK11" s="23" t="str" cm="1">
        <f t="array" aca="1" ref="BK11" ca="1">IFERROR(INDEX(INDIRECT("'"&amp;n_feu&amp;"'!$M$5:$M$164"),MATCH($Y11&amp;BK$13,INDIRECT("'"&amp;n_feu&amp;"'!$C$5:$C$164")&amp;INDIRECT("'"&amp;n_feu&amp;"'!$D$5:$D$164"),0)),"")</f>
        <v/>
      </c>
      <c r="BL11" s="23" t="str" cm="1">
        <f t="array" aca="1" ref="BL11" ca="1">IFERROR(INDEX(INDIRECT("'"&amp;n_feu&amp;"'!$M$5:$M$154"),MATCH($Y11&amp;BL$13,INDIRECT("'"&amp;n_feu&amp;"'!$C$5:$C$154")&amp;INDIRECT("'"&amp;n_feu&amp;"'!$D$5:$D$154"),0)),"")</f>
        <v/>
      </c>
      <c r="BM11" s="22">
        <f t="shared" si="20"/>
        <v>45476</v>
      </c>
      <c r="BN11" s="23" t="str">
        <f t="shared" ca="1" si="21"/>
        <v/>
      </c>
      <c r="BO11" s="23">
        <f t="shared" ca="1" si="22"/>
        <v>106</v>
      </c>
      <c r="BP11" s="23" t="str">
        <f t="shared" ca="1" si="22"/>
        <v/>
      </c>
      <c r="BQ11" s="23" t="str">
        <f t="shared" ca="1" si="22"/>
        <v/>
      </c>
      <c r="BR11" s="23" t="str">
        <f t="shared" ca="1" si="22"/>
        <v/>
      </c>
      <c r="BS11" s="23" t="str">
        <f t="shared" ca="1" si="22"/>
        <v/>
      </c>
      <c r="BT11" s="23" t="str">
        <f t="shared" ca="1" si="22"/>
        <v/>
      </c>
      <c r="BU11" s="22">
        <f t="shared" si="23"/>
        <v>45476</v>
      </c>
      <c r="BV11" s="22">
        <f t="shared" si="24"/>
        <v>45476</v>
      </c>
      <c r="BW11" s="23" t="str">
        <f t="shared" ca="1" si="25"/>
        <v/>
      </c>
      <c r="BX11" s="23"/>
      <c r="BY11" s="23" t="str">
        <f t="shared" si="26"/>
        <v/>
      </c>
      <c r="BZ11" s="23">
        <f t="shared" ca="1" si="27"/>
        <v>1049</v>
      </c>
      <c r="CA11" s="23"/>
      <c r="CB11" s="23" t="str">
        <f t="shared" si="28"/>
        <v/>
      </c>
      <c r="CC11" s="23" t="str">
        <f t="shared" ca="1" si="29"/>
        <v/>
      </c>
      <c r="CD11" s="23"/>
      <c r="CE11" s="29" t="str">
        <f t="shared" si="30"/>
        <v/>
      </c>
      <c r="CF11" s="30">
        <f>943+106</f>
        <v>1049</v>
      </c>
      <c r="CG11" s="30" t="str">
        <f t="shared" ca="1" si="31"/>
        <v/>
      </c>
      <c r="CH11" s="30" t="str">
        <f>IFERROR(INDEX('FORMULE TOTAL'!$AH$9:AH1002,MATCH(RECAP!A11,'FORMULE TOTAL'!$AI$9:AI1002,0)),"")</f>
        <v/>
      </c>
      <c r="CI11" s="23">
        <f ca="1">IF(SUM(AC11)+SUM(BQ11)=0,"",SUM(AC11)+SUM(BQ11))</f>
        <v>310.10000000000002</v>
      </c>
      <c r="CJ11" s="30">
        <f ca="1">IF(CI11="","",INDEX('[1] 01-01-23 au 24-05-2024'!$AN$23:$AN$5010,MATCH(BV11,'[1] 01-01-23 au 24-05-2024'!$AM$23:$AM$5010,0)))</f>
        <v>310.10000000000002</v>
      </c>
      <c r="CK11" s="23">
        <v>309.25</v>
      </c>
      <c r="CL11" s="30">
        <f ca="1">IF(CI11="","",INDEX('[1] 01-01-23 au 24-05-2024'!$AO$23:$AO$5010,MATCH(BV11,'[1] 01-01-23 au 24-05-2024'!$AM$23:$AM$5010,0)))</f>
        <v>309.25</v>
      </c>
      <c r="CM11" s="29">
        <f t="shared" ca="1" si="32"/>
        <v>0.85000000000002274</v>
      </c>
      <c r="CN11" s="23" t="str">
        <f t="shared" ca="1" si="33"/>
        <v/>
      </c>
      <c r="CO11" s="23"/>
      <c r="CP11" s="31" t="str">
        <f t="shared" si="34"/>
        <v/>
      </c>
      <c r="CQ11" s="23" t="str">
        <f t="shared" ca="1" si="35"/>
        <v/>
      </c>
      <c r="CR11" s="23"/>
      <c r="CS11" s="32" t="str">
        <f t="shared" si="36"/>
        <v/>
      </c>
      <c r="CT11" s="33"/>
      <c r="CU11" s="34">
        <f t="shared" ca="1" si="37"/>
        <v>0</v>
      </c>
      <c r="CV11" s="34">
        <f t="shared" si="38"/>
        <v>0</v>
      </c>
      <c r="CW11" s="35">
        <f t="shared" si="38"/>
        <v>0</v>
      </c>
      <c r="CX11" s="34">
        <f t="shared" ca="1" si="39"/>
        <v>1359.1</v>
      </c>
      <c r="CY11" s="34">
        <f t="shared" si="40"/>
        <v>309.25</v>
      </c>
      <c r="CZ11" s="35">
        <f t="shared" ca="1" si="41"/>
        <v>0.85000000000002274</v>
      </c>
      <c r="DA11" s="22">
        <f t="shared" si="42"/>
        <v>45476</v>
      </c>
      <c r="DB11" s="35" t="str" cm="1">
        <f t="array" aca="1" ref="DB11" ca="1">IFERROR(INDEX(INDIRECT("'"&amp;n_feu&amp;"'!$O$5:$O$154"),MATCH($Y11&amp;DB$13,INDIRECT("'"&amp;n_feu&amp;"'!$C$5:$C$154")&amp;INDIRECT("'"&amp;n_feu&amp;"'!$D$5:$D$154"),0)),"")</f>
        <v/>
      </c>
      <c r="DC11" s="35"/>
      <c r="DD11" s="35" t="str">
        <f t="shared" ca="1" si="43"/>
        <v/>
      </c>
      <c r="DE11" s="36" t="str">
        <f t="shared" ca="1" si="44"/>
        <v/>
      </c>
      <c r="DF11" s="23" t="str">
        <f t="shared" ca="1" si="45"/>
        <v/>
      </c>
      <c r="DG11" s="23"/>
      <c r="DH11" s="31"/>
      <c r="DI11" s="37"/>
      <c r="DJ11" s="22">
        <f t="shared" si="46"/>
        <v>45476</v>
      </c>
      <c r="DK11" s="35" t="str" cm="1">
        <f t="array" aca="1" ref="DK11" ca="1">IFERROR(INDEX(INDIRECT("'"&amp;n_feu&amp;"'!$O$5:$O$164"),MATCH($Y11&amp;DK$13,INDIRECT("'"&amp;n_feu&amp;"'!$C$5:$C$164")&amp;INDIRECT("'"&amp;n_feu&amp;"'!$D$5:$D$164"),0)),"")</f>
        <v/>
      </c>
      <c r="DL11" s="35"/>
      <c r="DM11" s="35" t="str">
        <f t="shared" ca="1" si="47"/>
        <v/>
      </c>
      <c r="DN11" s="38">
        <f t="shared" ca="1" si="48"/>
        <v>0</v>
      </c>
      <c r="DO11" s="39" t="str" cm="1">
        <f t="array" ref="DO11">IF(ISNA(MATCH(A11,INT([2]SUMUP!$B$4:$B$550),0)),"",INDEX([2]SUMUP!$W:$W,MAX(IF(INT([2]SUMUP!$B$4:$B$550)=A11,ROW([2]SUMUP!$B$4:$B$550)))))</f>
        <v/>
      </c>
      <c r="DP11" s="39" t="str" cm="1">
        <f t="array" ref="DP11">IF(ISNA(MATCH(A11,INT([2]SUMUP!$B$4:$B$550),0)),"",INDEX([2]SUMUP!$X:$X,MAX(IF(INT([2]SUMUP!$B$4:$B$550)=A11,ROW([2]SUMUP!$B$4:$B$550)))))</f>
        <v/>
      </c>
      <c r="DQ11" s="39" t="str" cm="1">
        <f t="array" ref="DQ11">IF(ISNA(MATCH(A11,INT([2]SUMUP!$B$4:$B$550),0)),"",INDEX([2]SUMUP!$Y:$Y,MAX(IF(INT([2]SUMUP!$B$4:$B$550)=A11,ROW([2]SUMUP!$B$4:$B$550)))))</f>
        <v/>
      </c>
      <c r="DR11" s="36" t="str">
        <f t="shared" ca="1" si="49"/>
        <v/>
      </c>
      <c r="DS11" s="23" t="str">
        <f t="shared" ca="1" si="50"/>
        <v/>
      </c>
      <c r="DT11" s="23"/>
      <c r="DU11" s="31"/>
      <c r="DV11" s="37"/>
      <c r="DW11" s="22">
        <f t="shared" si="51"/>
        <v>45476</v>
      </c>
      <c r="DX11" s="40" t="str">
        <f t="shared" ca="1" si="52"/>
        <v/>
      </c>
      <c r="DY11" s="40">
        <f t="shared" ca="1" si="53"/>
        <v>1049</v>
      </c>
      <c r="DZ11" s="40" t="str">
        <f t="shared" ca="1" si="54"/>
        <v/>
      </c>
      <c r="EA11" s="40">
        <f t="shared" ca="1" si="55"/>
        <v>310.10000000000002</v>
      </c>
      <c r="EB11" s="40" t="str">
        <f t="shared" ca="1" si="56"/>
        <v/>
      </c>
      <c r="EC11" s="40" t="str">
        <f t="shared" ca="1" si="57"/>
        <v/>
      </c>
      <c r="ED11" s="40"/>
      <c r="EE11" s="40" t="str">
        <f t="shared" ca="1" si="58"/>
        <v/>
      </c>
      <c r="EF11" s="41" t="str">
        <f t="shared" ca="1" si="59"/>
        <v/>
      </c>
      <c r="EG11" s="35">
        <f t="shared" ca="1" si="60"/>
        <v>1359.1</v>
      </c>
      <c r="EH11" s="35" t="str" cm="1">
        <f t="array" aca="1" ref="EH11" ca="1">IFERROR(INDEX(INDIRECT("'"&amp;n_feu&amp;"'!$BH$5:$BH$154"),MATCH($Y11&amp;EH$13,INDIRECT("'"&amp;n_feu&amp;"'!$C$5:$C$154")&amp;INDIRECT("'"&amp;n_feu&amp;"'!$D$5:$D$154"),0)),"")</f>
        <v/>
      </c>
      <c r="EI11" s="35" cm="1">
        <f t="array" aca="1" ref="EI11" ca="1">IFERROR(INDEX(INDIRECT("'"&amp;n_feu&amp;"'!$BH$5:$BH$164"),MATCH($Y11&amp;EI$13,INDIRECT("'"&amp;n_feu&amp;"'!$C$5:$C$164")&amp;INDIRECT("'"&amp;n_feu&amp;"'!$D$5:$D$164"),0)),"")</f>
        <v>0</v>
      </c>
      <c r="EJ11" s="34" t="str" cm="1">
        <f t="array" aca="1" ref="EJ11" ca="1">IFERROR(INDEX(INDIRECT("'"&amp;n_feu&amp;"'!$BH$5:$BH$154"),MATCH($Y11&amp;EJ$13,INDIRECT("'"&amp;n_feu&amp;"'!$C$5:$C$154")&amp;INDIRECT("'"&amp;n_feu&amp;"'!$D$5:$D$154"),0)),"")</f>
        <v/>
      </c>
      <c r="EK11" s="34" cm="1">
        <f t="array" aca="1" ref="EK11" ca="1">IFERROR(INDEX(INDIRECT("'"&amp;n_feu&amp;"'!$BH$5:$BH$154"),MATCH($Y11&amp;EK$13,INDIRECT("'"&amp;n_feu&amp;"'!$C$5:$C$154")&amp;INDIRECT("'"&amp;n_feu&amp;"'!$D$5:$D$154"),0)),"")</f>
        <v>400</v>
      </c>
      <c r="EL11" s="34" t="str" cm="1">
        <f t="array" aca="1" ref="EL11" ca="1">IFERROR(INDEX(INDIRECT("'"&amp;n_feu&amp;"'!$BH$5:$BH$154"),MATCH($Y11&amp;EL$13,INDIRECT("'"&amp;n_feu&amp;"'!$C$5:$C$154")&amp;INDIRECT("'"&amp;n_feu&amp;"'!$D$5:$D$154"),0)),"")</f>
        <v/>
      </c>
      <c r="EM11" s="34" t="str" cm="1">
        <f t="array" aca="1" ref="EM11" ca="1">IFERROR(INDEX(INDIRECT("'"&amp;n_feu&amp;"'!$BH$5:$BH$154"),MATCH($Y11&amp;EM$13,INDIRECT("'"&amp;n_feu&amp;"'!$C$5:$C$154")&amp;INDIRECT("'"&amp;n_feu&amp;"'!$D$5:$D$154"),0)),"")</f>
        <v/>
      </c>
      <c r="EN11" s="34" t="str">
        <f t="shared" ca="1" si="61"/>
        <v/>
      </c>
      <c r="EO11" s="34">
        <f t="shared" ca="1" si="62"/>
        <v>400</v>
      </c>
      <c r="EP11" s="22">
        <f t="shared" si="63"/>
        <v>45476</v>
      </c>
      <c r="EQ11" s="23" t="str" cm="1">
        <f t="array" aca="1" ref="EQ11" ca="1">IFERROR(INDEX(INDIRECT("'"&amp;n_feu&amp;"'!$Q$5:$Q$144"),MATCH($Y11&amp;EQ$13,INDIRECT("'"&amp;n_feu&amp;"'!$C$5:$C$144")&amp;INDIRECT("'"&amp;n_feu&amp;"'!$D$5:$D$144"),0)),"")</f>
        <v/>
      </c>
      <c r="ER11" s="23" t="str" cm="1">
        <f t="array" aca="1" ref="ER11" ca="1">IFERROR(INDEX(INDIRECT("'"&amp;n_feu&amp;"'!$Q$5:$Q$164"),MATCH($Y11&amp;ER$13,INDIRECT("'"&amp;n_feu&amp;"'!$C$5:$C$164")&amp;INDIRECT("'"&amp;n_feu&amp;"'!$D$5:$D$164"),0)),"")</f>
        <v/>
      </c>
      <c r="ES11" s="23" t="str" cm="1">
        <f t="array" aca="1" ref="ES11" ca="1">IFERROR(INDEX(INDIRECT("'"&amp;n_feu&amp;"'!$Q$5:$Q$144"),MATCH($Y11&amp;ES$13,INDIRECT("'"&amp;n_feu&amp;"'!$C$5:$C$144")&amp;INDIRECT("'"&amp;n_feu&amp;"'!$D$5:$D$144"),0)),"")</f>
        <v/>
      </c>
      <c r="ET11" s="23" t="str" cm="1">
        <f t="array" aca="1" ref="ET11" ca="1">IFERROR(INDEX(INDIRECT("'"&amp;n_feu&amp;"'!$Q$5:$Q$144"),MATCH($Y11&amp;ET$13,INDIRECT("'"&amp;n_feu&amp;"'!$C$5:$C$144")&amp;INDIRECT("'"&amp;n_feu&amp;"'!$D$5:$D$144"),0)),"")</f>
        <v/>
      </c>
      <c r="EU11" s="23" t="str" cm="1">
        <f t="array" aca="1" ref="EU11" ca="1">IFERROR(INDEX(INDIRECT("'"&amp;n_feu&amp;"'!$Q$5:$Q$144"),MATCH($Y11&amp;EU$13,INDIRECT("'"&amp;n_feu&amp;"'!$C$5:$C$144")&amp;INDIRECT("'"&amp;n_feu&amp;"'!$D$5:$D$144"),0)),"")</f>
        <v/>
      </c>
      <c r="EV11" s="23" t="str" cm="1">
        <f t="array" aca="1" ref="EV11" ca="1">IFERROR(INDEX(INDIRECT("'"&amp;n_feu&amp;"'!$Q$5:$Q$144"),MATCH($Y11&amp;EV$13,INDIRECT("'"&amp;n_feu&amp;"'!$C$5:$C$144")&amp;INDIRECT("'"&amp;n_feu&amp;"'!$D$5:$D$144"),0)),"")</f>
        <v/>
      </c>
      <c r="EW11" s="23" t="str" cm="1">
        <f t="array" aca="1" ref="EW11" ca="1">IFERROR(INDEX(INDIRECT("'"&amp;n_feu&amp;"'!$Q$5:$Q$144"),MATCH($Y11&amp;EW$13,INDIRECT("'"&amp;n_feu&amp;"'!$C$5:$C$144")&amp;INDIRECT("'"&amp;n_feu&amp;"'!$D$5:$D$144"),0)),"")</f>
        <v/>
      </c>
      <c r="EX11" s="42" t="str">
        <f t="shared" ca="1" si="64"/>
        <v/>
      </c>
      <c r="EY11" s="43" t="str">
        <f t="shared" ca="1" si="65"/>
        <v/>
      </c>
      <c r="EZ11" s="44">
        <f t="shared" si="66"/>
        <v>45476</v>
      </c>
      <c r="FA11" s="23" t="str" cm="1">
        <f t="array" aca="1" ref="FA11" ca="1">IFERROR(INDEX(INDIRECT("'"&amp;n_feu&amp;"'!$R$5:$R$144"),MATCH($Y11&amp;FA$15,INDIRECT("'"&amp;n_feu&amp;"'!$C$5:$C$144")&amp;INDIRECT("'"&amp;n_feu&amp;"'!$D$5:$D$144"),0)),"")</f>
        <v/>
      </c>
      <c r="FB11" s="26" cm="1">
        <f t="array" aca="1" ref="FB11" ca="1">IFERROR(INDEX(INDIRECT("'"&amp;n_feu&amp;"'!$R$5:$R$164"),MATCH($Y11&amp;FB$15,INDIRECT("'"&amp;n_feu&amp;"'!$C$5:$C$164")&amp;INDIRECT("'"&amp;n_feu&amp;"'!$D$5:$D$164"),0)),"")</f>
        <v>903</v>
      </c>
      <c r="FC11" s="23" t="str" cm="1">
        <f t="array" aca="1" ref="FC11" ca="1">IFERROR(INDEX(INDIRECT("'"&amp;n_feu&amp;"'!$R$5:$R$144"),MATCH($Y11&amp;FC$15,INDIRECT("'"&amp;n_feu&amp;"'!$C$5:$C$144")&amp;INDIRECT("'"&amp;n_feu&amp;"'!$D$5:$D$144"),0)),"")</f>
        <v/>
      </c>
      <c r="FD11" s="26" cm="1">
        <f t="array" aca="1" ref="FD11" ca="1">IFERROR(INDEX(INDIRECT("'"&amp;n_feu&amp;"'!$R$5:$R$144"),MATCH($Y11&amp;FD$15,INDIRECT("'"&amp;n_feu&amp;"'!$C$5:$C$144")&amp;INDIRECT("'"&amp;n_feu&amp;"'!$D$5:$D$144"),0)),"")</f>
        <v>63</v>
      </c>
      <c r="FE11" s="23" t="str" cm="1">
        <f t="array" aca="1" ref="FE11" ca="1">IFERROR(INDEX(INDIRECT("'"&amp;n_feu&amp;"'!$R$5:$R$144"),MATCH($Y11&amp;FE$15,INDIRECT("'"&amp;n_feu&amp;"'!$C$5:$C$144")&amp;INDIRECT("'"&amp;n_feu&amp;"'!$D$5:$D$144"),0)),"")</f>
        <v/>
      </c>
      <c r="FF11" s="23" t="str" cm="1">
        <f t="array" aca="1" ref="FF11" ca="1">IFERROR(INDEX(INDIRECT("'"&amp;n_feu&amp;"'!$R$5:$R$154"),MATCH($Y11&amp;FF$15,INDIRECT("'"&amp;n_feu&amp;"'!$C$5:$C$154")&amp;INDIRECT("'"&amp;n_feu&amp;"'!$D$5:$D$154"),0)),"")</f>
        <v/>
      </c>
      <c r="FG11" s="31" t="str" cm="1">
        <f t="array" aca="1" ref="FG11" ca="1">IFERROR(INDEX(INDIRECT("'"&amp;n_feu&amp;"'!$R$5:$R$154"),MATCH($Y11&amp;FG$15,INDIRECT("'"&amp;n_feu&amp;"'!$C$5:$C$154")&amp;INDIRECT("'"&amp;n_feu&amp;"'!$D$5:$D$154"),0)),"")</f>
        <v/>
      </c>
      <c r="FH11" s="45" t="str">
        <f t="shared" ca="1" si="67"/>
        <v/>
      </c>
      <c r="FI11" s="46">
        <f t="shared" ca="1" si="68"/>
        <v>966</v>
      </c>
      <c r="FJ11" s="35">
        <f t="shared" ca="1" si="69"/>
        <v>16.325399999999998</v>
      </c>
      <c r="FK11" s="36" t="str">
        <f t="shared" ca="1" si="70"/>
        <v/>
      </c>
      <c r="FL11" s="23"/>
      <c r="FM11" s="23" t="str">
        <f t="shared" ca="1" si="71"/>
        <v/>
      </c>
      <c r="FN11" s="47" t="str">
        <f t="shared" si="72"/>
        <v/>
      </c>
      <c r="FO11" s="31"/>
      <c r="FP11" s="48"/>
      <c r="FQ11" s="36">
        <f t="shared" ca="1" si="73"/>
        <v>887.73929999999996</v>
      </c>
      <c r="FR11" s="23">
        <v>887.73</v>
      </c>
      <c r="FS11" s="23">
        <f t="shared" ca="1" si="74"/>
        <v>-9.2999999999392458E-3</v>
      </c>
      <c r="FT11" s="47">
        <f t="shared" si="75"/>
        <v>887.73</v>
      </c>
      <c r="FU11" s="31">
        <v>559.1</v>
      </c>
      <c r="FV11" s="49" t="s">
        <v>143</v>
      </c>
      <c r="FW11" s="22">
        <f t="shared" si="76"/>
        <v>45476</v>
      </c>
      <c r="FX11" s="36" t="str">
        <f t="shared" ca="1" si="77"/>
        <v/>
      </c>
      <c r="FY11" s="23"/>
      <c r="FZ11" s="23" t="str">
        <f t="shared" ca="1" si="78"/>
        <v/>
      </c>
      <c r="GA11" s="47" t="str">
        <f t="shared" si="79"/>
        <v/>
      </c>
      <c r="GB11" s="50"/>
      <c r="GC11" s="48"/>
      <c r="GD11" s="51">
        <f t="shared" ca="1" si="80"/>
        <v>61.935299999999998</v>
      </c>
      <c r="GE11" s="52">
        <v>61.94</v>
      </c>
      <c r="GF11" s="23">
        <f t="shared" ca="1" si="81"/>
        <v>4.6999999999997044E-3</v>
      </c>
      <c r="GG11" s="47">
        <f t="shared" si="82"/>
        <v>61.94</v>
      </c>
      <c r="GH11" s="55">
        <v>1210.8399999999999</v>
      </c>
      <c r="GI11" s="49" t="s">
        <v>144</v>
      </c>
      <c r="GJ11" s="51" t="str">
        <f t="shared" ca="1" si="83"/>
        <v/>
      </c>
      <c r="GK11" s="23"/>
      <c r="GL11" s="23" t="str">
        <f t="shared" ca="1" si="84"/>
        <v/>
      </c>
      <c r="GM11" s="47" t="str">
        <f t="shared" si="85"/>
        <v/>
      </c>
      <c r="GN11" s="31"/>
      <c r="GO11" s="53"/>
      <c r="GP11" s="51" t="str">
        <f t="shared" ca="1" si="86"/>
        <v/>
      </c>
      <c r="GQ11" s="23"/>
      <c r="GR11" s="23" t="str">
        <f t="shared" ca="1" si="87"/>
        <v/>
      </c>
      <c r="GS11" s="47" t="str">
        <f t="shared" si="88"/>
        <v/>
      </c>
      <c r="GT11" s="31"/>
      <c r="GU11" s="53"/>
      <c r="GV11" s="36" t="str" cm="1">
        <f t="array" aca="1" ref="GV11" ca="1">IFERROR(INDEX(INDIRECT("'"&amp;n_feu&amp;"'!$O$5:$O$154"),MATCH($Y11&amp;DB$13,INDIRECT("'"&amp;n_feu&amp;"'!$C$5:$C$154")&amp;INDIRECT("'"&amp;n_feu&amp;"'!$D$5:$D$154"),0)),"")</f>
        <v/>
      </c>
      <c r="GW11" s="23" t="str">
        <f t="shared" si="89"/>
        <v/>
      </c>
      <c r="GX11" s="23"/>
      <c r="GY11" s="23" t="str">
        <f t="shared" si="90"/>
        <v/>
      </c>
      <c r="GZ11" s="47" t="str">
        <f t="shared" si="91"/>
        <v/>
      </c>
      <c r="HA11" s="31"/>
      <c r="HB11" s="53"/>
      <c r="HC11" s="22">
        <f t="shared" si="92"/>
        <v>45476</v>
      </c>
      <c r="HD11" s="23" t="str" cm="1">
        <f t="array" aca="1" ref="HD11" ca="1">IFERROR(INDEX(INDIRECT("'"&amp;n_feu&amp;"'!$S$5:$S$144"),MATCH($Y11&amp;HD$15,INDIRECT("'"&amp;n_feu&amp;"'!$C$5:$C$144")&amp;INDIRECT("'"&amp;n_feu&amp;"'!$D$5:$D$144"),0)),"")</f>
        <v/>
      </c>
      <c r="HE11" s="23" t="str" cm="1">
        <f t="array" aca="1" ref="HE11" ca="1">IFERROR(INDEX(INDIRECT("'"&amp;n_feu&amp;"'!$S$5:$S$164"),MATCH($Y11&amp;HE$15,INDIRECT("'"&amp;n_feu&amp;"'!$C$5:$C$164")&amp;INDIRECT("'"&amp;n_feu&amp;"'!$D$5:$D$164"),0)),"")</f>
        <v/>
      </c>
      <c r="HF11" s="23" t="str" cm="1">
        <f t="array" aca="1" ref="HF11" ca="1">IFERROR(INDEX(INDIRECT("'"&amp;n_feu&amp;"'!$S$5:$S$144"),MATCH($Y11&amp;HF$15,INDIRECT("'"&amp;n_feu&amp;"'!$C$5:$C$144")&amp;INDIRECT("'"&amp;n_feu&amp;"'!$D$5:$D$144"),0)),"")</f>
        <v/>
      </c>
      <c r="HG11" s="23" t="str" cm="1">
        <f t="array" aca="1" ref="HG11" ca="1">IFERROR(INDEX(INDIRECT("'"&amp;n_feu&amp;"'!$S$5:$S$144"),MATCH($Y11&amp;HG$15,INDIRECT("'"&amp;n_feu&amp;"'!$C$5:$C$144")&amp;INDIRECT("'"&amp;n_feu&amp;"'!$D$5:$D$144"),0)),"")</f>
        <v/>
      </c>
      <c r="HH11" s="23" t="str" cm="1">
        <f t="array" aca="1" ref="HH11" ca="1">IFERROR(INDEX(INDIRECT("'"&amp;n_feu&amp;"'!$S$5:$S$144"),MATCH($Y11&amp;HH$15,INDIRECT("'"&amp;n_feu&amp;"'!$C$5:$C$144")&amp;INDIRECT("'"&amp;n_feu&amp;"'!$D$5:$D$144"),0)),"")</f>
        <v/>
      </c>
      <c r="HI11" s="23" t="str" cm="1">
        <f t="array" aca="1" ref="HI11" ca="1">IFERROR(INDEX(INDIRECT("'"&amp;n_feu&amp;"'!$S$5:$S$144"),MATCH($Y11&amp;HI$15,INDIRECT("'"&amp;n_feu&amp;"'!$C$5:$C$144")&amp;INDIRECT("'"&amp;n_feu&amp;"'!$D$5:$D$144"),0)),"")</f>
        <v/>
      </c>
      <c r="HJ11" s="23" t="str" cm="1">
        <f t="array" aca="1" ref="HJ11" ca="1">IFERROR(INDEX(INDIRECT("'"&amp;n_feu&amp;"'!$S$5:$S$144"),MATCH($Y11&amp;HJ$15,INDIRECT("'"&amp;n_feu&amp;"'!$C$5:$C$144")&amp;INDIRECT("'"&amp;n_feu&amp;"'!$D$5:$D$144"),0)),"")</f>
        <v/>
      </c>
      <c r="HK11" s="22">
        <f t="shared" si="93"/>
        <v>45476</v>
      </c>
      <c r="HL11" s="23" t="str" cm="1">
        <f t="array" aca="1" ref="HL11" ca="1">IFERROR(INDEX(INDIRECT("'"&amp;n_feu&amp;"'!$S$5:$S$144"),MATCH($Y11&amp;HL$15,INDIRECT("'"&amp;n_feu&amp;"'!$C$5:$C$144")&amp;INDIRECT("'"&amp;n_feu&amp;"'!$D$5:$D$144"),0)),"")</f>
        <v/>
      </c>
      <c r="HM11" s="23" t="str" cm="1">
        <f t="array" aca="1" ref="HM11" ca="1">IFERROR(INDEX(INDIRECT("'"&amp;n_feu&amp;"'!$S$5:$S$164"),MATCH($Y11&amp;HM$15,INDIRECT("'"&amp;n_feu&amp;"'!$C$5:$C$164")&amp;INDIRECT("'"&amp;n_feu&amp;"'!$D$5:$D$164"),0)),"")</f>
        <v/>
      </c>
      <c r="HN11" s="23" t="str" cm="1">
        <f t="array" aca="1" ref="HN11" ca="1">IFERROR(INDEX(INDIRECT("'"&amp;n_feu&amp;"'!$S$5:$S$144"),MATCH($Y11&amp;HN$15,INDIRECT("'"&amp;n_feu&amp;"'!$C$5:$C$144")&amp;INDIRECT("'"&amp;n_feu&amp;"'!$D$5:$D$144"),0)),"")</f>
        <v/>
      </c>
      <c r="HO11" s="23" t="str" cm="1">
        <f t="array" aca="1" ref="HO11" ca="1">IFERROR(INDEX(INDIRECT("'"&amp;n_feu&amp;"'!$S$5:$S$144"),MATCH($Y11&amp;HO$15,INDIRECT("'"&amp;n_feu&amp;"'!$C$5:$C$144")&amp;INDIRECT("'"&amp;n_feu&amp;"'!$D$5:$D$144"),0)),"")</f>
        <v/>
      </c>
      <c r="HP11" s="23" t="str" cm="1">
        <f t="array" aca="1" ref="HP11" ca="1">IFERROR(INDEX(INDIRECT("'"&amp;n_feu&amp;"'!$S$5:$S$144"),MATCH($Y11&amp;HP$15,INDIRECT("'"&amp;n_feu&amp;"'!$C$5:$C$144")&amp;INDIRECT("'"&amp;n_feu&amp;"'!$D$5:$D$144"),0)),"")</f>
        <v/>
      </c>
      <c r="HQ11" s="23" t="str" cm="1">
        <f t="array" aca="1" ref="HQ11" ca="1">IFERROR(INDEX(INDIRECT("'"&amp;n_feu&amp;"'!$S$5:$S$144"),MATCH($Y11&amp;HQ$15,INDIRECT("'"&amp;n_feu&amp;"'!$C$5:$C$144")&amp;INDIRECT("'"&amp;n_feu&amp;"'!$D$5:$D$144"),0)),"")</f>
        <v/>
      </c>
      <c r="HR11" s="23" t="str" cm="1">
        <f t="array" aca="1" ref="HR11" ca="1">IFERROR(INDEX(INDIRECT("'"&amp;n_feu&amp;"'!$S$5:$S$144"),MATCH($Y11&amp;HR$15,INDIRECT("'"&amp;n_feu&amp;"'!$C$5:$C$144")&amp;INDIRECT("'"&amp;n_feu&amp;"'!$D$5:$D$144"),0)),"")</f>
        <v/>
      </c>
      <c r="HS11" s="54">
        <f t="shared" ca="1" si="94"/>
        <v>0</v>
      </c>
      <c r="HT11" s="54">
        <f t="shared" ca="1" si="95"/>
        <v>0</v>
      </c>
    </row>
    <row r="12" spans="1:228" ht="30" customHeight="1" x14ac:dyDescent="0.25">
      <c r="A12" s="22">
        <v>45477</v>
      </c>
      <c r="B12" s="23" t="str" cm="1">
        <f t="array" aca="1" ref="B12" ca="1">IFERROR(INDEX(INDIRECT("'"&amp;n_feu&amp;"'!$F$5:$F$144"),MATCH($A12&amp;B$13,INDIRECT("'"&amp;n_feu&amp;"'!$C$5:$C$144")&amp;INDIRECT("'"&amp;n_feu&amp;"'!$D$5:$D$144"),0)),"")</f>
        <v/>
      </c>
      <c r="C12" s="23" cm="1">
        <f t="array" aca="1" ref="C12" ca="1">IFERROR(INDEX(INDIRECT("'"&amp;n_feu&amp;"'!$F$5:$F$164"),MATCH($A12&amp;C$13,INDIRECT("'"&amp;n_feu&amp;"'!$C$5:$C$164")&amp;INDIRECT("'"&amp;n_feu&amp;"'!$D$5:$D$164"),0)),"")</f>
        <v>1487</v>
      </c>
      <c r="D12" s="23" t="str" cm="1">
        <f t="array" aca="1" ref="D12" ca="1">IFERROR(INDEX(INDIRECT("'"&amp;n_feu&amp;"'!$F$5:$F$144"),MATCH($A12&amp;D$13,INDIRECT("'"&amp;n_feu&amp;"'!$C$5:$C$144")&amp;INDIRECT("'"&amp;n_feu&amp;"'!$D$5:$D$144"),0)),"")</f>
        <v/>
      </c>
      <c r="E12" s="23" cm="1">
        <f t="array" aca="1" ref="E12" ca="1">IFERROR(INDEX(INDIRECT("'"&amp;n_feu&amp;"'!$F$5:$F$144"),MATCH($A12&amp;E$13,INDIRECT("'"&amp;n_feu&amp;"'!$C$5:$C$144")&amp;INDIRECT("'"&amp;n_feu&amp;"'!$D$5:$D$144"),0)),"")</f>
        <v>1522</v>
      </c>
      <c r="F12" s="23" t="str" cm="1">
        <f t="array" aca="1" ref="F12" ca="1">IFERROR(INDEX(INDIRECT("'"&amp;n_feu&amp;"'!$F$5:$F$154"),MATCH($A12&amp;F$13,INDIRECT("'"&amp;n_feu&amp;"'!$C$5:$C$154")&amp;INDIRECT("'"&amp;n_feu&amp;"'!$D$5:$D$154"),0)),"")</f>
        <v/>
      </c>
      <c r="G12" s="23" t="str" cm="1">
        <f t="array" aca="1" ref="G12" ca="1">IFERROR(INDEX(INDIRECT("'"&amp;n_feu&amp;"'!$F$5:$F$154"),MATCH($A12&amp;G$13,INDIRECT("'"&amp;n_feu&amp;"'!$C$5:$C$154")&amp;INDIRECT("'"&amp;n_feu&amp;"'!$D$5:$D$154"),0)),"")</f>
        <v/>
      </c>
      <c r="H12" s="24">
        <f t="shared" ca="1" si="4"/>
        <v>0</v>
      </c>
      <c r="I12" s="25">
        <f t="shared" ca="1" si="5"/>
        <v>3009</v>
      </c>
      <c r="J12" s="22">
        <f t="shared" si="6"/>
        <v>45477</v>
      </c>
      <c r="K12" s="26" t="str" cm="1">
        <f t="array" aca="1" ref="K12" ca="1">IFERROR(INDEX(INDIRECT("'"&amp;n_feu&amp;"'!$cv$5:$cv$144"),MATCH($A12&amp;K$13,INDIRECT("'"&amp;n_feu&amp;"'!$C$5:$C$144")&amp;INDIRECT("'"&amp;n_feu&amp;"'!$D$5:$D$144"),0)),"")</f>
        <v/>
      </c>
      <c r="L12" s="27" t="str">
        <f t="shared" ca="1" si="7"/>
        <v>0</v>
      </c>
      <c r="M12" s="26" cm="1">
        <f t="array" aca="1" ref="M12" ca="1">IFERROR(INDEX(INDIRECT("'"&amp;n_feu&amp;"'!$cv$5:$cv$164"),MATCH($A12&amp;M$13,INDIRECT("'"&amp;n_feu&amp;"'!$C$5:$C$164")&amp;INDIRECT("'"&amp;n_feu&amp;"'!$D$5:$D$164"),0)),"")</f>
        <v>1489</v>
      </c>
      <c r="N12" s="27">
        <f t="shared" ca="1" si="8"/>
        <v>2</v>
      </c>
      <c r="O12" s="26" t="str" cm="1">
        <f t="array" aca="1" ref="O12" ca="1">IFERROR(INDEX(INDIRECT("'"&amp;n_feu&amp;"'!$cv$5:$cv$144"),MATCH($A12&amp;O$13,INDIRECT("'"&amp;n_feu&amp;"'!$C$5:$C$144")&amp;INDIRECT("'"&amp;n_feu&amp;"'!$D$5:$D$144"),0)),"")</f>
        <v/>
      </c>
      <c r="P12" s="27" t="str">
        <f t="shared" ca="1" si="9"/>
        <v>0</v>
      </c>
      <c r="Q12" s="26" cm="1">
        <f t="array" aca="1" ref="Q12" ca="1">IFERROR(INDEX(INDIRECT("'"&amp;n_feu&amp;"'!$cv$5:$cv$144"),MATCH($A12&amp;Q$13,INDIRECT("'"&amp;n_feu&amp;"'!$C$5:$C$144")&amp;INDIRECT("'"&amp;n_feu&amp;"'!$D$5:$D$144"),0)),"")</f>
        <v>1522</v>
      </c>
      <c r="R12" s="27" t="str">
        <f t="shared" ca="1" si="10"/>
        <v>0</v>
      </c>
      <c r="S12" s="26" t="str" cm="1">
        <f t="array" aca="1" ref="S12" ca="1">IFERROR(INDEX(INDIRECT("'"&amp;n_feu&amp;"'!$cv$5:$cv$154"),MATCH($A12&amp;S$13,INDIRECT("'"&amp;n_feu&amp;"'!$C$5:$C$154")&amp;INDIRECT("'"&amp;n_feu&amp;"'!$D$5:$D$154"),0)),"")</f>
        <v/>
      </c>
      <c r="T12" s="27" t="str">
        <f t="shared" ca="1" si="11"/>
        <v>0</v>
      </c>
      <c r="U12" s="26" t="str" cm="1">
        <f t="array" aca="1" ref="U12" ca="1">IFERROR(INDEX(INDIRECT("'"&amp;n_feu&amp;"'!$cv$5:$cv$154"),MATCH($A12&amp;U$13,INDIRECT("'"&amp;n_feu&amp;"'!$C$5:$C$154")&amp;INDIRECT("'"&amp;n_feu&amp;"'!$D$5:$D$154"),0)),"")</f>
        <v/>
      </c>
      <c r="V12" s="27" t="str">
        <f t="shared" ca="1" si="12"/>
        <v>0</v>
      </c>
      <c r="W12" s="28">
        <f t="shared" ca="1" si="13"/>
        <v>0</v>
      </c>
      <c r="X12" s="28">
        <f t="shared" ca="1" si="14"/>
        <v>2</v>
      </c>
      <c r="Y12" s="22">
        <f t="shared" si="15"/>
        <v>45477</v>
      </c>
      <c r="Z12" s="23" t="str" cm="1">
        <f t="array" aca="1" ref="Z12" ca="1">IFERROR(INDEX(INDIRECT("'"&amp;n_feu&amp;"'!$I$5:$I$144"),MATCH($Y12&amp;Z$13,INDIRECT("'"&amp;n_feu&amp;"'!$C$5:$C$144")&amp;INDIRECT("'"&amp;n_feu&amp;"'!$D$5:$D$144"),0)),"")</f>
        <v/>
      </c>
      <c r="AA12" s="23" cm="1">
        <f t="array" aca="1" ref="AA12" ca="1">IFERROR(INDEX(INDIRECT("'"&amp;n_feu&amp;"'!$I$5:$I$164"),MATCH($Y12&amp;AA$13,INDIRECT("'"&amp;n_feu&amp;"'!$C$5:$C$164")&amp;INDIRECT("'"&amp;n_feu&amp;"'!$D$5:$D$164"),0)),"")</f>
        <v>573</v>
      </c>
      <c r="AB12" s="23" t="str" cm="1">
        <f t="array" aca="1" ref="AB12" ca="1">IFERROR(INDEX(INDIRECT("'"&amp;n_feu&amp;"'!$I$5:$I$144"),MATCH($Y12&amp;AB$13,INDIRECT("'"&amp;n_feu&amp;"'!$C$5:$C$144")&amp;INDIRECT("'"&amp;n_feu&amp;"'!$D$5:$D$144"),0)),"")</f>
        <v/>
      </c>
      <c r="AC12" s="23" cm="1">
        <f t="array" aca="1" ref="AC12" ca="1">IFERROR(INDEX(INDIRECT("'"&amp;n_feu&amp;"'!$I$5:$I$144"),MATCH($Y12&amp;AC$13,INDIRECT("'"&amp;n_feu&amp;"'!$C$5:$C$144")&amp;INDIRECT("'"&amp;n_feu&amp;"'!$D$5:$D$144"),0)),"")</f>
        <v>783</v>
      </c>
      <c r="AD12" s="23" t="str" cm="1">
        <f t="array" aca="1" ref="AD12" ca="1">IFERROR(INDEX(INDIRECT("'"&amp;n_feu&amp;"'!$I$5:$I$144"),MATCH($Y12&amp;AD$13,INDIRECT("'"&amp;n_feu&amp;"'!$C$5:$C$144")&amp;INDIRECT("'"&amp;n_feu&amp;"'!$D$5:$D$144"),0)),"")</f>
        <v/>
      </c>
      <c r="AE12" s="23" t="str" cm="1">
        <f t="array" aca="1" ref="AE12" ca="1">IFERROR(INDEX(INDIRECT("'"&amp;n_feu&amp;"'!$I$5:$I$154"),MATCH($Y12&amp;AE$13,INDIRECT("'"&amp;n_feu&amp;"'!$C$5:$C$154")&amp;INDIRECT("'"&amp;n_feu&amp;"'!$D$5:$D$154"),0)),"")</f>
        <v/>
      </c>
      <c r="AF12" s="23" t="str" cm="1">
        <f t="array" aca="1" ref="AF12" ca="1">IFERROR(INDEX(INDIRECT("'"&amp;n_feu&amp;"'!$I$5:$I$164"),MATCH($Y12&amp;AF$13,INDIRECT("'"&amp;n_feu&amp;"'!$C$5:$C$164")&amp;INDIRECT("'"&amp;n_feu&amp;"'!$D$5:$D$164"),0)),"")</f>
        <v/>
      </c>
      <c r="AG12" s="22">
        <f t="shared" si="16"/>
        <v>45477</v>
      </c>
      <c r="AH12" s="23" t="str" cm="1">
        <f t="array" aca="1" ref="AH12" ca="1">IFERROR(INDEX(INDIRECT("'"&amp;n_feu&amp;"'!$J$5:$J$144"),MATCH($Y12&amp;AH$13,INDIRECT("'"&amp;n_feu&amp;"'!$C$5:$C$144")&amp;INDIRECT("'"&amp;n_feu&amp;"'!$D$5:$D$144"),0)),"")</f>
        <v/>
      </c>
      <c r="AI12" s="23" t="str" cm="1">
        <f t="array" aca="1" ref="AI12" ca="1">IFERROR(INDEX(INDIRECT("'"&amp;n_feu&amp;"'!$J$5:$J$154"),MATCH($Y12&amp;AI$13,INDIRECT("'"&amp;n_feu&amp;"'!$C$5:$C$164")&amp;INDIRECT("'"&amp;n_feu&amp;"'!$D$5:$D$164"),0)),"")</f>
        <v/>
      </c>
      <c r="AJ12" s="23" t="str" cm="1">
        <f t="array" aca="1" ref="AJ12" ca="1">IFERROR(INDEX(INDIRECT("'"&amp;n_feu&amp;"'!$J$5:$J$144"),MATCH($Y12&amp;AJ$13,INDIRECT("'"&amp;n_feu&amp;"'!$C$5:$C$144")&amp;INDIRECT("'"&amp;n_feu&amp;"'!$D$5:$D$144"),0)),"")</f>
        <v/>
      </c>
      <c r="AK12" s="23" t="str" cm="1">
        <f t="array" aca="1" ref="AK12" ca="1">IFERROR(INDEX(INDIRECT("'"&amp;n_feu&amp;"'!$J$5:$J$144"),MATCH($Y12&amp;AK$13,INDIRECT("'"&amp;n_feu&amp;"'!$C$5:$C$144")&amp;INDIRECT("'"&amp;n_feu&amp;"'!$D$5:$D$144"),0)),"")</f>
        <v/>
      </c>
      <c r="AL12" s="23" t="str" cm="1">
        <f t="array" aca="1" ref="AL12" ca="1">IFERROR(INDEX(INDIRECT("'"&amp;n_feu&amp;"'!$J$5:$J$144"),MATCH($Y12&amp;AL$13,INDIRECT("'"&amp;n_feu&amp;"'!$C$5:$C$144")&amp;INDIRECT("'"&amp;n_feu&amp;"'!$D$5:$D$144"),0)),"")</f>
        <v/>
      </c>
      <c r="AM12" s="23" t="str" cm="1">
        <f t="array" aca="1" ref="AM12" ca="1">IFERROR(INDEX(INDIRECT("'"&amp;n_feu&amp;"'!$J$5:$J$154"),MATCH($Y12&amp;AM$13,INDIRECT("'"&amp;n_feu&amp;"'!$C$5:$C$154")&amp;INDIRECT("'"&amp;n_feu&amp;"'!$D$5:$D$154"),0)),"")</f>
        <v/>
      </c>
      <c r="AN12" s="23" t="str" cm="1">
        <f t="array" aca="1" ref="AN12" ca="1">IFERROR(INDEX(INDIRECT("'"&amp;n_feu&amp;"'!$J$5:$J$154"),MATCH($Y12&amp;AN$13,INDIRECT("'"&amp;n_feu&amp;"'!$C$5:$C$164")&amp;INDIRECT("'"&amp;n_feu&amp;"'!$D$5:$D$164"),0)),"")</f>
        <v/>
      </c>
      <c r="AO12" s="22">
        <f t="shared" si="17"/>
        <v>45477</v>
      </c>
      <c r="AP12" s="23" t="str" cm="1">
        <f t="array" aca="1" ref="AP12" ca="1">IFERROR(INDEX(INDIRECT("'"&amp;n_feu&amp;"'!$K$5:$K$144"),MATCH($Y12&amp;AP$13,INDIRECT("'"&amp;n_feu&amp;"'!$C$5:$C$144")&amp;INDIRECT("'"&amp;n_feu&amp;"'!$D$5:$D$144"),0)),"")</f>
        <v/>
      </c>
      <c r="AQ12" s="23" cm="1">
        <f t="array" aca="1" ref="AQ12" ca="1">IFERROR(INDEX(INDIRECT("'"&amp;n_feu&amp;"'!$K$5:$K$164"),MATCH($Y12&amp;AQ$13,INDIRECT("'"&amp;n_feu&amp;"'!$C$5:$C$164")&amp;INDIRECT("'"&amp;n_feu&amp;"'!$D$5:$D$164"),0)),"")</f>
        <v>165</v>
      </c>
      <c r="AR12" s="23" t="str" cm="1">
        <f t="array" aca="1" ref="AR12" ca="1">IFERROR(INDEX(INDIRECT("'"&amp;n_feu&amp;"'!$K$5:$K$144"),MATCH($Y12&amp;AR$13,INDIRECT("'"&amp;n_feu&amp;"'!$C$5:$C$144")&amp;INDIRECT("'"&amp;n_feu&amp;"'!$D$5:$D$144"),0)),"")</f>
        <v/>
      </c>
      <c r="AS12" s="23" cm="1">
        <f t="array" aca="1" ref="AS12" ca="1">IFERROR(INDEX(INDIRECT("'"&amp;n_feu&amp;"'!$K$5:$K$144"),MATCH($Y12&amp;AS$13,INDIRECT("'"&amp;n_feu&amp;"'!$C$5:$C$144")&amp;INDIRECT("'"&amp;n_feu&amp;"'!$D$5:$D$144"),0)),"")</f>
        <v>23</v>
      </c>
      <c r="AT12" s="23" t="str" cm="1">
        <f t="array" aca="1" ref="AT12" ca="1">IFERROR(INDEX(INDIRECT("'"&amp;n_feu&amp;"'!$K$5:$K$144"),MATCH($Y12&amp;AT$13,INDIRECT("'"&amp;n_feu&amp;"'!$C$5:$C$144")&amp;INDIRECT("'"&amp;n_feu&amp;"'!$D$5:$D$144"),0)),"")</f>
        <v/>
      </c>
      <c r="AU12" s="23" t="str" cm="1">
        <f t="array" aca="1" ref="AU12" ca="1">IFERROR(INDEX(INDIRECT("'"&amp;n_feu&amp;"'!$K$5:$K$154"),MATCH($Y12&amp;AU$13,INDIRECT("'"&amp;n_feu&amp;"'!$C$5:$C$154")&amp;INDIRECT("'"&amp;n_feu&amp;"'!$D$5:$D$154"),0)),"")</f>
        <v/>
      </c>
      <c r="AV12" s="23" t="str" cm="1">
        <f t="array" aca="1" ref="AV12" ca="1">IFERROR(INDEX(INDIRECT("'"&amp;n_feu&amp;"'!$K$5:$K$154"),MATCH($Y12&amp;AV$13,INDIRECT("'"&amp;n_feu&amp;"'!$C$5:$C$154")&amp;INDIRECT("'"&amp;n_feu&amp;"'!$D$5:$D$154"),0)),"")</f>
        <v/>
      </c>
      <c r="AW12" s="22">
        <f t="shared" si="18"/>
        <v>45477</v>
      </c>
      <c r="AX12" s="23" t="str" cm="1">
        <f t="array" aca="1" ref="AX12" ca="1">IFERROR(INDEX(INDIRECT("'"&amp;n_feu&amp;"'!$L$5:$L$144"),MATCH($Y12&amp;AX$13,INDIRECT("'"&amp;n_feu&amp;"'!$C$5:$C$144")&amp;INDIRECT("'"&amp;n_feu&amp;"'!$D$5:$D$144"),0)),"")</f>
        <v/>
      </c>
      <c r="AY12" s="23" t="str" cm="1">
        <f t="array" aca="1" ref="AY12" ca="1">IFERROR(INDEX(INDIRECT("'"&amp;n_feu&amp;"'!$L$5:$L$164"),MATCH($Y12&amp;AY$13,INDIRECT("'"&amp;n_feu&amp;"'!$C$5:$C$164")&amp;INDIRECT("'"&amp;n_feu&amp;"'!$D$5:$D$164"),0)),"")</f>
        <v/>
      </c>
      <c r="AZ12" s="23" t="str" cm="1">
        <f t="array" aca="1" ref="AZ12" ca="1">IFERROR(INDEX(INDIRECT("'"&amp;n_feu&amp;"'!$L$5:$L$144"),MATCH($Y12&amp;AZ$13,INDIRECT("'"&amp;n_feu&amp;"'!$C$5:$C$144")&amp;INDIRECT("'"&amp;n_feu&amp;"'!$D$5:$D$144"),0)),"")</f>
        <v/>
      </c>
      <c r="BA12" s="23" t="str" cm="1">
        <f t="array" aca="1" ref="BA12" ca="1">IFERROR(INDEX(INDIRECT("'"&amp;n_feu&amp;"'!$L$5:$L$144"),MATCH($Y12&amp;BA$13,INDIRECT("'"&amp;n_feu&amp;"'!$C$5:$C$144")&amp;INDIRECT("'"&amp;n_feu&amp;"'!$D$5:$D$144"),0)),"")</f>
        <v/>
      </c>
      <c r="BB12" s="23" t="str" cm="1">
        <f t="array" aca="1" ref="BB12" ca="1">IFERROR(INDEX(INDIRECT("'"&amp;n_feu&amp;"'!$L$5:$L$144"),MATCH($Y12&amp;BB$13,INDIRECT("'"&amp;n_feu&amp;"'!$C$5:$C$144")&amp;INDIRECT("'"&amp;n_feu&amp;"'!$D$5:$D$144"),0)),"")</f>
        <v/>
      </c>
      <c r="BC12" s="23" t="str" cm="1">
        <f t="array" aca="1" ref="BC12" ca="1">IFERROR(INDEX(INDIRECT("'"&amp;n_feu&amp;"'!$L$5:$L$164"),MATCH($Y12&amp;BC$13,INDIRECT("'"&amp;n_feu&amp;"'!$C$5:$C$164")&amp;INDIRECT("'"&amp;n_feu&amp;"'!$D$5:$D$164"),0)),"")</f>
        <v/>
      </c>
      <c r="BD12" s="23" t="str" cm="1">
        <f t="array" aca="1" ref="BD12" ca="1">IFERROR(INDEX(INDIRECT("'"&amp;n_feu&amp;"'!$L$5:$L$154"),MATCH($Y12&amp;BD$13,INDIRECT("'"&amp;n_feu&amp;"'!$C$5:$C$154")&amp;INDIRECT("'"&amp;n_feu&amp;"'!$D$5:$D$154"),0)),"")</f>
        <v/>
      </c>
      <c r="BE12" s="22">
        <f t="shared" si="19"/>
        <v>45477</v>
      </c>
      <c r="BF12" s="23" t="str" cm="1">
        <f t="array" aca="1" ref="BF12" ca="1">IFERROR(INDEX(INDIRECT("'"&amp;n_feu&amp;"'!$M$5:$M$144"),MATCH($Y12&amp;BF$13,INDIRECT("'"&amp;n_feu&amp;"'!$C$5:$C$144")&amp;INDIRECT("'"&amp;n_feu&amp;"'!$D$5:$D$144"),0)),"")</f>
        <v/>
      </c>
      <c r="BG12" s="23" t="str" cm="1">
        <f t="array" aca="1" ref="BG12" ca="1">IFERROR(INDEX(INDIRECT("'"&amp;n_feu&amp;"'!$M$5:$M$164"),MATCH($Y12&amp;BG$13,INDIRECT("'"&amp;n_feu&amp;"'!$C$5:$C$164")&amp;INDIRECT("'"&amp;n_feu&amp;"'!$D$5:$D$164"),0)),"")</f>
        <v/>
      </c>
      <c r="BH12" s="23" t="str" cm="1">
        <f t="array" aca="1" ref="BH12" ca="1">IFERROR(INDEX(INDIRECT("'"&amp;n_feu&amp;"'!$M$5:$M$144"),MATCH($Y12&amp;BH$13,INDIRECT("'"&amp;n_feu&amp;"'!$C$5:$C$144")&amp;INDIRECT("'"&amp;n_feu&amp;"'!$D$5:$D$144"),0)),"")</f>
        <v/>
      </c>
      <c r="BI12" s="23" t="str" cm="1">
        <f t="array" aca="1" ref="BI12" ca="1">IFERROR(INDEX(INDIRECT("'"&amp;n_feu&amp;"'!$M$5:$M$144"),MATCH($Y12&amp;BI$13,INDIRECT("'"&amp;n_feu&amp;"'!$C$5:$C$144")&amp;INDIRECT("'"&amp;n_feu&amp;"'!$D$5:$D$144"),0)),"")</f>
        <v/>
      </c>
      <c r="BJ12" s="23" t="str" cm="1">
        <f t="array" aca="1" ref="BJ12" ca="1">IFERROR(INDEX(INDIRECT("'"&amp;n_feu&amp;"'!$M$5:$M$144"),MATCH($Y12&amp;BJ$13,INDIRECT("'"&amp;n_feu&amp;"'!$C$5:$C$144")&amp;INDIRECT("'"&amp;n_feu&amp;"'!$D$5:$D$144"),0)),"")</f>
        <v/>
      </c>
      <c r="BK12" s="23" t="str" cm="1">
        <f t="array" aca="1" ref="BK12" ca="1">IFERROR(INDEX(INDIRECT("'"&amp;n_feu&amp;"'!$M$5:$M$164"),MATCH($Y12&amp;BK$13,INDIRECT("'"&amp;n_feu&amp;"'!$C$5:$C$164")&amp;INDIRECT("'"&amp;n_feu&amp;"'!$D$5:$D$164"),0)),"")</f>
        <v/>
      </c>
      <c r="BL12" s="23" t="str" cm="1">
        <f t="array" aca="1" ref="BL12" ca="1">IFERROR(INDEX(INDIRECT("'"&amp;n_feu&amp;"'!$M$5:$M$154"),MATCH($Y12&amp;BL$13,INDIRECT("'"&amp;n_feu&amp;"'!$C$5:$C$154")&amp;INDIRECT("'"&amp;n_feu&amp;"'!$D$5:$D$154"),0)),"")</f>
        <v/>
      </c>
      <c r="BM12" s="22">
        <f t="shared" si="20"/>
        <v>45477</v>
      </c>
      <c r="BN12" s="23" t="str">
        <f t="shared" ca="1" si="21"/>
        <v/>
      </c>
      <c r="BO12" s="23">
        <f t="shared" ca="1" si="22"/>
        <v>165</v>
      </c>
      <c r="BP12" s="23" t="str">
        <f t="shared" ca="1" si="22"/>
        <v/>
      </c>
      <c r="BQ12" s="23">
        <f t="shared" ca="1" si="22"/>
        <v>23</v>
      </c>
      <c r="BR12" s="23" t="str">
        <f t="shared" ca="1" si="22"/>
        <v/>
      </c>
      <c r="BS12" s="23" t="str">
        <f t="shared" ca="1" si="22"/>
        <v/>
      </c>
      <c r="BT12" s="23" t="str">
        <f t="shared" ca="1" si="22"/>
        <v/>
      </c>
      <c r="BU12" s="22">
        <f t="shared" si="23"/>
        <v>45477</v>
      </c>
      <c r="BV12" s="22">
        <f t="shared" si="24"/>
        <v>45477</v>
      </c>
      <c r="BW12" s="23" t="str">
        <f t="shared" ca="1" si="25"/>
        <v/>
      </c>
      <c r="BX12" s="23"/>
      <c r="BY12" s="23" t="str">
        <f t="shared" si="26"/>
        <v/>
      </c>
      <c r="BZ12" s="23">
        <f t="shared" ca="1" si="27"/>
        <v>738</v>
      </c>
      <c r="CA12" s="23"/>
      <c r="CB12" s="23" t="str">
        <f t="shared" si="28"/>
        <v/>
      </c>
      <c r="CC12" s="23" t="str">
        <f t="shared" ca="1" si="29"/>
        <v/>
      </c>
      <c r="CD12" s="23"/>
      <c r="CE12" s="29" t="str">
        <f t="shared" si="30"/>
        <v/>
      </c>
      <c r="CF12" s="30">
        <f>386+165</f>
        <v>551</v>
      </c>
      <c r="CG12" s="30">
        <f t="shared" ca="1" si="31"/>
        <v>-187</v>
      </c>
      <c r="CH12" s="30" t="str">
        <f>IFERROR(INDEX('FORMULE TOTAL'!$AH$9:AH1003,MATCH(RECAP!A12,'FORMULE TOTAL'!$AI$9:AI1003,0)),"")</f>
        <v/>
      </c>
      <c r="CI12" s="23">
        <f ca="1">IF(SUM(AC12)+SUM(BQ12)=0,"",SUM(AC12)+SUM(BQ12))</f>
        <v>806</v>
      </c>
      <c r="CJ12" s="30">
        <f ca="1">IF(CI12="","",INDEX('[1] 01-01-23 au 24-05-2024'!$AN$23:$AN$5010,MATCH(BV12,'[1] 01-01-23 au 24-05-2024'!$AM$23:$AM$5010,0)))</f>
        <v>806</v>
      </c>
      <c r="CK12" s="23">
        <v>804</v>
      </c>
      <c r="CL12" s="30">
        <f ca="1">IF(CI12="","",INDEX('[1] 01-01-23 au 24-05-2024'!$AO$23:$AO$5010,MATCH(BV12,'[1] 01-01-23 au 24-05-2024'!$AM$23:$AM$5010,0)))</f>
        <v>804</v>
      </c>
      <c r="CM12" s="29">
        <f t="shared" ca="1" si="32"/>
        <v>2</v>
      </c>
      <c r="CN12" s="23" t="str">
        <f t="shared" ca="1" si="33"/>
        <v/>
      </c>
      <c r="CO12" s="23"/>
      <c r="CP12" s="31" t="str">
        <f t="shared" si="34"/>
        <v/>
      </c>
      <c r="CQ12" s="23" t="str">
        <f t="shared" ca="1" si="35"/>
        <v/>
      </c>
      <c r="CR12" s="23"/>
      <c r="CS12" s="32" t="str">
        <f t="shared" si="36"/>
        <v/>
      </c>
      <c r="CT12" s="33"/>
      <c r="CU12" s="34">
        <f t="shared" ca="1" si="37"/>
        <v>0</v>
      </c>
      <c r="CV12" s="34">
        <f t="shared" si="38"/>
        <v>0</v>
      </c>
      <c r="CW12" s="35">
        <f t="shared" si="38"/>
        <v>0</v>
      </c>
      <c r="CX12" s="34">
        <f t="shared" ca="1" si="39"/>
        <v>1544</v>
      </c>
      <c r="CY12" s="34">
        <f t="shared" si="40"/>
        <v>804</v>
      </c>
      <c r="CZ12" s="35">
        <f t="shared" ca="1" si="41"/>
        <v>2</v>
      </c>
      <c r="DA12" s="22">
        <f t="shared" si="42"/>
        <v>45477</v>
      </c>
      <c r="DB12" s="35" t="str" cm="1">
        <f t="array" aca="1" ref="DB12" ca="1">IFERROR(INDEX(INDIRECT("'"&amp;n_feu&amp;"'!$O$5:$O$154"),MATCH($Y12&amp;DB$13,INDIRECT("'"&amp;n_feu&amp;"'!$C$5:$C$154")&amp;INDIRECT("'"&amp;n_feu&amp;"'!$D$5:$D$154"),0)),"")</f>
        <v/>
      </c>
      <c r="DC12" s="35"/>
      <c r="DD12" s="35" t="str">
        <f t="shared" ca="1" si="43"/>
        <v/>
      </c>
      <c r="DE12" s="36" t="str">
        <f t="shared" ca="1" si="44"/>
        <v/>
      </c>
      <c r="DF12" s="23" t="str">
        <f t="shared" ca="1" si="45"/>
        <v/>
      </c>
      <c r="DG12" s="23"/>
      <c r="DH12" s="31"/>
      <c r="DI12" s="37"/>
      <c r="DJ12" s="22">
        <f t="shared" si="46"/>
        <v>45477</v>
      </c>
      <c r="DK12" s="35" t="str" cm="1">
        <f t="array" aca="1" ref="DK12" ca="1">IFERROR(INDEX(INDIRECT("'"&amp;n_feu&amp;"'!$O$5:$O$164"),MATCH($Y12&amp;DK$13,INDIRECT("'"&amp;n_feu&amp;"'!$C$5:$C$164")&amp;INDIRECT("'"&amp;n_feu&amp;"'!$D$5:$D$164"),0)),"")</f>
        <v/>
      </c>
      <c r="DL12" s="35"/>
      <c r="DM12" s="35" t="str">
        <f t="shared" ca="1" si="47"/>
        <v/>
      </c>
      <c r="DN12" s="38">
        <f t="shared" ca="1" si="48"/>
        <v>0</v>
      </c>
      <c r="DO12" s="39" t="str" cm="1">
        <f t="array" ref="DO12">IF(ISNA(MATCH(A12,INT([2]SUMUP!$B$4:$B$550),0)),"",INDEX([2]SUMUP!$W:$W,MAX(IF(INT([2]SUMUP!$B$4:$B$550)=A12,ROW([2]SUMUP!$B$4:$B$550)))))</f>
        <v/>
      </c>
      <c r="DP12" s="39" t="str" cm="1">
        <f t="array" ref="DP12">IF(ISNA(MATCH(A12,INT([2]SUMUP!$B$4:$B$550),0)),"",INDEX([2]SUMUP!$X:$X,MAX(IF(INT([2]SUMUP!$B$4:$B$550)=A12,ROW([2]SUMUP!$B$4:$B$550)))))</f>
        <v/>
      </c>
      <c r="DQ12" s="39" t="str" cm="1">
        <f t="array" ref="DQ12">IF(ISNA(MATCH(A12,INT([2]SUMUP!$B$4:$B$550),0)),"",INDEX([2]SUMUP!$Y:$Y,MAX(IF(INT([2]SUMUP!$B$4:$B$550)=A12,ROW([2]SUMUP!$B$4:$B$550)))))</f>
        <v/>
      </c>
      <c r="DR12" s="36" t="str">
        <f t="shared" ca="1" si="49"/>
        <v/>
      </c>
      <c r="DS12" s="23" t="str">
        <f t="shared" ca="1" si="50"/>
        <v/>
      </c>
      <c r="DT12" s="23"/>
      <c r="DU12" s="31"/>
      <c r="DV12" s="37"/>
      <c r="DW12" s="22">
        <f t="shared" si="51"/>
        <v>45477</v>
      </c>
      <c r="DX12" s="40" t="str">
        <f t="shared" ca="1" si="52"/>
        <v/>
      </c>
      <c r="DY12" s="40">
        <f t="shared" ca="1" si="53"/>
        <v>738</v>
      </c>
      <c r="DZ12" s="40" t="str">
        <f t="shared" ca="1" si="54"/>
        <v/>
      </c>
      <c r="EA12" s="40">
        <f t="shared" ca="1" si="55"/>
        <v>806</v>
      </c>
      <c r="EB12" s="40" t="str">
        <f t="shared" ca="1" si="56"/>
        <v/>
      </c>
      <c r="EC12" s="40" t="str">
        <f t="shared" ca="1" si="57"/>
        <v/>
      </c>
      <c r="ED12" s="40"/>
      <c r="EE12" s="40" t="str">
        <f t="shared" ca="1" si="58"/>
        <v/>
      </c>
      <c r="EF12" s="41" t="str">
        <f t="shared" ca="1" si="59"/>
        <v/>
      </c>
      <c r="EG12" s="35">
        <f t="shared" ca="1" si="60"/>
        <v>1544</v>
      </c>
      <c r="EH12" s="35" t="str" cm="1">
        <f t="array" aca="1" ref="EH12" ca="1">IFERROR(INDEX(INDIRECT("'"&amp;n_feu&amp;"'!$BH$5:$BH$154"),MATCH($Y12&amp;EH$13,INDIRECT("'"&amp;n_feu&amp;"'!$C$5:$C$154")&amp;INDIRECT("'"&amp;n_feu&amp;"'!$D$5:$D$154"),0)),"")</f>
        <v/>
      </c>
      <c r="EI12" s="35" cm="1">
        <f t="array" aca="1" ref="EI12" ca="1">IFERROR(INDEX(INDIRECT("'"&amp;n_feu&amp;"'!$BH$5:$BH$164"),MATCH($Y12&amp;EI$13,INDIRECT("'"&amp;n_feu&amp;"'!$C$5:$C$164")&amp;INDIRECT("'"&amp;n_feu&amp;"'!$D$5:$D$164"),0)),"")</f>
        <v>75</v>
      </c>
      <c r="EJ12" s="34" t="str" cm="1">
        <f t="array" aca="1" ref="EJ12" ca="1">IFERROR(INDEX(INDIRECT("'"&amp;n_feu&amp;"'!$BH$5:$BH$154"),MATCH($Y12&amp;EJ$13,INDIRECT("'"&amp;n_feu&amp;"'!$C$5:$C$154")&amp;INDIRECT("'"&amp;n_feu&amp;"'!$D$5:$D$154"),0)),"")</f>
        <v/>
      </c>
      <c r="EK12" s="34" cm="1">
        <f t="array" aca="1" ref="EK12" ca="1">IFERROR(INDEX(INDIRECT("'"&amp;n_feu&amp;"'!$BH$5:$BH$154"),MATCH($Y12&amp;EK$13,INDIRECT("'"&amp;n_feu&amp;"'!$C$5:$C$154")&amp;INDIRECT("'"&amp;n_feu&amp;"'!$D$5:$D$154"),0)),"")</f>
        <v>150</v>
      </c>
      <c r="EL12" s="34" t="str" cm="1">
        <f t="array" aca="1" ref="EL12" ca="1">IFERROR(INDEX(INDIRECT("'"&amp;n_feu&amp;"'!$BH$5:$BH$154"),MATCH($Y12&amp;EL$13,INDIRECT("'"&amp;n_feu&amp;"'!$C$5:$C$154")&amp;INDIRECT("'"&amp;n_feu&amp;"'!$D$5:$D$154"),0)),"")</f>
        <v/>
      </c>
      <c r="EM12" s="34" t="str" cm="1">
        <f t="array" aca="1" ref="EM12" ca="1">IFERROR(INDEX(INDIRECT("'"&amp;n_feu&amp;"'!$BH$5:$BH$154"),MATCH($Y12&amp;EM$13,INDIRECT("'"&amp;n_feu&amp;"'!$C$5:$C$154")&amp;INDIRECT("'"&amp;n_feu&amp;"'!$D$5:$D$154"),0)),"")</f>
        <v/>
      </c>
      <c r="EN12" s="34" t="str">
        <f t="shared" ca="1" si="61"/>
        <v/>
      </c>
      <c r="EO12" s="34">
        <f t="shared" ca="1" si="62"/>
        <v>225</v>
      </c>
      <c r="EP12" s="22">
        <f t="shared" si="63"/>
        <v>45477</v>
      </c>
      <c r="EQ12" s="23" t="str" cm="1">
        <f t="array" aca="1" ref="EQ12" ca="1">IFERROR(INDEX(INDIRECT("'"&amp;n_feu&amp;"'!$Q$5:$Q$144"),MATCH($Y12&amp;EQ$13,INDIRECT("'"&amp;n_feu&amp;"'!$C$5:$C$144")&amp;INDIRECT("'"&amp;n_feu&amp;"'!$D$5:$D$144"),0)),"")</f>
        <v/>
      </c>
      <c r="ER12" s="23" t="str" cm="1">
        <f t="array" aca="1" ref="ER12" ca="1">IFERROR(INDEX(INDIRECT("'"&amp;n_feu&amp;"'!$Q$5:$Q$164"),MATCH($Y12&amp;ER$13,INDIRECT("'"&amp;n_feu&amp;"'!$C$5:$C$164")&amp;INDIRECT("'"&amp;n_feu&amp;"'!$D$5:$D$164"),0)),"")</f>
        <v/>
      </c>
      <c r="ES12" s="23" t="str" cm="1">
        <f t="array" aca="1" ref="ES12" ca="1">IFERROR(INDEX(INDIRECT("'"&amp;n_feu&amp;"'!$Q$5:$Q$144"),MATCH($Y12&amp;ES$13,INDIRECT("'"&amp;n_feu&amp;"'!$C$5:$C$144")&amp;INDIRECT("'"&amp;n_feu&amp;"'!$D$5:$D$144"),0)),"")</f>
        <v/>
      </c>
      <c r="ET12" s="23" t="str" cm="1">
        <f t="array" aca="1" ref="ET12" ca="1">IFERROR(INDEX(INDIRECT("'"&amp;n_feu&amp;"'!$Q$5:$Q$144"),MATCH($Y12&amp;ET$13,INDIRECT("'"&amp;n_feu&amp;"'!$C$5:$C$144")&amp;INDIRECT("'"&amp;n_feu&amp;"'!$D$5:$D$144"),0)),"")</f>
        <v/>
      </c>
      <c r="EU12" s="23" t="str" cm="1">
        <f t="array" aca="1" ref="EU12" ca="1">IFERROR(INDEX(INDIRECT("'"&amp;n_feu&amp;"'!$Q$5:$Q$144"),MATCH($Y12&amp;EU$13,INDIRECT("'"&amp;n_feu&amp;"'!$C$5:$C$144")&amp;INDIRECT("'"&amp;n_feu&amp;"'!$D$5:$D$144"),0)),"")</f>
        <v/>
      </c>
      <c r="EV12" s="23" t="str" cm="1">
        <f t="array" aca="1" ref="EV12" ca="1">IFERROR(INDEX(INDIRECT("'"&amp;n_feu&amp;"'!$Q$5:$Q$144"),MATCH($Y12&amp;EV$13,INDIRECT("'"&amp;n_feu&amp;"'!$C$5:$C$144")&amp;INDIRECT("'"&amp;n_feu&amp;"'!$D$5:$D$144"),0)),"")</f>
        <v/>
      </c>
      <c r="EW12" s="23" t="str" cm="1">
        <f t="array" aca="1" ref="EW12" ca="1">IFERROR(INDEX(INDIRECT("'"&amp;n_feu&amp;"'!$Q$5:$Q$144"),MATCH($Y12&amp;EW$13,INDIRECT("'"&amp;n_feu&amp;"'!$C$5:$C$144")&amp;INDIRECT("'"&amp;n_feu&amp;"'!$D$5:$D$144"),0)),"")</f>
        <v/>
      </c>
      <c r="EX12" s="42" t="str">
        <f t="shared" ca="1" si="64"/>
        <v/>
      </c>
      <c r="EY12" s="43" t="str">
        <f t="shared" ca="1" si="65"/>
        <v/>
      </c>
      <c r="EZ12" s="44">
        <f t="shared" si="66"/>
        <v>45477</v>
      </c>
      <c r="FA12" s="23" t="str" cm="1">
        <f t="array" aca="1" ref="FA12" ca="1">IFERROR(INDEX(INDIRECT("'"&amp;n_feu&amp;"'!$R$5:$R$144"),MATCH($Y12&amp;FA$15,INDIRECT("'"&amp;n_feu&amp;"'!$C$5:$C$144")&amp;INDIRECT("'"&amp;n_feu&amp;"'!$D$5:$D$144"),0)),"")</f>
        <v/>
      </c>
      <c r="FB12" s="26" cm="1">
        <f t="array" aca="1" ref="FB12" ca="1">IFERROR(INDEX(INDIRECT("'"&amp;n_feu&amp;"'!$R$5:$R$164"),MATCH($Y12&amp;FB$15,INDIRECT("'"&amp;n_feu&amp;"'!$C$5:$C$164")&amp;INDIRECT("'"&amp;n_feu&amp;"'!$D$5:$D$164"),0)),"")</f>
        <v>578</v>
      </c>
      <c r="FC12" s="23" t="str" cm="1">
        <f t="array" aca="1" ref="FC12" ca="1">IFERROR(INDEX(INDIRECT("'"&amp;n_feu&amp;"'!$R$5:$R$144"),MATCH($Y12&amp;FC$15,INDIRECT("'"&amp;n_feu&amp;"'!$C$5:$C$144")&amp;INDIRECT("'"&amp;n_feu&amp;"'!$D$5:$D$144"),0)),"")</f>
        <v/>
      </c>
      <c r="FD12" s="26" cm="1">
        <f t="array" aca="1" ref="FD12" ca="1">IFERROR(INDEX(INDIRECT("'"&amp;n_feu&amp;"'!$R$5:$R$144"),MATCH($Y12&amp;FD$15,INDIRECT("'"&amp;n_feu&amp;"'!$C$5:$C$144")&amp;INDIRECT("'"&amp;n_feu&amp;"'!$D$5:$D$144"),0)),"")</f>
        <v>508</v>
      </c>
      <c r="FE12" s="23" t="str" cm="1">
        <f t="array" aca="1" ref="FE12" ca="1">IFERROR(INDEX(INDIRECT("'"&amp;n_feu&amp;"'!$R$5:$R$144"),MATCH($Y12&amp;FE$15,INDIRECT("'"&amp;n_feu&amp;"'!$C$5:$C$144")&amp;INDIRECT("'"&amp;n_feu&amp;"'!$D$5:$D$144"),0)),"")</f>
        <v/>
      </c>
      <c r="FF12" s="23" t="str" cm="1">
        <f t="array" aca="1" ref="FF12" ca="1">IFERROR(INDEX(INDIRECT("'"&amp;n_feu&amp;"'!$R$5:$R$154"),MATCH($Y12&amp;FF$15,INDIRECT("'"&amp;n_feu&amp;"'!$C$5:$C$154")&amp;INDIRECT("'"&amp;n_feu&amp;"'!$D$5:$D$154"),0)),"")</f>
        <v/>
      </c>
      <c r="FG12" s="31" t="str" cm="1">
        <f t="array" aca="1" ref="FG12" ca="1">IFERROR(INDEX(INDIRECT("'"&amp;n_feu&amp;"'!$R$5:$R$154"),MATCH($Y12&amp;FG$15,INDIRECT("'"&amp;n_feu&amp;"'!$C$5:$C$154")&amp;INDIRECT("'"&amp;n_feu&amp;"'!$D$5:$D$154"),0)),"")</f>
        <v/>
      </c>
      <c r="FH12" s="45" t="str">
        <f t="shared" ca="1" si="67"/>
        <v/>
      </c>
      <c r="FI12" s="46">
        <f t="shared" ca="1" si="68"/>
        <v>1086</v>
      </c>
      <c r="FJ12" s="35">
        <f t="shared" ca="1" si="69"/>
        <v>18.353400000000001</v>
      </c>
      <c r="FK12" s="36" t="str">
        <f t="shared" ca="1" si="70"/>
        <v/>
      </c>
      <c r="FL12" s="23"/>
      <c r="FM12" s="23" t="str">
        <f t="shared" ca="1" si="71"/>
        <v/>
      </c>
      <c r="FN12" s="47" t="str">
        <f t="shared" si="72"/>
        <v/>
      </c>
      <c r="FO12" s="31"/>
      <c r="FP12" s="48"/>
      <c r="FQ12" s="36">
        <f t="shared" ca="1" si="73"/>
        <v>568.23180000000002</v>
      </c>
      <c r="FR12" s="23">
        <v>568.24</v>
      </c>
      <c r="FS12" s="23">
        <f t="shared" ca="1" si="74"/>
        <v>8.1999999999879947E-3</v>
      </c>
      <c r="FT12" s="47">
        <f t="shared" si="75"/>
        <v>568.24</v>
      </c>
      <c r="FU12" s="31">
        <v>9.99</v>
      </c>
      <c r="FV12" s="49" t="s">
        <v>145</v>
      </c>
      <c r="FW12" s="22">
        <f t="shared" si="76"/>
        <v>45477</v>
      </c>
      <c r="FX12" s="36" t="str">
        <f t="shared" ca="1" si="77"/>
        <v/>
      </c>
      <c r="FY12" s="23"/>
      <c r="FZ12" s="23" t="str">
        <f t="shared" ca="1" si="78"/>
        <v/>
      </c>
      <c r="GA12" s="47" t="str">
        <f t="shared" si="79"/>
        <v/>
      </c>
      <c r="GB12" s="50"/>
      <c r="GC12" s="48"/>
      <c r="GD12" s="51">
        <f t="shared" ca="1" si="80"/>
        <v>499.41480000000001</v>
      </c>
      <c r="GE12" s="52">
        <v>499.41</v>
      </c>
      <c r="GF12" s="23">
        <f t="shared" ca="1" si="81"/>
        <v>-4.7999999999888132E-3</v>
      </c>
      <c r="GG12" s="47">
        <f t="shared" si="82"/>
        <v>499.41</v>
      </c>
      <c r="GH12" s="31"/>
      <c r="GI12" s="49"/>
      <c r="GJ12" s="51" t="str">
        <f t="shared" ca="1" si="83"/>
        <v/>
      </c>
      <c r="GK12" s="23"/>
      <c r="GL12" s="23" t="str">
        <f t="shared" ca="1" si="84"/>
        <v/>
      </c>
      <c r="GM12" s="47" t="str">
        <f t="shared" si="85"/>
        <v/>
      </c>
      <c r="GN12" s="31"/>
      <c r="GO12" s="53"/>
      <c r="GP12" s="51" t="str">
        <f t="shared" ca="1" si="86"/>
        <v/>
      </c>
      <c r="GQ12" s="23"/>
      <c r="GR12" s="23" t="str">
        <f t="shared" ca="1" si="87"/>
        <v/>
      </c>
      <c r="GS12" s="47" t="str">
        <f t="shared" si="88"/>
        <v/>
      </c>
      <c r="GT12" s="31"/>
      <c r="GU12" s="53"/>
      <c r="GV12" s="36" t="str" cm="1">
        <f t="array" aca="1" ref="GV12" ca="1">IFERROR(INDEX(INDIRECT("'"&amp;n_feu&amp;"'!$O$5:$O$154"),MATCH($Y12&amp;DB$13,INDIRECT("'"&amp;n_feu&amp;"'!$C$5:$C$154")&amp;INDIRECT("'"&amp;n_feu&amp;"'!$D$5:$D$154"),0)),"")</f>
        <v/>
      </c>
      <c r="GW12" s="23" t="str">
        <f t="shared" si="89"/>
        <v/>
      </c>
      <c r="GX12" s="23"/>
      <c r="GY12" s="23" t="str">
        <f t="shared" si="90"/>
        <v/>
      </c>
      <c r="GZ12" s="47" t="str">
        <f t="shared" si="91"/>
        <v/>
      </c>
      <c r="HA12" s="31"/>
      <c r="HB12" s="53"/>
      <c r="HC12" s="22">
        <f t="shared" si="92"/>
        <v>45477</v>
      </c>
      <c r="HD12" s="23" t="str" cm="1">
        <f t="array" aca="1" ref="HD12" ca="1">IFERROR(INDEX(INDIRECT("'"&amp;n_feu&amp;"'!$S$5:$S$144"),MATCH($Y12&amp;HD$15,INDIRECT("'"&amp;n_feu&amp;"'!$C$5:$C$144")&amp;INDIRECT("'"&amp;n_feu&amp;"'!$D$5:$D$144"),0)),"")</f>
        <v/>
      </c>
      <c r="HE12" s="23" t="str" cm="1">
        <f t="array" aca="1" ref="HE12" ca="1">IFERROR(INDEX(INDIRECT("'"&amp;n_feu&amp;"'!$S$5:$S$164"),MATCH($Y12&amp;HE$15,INDIRECT("'"&amp;n_feu&amp;"'!$C$5:$C$164")&amp;INDIRECT("'"&amp;n_feu&amp;"'!$D$5:$D$164"),0)),"")</f>
        <v/>
      </c>
      <c r="HF12" s="23" t="str" cm="1">
        <f t="array" aca="1" ref="HF12" ca="1">IFERROR(INDEX(INDIRECT("'"&amp;n_feu&amp;"'!$S$5:$S$144"),MATCH($Y12&amp;HF$15,INDIRECT("'"&amp;n_feu&amp;"'!$C$5:$C$144")&amp;INDIRECT("'"&amp;n_feu&amp;"'!$D$5:$D$144"),0)),"")</f>
        <v/>
      </c>
      <c r="HG12" s="23" t="str" cm="1">
        <f t="array" aca="1" ref="HG12" ca="1">IFERROR(INDEX(INDIRECT("'"&amp;n_feu&amp;"'!$S$5:$S$144"),MATCH($Y12&amp;HG$15,INDIRECT("'"&amp;n_feu&amp;"'!$C$5:$C$144")&amp;INDIRECT("'"&amp;n_feu&amp;"'!$D$5:$D$144"),0)),"")</f>
        <v/>
      </c>
      <c r="HH12" s="23" t="str" cm="1">
        <f t="array" aca="1" ref="HH12" ca="1">IFERROR(INDEX(INDIRECT("'"&amp;n_feu&amp;"'!$S$5:$S$144"),MATCH($Y12&amp;HH$15,INDIRECT("'"&amp;n_feu&amp;"'!$C$5:$C$144")&amp;INDIRECT("'"&amp;n_feu&amp;"'!$D$5:$D$144"),0)),"")</f>
        <v/>
      </c>
      <c r="HI12" s="23" t="str" cm="1">
        <f t="array" aca="1" ref="HI12" ca="1">IFERROR(INDEX(INDIRECT("'"&amp;n_feu&amp;"'!$S$5:$S$144"),MATCH($Y12&amp;HI$15,INDIRECT("'"&amp;n_feu&amp;"'!$C$5:$C$144")&amp;INDIRECT("'"&amp;n_feu&amp;"'!$D$5:$D$144"),0)),"")</f>
        <v/>
      </c>
      <c r="HJ12" s="23" t="str" cm="1">
        <f t="array" aca="1" ref="HJ12" ca="1">IFERROR(INDEX(INDIRECT("'"&amp;n_feu&amp;"'!$S$5:$S$144"),MATCH($Y12&amp;HJ$15,INDIRECT("'"&amp;n_feu&amp;"'!$C$5:$C$144")&amp;INDIRECT("'"&amp;n_feu&amp;"'!$D$5:$D$144"),0)),"")</f>
        <v/>
      </c>
      <c r="HK12" s="22">
        <f t="shared" si="93"/>
        <v>45477</v>
      </c>
      <c r="HL12" s="23" t="str" cm="1">
        <f t="array" aca="1" ref="HL12" ca="1">IFERROR(INDEX(INDIRECT("'"&amp;n_feu&amp;"'!$S$5:$S$144"),MATCH($Y12&amp;HL$15,INDIRECT("'"&amp;n_feu&amp;"'!$C$5:$C$144")&amp;INDIRECT("'"&amp;n_feu&amp;"'!$D$5:$D$144"),0)),"")</f>
        <v/>
      </c>
      <c r="HM12" s="23" t="str" cm="1">
        <f t="array" aca="1" ref="HM12" ca="1">IFERROR(INDEX(INDIRECT("'"&amp;n_feu&amp;"'!$S$5:$S$164"),MATCH($Y12&amp;HM$15,INDIRECT("'"&amp;n_feu&amp;"'!$C$5:$C$164")&amp;INDIRECT("'"&amp;n_feu&amp;"'!$D$5:$D$164"),0)),"")</f>
        <v/>
      </c>
      <c r="HN12" s="23" t="str" cm="1">
        <f t="array" aca="1" ref="HN12" ca="1">IFERROR(INDEX(INDIRECT("'"&amp;n_feu&amp;"'!$S$5:$S$144"),MATCH($Y12&amp;HN$15,INDIRECT("'"&amp;n_feu&amp;"'!$C$5:$C$144")&amp;INDIRECT("'"&amp;n_feu&amp;"'!$D$5:$D$144"),0)),"")</f>
        <v/>
      </c>
      <c r="HO12" s="23" t="str" cm="1">
        <f t="array" aca="1" ref="HO12" ca="1">IFERROR(INDEX(INDIRECT("'"&amp;n_feu&amp;"'!$S$5:$S$144"),MATCH($Y12&amp;HO$15,INDIRECT("'"&amp;n_feu&amp;"'!$C$5:$C$144")&amp;INDIRECT("'"&amp;n_feu&amp;"'!$D$5:$D$144"),0)),"")</f>
        <v/>
      </c>
      <c r="HP12" s="23" t="str" cm="1">
        <f t="array" aca="1" ref="HP12" ca="1">IFERROR(INDEX(INDIRECT("'"&amp;n_feu&amp;"'!$S$5:$S$144"),MATCH($Y12&amp;HP$15,INDIRECT("'"&amp;n_feu&amp;"'!$C$5:$C$144")&amp;INDIRECT("'"&amp;n_feu&amp;"'!$D$5:$D$144"),0)),"")</f>
        <v/>
      </c>
      <c r="HQ12" s="23" t="str" cm="1">
        <f t="array" aca="1" ref="HQ12" ca="1">IFERROR(INDEX(INDIRECT("'"&amp;n_feu&amp;"'!$S$5:$S$144"),MATCH($Y12&amp;HQ$15,INDIRECT("'"&amp;n_feu&amp;"'!$C$5:$C$144")&amp;INDIRECT("'"&amp;n_feu&amp;"'!$D$5:$D$144"),0)),"")</f>
        <v/>
      </c>
      <c r="HR12" s="23" t="str" cm="1">
        <f t="array" aca="1" ref="HR12" ca="1">IFERROR(INDEX(INDIRECT("'"&amp;n_feu&amp;"'!$S$5:$S$144"),MATCH($Y12&amp;HR$15,INDIRECT("'"&amp;n_feu&amp;"'!$C$5:$C$144")&amp;INDIRECT("'"&amp;n_feu&amp;"'!$D$5:$D$144"),0)),"")</f>
        <v/>
      </c>
      <c r="HS12" s="54">
        <f t="shared" ca="1" si="94"/>
        <v>0</v>
      </c>
      <c r="HT12" s="54">
        <f t="shared" ca="1" si="95"/>
        <v>0</v>
      </c>
    </row>
    <row r="13" spans="1:228" ht="30" customHeight="1" x14ac:dyDescent="0.25">
      <c r="A13" s="22">
        <v>45478</v>
      </c>
      <c r="B13" s="23" t="str" cm="1">
        <f t="array" aca="1" ref="B13" ca="1">IFERROR(INDEX(INDIRECT("'"&amp;n_feu&amp;"'!$F$5:$F$144"),MATCH($A13&amp;B$13,INDIRECT("'"&amp;n_feu&amp;"'!$C$5:$C$144")&amp;INDIRECT("'"&amp;n_feu&amp;"'!$D$5:$D$144"),0)),"")</f>
        <v/>
      </c>
      <c r="C13" s="23" cm="1">
        <f t="array" aca="1" ref="C13" ca="1">IFERROR(INDEX(INDIRECT("'"&amp;n_feu&amp;"'!$F$5:$F$164"),MATCH($A13&amp;C$13,INDIRECT("'"&amp;n_feu&amp;"'!$C$5:$C$164")&amp;INDIRECT("'"&amp;n_feu&amp;"'!$D$5:$D$164"),0)),"")</f>
        <v>2787</v>
      </c>
      <c r="D13" s="23" t="str" cm="1">
        <f t="array" aca="1" ref="D13" ca="1">IFERROR(INDEX(INDIRECT("'"&amp;n_feu&amp;"'!$F$5:$F$144"),MATCH($A13&amp;D$13,INDIRECT("'"&amp;n_feu&amp;"'!$C$5:$C$144")&amp;INDIRECT("'"&amp;n_feu&amp;"'!$D$5:$D$144"),0)),"")</f>
        <v/>
      </c>
      <c r="E13" s="23" cm="1">
        <f t="array" aca="1" ref="E13" ca="1">IFERROR(INDEX(INDIRECT("'"&amp;n_feu&amp;"'!$F$5:$F$144"),MATCH($A13&amp;E$13,INDIRECT("'"&amp;n_feu&amp;"'!$C$5:$C$144")&amp;INDIRECT("'"&amp;n_feu&amp;"'!$D$5:$D$144"),0)),"")</f>
        <v>978</v>
      </c>
      <c r="F13" s="23" t="str" cm="1">
        <f t="array" aca="1" ref="F13" ca="1">IFERROR(INDEX(INDIRECT("'"&amp;n_feu&amp;"'!$F$5:$F$154"),MATCH($A13&amp;F$13,INDIRECT("'"&amp;n_feu&amp;"'!$C$5:$C$154")&amp;INDIRECT("'"&amp;n_feu&amp;"'!$D$5:$D$154"),0)),"")</f>
        <v/>
      </c>
      <c r="G13" s="23" t="str" cm="1">
        <f t="array" aca="1" ref="G13" ca="1">IFERROR(INDEX(INDIRECT("'"&amp;n_feu&amp;"'!$F$5:$F$154"),MATCH($A13&amp;G$13,INDIRECT("'"&amp;n_feu&amp;"'!$C$5:$C$154")&amp;INDIRECT("'"&amp;n_feu&amp;"'!$D$5:$D$154"),0)),"")</f>
        <v/>
      </c>
      <c r="H13" s="24">
        <f t="shared" ca="1" si="4"/>
        <v>0</v>
      </c>
      <c r="I13" s="25">
        <f t="shared" ca="1" si="5"/>
        <v>3765</v>
      </c>
      <c r="J13" s="22">
        <f t="shared" si="6"/>
        <v>45478</v>
      </c>
      <c r="K13" s="26" t="str" cm="1">
        <f t="array" aca="1" ref="K13" ca="1">IFERROR(INDEX(INDIRECT("'"&amp;n_feu&amp;"'!$cv$5:$cv$144"),MATCH($A13&amp;K$13,INDIRECT("'"&amp;n_feu&amp;"'!$C$5:$C$144")&amp;INDIRECT("'"&amp;n_feu&amp;"'!$D$5:$D$144"),0)),"")</f>
        <v/>
      </c>
      <c r="L13" s="27" t="str">
        <f t="shared" ca="1" si="7"/>
        <v>0</v>
      </c>
      <c r="M13" s="26" cm="1">
        <f t="array" aca="1" ref="M13" ca="1">IFERROR(INDEX(INDIRECT("'"&amp;n_feu&amp;"'!$cv$5:$cv$164"),MATCH($A13&amp;M$13,INDIRECT("'"&amp;n_feu&amp;"'!$C$5:$C$164")&amp;INDIRECT("'"&amp;n_feu&amp;"'!$D$5:$D$164"),0)),"")</f>
        <v>2787</v>
      </c>
      <c r="N13" s="27" t="str">
        <f t="shared" ca="1" si="8"/>
        <v>0</v>
      </c>
      <c r="O13" s="26" t="str" cm="1">
        <f t="array" aca="1" ref="O13" ca="1">IFERROR(INDEX(INDIRECT("'"&amp;n_feu&amp;"'!$cv$5:$cv$144"),MATCH($A13&amp;O$13,INDIRECT("'"&amp;n_feu&amp;"'!$C$5:$C$144")&amp;INDIRECT("'"&amp;n_feu&amp;"'!$D$5:$D$144"),0)),"")</f>
        <v/>
      </c>
      <c r="P13" s="27" t="str">
        <f t="shared" ca="1" si="9"/>
        <v>0</v>
      </c>
      <c r="Q13" s="26" cm="1">
        <f t="array" aca="1" ref="Q13" ca="1">IFERROR(INDEX(INDIRECT("'"&amp;n_feu&amp;"'!$cv$5:$cv$144"),MATCH($A13&amp;Q$13,INDIRECT("'"&amp;n_feu&amp;"'!$C$5:$C$144")&amp;INDIRECT("'"&amp;n_feu&amp;"'!$D$5:$D$144"),0)),"")</f>
        <v>978</v>
      </c>
      <c r="R13" s="27" t="str">
        <f t="shared" ca="1" si="10"/>
        <v>0</v>
      </c>
      <c r="S13" s="26" t="str" cm="1">
        <f t="array" aca="1" ref="S13" ca="1">IFERROR(INDEX(INDIRECT("'"&amp;n_feu&amp;"'!$cv$5:$cv$154"),MATCH($A13&amp;S$13,INDIRECT("'"&amp;n_feu&amp;"'!$C$5:$C$154")&amp;INDIRECT("'"&amp;n_feu&amp;"'!$D$5:$D$154"),0)),"")</f>
        <v/>
      </c>
      <c r="T13" s="27" t="str">
        <f t="shared" ca="1" si="11"/>
        <v>0</v>
      </c>
      <c r="U13" s="26" t="str" cm="1">
        <f t="array" aca="1" ref="U13" ca="1">IFERROR(INDEX(INDIRECT("'"&amp;n_feu&amp;"'!$cv$5:$cv$154"),MATCH($A13&amp;U$13,INDIRECT("'"&amp;n_feu&amp;"'!$C$5:$C$154")&amp;INDIRECT("'"&amp;n_feu&amp;"'!$D$5:$D$154"),0)),"")</f>
        <v/>
      </c>
      <c r="V13" s="27" t="str">
        <f t="shared" ca="1" si="12"/>
        <v>0</v>
      </c>
      <c r="W13" s="28">
        <f t="shared" ca="1" si="13"/>
        <v>0</v>
      </c>
      <c r="X13" s="28">
        <f t="shared" ca="1" si="14"/>
        <v>0</v>
      </c>
      <c r="Y13" s="22">
        <f t="shared" si="15"/>
        <v>45478</v>
      </c>
      <c r="Z13" s="23" t="str" cm="1">
        <f t="array" aca="1" ref="Z13" ca="1">IFERROR(INDEX(INDIRECT("'"&amp;n_feu&amp;"'!$I$5:$I$144"),MATCH($Y13&amp;Z$13,INDIRECT("'"&amp;n_feu&amp;"'!$C$5:$C$144")&amp;INDIRECT("'"&amp;n_feu&amp;"'!$D$5:$D$144"),0)),"")</f>
        <v/>
      </c>
      <c r="AA13" s="23" cm="1">
        <f t="array" aca="1" ref="AA13" ca="1">IFERROR(INDEX(INDIRECT("'"&amp;n_feu&amp;"'!$I$5:$I$164"),MATCH($Y13&amp;AA$13,INDIRECT("'"&amp;n_feu&amp;"'!$C$5:$C$164")&amp;INDIRECT("'"&amp;n_feu&amp;"'!$D$5:$D$164"),0)),"")</f>
        <v>1280</v>
      </c>
      <c r="AB13" s="23" t="str" cm="1">
        <f t="array" aca="1" ref="AB13" ca="1">IFERROR(INDEX(INDIRECT("'"&amp;n_feu&amp;"'!$I$5:$I$144"),MATCH($Y13&amp;AB$13,INDIRECT("'"&amp;n_feu&amp;"'!$C$5:$C$144")&amp;INDIRECT("'"&amp;n_feu&amp;"'!$D$5:$D$144"),0)),"")</f>
        <v/>
      </c>
      <c r="AC13" s="23" cm="1">
        <f t="array" aca="1" ref="AC13" ca="1">IFERROR(INDEX(INDIRECT("'"&amp;n_feu&amp;"'!$I$5:$I$144"),MATCH($Y13&amp;AC$13,INDIRECT("'"&amp;n_feu&amp;"'!$C$5:$C$144")&amp;INDIRECT("'"&amp;n_feu&amp;"'!$D$5:$D$144"),0)),"")</f>
        <v>265</v>
      </c>
      <c r="AD13" s="23" t="str" cm="1">
        <f t="array" aca="1" ref="AD13" ca="1">IFERROR(INDEX(INDIRECT("'"&amp;n_feu&amp;"'!$I$5:$I$144"),MATCH($Y13&amp;AD$13,INDIRECT("'"&amp;n_feu&amp;"'!$C$5:$C$144")&amp;INDIRECT("'"&amp;n_feu&amp;"'!$D$5:$D$144"),0)),"")</f>
        <v/>
      </c>
      <c r="AE13" s="23" t="str" cm="1">
        <f t="array" aca="1" ref="AE13" ca="1">IFERROR(INDEX(INDIRECT("'"&amp;n_feu&amp;"'!$I$5:$I$154"),MATCH($Y13&amp;AE$13,INDIRECT("'"&amp;n_feu&amp;"'!$C$5:$C$154")&amp;INDIRECT("'"&amp;n_feu&amp;"'!$D$5:$D$154"),0)),"")</f>
        <v/>
      </c>
      <c r="AF13" s="23" t="str" cm="1">
        <f t="array" aca="1" ref="AF13" ca="1">IFERROR(INDEX(INDIRECT("'"&amp;n_feu&amp;"'!$I$5:$I$164"),MATCH($Y13&amp;AF$13,INDIRECT("'"&amp;n_feu&amp;"'!$C$5:$C$164")&amp;INDIRECT("'"&amp;n_feu&amp;"'!$D$5:$D$164"),0)),"")</f>
        <v/>
      </c>
      <c r="AG13" s="22">
        <f t="shared" si="16"/>
        <v>45478</v>
      </c>
      <c r="AH13" s="23" t="str" cm="1">
        <f t="array" aca="1" ref="AH13" ca="1">IFERROR(INDEX(INDIRECT("'"&amp;n_feu&amp;"'!$J$5:$J$144"),MATCH($Y13&amp;AH$13,INDIRECT("'"&amp;n_feu&amp;"'!$C$5:$C$144")&amp;INDIRECT("'"&amp;n_feu&amp;"'!$D$5:$D$144"),0)),"")</f>
        <v/>
      </c>
      <c r="AI13" s="23" cm="1">
        <f t="array" aca="1" ref="AI13" ca="1">IFERROR(INDEX(INDIRECT("'"&amp;n_feu&amp;"'!$J$5:$J$154"),MATCH($Y13&amp;AI$13,INDIRECT("'"&amp;n_feu&amp;"'!$C$5:$C$164")&amp;INDIRECT("'"&amp;n_feu&amp;"'!$D$5:$D$164"),0)),"")</f>
        <v>33</v>
      </c>
      <c r="AJ13" s="23" t="str" cm="1">
        <f t="array" aca="1" ref="AJ13" ca="1">IFERROR(INDEX(INDIRECT("'"&amp;n_feu&amp;"'!$J$5:$J$144"),MATCH($Y13&amp;AJ$13,INDIRECT("'"&amp;n_feu&amp;"'!$C$5:$C$144")&amp;INDIRECT("'"&amp;n_feu&amp;"'!$D$5:$D$144"),0)),"")</f>
        <v/>
      </c>
      <c r="AK13" s="23" cm="1">
        <f t="array" aca="1" ref="AK13" ca="1">IFERROR(INDEX(INDIRECT("'"&amp;n_feu&amp;"'!$J$5:$J$144"),MATCH($Y13&amp;AK$13,INDIRECT("'"&amp;n_feu&amp;"'!$C$5:$C$144")&amp;INDIRECT("'"&amp;n_feu&amp;"'!$D$5:$D$144"),0)),"")</f>
        <v>107</v>
      </c>
      <c r="AL13" s="23" t="str" cm="1">
        <f t="array" aca="1" ref="AL13" ca="1">IFERROR(INDEX(INDIRECT("'"&amp;n_feu&amp;"'!$J$5:$J$144"),MATCH($Y13&amp;AL$13,INDIRECT("'"&amp;n_feu&amp;"'!$C$5:$C$144")&amp;INDIRECT("'"&amp;n_feu&amp;"'!$D$5:$D$144"),0)),"")</f>
        <v/>
      </c>
      <c r="AM13" s="23" t="str" cm="1">
        <f t="array" aca="1" ref="AM13" ca="1">IFERROR(INDEX(INDIRECT("'"&amp;n_feu&amp;"'!$J$5:$J$154"),MATCH($Y13&amp;AM$13,INDIRECT("'"&amp;n_feu&amp;"'!$C$5:$C$154")&amp;INDIRECT("'"&amp;n_feu&amp;"'!$D$5:$D$154"),0)),"")</f>
        <v/>
      </c>
      <c r="AN13" s="23" t="str" cm="1">
        <f t="array" aca="1" ref="AN13" ca="1">IFERROR(INDEX(INDIRECT("'"&amp;n_feu&amp;"'!$J$5:$J$154"),MATCH($Y13&amp;AN$13,INDIRECT("'"&amp;n_feu&amp;"'!$C$5:$C$164")&amp;INDIRECT("'"&amp;n_feu&amp;"'!$D$5:$D$164"),0)),"")</f>
        <v/>
      </c>
      <c r="AO13" s="22">
        <f t="shared" si="17"/>
        <v>45478</v>
      </c>
      <c r="AP13" s="23" t="str" cm="1">
        <f t="array" aca="1" ref="AP13" ca="1">IFERROR(INDEX(INDIRECT("'"&amp;n_feu&amp;"'!$K$5:$K$144"),MATCH($Y13&amp;AP$13,INDIRECT("'"&amp;n_feu&amp;"'!$C$5:$C$144")&amp;INDIRECT("'"&amp;n_feu&amp;"'!$D$5:$D$144"),0)),"")</f>
        <v/>
      </c>
      <c r="AQ13" s="23" cm="1">
        <f t="array" aca="1" ref="AQ13" ca="1">IFERROR(INDEX(INDIRECT("'"&amp;n_feu&amp;"'!$K$5:$K$164"),MATCH($Y13&amp;AQ$13,INDIRECT("'"&amp;n_feu&amp;"'!$C$5:$C$164")&amp;INDIRECT("'"&amp;n_feu&amp;"'!$D$5:$D$164"),0)),"")</f>
        <v>74</v>
      </c>
      <c r="AR13" s="23" t="str" cm="1">
        <f t="array" aca="1" ref="AR13" ca="1">IFERROR(INDEX(INDIRECT("'"&amp;n_feu&amp;"'!$K$5:$K$144"),MATCH($Y13&amp;AR$13,INDIRECT("'"&amp;n_feu&amp;"'!$C$5:$C$144")&amp;INDIRECT("'"&amp;n_feu&amp;"'!$D$5:$D$144"),0)),"")</f>
        <v/>
      </c>
      <c r="AS13" s="23" t="str" cm="1">
        <f t="array" aca="1" ref="AS13" ca="1">IFERROR(INDEX(INDIRECT("'"&amp;n_feu&amp;"'!$K$5:$K$144"),MATCH($Y13&amp;AS$13,INDIRECT("'"&amp;n_feu&amp;"'!$C$5:$C$144")&amp;INDIRECT("'"&amp;n_feu&amp;"'!$D$5:$D$144"),0)),"")</f>
        <v/>
      </c>
      <c r="AT13" s="23" t="str" cm="1">
        <f t="array" aca="1" ref="AT13" ca="1">IFERROR(INDEX(INDIRECT("'"&amp;n_feu&amp;"'!$K$5:$K$144"),MATCH($Y13&amp;AT$13,INDIRECT("'"&amp;n_feu&amp;"'!$C$5:$C$144")&amp;INDIRECT("'"&amp;n_feu&amp;"'!$D$5:$D$144"),0)),"")</f>
        <v/>
      </c>
      <c r="AU13" s="23" t="str" cm="1">
        <f t="array" aca="1" ref="AU13" ca="1">IFERROR(INDEX(INDIRECT("'"&amp;n_feu&amp;"'!$K$5:$K$154"),MATCH($Y13&amp;AU$13,INDIRECT("'"&amp;n_feu&amp;"'!$C$5:$C$154")&amp;INDIRECT("'"&amp;n_feu&amp;"'!$D$5:$D$154"),0)),"")</f>
        <v/>
      </c>
      <c r="AV13" s="23" t="str" cm="1">
        <f t="array" aca="1" ref="AV13" ca="1">IFERROR(INDEX(INDIRECT("'"&amp;n_feu&amp;"'!$K$5:$K$154"),MATCH($Y13&amp;AV$13,INDIRECT("'"&amp;n_feu&amp;"'!$C$5:$C$154")&amp;INDIRECT("'"&amp;n_feu&amp;"'!$D$5:$D$154"),0)),"")</f>
        <v/>
      </c>
      <c r="AW13" s="22">
        <f t="shared" si="18"/>
        <v>45478</v>
      </c>
      <c r="AX13" s="23" t="str" cm="1">
        <f t="array" aca="1" ref="AX13" ca="1">IFERROR(INDEX(INDIRECT("'"&amp;n_feu&amp;"'!$L$5:$L$144"),MATCH($Y13&amp;AX$13,INDIRECT("'"&amp;n_feu&amp;"'!$C$5:$C$144")&amp;INDIRECT("'"&amp;n_feu&amp;"'!$D$5:$D$144"),0)),"")</f>
        <v/>
      </c>
      <c r="AY13" s="23" t="str" cm="1">
        <f t="array" aca="1" ref="AY13" ca="1">IFERROR(INDEX(INDIRECT("'"&amp;n_feu&amp;"'!$L$5:$L$164"),MATCH($Y13&amp;AY$13,INDIRECT("'"&amp;n_feu&amp;"'!$C$5:$C$164")&amp;INDIRECT("'"&amp;n_feu&amp;"'!$D$5:$D$164"),0)),"")</f>
        <v/>
      </c>
      <c r="AZ13" s="23" t="str" cm="1">
        <f t="array" aca="1" ref="AZ13" ca="1">IFERROR(INDEX(INDIRECT("'"&amp;n_feu&amp;"'!$L$5:$L$144"),MATCH($Y13&amp;AZ$13,INDIRECT("'"&amp;n_feu&amp;"'!$C$5:$C$144")&amp;INDIRECT("'"&amp;n_feu&amp;"'!$D$5:$D$144"),0)),"")</f>
        <v/>
      </c>
      <c r="BA13" s="23" t="str" cm="1">
        <f t="array" aca="1" ref="BA13" ca="1">IFERROR(INDEX(INDIRECT("'"&amp;n_feu&amp;"'!$L$5:$L$144"),MATCH($Y13&amp;BA$13,INDIRECT("'"&amp;n_feu&amp;"'!$C$5:$C$144")&amp;INDIRECT("'"&amp;n_feu&amp;"'!$D$5:$D$144"),0)),"")</f>
        <v/>
      </c>
      <c r="BB13" s="23" t="str" cm="1">
        <f t="array" aca="1" ref="BB13" ca="1">IFERROR(INDEX(INDIRECT("'"&amp;n_feu&amp;"'!$L$5:$L$144"),MATCH($Y13&amp;BB$13,INDIRECT("'"&amp;n_feu&amp;"'!$C$5:$C$144")&amp;INDIRECT("'"&amp;n_feu&amp;"'!$D$5:$D$144"),0)),"")</f>
        <v/>
      </c>
      <c r="BC13" s="23" t="str" cm="1">
        <f t="array" aca="1" ref="BC13" ca="1">IFERROR(INDEX(INDIRECT("'"&amp;n_feu&amp;"'!$L$5:$L$164"),MATCH($Y13&amp;BC$13,INDIRECT("'"&amp;n_feu&amp;"'!$C$5:$C$164")&amp;INDIRECT("'"&amp;n_feu&amp;"'!$D$5:$D$164"),0)),"")</f>
        <v/>
      </c>
      <c r="BD13" s="23" t="str" cm="1">
        <f t="array" aca="1" ref="BD13" ca="1">IFERROR(INDEX(INDIRECT("'"&amp;n_feu&amp;"'!$L$5:$L$154"),MATCH($Y13&amp;BD$13,INDIRECT("'"&amp;n_feu&amp;"'!$C$5:$C$154")&amp;INDIRECT("'"&amp;n_feu&amp;"'!$D$5:$D$154"),0)),"")</f>
        <v/>
      </c>
      <c r="BE13" s="22">
        <f t="shared" si="19"/>
        <v>45478</v>
      </c>
      <c r="BF13" s="23" t="str" cm="1">
        <f t="array" aca="1" ref="BF13" ca="1">IFERROR(INDEX(INDIRECT("'"&amp;n_feu&amp;"'!$M$5:$M$144"),MATCH($Y13&amp;BF$13,INDIRECT("'"&amp;n_feu&amp;"'!$C$5:$C$144")&amp;INDIRECT("'"&amp;n_feu&amp;"'!$D$5:$D$144"),0)),"")</f>
        <v/>
      </c>
      <c r="BG13" s="23" t="str" cm="1">
        <f t="array" aca="1" ref="BG13" ca="1">IFERROR(INDEX(INDIRECT("'"&amp;n_feu&amp;"'!$M$5:$M$164"),MATCH($Y13&amp;BG$13,INDIRECT("'"&amp;n_feu&amp;"'!$C$5:$C$164")&amp;INDIRECT("'"&amp;n_feu&amp;"'!$D$5:$D$164"),0)),"")</f>
        <v/>
      </c>
      <c r="BH13" s="23" t="str" cm="1">
        <f t="array" aca="1" ref="BH13" ca="1">IFERROR(INDEX(INDIRECT("'"&amp;n_feu&amp;"'!$M$5:$M$144"),MATCH($Y13&amp;BH$13,INDIRECT("'"&amp;n_feu&amp;"'!$C$5:$C$144")&amp;INDIRECT("'"&amp;n_feu&amp;"'!$D$5:$D$144"),0)),"")</f>
        <v/>
      </c>
      <c r="BI13" s="23" t="str" cm="1">
        <f t="array" aca="1" ref="BI13" ca="1">IFERROR(INDEX(INDIRECT("'"&amp;n_feu&amp;"'!$M$5:$M$144"),MATCH($Y13&amp;BI$13,INDIRECT("'"&amp;n_feu&amp;"'!$C$5:$C$144")&amp;INDIRECT("'"&amp;n_feu&amp;"'!$D$5:$D$144"),0)),"")</f>
        <v/>
      </c>
      <c r="BJ13" s="23" t="str" cm="1">
        <f t="array" aca="1" ref="BJ13" ca="1">IFERROR(INDEX(INDIRECT("'"&amp;n_feu&amp;"'!$M$5:$M$144"),MATCH($Y13&amp;BJ$13,INDIRECT("'"&amp;n_feu&amp;"'!$C$5:$C$144")&amp;INDIRECT("'"&amp;n_feu&amp;"'!$D$5:$D$144"),0)),"")</f>
        <v/>
      </c>
      <c r="BK13" s="23" t="str" cm="1">
        <f t="array" aca="1" ref="BK13" ca="1">IFERROR(INDEX(INDIRECT("'"&amp;n_feu&amp;"'!$M$5:$M$164"),MATCH($Y13&amp;BK$13,INDIRECT("'"&amp;n_feu&amp;"'!$C$5:$C$164")&amp;INDIRECT("'"&amp;n_feu&amp;"'!$D$5:$D$164"),0)),"")</f>
        <v/>
      </c>
      <c r="BL13" s="23" t="str" cm="1">
        <f t="array" aca="1" ref="BL13" ca="1">IFERROR(INDEX(INDIRECT("'"&amp;n_feu&amp;"'!$M$5:$M$154"),MATCH($Y13&amp;BL$13,INDIRECT("'"&amp;n_feu&amp;"'!$C$5:$C$154")&amp;INDIRECT("'"&amp;n_feu&amp;"'!$D$5:$D$154"),0)),"")</f>
        <v/>
      </c>
      <c r="BM13" s="22">
        <f t="shared" si="20"/>
        <v>45478</v>
      </c>
      <c r="BN13" s="23" t="str">
        <f t="shared" ca="1" si="21"/>
        <v/>
      </c>
      <c r="BO13" s="23">
        <f t="shared" ca="1" si="22"/>
        <v>107</v>
      </c>
      <c r="BP13" s="23" t="str">
        <f t="shared" ca="1" si="22"/>
        <v/>
      </c>
      <c r="BQ13" s="23">
        <f t="shared" ca="1" si="22"/>
        <v>107</v>
      </c>
      <c r="BR13" s="23" t="str">
        <f t="shared" ca="1" si="22"/>
        <v/>
      </c>
      <c r="BS13" s="23" t="str">
        <f t="shared" ca="1" si="22"/>
        <v/>
      </c>
      <c r="BT13" s="23" t="str">
        <f t="shared" ca="1" si="22"/>
        <v/>
      </c>
      <c r="BU13" s="22">
        <f t="shared" si="23"/>
        <v>45478</v>
      </c>
      <c r="BV13" s="22">
        <f t="shared" si="24"/>
        <v>45478</v>
      </c>
      <c r="BW13" s="23" t="str">
        <f t="shared" ca="1" si="25"/>
        <v/>
      </c>
      <c r="BX13" s="23"/>
      <c r="BY13" s="23" t="str">
        <f t="shared" si="26"/>
        <v/>
      </c>
      <c r="BZ13" s="23">
        <f t="shared" ca="1" si="27"/>
        <v>1387</v>
      </c>
      <c r="CA13" s="23"/>
      <c r="CB13" s="23" t="str">
        <f t="shared" si="28"/>
        <v/>
      </c>
      <c r="CC13" s="23" t="str">
        <f t="shared" ca="1" si="29"/>
        <v/>
      </c>
      <c r="CD13" s="23"/>
      <c r="CE13" s="29" t="str">
        <f t="shared" si="30"/>
        <v/>
      </c>
      <c r="CF13" s="30">
        <f>1280+107</f>
        <v>1387</v>
      </c>
      <c r="CG13" s="30" t="str">
        <f t="shared" ca="1" si="31"/>
        <v/>
      </c>
      <c r="CH13" s="30" t="str">
        <f>IFERROR(INDEX('FORMULE TOTAL'!$AH$9:AH1004,MATCH(RECAP!A13,'FORMULE TOTAL'!$AI$9:AI1004,0)),"")</f>
        <v/>
      </c>
      <c r="CI13" s="23">
        <f ca="1">IF(SUM(AC13)+SUM(BQ13)=0,"",SUM(AC13)+SUM(BQ13))</f>
        <v>372</v>
      </c>
      <c r="CJ13" s="30">
        <f ca="1">IF(CI13="","",INDEX('[1] 01-01-23 au 24-05-2024'!$AN$23:$AN$5010,MATCH(BV13,'[1] 01-01-23 au 24-05-2024'!$AM$23:$AM$5010,0)))</f>
        <v>372</v>
      </c>
      <c r="CK13" s="23">
        <v>370.14</v>
      </c>
      <c r="CL13" s="30">
        <f ca="1">IF(CI13="","",INDEX('[1] 01-01-23 au 24-05-2024'!$AO$23:$AO$5010,MATCH(BV13,'[1] 01-01-23 au 24-05-2024'!$AM$23:$AM$5010,0)))</f>
        <v>370.14</v>
      </c>
      <c r="CM13" s="29">
        <f t="shared" ca="1" si="32"/>
        <v>1.8600000000000136</v>
      </c>
      <c r="CN13" s="23" t="str">
        <f t="shared" ca="1" si="33"/>
        <v/>
      </c>
      <c r="CO13" s="23"/>
      <c r="CP13" s="31" t="str">
        <f t="shared" si="34"/>
        <v/>
      </c>
      <c r="CQ13" s="23" t="str">
        <f t="shared" ca="1" si="35"/>
        <v/>
      </c>
      <c r="CR13" s="23"/>
      <c r="CS13" s="32" t="str">
        <f t="shared" si="36"/>
        <v/>
      </c>
      <c r="CT13" s="33"/>
      <c r="CU13" s="34">
        <f t="shared" ca="1" si="37"/>
        <v>0</v>
      </c>
      <c r="CV13" s="34">
        <f t="shared" si="38"/>
        <v>0</v>
      </c>
      <c r="CW13" s="35">
        <f t="shared" si="38"/>
        <v>0</v>
      </c>
      <c r="CX13" s="34">
        <f t="shared" ca="1" si="39"/>
        <v>1759</v>
      </c>
      <c r="CY13" s="34">
        <f t="shared" si="40"/>
        <v>370.14</v>
      </c>
      <c r="CZ13" s="35">
        <f t="shared" ca="1" si="41"/>
        <v>1.8600000000000136</v>
      </c>
      <c r="DA13" s="22">
        <f t="shared" si="42"/>
        <v>45478</v>
      </c>
      <c r="DB13" s="35" t="str" cm="1">
        <f t="array" aca="1" ref="DB13" ca="1">IFERROR(INDEX(INDIRECT("'"&amp;n_feu&amp;"'!$O$5:$O$154"),MATCH($Y13&amp;DB$13,INDIRECT("'"&amp;n_feu&amp;"'!$C$5:$C$154")&amp;INDIRECT("'"&amp;n_feu&amp;"'!$D$5:$D$154"),0)),"")</f>
        <v/>
      </c>
      <c r="DC13" s="35"/>
      <c r="DD13" s="35" t="str">
        <f t="shared" ca="1" si="43"/>
        <v/>
      </c>
      <c r="DE13" s="36" t="str">
        <f t="shared" ca="1" si="44"/>
        <v/>
      </c>
      <c r="DF13" s="23" t="str">
        <f t="shared" ca="1" si="45"/>
        <v/>
      </c>
      <c r="DG13" s="23"/>
      <c r="DH13" s="31"/>
      <c r="DI13" s="37"/>
      <c r="DJ13" s="22">
        <f t="shared" si="46"/>
        <v>45478</v>
      </c>
      <c r="DK13" s="35" t="str" cm="1">
        <f t="array" aca="1" ref="DK13" ca="1">IFERROR(INDEX(INDIRECT("'"&amp;n_feu&amp;"'!$O$5:$O$164"),MATCH($Y13&amp;DK$13,INDIRECT("'"&amp;n_feu&amp;"'!$C$5:$C$164")&amp;INDIRECT("'"&amp;n_feu&amp;"'!$D$5:$D$164"),0)),"")</f>
        <v/>
      </c>
      <c r="DL13" s="35"/>
      <c r="DM13" s="35" t="str">
        <f t="shared" ca="1" si="47"/>
        <v/>
      </c>
      <c r="DN13" s="38">
        <f t="shared" ca="1" si="48"/>
        <v>0</v>
      </c>
      <c r="DO13" s="39" t="str" cm="1">
        <f t="array" ref="DO13">IF(ISNA(MATCH(A13,INT([2]SUMUP!$B$4:$B$550),0)),"",INDEX([2]SUMUP!$W:$W,MAX(IF(INT([2]SUMUP!$B$4:$B$550)=A13,ROW([2]SUMUP!$B$4:$B$550)))))</f>
        <v/>
      </c>
      <c r="DP13" s="39" t="str" cm="1">
        <f t="array" ref="DP13">IF(ISNA(MATCH(A13,INT([2]SUMUP!$B$4:$B$550),0)),"",INDEX([2]SUMUP!$X:$X,MAX(IF(INT([2]SUMUP!$B$4:$B$550)=A13,ROW([2]SUMUP!$B$4:$B$550)))))</f>
        <v/>
      </c>
      <c r="DQ13" s="39" t="str" cm="1">
        <f t="array" ref="DQ13">IF(ISNA(MATCH(A13,INT([2]SUMUP!$B$4:$B$550),0)),"",INDEX([2]SUMUP!$Y:$Y,MAX(IF(INT([2]SUMUP!$B$4:$B$550)=A13,ROW([2]SUMUP!$B$4:$B$550)))))</f>
        <v/>
      </c>
      <c r="DR13" s="36" t="str">
        <f t="shared" ca="1" si="49"/>
        <v/>
      </c>
      <c r="DS13" s="23" t="str">
        <f t="shared" ca="1" si="50"/>
        <v/>
      </c>
      <c r="DT13" s="23"/>
      <c r="DU13" s="31"/>
      <c r="DV13" s="37"/>
      <c r="DW13" s="22">
        <f t="shared" si="51"/>
        <v>45478</v>
      </c>
      <c r="DX13" s="40" t="str">
        <f t="shared" ca="1" si="52"/>
        <v/>
      </c>
      <c r="DY13" s="40">
        <f t="shared" ca="1" si="53"/>
        <v>1387</v>
      </c>
      <c r="DZ13" s="40" t="str">
        <f t="shared" ca="1" si="54"/>
        <v/>
      </c>
      <c r="EA13" s="40">
        <f t="shared" ca="1" si="55"/>
        <v>372</v>
      </c>
      <c r="EB13" s="40" t="str">
        <f t="shared" ca="1" si="56"/>
        <v/>
      </c>
      <c r="EC13" s="40" t="str">
        <f t="shared" ca="1" si="57"/>
        <v/>
      </c>
      <c r="ED13" s="40"/>
      <c r="EE13" s="40" t="str">
        <f t="shared" ca="1" si="58"/>
        <v/>
      </c>
      <c r="EF13" s="41" t="str">
        <f t="shared" ca="1" si="59"/>
        <v/>
      </c>
      <c r="EG13" s="35">
        <f t="shared" ca="1" si="60"/>
        <v>1759</v>
      </c>
      <c r="EH13" s="35" t="str" cm="1">
        <f t="array" aca="1" ref="EH13" ca="1">IFERROR(INDEX(INDIRECT("'"&amp;n_feu&amp;"'!$BH$5:$BH$154"),MATCH($Y13&amp;EH$13,INDIRECT("'"&amp;n_feu&amp;"'!$C$5:$C$154")&amp;INDIRECT("'"&amp;n_feu&amp;"'!$D$5:$D$154"),0)),"")</f>
        <v/>
      </c>
      <c r="EI13" s="35" cm="1">
        <f t="array" aca="1" ref="EI13" ca="1">IFERROR(INDEX(INDIRECT("'"&amp;n_feu&amp;"'!$BH$5:$BH$164"),MATCH($Y13&amp;EI$13,INDIRECT("'"&amp;n_feu&amp;"'!$C$5:$C$164")&amp;INDIRECT("'"&amp;n_feu&amp;"'!$D$5:$D$164"),0)),"")</f>
        <v>200</v>
      </c>
      <c r="EJ13" s="34" t="str" cm="1">
        <f t="array" aca="1" ref="EJ13" ca="1">IFERROR(INDEX(INDIRECT("'"&amp;n_feu&amp;"'!$BH$5:$BH$154"),MATCH($Y13&amp;EJ$13,INDIRECT("'"&amp;n_feu&amp;"'!$C$5:$C$154")&amp;INDIRECT("'"&amp;n_feu&amp;"'!$D$5:$D$154"),0)),"")</f>
        <v/>
      </c>
      <c r="EK13" s="34" cm="1">
        <f t="array" aca="1" ref="EK13" ca="1">IFERROR(INDEX(INDIRECT("'"&amp;n_feu&amp;"'!$BH$5:$BH$154"),MATCH($Y13&amp;EK$13,INDIRECT("'"&amp;n_feu&amp;"'!$C$5:$C$154")&amp;INDIRECT("'"&amp;n_feu&amp;"'!$D$5:$D$154"),0)),"")</f>
        <v>150</v>
      </c>
      <c r="EL13" s="34" t="str" cm="1">
        <f t="array" aca="1" ref="EL13" ca="1">IFERROR(INDEX(INDIRECT("'"&amp;n_feu&amp;"'!$BH$5:$BH$154"),MATCH($Y13&amp;EL$13,INDIRECT("'"&amp;n_feu&amp;"'!$C$5:$C$154")&amp;INDIRECT("'"&amp;n_feu&amp;"'!$D$5:$D$154"),0)),"")</f>
        <v/>
      </c>
      <c r="EM13" s="34" t="str" cm="1">
        <f t="array" aca="1" ref="EM13" ca="1">IFERROR(INDEX(INDIRECT("'"&amp;n_feu&amp;"'!$BH$5:$BH$154"),MATCH($Y13&amp;EM$13,INDIRECT("'"&amp;n_feu&amp;"'!$C$5:$C$154")&amp;INDIRECT("'"&amp;n_feu&amp;"'!$D$5:$D$154"),0)),"")</f>
        <v/>
      </c>
      <c r="EN13" s="34" t="str">
        <f t="shared" ca="1" si="61"/>
        <v/>
      </c>
      <c r="EO13" s="34">
        <f t="shared" ca="1" si="62"/>
        <v>350</v>
      </c>
      <c r="EP13" s="22">
        <f t="shared" si="63"/>
        <v>45478</v>
      </c>
      <c r="EQ13" s="23" t="str" cm="1">
        <f t="array" aca="1" ref="EQ13" ca="1">IFERROR(INDEX(INDIRECT("'"&amp;n_feu&amp;"'!$Q$5:$Q$144"),MATCH($Y13&amp;EQ$13,INDIRECT("'"&amp;n_feu&amp;"'!$C$5:$C$144")&amp;INDIRECT("'"&amp;n_feu&amp;"'!$D$5:$D$144"),0)),"")</f>
        <v/>
      </c>
      <c r="ER13" s="23" t="str" cm="1">
        <f t="array" aca="1" ref="ER13" ca="1">IFERROR(INDEX(INDIRECT("'"&amp;n_feu&amp;"'!$Q$5:$Q$164"),MATCH($Y13&amp;ER$13,INDIRECT("'"&amp;n_feu&amp;"'!$C$5:$C$164")&amp;INDIRECT("'"&amp;n_feu&amp;"'!$D$5:$D$164"),0)),"")</f>
        <v/>
      </c>
      <c r="ES13" s="23" t="str" cm="1">
        <f t="array" aca="1" ref="ES13" ca="1">IFERROR(INDEX(INDIRECT("'"&amp;n_feu&amp;"'!$Q$5:$Q$144"),MATCH($Y13&amp;ES$13,INDIRECT("'"&amp;n_feu&amp;"'!$C$5:$C$144")&amp;INDIRECT("'"&amp;n_feu&amp;"'!$D$5:$D$144"),0)),"")</f>
        <v/>
      </c>
      <c r="ET13" s="23" t="str" cm="1">
        <f t="array" aca="1" ref="ET13" ca="1">IFERROR(INDEX(INDIRECT("'"&amp;n_feu&amp;"'!$Q$5:$Q$144"),MATCH($Y13&amp;ET$13,INDIRECT("'"&amp;n_feu&amp;"'!$C$5:$C$144")&amp;INDIRECT("'"&amp;n_feu&amp;"'!$D$5:$D$144"),0)),"")</f>
        <v/>
      </c>
      <c r="EU13" s="23" t="str" cm="1">
        <f t="array" aca="1" ref="EU13" ca="1">IFERROR(INDEX(INDIRECT("'"&amp;n_feu&amp;"'!$Q$5:$Q$144"),MATCH($Y13&amp;EU$13,INDIRECT("'"&amp;n_feu&amp;"'!$C$5:$C$144")&amp;INDIRECT("'"&amp;n_feu&amp;"'!$D$5:$D$144"),0)),"")</f>
        <v/>
      </c>
      <c r="EV13" s="23" t="str" cm="1">
        <f t="array" aca="1" ref="EV13" ca="1">IFERROR(INDEX(INDIRECT("'"&amp;n_feu&amp;"'!$Q$5:$Q$144"),MATCH($Y13&amp;EV$13,INDIRECT("'"&amp;n_feu&amp;"'!$C$5:$C$144")&amp;INDIRECT("'"&amp;n_feu&amp;"'!$D$5:$D$144"),0)),"")</f>
        <v/>
      </c>
      <c r="EW13" s="23" t="str" cm="1">
        <f t="array" aca="1" ref="EW13" ca="1">IFERROR(INDEX(INDIRECT("'"&amp;n_feu&amp;"'!$Q$5:$Q$144"),MATCH($Y13&amp;EW$13,INDIRECT("'"&amp;n_feu&amp;"'!$C$5:$C$144")&amp;INDIRECT("'"&amp;n_feu&amp;"'!$D$5:$D$144"),0)),"")</f>
        <v/>
      </c>
      <c r="EX13" s="42" t="str">
        <f t="shared" ca="1" si="64"/>
        <v/>
      </c>
      <c r="EY13" s="43" t="str">
        <f t="shared" ca="1" si="65"/>
        <v/>
      </c>
      <c r="EZ13" s="44">
        <f t="shared" si="66"/>
        <v>45478</v>
      </c>
      <c r="FA13" s="23" t="str" cm="1">
        <f t="array" aca="1" ref="FA13" ca="1">IFERROR(INDEX(INDIRECT("'"&amp;n_feu&amp;"'!$R$5:$R$144"),MATCH($Y13&amp;FA$15,INDIRECT("'"&amp;n_feu&amp;"'!$C$5:$C$144")&amp;INDIRECT("'"&amp;n_feu&amp;"'!$D$5:$D$144"),0)),"")</f>
        <v/>
      </c>
      <c r="FB13" s="26" cm="1">
        <f t="array" aca="1" ref="FB13" ca="1">IFERROR(INDEX(INDIRECT("'"&amp;n_feu&amp;"'!$R$5:$R$164"),MATCH($Y13&amp;FB$15,INDIRECT("'"&amp;n_feu&amp;"'!$C$5:$C$164")&amp;INDIRECT("'"&amp;n_feu&amp;"'!$D$5:$D$164"),0)),"")</f>
        <v>1115</v>
      </c>
      <c r="FC13" s="23" t="str" cm="1">
        <f t="array" aca="1" ref="FC13" ca="1">IFERROR(INDEX(INDIRECT("'"&amp;n_feu&amp;"'!$R$5:$R$144"),MATCH($Y13&amp;FC$15,INDIRECT("'"&amp;n_feu&amp;"'!$C$5:$C$144")&amp;INDIRECT("'"&amp;n_feu&amp;"'!$D$5:$D$144"),0)),"")</f>
        <v/>
      </c>
      <c r="FD13" s="26" cm="1">
        <f t="array" aca="1" ref="FD13" ca="1">IFERROR(INDEX(INDIRECT("'"&amp;n_feu&amp;"'!$R$5:$R$144"),MATCH($Y13&amp;FD$15,INDIRECT("'"&amp;n_feu&amp;"'!$C$5:$C$144")&amp;INDIRECT("'"&amp;n_feu&amp;"'!$D$5:$D$144"),0)),"")</f>
        <v>314</v>
      </c>
      <c r="FE13" s="23" t="str" cm="1">
        <f t="array" aca="1" ref="FE13" ca="1">IFERROR(INDEX(INDIRECT("'"&amp;n_feu&amp;"'!$R$5:$R$144"),MATCH($Y13&amp;FE$15,INDIRECT("'"&amp;n_feu&amp;"'!$C$5:$C$144")&amp;INDIRECT("'"&amp;n_feu&amp;"'!$D$5:$D$144"),0)),"")</f>
        <v/>
      </c>
      <c r="FF13" s="23" t="str" cm="1">
        <f t="array" aca="1" ref="FF13" ca="1">IFERROR(INDEX(INDIRECT("'"&amp;n_feu&amp;"'!$R$5:$R$154"),MATCH($Y13&amp;FF$15,INDIRECT("'"&amp;n_feu&amp;"'!$C$5:$C$154")&amp;INDIRECT("'"&amp;n_feu&amp;"'!$D$5:$D$154"),0)),"")</f>
        <v/>
      </c>
      <c r="FG13" s="31" t="str" cm="1">
        <f t="array" aca="1" ref="FG13" ca="1">IFERROR(INDEX(INDIRECT("'"&amp;n_feu&amp;"'!$R$5:$R$154"),MATCH($Y13&amp;FG$15,INDIRECT("'"&amp;n_feu&amp;"'!$C$5:$C$154")&amp;INDIRECT("'"&amp;n_feu&amp;"'!$D$5:$D$154"),0)),"")</f>
        <v/>
      </c>
      <c r="FH13" s="45" t="str">
        <f t="shared" ca="1" si="67"/>
        <v/>
      </c>
      <c r="FI13" s="46">
        <f t="shared" ca="1" si="68"/>
        <v>1429</v>
      </c>
      <c r="FJ13" s="35">
        <f t="shared" ca="1" si="69"/>
        <v>24.150099999999998</v>
      </c>
      <c r="FK13" s="36" t="str">
        <f t="shared" ca="1" si="70"/>
        <v/>
      </c>
      <c r="FL13" s="23"/>
      <c r="FM13" s="23" t="str">
        <f t="shared" ca="1" si="71"/>
        <v/>
      </c>
      <c r="FN13" s="47" t="str">
        <f t="shared" si="72"/>
        <v/>
      </c>
      <c r="FO13" s="31"/>
      <c r="FP13" s="48"/>
      <c r="FQ13" s="36">
        <f t="shared" ca="1" si="73"/>
        <v>1096.1565000000001</v>
      </c>
      <c r="FR13" s="23">
        <v>1096.1500000000001</v>
      </c>
      <c r="FS13" s="23">
        <f t="shared" ca="1" si="74"/>
        <v>-6.4999999999599822E-3</v>
      </c>
      <c r="FT13" s="47">
        <f t="shared" si="75"/>
        <v>1096.1500000000001</v>
      </c>
      <c r="FU13" s="31"/>
      <c r="FV13" s="49"/>
      <c r="FW13" s="22">
        <f t="shared" si="76"/>
        <v>45478</v>
      </c>
      <c r="FX13" s="36" t="str">
        <f t="shared" ca="1" si="77"/>
        <v/>
      </c>
      <c r="FY13" s="23"/>
      <c r="FZ13" s="23" t="str">
        <f t="shared" ca="1" si="78"/>
        <v/>
      </c>
      <c r="GA13" s="47" t="str">
        <f t="shared" si="79"/>
        <v/>
      </c>
      <c r="GB13" s="50"/>
      <c r="GC13" s="48"/>
      <c r="GD13" s="51">
        <f t="shared" ca="1" si="80"/>
        <v>308.6934</v>
      </c>
      <c r="GE13" s="52">
        <v>308.7</v>
      </c>
      <c r="GF13" s="23">
        <f t="shared" ca="1" si="81"/>
        <v>6.5999999999917236E-3</v>
      </c>
      <c r="GG13" s="47">
        <f t="shared" si="82"/>
        <v>308.7</v>
      </c>
      <c r="GH13" s="55">
        <f>46.5+22.03</f>
        <v>68.53</v>
      </c>
      <c r="GI13" s="49" t="s">
        <v>146</v>
      </c>
      <c r="GJ13" s="51" t="str">
        <f t="shared" ca="1" si="83"/>
        <v/>
      </c>
      <c r="GK13" s="23"/>
      <c r="GL13" s="23" t="str">
        <f t="shared" ca="1" si="84"/>
        <v/>
      </c>
      <c r="GM13" s="47" t="str">
        <f t="shared" si="85"/>
        <v/>
      </c>
      <c r="GN13" s="31"/>
      <c r="GO13" s="53"/>
      <c r="GP13" s="51" t="str">
        <f t="shared" ca="1" si="86"/>
        <v/>
      </c>
      <c r="GQ13" s="23"/>
      <c r="GR13" s="23" t="str">
        <f t="shared" ca="1" si="87"/>
        <v/>
      </c>
      <c r="GS13" s="47" t="str">
        <f t="shared" si="88"/>
        <v/>
      </c>
      <c r="GT13" s="31"/>
      <c r="GU13" s="53"/>
      <c r="GV13" s="36" t="str" cm="1">
        <f t="array" aca="1" ref="GV13" ca="1">IFERROR(INDEX(INDIRECT("'"&amp;n_feu&amp;"'!$O$5:$O$154"),MATCH($Y13&amp;DB$13,INDIRECT("'"&amp;n_feu&amp;"'!$C$5:$C$154")&amp;INDIRECT("'"&amp;n_feu&amp;"'!$D$5:$D$154"),0)),"")</f>
        <v/>
      </c>
      <c r="GW13" s="23" t="str">
        <f t="shared" si="89"/>
        <v/>
      </c>
      <c r="GX13" s="23"/>
      <c r="GY13" s="23" t="str">
        <f t="shared" si="90"/>
        <v/>
      </c>
      <c r="GZ13" s="47" t="str">
        <f t="shared" si="91"/>
        <v/>
      </c>
      <c r="HA13" s="31"/>
      <c r="HB13" s="53"/>
      <c r="HC13" s="22">
        <f t="shared" si="92"/>
        <v>45478</v>
      </c>
      <c r="HD13" s="23" t="str" cm="1">
        <f t="array" aca="1" ref="HD13" ca="1">IFERROR(INDEX(INDIRECT("'"&amp;n_feu&amp;"'!$S$5:$S$144"),MATCH($Y13&amp;HD$15,INDIRECT("'"&amp;n_feu&amp;"'!$C$5:$C$144")&amp;INDIRECT("'"&amp;n_feu&amp;"'!$D$5:$D$144"),0)),"")</f>
        <v/>
      </c>
      <c r="HE13" s="23" t="str" cm="1">
        <f t="array" aca="1" ref="HE13" ca="1">IFERROR(INDEX(INDIRECT("'"&amp;n_feu&amp;"'!$S$5:$S$164"),MATCH($Y13&amp;HE$15,INDIRECT("'"&amp;n_feu&amp;"'!$C$5:$C$164")&amp;INDIRECT("'"&amp;n_feu&amp;"'!$D$5:$D$164"),0)),"")</f>
        <v/>
      </c>
      <c r="HF13" s="23" t="str" cm="1">
        <f t="array" aca="1" ref="HF13" ca="1">IFERROR(INDEX(INDIRECT("'"&amp;n_feu&amp;"'!$S$5:$S$144"),MATCH($Y13&amp;HF$15,INDIRECT("'"&amp;n_feu&amp;"'!$C$5:$C$144")&amp;INDIRECT("'"&amp;n_feu&amp;"'!$D$5:$D$144"),0)),"")</f>
        <v/>
      </c>
      <c r="HG13" s="23" t="str" cm="1">
        <f t="array" aca="1" ref="HG13" ca="1">IFERROR(INDEX(INDIRECT("'"&amp;n_feu&amp;"'!$S$5:$S$144"),MATCH($Y13&amp;HG$15,INDIRECT("'"&amp;n_feu&amp;"'!$C$5:$C$144")&amp;INDIRECT("'"&amp;n_feu&amp;"'!$D$5:$D$144"),0)),"")</f>
        <v/>
      </c>
      <c r="HH13" s="23" t="str" cm="1">
        <f t="array" aca="1" ref="HH13" ca="1">IFERROR(INDEX(INDIRECT("'"&amp;n_feu&amp;"'!$S$5:$S$144"),MATCH($Y13&amp;HH$15,INDIRECT("'"&amp;n_feu&amp;"'!$C$5:$C$144")&amp;INDIRECT("'"&amp;n_feu&amp;"'!$D$5:$D$144"),0)),"")</f>
        <v/>
      </c>
      <c r="HI13" s="23" t="str" cm="1">
        <f t="array" aca="1" ref="HI13" ca="1">IFERROR(INDEX(INDIRECT("'"&amp;n_feu&amp;"'!$S$5:$S$144"),MATCH($Y13&amp;HI$15,INDIRECT("'"&amp;n_feu&amp;"'!$C$5:$C$144")&amp;INDIRECT("'"&amp;n_feu&amp;"'!$D$5:$D$144"),0)),"")</f>
        <v/>
      </c>
      <c r="HJ13" s="23" t="str" cm="1">
        <f t="array" aca="1" ref="HJ13" ca="1">IFERROR(INDEX(INDIRECT("'"&amp;n_feu&amp;"'!$S$5:$S$144"),MATCH($Y13&amp;HJ$15,INDIRECT("'"&amp;n_feu&amp;"'!$C$5:$C$144")&amp;INDIRECT("'"&amp;n_feu&amp;"'!$D$5:$D$144"),0)),"")</f>
        <v/>
      </c>
      <c r="HK13" s="22">
        <f t="shared" si="93"/>
        <v>45478</v>
      </c>
      <c r="HL13" s="23" t="str" cm="1">
        <f t="array" aca="1" ref="HL13" ca="1">IFERROR(INDEX(INDIRECT("'"&amp;n_feu&amp;"'!$S$5:$S$144"),MATCH($Y13&amp;HL$15,INDIRECT("'"&amp;n_feu&amp;"'!$C$5:$C$144")&amp;INDIRECT("'"&amp;n_feu&amp;"'!$D$5:$D$144"),0)),"")</f>
        <v/>
      </c>
      <c r="HM13" s="23" t="str" cm="1">
        <f t="array" aca="1" ref="HM13" ca="1">IFERROR(INDEX(INDIRECT("'"&amp;n_feu&amp;"'!$S$5:$S$164"),MATCH($Y13&amp;HM$15,INDIRECT("'"&amp;n_feu&amp;"'!$C$5:$C$164")&amp;INDIRECT("'"&amp;n_feu&amp;"'!$D$5:$D$164"),0)),"")</f>
        <v/>
      </c>
      <c r="HN13" s="23" t="str" cm="1">
        <f t="array" aca="1" ref="HN13" ca="1">IFERROR(INDEX(INDIRECT("'"&amp;n_feu&amp;"'!$S$5:$S$144"),MATCH($Y13&amp;HN$15,INDIRECT("'"&amp;n_feu&amp;"'!$C$5:$C$144")&amp;INDIRECT("'"&amp;n_feu&amp;"'!$D$5:$D$144"),0)),"")</f>
        <v/>
      </c>
      <c r="HO13" s="23" t="str" cm="1">
        <f t="array" aca="1" ref="HO13" ca="1">IFERROR(INDEX(INDIRECT("'"&amp;n_feu&amp;"'!$S$5:$S$144"),MATCH($Y13&amp;HO$15,INDIRECT("'"&amp;n_feu&amp;"'!$C$5:$C$144")&amp;INDIRECT("'"&amp;n_feu&amp;"'!$D$5:$D$144"),0)),"")</f>
        <v/>
      </c>
      <c r="HP13" s="23" t="str" cm="1">
        <f t="array" aca="1" ref="HP13" ca="1">IFERROR(INDEX(INDIRECT("'"&amp;n_feu&amp;"'!$S$5:$S$144"),MATCH($Y13&amp;HP$15,INDIRECT("'"&amp;n_feu&amp;"'!$C$5:$C$144")&amp;INDIRECT("'"&amp;n_feu&amp;"'!$D$5:$D$144"),0)),"")</f>
        <v/>
      </c>
      <c r="HQ13" s="23" t="str" cm="1">
        <f t="array" aca="1" ref="HQ13" ca="1">IFERROR(INDEX(INDIRECT("'"&amp;n_feu&amp;"'!$S$5:$S$144"),MATCH($Y13&amp;HQ$15,INDIRECT("'"&amp;n_feu&amp;"'!$C$5:$C$144")&amp;INDIRECT("'"&amp;n_feu&amp;"'!$D$5:$D$144"),0)),"")</f>
        <v/>
      </c>
      <c r="HR13" s="23" t="str" cm="1">
        <f t="array" aca="1" ref="HR13" ca="1">IFERROR(INDEX(INDIRECT("'"&amp;n_feu&amp;"'!$S$5:$S$144"),MATCH($Y13&amp;HR$15,INDIRECT("'"&amp;n_feu&amp;"'!$C$5:$C$144")&amp;INDIRECT("'"&amp;n_feu&amp;"'!$D$5:$D$144"),0)),"")</f>
        <v/>
      </c>
      <c r="HS13" s="54">
        <f t="shared" ca="1" si="94"/>
        <v>0</v>
      </c>
      <c r="HT13" s="54">
        <f t="shared" ca="1" si="95"/>
        <v>0</v>
      </c>
    </row>
    <row r="14" spans="1:228" ht="30" customHeight="1" x14ac:dyDescent="0.25">
      <c r="A14" s="22">
        <v>45479</v>
      </c>
      <c r="B14" s="23" t="str" cm="1">
        <f t="array" aca="1" ref="B14" ca="1">IFERROR(INDEX(INDIRECT("'"&amp;n_feu&amp;"'!$F$5:$F$144"),MATCH($A14&amp;B$13,INDIRECT("'"&amp;n_feu&amp;"'!$C$5:$C$144")&amp;INDIRECT("'"&amp;n_feu&amp;"'!$D$5:$D$144"),0)),"")</f>
        <v/>
      </c>
      <c r="C14" s="23" cm="1">
        <f t="array" aca="1" ref="C14" ca="1">IFERROR(INDEX(INDIRECT("'"&amp;n_feu&amp;"'!$F$5:$F$164"),MATCH($A14&amp;C$13,INDIRECT("'"&amp;n_feu&amp;"'!$C$5:$C$164")&amp;INDIRECT("'"&amp;n_feu&amp;"'!$D$5:$D$164"),0)),"")</f>
        <v>3330</v>
      </c>
      <c r="D14" s="23" t="str" cm="1">
        <f t="array" aca="1" ref="D14" ca="1">IFERROR(INDEX(INDIRECT("'"&amp;n_feu&amp;"'!$F$5:$F$144"),MATCH($A14&amp;D$13,INDIRECT("'"&amp;n_feu&amp;"'!$C$5:$C$144")&amp;INDIRECT("'"&amp;n_feu&amp;"'!$D$5:$D$144"),0)),"")</f>
        <v/>
      </c>
      <c r="E14" s="23" cm="1">
        <f t="array" aca="1" ref="E14" ca="1">IFERROR(INDEX(INDIRECT("'"&amp;n_feu&amp;"'!$F$5:$F$144"),MATCH($A14&amp;E$13,INDIRECT("'"&amp;n_feu&amp;"'!$C$5:$C$144")&amp;INDIRECT("'"&amp;n_feu&amp;"'!$D$5:$D$144"),0)),"")</f>
        <v>1829</v>
      </c>
      <c r="F14" s="23" t="str" cm="1">
        <f t="array" aca="1" ref="F14" ca="1">IFERROR(INDEX(INDIRECT("'"&amp;n_feu&amp;"'!$F$5:$F$154"),MATCH($A14&amp;F$13,INDIRECT("'"&amp;n_feu&amp;"'!$C$5:$C$154")&amp;INDIRECT("'"&amp;n_feu&amp;"'!$D$5:$D$154"),0)),"")</f>
        <v/>
      </c>
      <c r="G14" s="23" t="str" cm="1">
        <f t="array" aca="1" ref="G14" ca="1">IFERROR(INDEX(INDIRECT("'"&amp;n_feu&amp;"'!$F$5:$F$154"),MATCH($A14&amp;G$13,INDIRECT("'"&amp;n_feu&amp;"'!$C$5:$C$154")&amp;INDIRECT("'"&amp;n_feu&amp;"'!$D$5:$D$154"),0)),"")</f>
        <v/>
      </c>
      <c r="H14" s="24">
        <f t="shared" ca="1" si="4"/>
        <v>0</v>
      </c>
      <c r="I14" s="25">
        <f t="shared" ca="1" si="5"/>
        <v>5159</v>
      </c>
      <c r="J14" s="22">
        <f t="shared" si="6"/>
        <v>45479</v>
      </c>
      <c r="K14" s="26" t="str" cm="1">
        <f t="array" aca="1" ref="K14" ca="1">IFERROR(INDEX(INDIRECT("'"&amp;n_feu&amp;"'!$cv$5:$cv$144"),MATCH($A14&amp;K$13,INDIRECT("'"&amp;n_feu&amp;"'!$C$5:$C$144")&amp;INDIRECT("'"&amp;n_feu&amp;"'!$D$5:$D$144"),0)),"")</f>
        <v/>
      </c>
      <c r="L14" s="27" t="str">
        <f t="shared" ca="1" si="7"/>
        <v>0</v>
      </c>
      <c r="M14" s="26" cm="1">
        <f t="array" aca="1" ref="M14" ca="1">IFERROR(INDEX(INDIRECT("'"&amp;n_feu&amp;"'!$cv$5:$cv$164"),MATCH($A14&amp;M$13,INDIRECT("'"&amp;n_feu&amp;"'!$C$5:$C$164")&amp;INDIRECT("'"&amp;n_feu&amp;"'!$D$5:$D$164"),0)),"")</f>
        <v>3327.5</v>
      </c>
      <c r="N14" s="27">
        <f t="shared" ca="1" si="8"/>
        <v>-2.5</v>
      </c>
      <c r="O14" s="26" t="str" cm="1">
        <f t="array" aca="1" ref="O14" ca="1">IFERROR(INDEX(INDIRECT("'"&amp;n_feu&amp;"'!$cv$5:$cv$144"),MATCH($A14&amp;O$13,INDIRECT("'"&amp;n_feu&amp;"'!$C$5:$C$144")&amp;INDIRECT("'"&amp;n_feu&amp;"'!$D$5:$D$144"),0)),"")</f>
        <v/>
      </c>
      <c r="P14" s="27" t="str">
        <f t="shared" ca="1" si="9"/>
        <v>0</v>
      </c>
      <c r="Q14" s="26" cm="1">
        <f t="array" aca="1" ref="Q14" ca="1">IFERROR(INDEX(INDIRECT("'"&amp;n_feu&amp;"'!$cv$5:$cv$144"),MATCH($A14&amp;Q$13,INDIRECT("'"&amp;n_feu&amp;"'!$C$5:$C$144")&amp;INDIRECT("'"&amp;n_feu&amp;"'!$D$5:$D$144"),0)),"")</f>
        <v>1829</v>
      </c>
      <c r="R14" s="27" t="str">
        <f t="shared" ca="1" si="10"/>
        <v>0</v>
      </c>
      <c r="S14" s="26" t="str" cm="1">
        <f t="array" aca="1" ref="S14" ca="1">IFERROR(INDEX(INDIRECT("'"&amp;n_feu&amp;"'!$cv$5:$cv$154"),MATCH($A14&amp;S$13,INDIRECT("'"&amp;n_feu&amp;"'!$C$5:$C$154")&amp;INDIRECT("'"&amp;n_feu&amp;"'!$D$5:$D$154"),0)),"")</f>
        <v/>
      </c>
      <c r="T14" s="27" t="str">
        <f t="shared" ca="1" si="11"/>
        <v>0</v>
      </c>
      <c r="U14" s="26" t="str" cm="1">
        <f t="array" aca="1" ref="U14" ca="1">IFERROR(INDEX(INDIRECT("'"&amp;n_feu&amp;"'!$cv$5:$cv$154"),MATCH($A14&amp;U$13,INDIRECT("'"&amp;n_feu&amp;"'!$C$5:$C$154")&amp;INDIRECT("'"&amp;n_feu&amp;"'!$D$5:$D$154"),0)),"")</f>
        <v/>
      </c>
      <c r="V14" s="27" t="str">
        <f t="shared" ca="1" si="12"/>
        <v>0</v>
      </c>
      <c r="W14" s="28">
        <f t="shared" ca="1" si="13"/>
        <v>0</v>
      </c>
      <c r="X14" s="28">
        <f t="shared" ca="1" si="14"/>
        <v>-2.5</v>
      </c>
      <c r="Y14" s="22">
        <f t="shared" si="15"/>
        <v>45479</v>
      </c>
      <c r="Z14" s="23" t="str" cm="1">
        <f t="array" aca="1" ref="Z14" ca="1">IFERROR(INDEX(INDIRECT("'"&amp;n_feu&amp;"'!$I$5:$I$144"),MATCH($Y14&amp;Z$13,INDIRECT("'"&amp;n_feu&amp;"'!$C$5:$C$144")&amp;INDIRECT("'"&amp;n_feu&amp;"'!$D$5:$D$144"),0)),"")</f>
        <v/>
      </c>
      <c r="AA14" s="23" cm="1">
        <f t="array" aca="1" ref="AA14" ca="1">IFERROR(INDEX(INDIRECT("'"&amp;n_feu&amp;"'!$I$5:$I$164"),MATCH($Y14&amp;AA$13,INDIRECT("'"&amp;n_feu&amp;"'!$C$5:$C$164")&amp;INDIRECT("'"&amp;n_feu&amp;"'!$D$5:$D$164"),0)),"")</f>
        <v>1317</v>
      </c>
      <c r="AB14" s="23" t="str" cm="1">
        <f t="array" aca="1" ref="AB14" ca="1">IFERROR(INDEX(INDIRECT("'"&amp;n_feu&amp;"'!$I$5:$I$144"),MATCH($Y14&amp;AB$13,INDIRECT("'"&amp;n_feu&amp;"'!$C$5:$C$144")&amp;INDIRECT("'"&amp;n_feu&amp;"'!$D$5:$D$144"),0)),"")</f>
        <v/>
      </c>
      <c r="AC14" s="23" cm="1">
        <f t="array" aca="1" ref="AC14" ca="1">IFERROR(INDEX(INDIRECT("'"&amp;n_feu&amp;"'!$I$5:$I$144"),MATCH($Y14&amp;AC$13,INDIRECT("'"&amp;n_feu&amp;"'!$C$5:$C$144")&amp;INDIRECT("'"&amp;n_feu&amp;"'!$D$5:$D$144"),0)),"")</f>
        <v>560</v>
      </c>
      <c r="AD14" s="23" t="str" cm="1">
        <f t="array" aca="1" ref="AD14" ca="1">IFERROR(INDEX(INDIRECT("'"&amp;n_feu&amp;"'!$I$5:$I$144"),MATCH($Y14&amp;AD$13,INDIRECT("'"&amp;n_feu&amp;"'!$C$5:$C$144")&amp;INDIRECT("'"&amp;n_feu&amp;"'!$D$5:$D$144"),0)),"")</f>
        <v/>
      </c>
      <c r="AE14" s="23" t="str" cm="1">
        <f t="array" aca="1" ref="AE14" ca="1">IFERROR(INDEX(INDIRECT("'"&amp;n_feu&amp;"'!$I$5:$I$154"),MATCH($Y14&amp;AE$13,INDIRECT("'"&amp;n_feu&amp;"'!$C$5:$C$154")&amp;INDIRECT("'"&amp;n_feu&amp;"'!$D$5:$D$154"),0)),"")</f>
        <v/>
      </c>
      <c r="AF14" s="23" t="str" cm="1">
        <f t="array" aca="1" ref="AF14" ca="1">IFERROR(INDEX(INDIRECT("'"&amp;n_feu&amp;"'!$I$5:$I$164"),MATCH($Y14&amp;AF$13,INDIRECT("'"&amp;n_feu&amp;"'!$C$5:$C$164")&amp;INDIRECT("'"&amp;n_feu&amp;"'!$D$5:$D$164"),0)),"")</f>
        <v/>
      </c>
      <c r="AG14" s="22">
        <f t="shared" si="16"/>
        <v>45479</v>
      </c>
      <c r="AH14" s="23" t="str" cm="1">
        <f t="array" aca="1" ref="AH14" ca="1">IFERROR(INDEX(INDIRECT("'"&amp;n_feu&amp;"'!$J$5:$J$144"),MATCH($Y14&amp;AH$13,INDIRECT("'"&amp;n_feu&amp;"'!$C$5:$C$144")&amp;INDIRECT("'"&amp;n_feu&amp;"'!$D$5:$D$144"),0)),"")</f>
        <v/>
      </c>
      <c r="AI14" s="23" cm="1">
        <f t="array" aca="1" ref="AI14" ca="1">IFERROR(INDEX(INDIRECT("'"&amp;n_feu&amp;"'!$J$5:$J$154"),MATCH($Y14&amp;AI$13,INDIRECT("'"&amp;n_feu&amp;"'!$C$5:$C$164")&amp;INDIRECT("'"&amp;n_feu&amp;"'!$D$5:$D$164"),0)),"")</f>
        <v>197</v>
      </c>
      <c r="AJ14" s="23" t="str" cm="1">
        <f t="array" aca="1" ref="AJ14" ca="1">IFERROR(INDEX(INDIRECT("'"&amp;n_feu&amp;"'!$J$5:$J$144"),MATCH($Y14&amp;AJ$13,INDIRECT("'"&amp;n_feu&amp;"'!$C$5:$C$144")&amp;INDIRECT("'"&amp;n_feu&amp;"'!$D$5:$D$144"),0)),"")</f>
        <v/>
      </c>
      <c r="AK14" s="23" t="str" cm="1">
        <f t="array" aca="1" ref="AK14" ca="1">IFERROR(INDEX(INDIRECT("'"&amp;n_feu&amp;"'!$J$5:$J$144"),MATCH($Y14&amp;AK$13,INDIRECT("'"&amp;n_feu&amp;"'!$C$5:$C$144")&amp;INDIRECT("'"&amp;n_feu&amp;"'!$D$5:$D$144"),0)),"")</f>
        <v/>
      </c>
      <c r="AL14" s="23" t="str" cm="1">
        <f t="array" aca="1" ref="AL14" ca="1">IFERROR(INDEX(INDIRECT("'"&amp;n_feu&amp;"'!$J$5:$J$144"),MATCH($Y14&amp;AL$13,INDIRECT("'"&amp;n_feu&amp;"'!$C$5:$C$144")&amp;INDIRECT("'"&amp;n_feu&amp;"'!$D$5:$D$144"),0)),"")</f>
        <v/>
      </c>
      <c r="AM14" s="23" t="str" cm="1">
        <f t="array" aca="1" ref="AM14" ca="1">IFERROR(INDEX(INDIRECT("'"&amp;n_feu&amp;"'!$J$5:$J$154"),MATCH($Y14&amp;AM$13,INDIRECT("'"&amp;n_feu&amp;"'!$C$5:$C$154")&amp;INDIRECT("'"&amp;n_feu&amp;"'!$D$5:$D$154"),0)),"")</f>
        <v/>
      </c>
      <c r="AN14" s="23" t="str" cm="1">
        <f t="array" aca="1" ref="AN14" ca="1">IFERROR(INDEX(INDIRECT("'"&amp;n_feu&amp;"'!$J$5:$J$154"),MATCH($Y14&amp;AN$13,INDIRECT("'"&amp;n_feu&amp;"'!$C$5:$C$164")&amp;INDIRECT("'"&amp;n_feu&amp;"'!$D$5:$D$164"),0)),"")</f>
        <v/>
      </c>
      <c r="AO14" s="22">
        <f t="shared" si="17"/>
        <v>45479</v>
      </c>
      <c r="AP14" s="23" t="str" cm="1">
        <f t="array" aca="1" ref="AP14" ca="1">IFERROR(INDEX(INDIRECT("'"&amp;n_feu&amp;"'!$K$5:$K$144"),MATCH($Y14&amp;AP$13,INDIRECT("'"&amp;n_feu&amp;"'!$C$5:$C$144")&amp;INDIRECT("'"&amp;n_feu&amp;"'!$D$5:$D$144"),0)),"")</f>
        <v/>
      </c>
      <c r="AQ14" s="23" t="str" cm="1">
        <f t="array" aca="1" ref="AQ14" ca="1">IFERROR(INDEX(INDIRECT("'"&amp;n_feu&amp;"'!$K$5:$K$164"),MATCH($Y14&amp;AQ$13,INDIRECT("'"&amp;n_feu&amp;"'!$C$5:$C$164")&amp;INDIRECT("'"&amp;n_feu&amp;"'!$D$5:$D$164"),0)),"")</f>
        <v/>
      </c>
      <c r="AR14" s="23" t="str" cm="1">
        <f t="array" aca="1" ref="AR14" ca="1">IFERROR(INDEX(INDIRECT("'"&amp;n_feu&amp;"'!$K$5:$K$144"),MATCH($Y14&amp;AR$13,INDIRECT("'"&amp;n_feu&amp;"'!$C$5:$C$144")&amp;INDIRECT("'"&amp;n_feu&amp;"'!$D$5:$D$144"),0)),"")</f>
        <v/>
      </c>
      <c r="AS14" s="23" cm="1">
        <f t="array" aca="1" ref="AS14" ca="1">IFERROR(INDEX(INDIRECT("'"&amp;n_feu&amp;"'!$K$5:$K$144"),MATCH($Y14&amp;AS$13,INDIRECT("'"&amp;n_feu&amp;"'!$C$5:$C$144")&amp;INDIRECT("'"&amp;n_feu&amp;"'!$D$5:$D$144"),0)),"")</f>
        <v>71</v>
      </c>
      <c r="AT14" s="23" t="str" cm="1">
        <f t="array" aca="1" ref="AT14" ca="1">IFERROR(INDEX(INDIRECT("'"&amp;n_feu&amp;"'!$K$5:$K$144"),MATCH($Y14&amp;AT$13,INDIRECT("'"&amp;n_feu&amp;"'!$C$5:$C$144")&amp;INDIRECT("'"&amp;n_feu&amp;"'!$D$5:$D$144"),0)),"")</f>
        <v/>
      </c>
      <c r="AU14" s="23" t="str" cm="1">
        <f t="array" aca="1" ref="AU14" ca="1">IFERROR(INDEX(INDIRECT("'"&amp;n_feu&amp;"'!$K$5:$K$154"),MATCH($Y14&amp;AU$13,INDIRECT("'"&amp;n_feu&amp;"'!$C$5:$C$154")&amp;INDIRECT("'"&amp;n_feu&amp;"'!$D$5:$D$154"),0)),"")</f>
        <v/>
      </c>
      <c r="AV14" s="23" t="str" cm="1">
        <f t="array" aca="1" ref="AV14" ca="1">IFERROR(INDEX(INDIRECT("'"&amp;n_feu&amp;"'!$K$5:$K$154"),MATCH($Y14&amp;AV$13,INDIRECT("'"&amp;n_feu&amp;"'!$C$5:$C$154")&amp;INDIRECT("'"&amp;n_feu&amp;"'!$D$5:$D$154"),0)),"")</f>
        <v/>
      </c>
      <c r="AW14" s="22">
        <f t="shared" si="18"/>
        <v>45479</v>
      </c>
      <c r="AX14" s="23" t="str" cm="1">
        <f t="array" aca="1" ref="AX14" ca="1">IFERROR(INDEX(INDIRECT("'"&amp;n_feu&amp;"'!$L$5:$L$144"),MATCH($Y14&amp;AX$13,INDIRECT("'"&amp;n_feu&amp;"'!$C$5:$C$144")&amp;INDIRECT("'"&amp;n_feu&amp;"'!$D$5:$D$144"),0)),"")</f>
        <v/>
      </c>
      <c r="AY14" s="23" t="str" cm="1">
        <f t="array" aca="1" ref="AY14" ca="1">IFERROR(INDEX(INDIRECT("'"&amp;n_feu&amp;"'!$L$5:$L$164"),MATCH($Y14&amp;AY$13,INDIRECT("'"&amp;n_feu&amp;"'!$C$5:$C$164")&amp;INDIRECT("'"&amp;n_feu&amp;"'!$D$5:$D$164"),0)),"")</f>
        <v/>
      </c>
      <c r="AZ14" s="23" t="str" cm="1">
        <f t="array" aca="1" ref="AZ14" ca="1">IFERROR(INDEX(INDIRECT("'"&amp;n_feu&amp;"'!$L$5:$L$144"),MATCH($Y14&amp;AZ$13,INDIRECT("'"&amp;n_feu&amp;"'!$C$5:$C$144")&amp;INDIRECT("'"&amp;n_feu&amp;"'!$D$5:$D$144"),0)),"")</f>
        <v/>
      </c>
      <c r="BA14" s="23" t="str" cm="1">
        <f t="array" aca="1" ref="BA14" ca="1">IFERROR(INDEX(INDIRECT("'"&amp;n_feu&amp;"'!$L$5:$L$144"),MATCH($Y14&amp;BA$13,INDIRECT("'"&amp;n_feu&amp;"'!$C$5:$C$144")&amp;INDIRECT("'"&amp;n_feu&amp;"'!$D$5:$D$144"),0)),"")</f>
        <v/>
      </c>
      <c r="BB14" s="23" t="str" cm="1">
        <f t="array" aca="1" ref="BB14" ca="1">IFERROR(INDEX(INDIRECT("'"&amp;n_feu&amp;"'!$L$5:$L$144"),MATCH($Y14&amp;BB$13,INDIRECT("'"&amp;n_feu&amp;"'!$C$5:$C$144")&amp;INDIRECT("'"&amp;n_feu&amp;"'!$D$5:$D$144"),0)),"")</f>
        <v/>
      </c>
      <c r="BC14" s="23" t="str" cm="1">
        <f t="array" aca="1" ref="BC14" ca="1">IFERROR(INDEX(INDIRECT("'"&amp;n_feu&amp;"'!$L$5:$L$164"),MATCH($Y14&amp;BC$13,INDIRECT("'"&amp;n_feu&amp;"'!$C$5:$C$164")&amp;INDIRECT("'"&amp;n_feu&amp;"'!$D$5:$D$164"),0)),"")</f>
        <v/>
      </c>
      <c r="BD14" s="23" t="str" cm="1">
        <f t="array" aca="1" ref="BD14" ca="1">IFERROR(INDEX(INDIRECT("'"&amp;n_feu&amp;"'!$L$5:$L$154"),MATCH($Y14&amp;BD$13,INDIRECT("'"&amp;n_feu&amp;"'!$C$5:$C$154")&amp;INDIRECT("'"&amp;n_feu&amp;"'!$D$5:$D$154"),0)),"")</f>
        <v/>
      </c>
      <c r="BE14" s="22">
        <f t="shared" si="19"/>
        <v>45479</v>
      </c>
      <c r="BF14" s="23" t="str" cm="1">
        <f t="array" aca="1" ref="BF14" ca="1">IFERROR(INDEX(INDIRECT("'"&amp;n_feu&amp;"'!$M$5:$M$144"),MATCH($Y14&amp;BF$13,INDIRECT("'"&amp;n_feu&amp;"'!$C$5:$C$144")&amp;INDIRECT("'"&amp;n_feu&amp;"'!$D$5:$D$144"),0)),"")</f>
        <v/>
      </c>
      <c r="BG14" s="23" t="str" cm="1">
        <f t="array" aca="1" ref="BG14" ca="1">IFERROR(INDEX(INDIRECT("'"&amp;n_feu&amp;"'!$M$5:$M$164"),MATCH($Y14&amp;BG$13,INDIRECT("'"&amp;n_feu&amp;"'!$C$5:$C$164")&amp;INDIRECT("'"&amp;n_feu&amp;"'!$D$5:$D$164"),0)),"")</f>
        <v/>
      </c>
      <c r="BH14" s="23" t="str" cm="1">
        <f t="array" aca="1" ref="BH14" ca="1">IFERROR(INDEX(INDIRECT("'"&amp;n_feu&amp;"'!$M$5:$M$144"),MATCH($Y14&amp;BH$13,INDIRECT("'"&amp;n_feu&amp;"'!$C$5:$C$144")&amp;INDIRECT("'"&amp;n_feu&amp;"'!$D$5:$D$144"),0)),"")</f>
        <v/>
      </c>
      <c r="BI14" s="23" t="str" cm="1">
        <f t="array" aca="1" ref="BI14" ca="1">IFERROR(INDEX(INDIRECT("'"&amp;n_feu&amp;"'!$M$5:$M$144"),MATCH($Y14&amp;BI$13,INDIRECT("'"&amp;n_feu&amp;"'!$C$5:$C$144")&amp;INDIRECT("'"&amp;n_feu&amp;"'!$D$5:$D$144"),0)),"")</f>
        <v/>
      </c>
      <c r="BJ14" s="23" t="str" cm="1">
        <f t="array" aca="1" ref="BJ14" ca="1">IFERROR(INDEX(INDIRECT("'"&amp;n_feu&amp;"'!$M$5:$M$144"),MATCH($Y14&amp;BJ$13,INDIRECT("'"&amp;n_feu&amp;"'!$C$5:$C$144")&amp;INDIRECT("'"&amp;n_feu&amp;"'!$D$5:$D$144"),0)),"")</f>
        <v/>
      </c>
      <c r="BK14" s="23" t="str" cm="1">
        <f t="array" aca="1" ref="BK14" ca="1">IFERROR(INDEX(INDIRECT("'"&amp;n_feu&amp;"'!$M$5:$M$164"),MATCH($Y14&amp;BK$13,INDIRECT("'"&amp;n_feu&amp;"'!$C$5:$C$164")&amp;INDIRECT("'"&amp;n_feu&amp;"'!$D$5:$D$164"),0)),"")</f>
        <v/>
      </c>
      <c r="BL14" s="23" t="str" cm="1">
        <f t="array" aca="1" ref="BL14" ca="1">IFERROR(INDEX(INDIRECT("'"&amp;n_feu&amp;"'!$M$5:$M$154"),MATCH($Y14&amp;BL$13,INDIRECT("'"&amp;n_feu&amp;"'!$C$5:$C$154")&amp;INDIRECT("'"&amp;n_feu&amp;"'!$D$5:$D$154"),0)),"")</f>
        <v/>
      </c>
      <c r="BM14" s="22">
        <f t="shared" si="20"/>
        <v>45479</v>
      </c>
      <c r="BN14" s="23" t="str">
        <f t="shared" ca="1" si="21"/>
        <v/>
      </c>
      <c r="BO14" s="23">
        <f t="shared" ca="1" si="22"/>
        <v>197</v>
      </c>
      <c r="BP14" s="23" t="str">
        <f t="shared" ca="1" si="22"/>
        <v/>
      </c>
      <c r="BQ14" s="23">
        <f t="shared" ca="1" si="22"/>
        <v>71</v>
      </c>
      <c r="BR14" s="23" t="str">
        <f t="shared" ca="1" si="22"/>
        <v/>
      </c>
      <c r="BS14" s="23" t="str">
        <f t="shared" ca="1" si="22"/>
        <v/>
      </c>
      <c r="BT14" s="23" t="str">
        <f t="shared" ca="1" si="22"/>
        <v/>
      </c>
      <c r="BU14" s="22">
        <f t="shared" si="23"/>
        <v>45479</v>
      </c>
      <c r="BV14" s="22">
        <f t="shared" si="24"/>
        <v>45479</v>
      </c>
      <c r="BW14" s="23" t="str">
        <f t="shared" ca="1" si="25"/>
        <v/>
      </c>
      <c r="BX14" s="23"/>
      <c r="BY14" s="23" t="str">
        <f t="shared" si="26"/>
        <v/>
      </c>
      <c r="BZ14" s="23">
        <f t="shared" ca="1" si="27"/>
        <v>1514</v>
      </c>
      <c r="CA14" s="23"/>
      <c r="CB14" s="23" t="str">
        <f t="shared" si="28"/>
        <v/>
      </c>
      <c r="CC14" s="23" t="str">
        <f t="shared" ca="1" si="29"/>
        <v/>
      </c>
      <c r="CD14" s="23"/>
      <c r="CE14" s="29" t="str">
        <f t="shared" si="30"/>
        <v/>
      </c>
      <c r="CF14" s="30">
        <f>1317+197</f>
        <v>1514</v>
      </c>
      <c r="CG14" s="30" t="str">
        <f t="shared" ca="1" si="31"/>
        <v/>
      </c>
      <c r="CH14" s="30" t="str">
        <f>IFERROR(INDEX('FORMULE TOTAL'!$AH$9:AH1005,MATCH(RECAP!A14,'FORMULE TOTAL'!$AI$9:AI1005,0)),"")</f>
        <v/>
      </c>
      <c r="CI14" s="23">
        <f>415.97+125.03</f>
        <v>541</v>
      </c>
      <c r="CJ14" s="30">
        <f>IF(CI14="","",INDEX('[1] 01-01-23 au 24-05-2024'!$AN$23:$AN$5010,MATCH(BV14,'[1] 01-01-23 au 24-05-2024'!$AM$23:$AM$5010,0)))</f>
        <v>631</v>
      </c>
      <c r="CK14" s="23">
        <v>628.79999999999995</v>
      </c>
      <c r="CL14" s="30">
        <f>IF(CI14="","",INDEX('[1] 01-01-23 au 24-05-2024'!$AO$23:$AO$5010,MATCH(BV14,'[1] 01-01-23 au 24-05-2024'!$AM$23:$AM$5010,0)))</f>
        <v>628.79999999999995</v>
      </c>
      <c r="CM14" s="29">
        <f t="shared" si="32"/>
        <v>-87.799999999999955</v>
      </c>
      <c r="CN14" s="23" t="str">
        <f t="shared" ca="1" si="33"/>
        <v/>
      </c>
      <c r="CO14" s="23"/>
      <c r="CP14" s="31" t="str">
        <f t="shared" si="34"/>
        <v/>
      </c>
      <c r="CQ14" s="23" t="str">
        <f t="shared" ca="1" si="35"/>
        <v/>
      </c>
      <c r="CR14" s="23"/>
      <c r="CS14" s="32" t="str">
        <f t="shared" si="36"/>
        <v/>
      </c>
      <c r="CT14" s="33"/>
      <c r="CU14" s="34">
        <f t="shared" ca="1" si="37"/>
        <v>0</v>
      </c>
      <c r="CV14" s="34">
        <f t="shared" si="38"/>
        <v>0</v>
      </c>
      <c r="CW14" s="35">
        <f t="shared" si="38"/>
        <v>0</v>
      </c>
      <c r="CX14" s="34">
        <f t="shared" ca="1" si="39"/>
        <v>2055</v>
      </c>
      <c r="CY14" s="34">
        <f t="shared" si="40"/>
        <v>628.79999999999995</v>
      </c>
      <c r="CZ14" s="35">
        <f t="shared" si="41"/>
        <v>-87.799999999999955</v>
      </c>
      <c r="DA14" s="22">
        <f t="shared" si="42"/>
        <v>45479</v>
      </c>
      <c r="DB14" s="35" t="str" cm="1">
        <f t="array" aca="1" ref="DB14" ca="1">IFERROR(INDEX(INDIRECT("'"&amp;n_feu&amp;"'!$O$5:$O$154"),MATCH($Y14&amp;DB$13,INDIRECT("'"&amp;n_feu&amp;"'!$C$5:$C$154")&amp;INDIRECT("'"&amp;n_feu&amp;"'!$D$5:$D$154"),0)),"")</f>
        <v/>
      </c>
      <c r="DC14" s="35"/>
      <c r="DD14" s="35" t="str">
        <f t="shared" ca="1" si="43"/>
        <v/>
      </c>
      <c r="DE14" s="36" t="str">
        <f t="shared" ca="1" si="44"/>
        <v/>
      </c>
      <c r="DF14" s="23" t="str">
        <f t="shared" ca="1" si="45"/>
        <v/>
      </c>
      <c r="DG14" s="23"/>
      <c r="DH14" s="31"/>
      <c r="DI14" s="37"/>
      <c r="DJ14" s="22">
        <f t="shared" si="46"/>
        <v>45479</v>
      </c>
      <c r="DK14" s="35" t="str" cm="1">
        <f t="array" aca="1" ref="DK14" ca="1">IFERROR(INDEX(INDIRECT("'"&amp;n_feu&amp;"'!$O$5:$O$164"),MATCH($Y14&amp;DK$13,INDIRECT("'"&amp;n_feu&amp;"'!$C$5:$C$164")&amp;INDIRECT("'"&amp;n_feu&amp;"'!$D$5:$D$164"),0)),"")</f>
        <v/>
      </c>
      <c r="DL14" s="35"/>
      <c r="DM14" s="35" t="str">
        <f t="shared" ca="1" si="47"/>
        <v/>
      </c>
      <c r="DN14" s="38">
        <f t="shared" ca="1" si="48"/>
        <v>0</v>
      </c>
      <c r="DO14" s="39" t="str" cm="1">
        <f t="array" ref="DO14">IF(ISNA(MATCH(A14,INT([2]SUMUP!$B$4:$B$550),0)),"",INDEX([2]SUMUP!$W:$W,MAX(IF(INT([2]SUMUP!$B$4:$B$550)=A14,ROW([2]SUMUP!$B$4:$B$550)))))</f>
        <v/>
      </c>
      <c r="DP14" s="39" t="str" cm="1">
        <f t="array" ref="DP14">IF(ISNA(MATCH(A14,INT([2]SUMUP!$B$4:$B$550),0)),"",INDEX([2]SUMUP!$X:$X,MAX(IF(INT([2]SUMUP!$B$4:$B$550)=A14,ROW([2]SUMUP!$B$4:$B$550)))))</f>
        <v/>
      </c>
      <c r="DQ14" s="39" t="str" cm="1">
        <f t="array" ref="DQ14">IF(ISNA(MATCH(A14,INT([2]SUMUP!$B$4:$B$550),0)),"",INDEX([2]SUMUP!$Y:$Y,MAX(IF(INT([2]SUMUP!$B$4:$B$550)=A14,ROW([2]SUMUP!$B$4:$B$550)))))</f>
        <v/>
      </c>
      <c r="DR14" s="36" t="str">
        <f t="shared" ca="1" si="49"/>
        <v/>
      </c>
      <c r="DS14" s="23" t="str">
        <f t="shared" ca="1" si="50"/>
        <v/>
      </c>
      <c r="DT14" s="23"/>
      <c r="DU14" s="31"/>
      <c r="DV14" s="37"/>
      <c r="DW14" s="22">
        <f t="shared" si="51"/>
        <v>45479</v>
      </c>
      <c r="DX14" s="40" t="str">
        <f t="shared" ca="1" si="52"/>
        <v/>
      </c>
      <c r="DY14" s="40">
        <f t="shared" ca="1" si="53"/>
        <v>1514</v>
      </c>
      <c r="DZ14" s="40" t="str">
        <f t="shared" ca="1" si="54"/>
        <v/>
      </c>
      <c r="EA14" s="40">
        <f t="shared" si="55"/>
        <v>541</v>
      </c>
      <c r="EB14" s="40" t="str">
        <f t="shared" ca="1" si="56"/>
        <v/>
      </c>
      <c r="EC14" s="40" t="str">
        <f t="shared" ca="1" si="57"/>
        <v/>
      </c>
      <c r="ED14" s="40"/>
      <c r="EE14" s="40" t="str">
        <f t="shared" ca="1" si="58"/>
        <v/>
      </c>
      <c r="EF14" s="41" t="str">
        <f t="shared" ca="1" si="59"/>
        <v/>
      </c>
      <c r="EG14" s="35">
        <f t="shared" ca="1" si="60"/>
        <v>2055</v>
      </c>
      <c r="EH14" s="35" t="str" cm="1">
        <f t="array" aca="1" ref="EH14" ca="1">IFERROR(INDEX(INDIRECT("'"&amp;n_feu&amp;"'!$BH$5:$BH$154"),MATCH($Y14&amp;EH$13,INDIRECT("'"&amp;n_feu&amp;"'!$C$5:$C$154")&amp;INDIRECT("'"&amp;n_feu&amp;"'!$D$5:$D$154"),0)),"")</f>
        <v/>
      </c>
      <c r="EI14" s="35" cm="1">
        <f t="array" aca="1" ref="EI14" ca="1">IFERROR(INDEX(INDIRECT("'"&amp;n_feu&amp;"'!$BH$5:$BH$164"),MATCH($Y14&amp;EI$13,INDIRECT("'"&amp;n_feu&amp;"'!$C$5:$C$164")&amp;INDIRECT("'"&amp;n_feu&amp;"'!$D$5:$D$164"),0)),"")</f>
        <v>350</v>
      </c>
      <c r="EJ14" s="34" t="str" cm="1">
        <f t="array" aca="1" ref="EJ14" ca="1">IFERROR(INDEX(INDIRECT("'"&amp;n_feu&amp;"'!$BH$5:$BH$154"),MATCH($Y14&amp;EJ$13,INDIRECT("'"&amp;n_feu&amp;"'!$C$5:$C$154")&amp;INDIRECT("'"&amp;n_feu&amp;"'!$D$5:$D$154"),0)),"")</f>
        <v/>
      </c>
      <c r="EK14" s="34" cm="1">
        <f t="array" aca="1" ref="EK14" ca="1">IFERROR(INDEX(INDIRECT("'"&amp;n_feu&amp;"'!$BH$5:$BH$154"),MATCH($Y14&amp;EK$13,INDIRECT("'"&amp;n_feu&amp;"'!$C$5:$C$154")&amp;INDIRECT("'"&amp;n_feu&amp;"'!$D$5:$D$154"),0)),"")</f>
        <v>200</v>
      </c>
      <c r="EL14" s="34" t="str" cm="1">
        <f t="array" aca="1" ref="EL14" ca="1">IFERROR(INDEX(INDIRECT("'"&amp;n_feu&amp;"'!$BH$5:$BH$154"),MATCH($Y14&amp;EL$13,INDIRECT("'"&amp;n_feu&amp;"'!$C$5:$C$154")&amp;INDIRECT("'"&amp;n_feu&amp;"'!$D$5:$D$154"),0)),"")</f>
        <v/>
      </c>
      <c r="EM14" s="34" t="str" cm="1">
        <f t="array" aca="1" ref="EM14" ca="1">IFERROR(INDEX(INDIRECT("'"&amp;n_feu&amp;"'!$BH$5:$BH$154"),MATCH($Y14&amp;EM$13,INDIRECT("'"&amp;n_feu&amp;"'!$C$5:$C$154")&amp;INDIRECT("'"&amp;n_feu&amp;"'!$D$5:$D$154"),0)),"")</f>
        <v/>
      </c>
      <c r="EN14" s="34" t="str">
        <f t="shared" ca="1" si="61"/>
        <v/>
      </c>
      <c r="EO14" s="34">
        <f t="shared" ca="1" si="62"/>
        <v>550</v>
      </c>
      <c r="EP14" s="22">
        <f t="shared" si="63"/>
        <v>45479</v>
      </c>
      <c r="EQ14" s="23" t="str" cm="1">
        <f t="array" aca="1" ref="EQ14" ca="1">IFERROR(INDEX(INDIRECT("'"&amp;n_feu&amp;"'!$Q$5:$Q$144"),MATCH($Y14&amp;EQ$13,INDIRECT("'"&amp;n_feu&amp;"'!$C$5:$C$144")&amp;INDIRECT("'"&amp;n_feu&amp;"'!$D$5:$D$144"),0)),"")</f>
        <v/>
      </c>
      <c r="ER14" s="23" t="str" cm="1">
        <f t="array" aca="1" ref="ER14" ca="1">IFERROR(INDEX(INDIRECT("'"&amp;n_feu&amp;"'!$Q$5:$Q$164"),MATCH($Y14&amp;ER$13,INDIRECT("'"&amp;n_feu&amp;"'!$C$5:$C$164")&amp;INDIRECT("'"&amp;n_feu&amp;"'!$D$5:$D$164"),0)),"")</f>
        <v/>
      </c>
      <c r="ES14" s="23" t="str" cm="1">
        <f t="array" aca="1" ref="ES14" ca="1">IFERROR(INDEX(INDIRECT("'"&amp;n_feu&amp;"'!$Q$5:$Q$144"),MATCH($Y14&amp;ES$13,INDIRECT("'"&amp;n_feu&amp;"'!$C$5:$C$144")&amp;INDIRECT("'"&amp;n_feu&amp;"'!$D$5:$D$144"),0)),"")</f>
        <v/>
      </c>
      <c r="ET14" s="23" t="str" cm="1">
        <f t="array" aca="1" ref="ET14" ca="1">IFERROR(INDEX(INDIRECT("'"&amp;n_feu&amp;"'!$Q$5:$Q$144"),MATCH($Y14&amp;ET$13,INDIRECT("'"&amp;n_feu&amp;"'!$C$5:$C$144")&amp;INDIRECT("'"&amp;n_feu&amp;"'!$D$5:$D$144"),0)),"")</f>
        <v/>
      </c>
      <c r="EU14" s="23" t="str" cm="1">
        <f t="array" aca="1" ref="EU14" ca="1">IFERROR(INDEX(INDIRECT("'"&amp;n_feu&amp;"'!$Q$5:$Q$144"),MATCH($Y14&amp;EU$13,INDIRECT("'"&amp;n_feu&amp;"'!$C$5:$C$144")&amp;INDIRECT("'"&amp;n_feu&amp;"'!$D$5:$D$144"),0)),"")</f>
        <v/>
      </c>
      <c r="EV14" s="23" t="str" cm="1">
        <f t="array" aca="1" ref="EV14" ca="1">IFERROR(INDEX(INDIRECT("'"&amp;n_feu&amp;"'!$Q$5:$Q$144"),MATCH($Y14&amp;EV$13,INDIRECT("'"&amp;n_feu&amp;"'!$C$5:$C$144")&amp;INDIRECT("'"&amp;n_feu&amp;"'!$D$5:$D$144"),0)),"")</f>
        <v/>
      </c>
      <c r="EW14" s="23" t="str" cm="1">
        <f t="array" aca="1" ref="EW14" ca="1">IFERROR(INDEX(INDIRECT("'"&amp;n_feu&amp;"'!$Q$5:$Q$144"),MATCH($Y14&amp;EW$13,INDIRECT("'"&amp;n_feu&amp;"'!$C$5:$C$144")&amp;INDIRECT("'"&amp;n_feu&amp;"'!$D$5:$D$144"),0)),"")</f>
        <v/>
      </c>
      <c r="EX14" s="42" t="str">
        <f t="shared" ca="1" si="64"/>
        <v/>
      </c>
      <c r="EY14" s="43" t="str">
        <f t="shared" ca="1" si="65"/>
        <v/>
      </c>
      <c r="EZ14" s="44">
        <f t="shared" si="66"/>
        <v>45479</v>
      </c>
      <c r="FA14" s="23" t="str" cm="1">
        <f t="array" aca="1" ref="FA14" ca="1">IFERROR(INDEX(INDIRECT("'"&amp;n_feu&amp;"'!$R$5:$R$144"),MATCH($Y14&amp;FA$15,INDIRECT("'"&amp;n_feu&amp;"'!$C$5:$C$144")&amp;INDIRECT("'"&amp;n_feu&amp;"'!$D$5:$D$144"),0)),"")</f>
        <v/>
      </c>
      <c r="FB14" s="26" cm="1">
        <f t="array" aca="1" ref="FB14" ca="1">IFERROR(INDEX(INDIRECT("'"&amp;n_feu&amp;"'!$R$5:$R$164"),MATCH($Y14&amp;FB$15,INDIRECT("'"&amp;n_feu&amp;"'!$C$5:$C$164")&amp;INDIRECT("'"&amp;n_feu&amp;"'!$D$5:$D$164"),0)),"")</f>
        <v>1352</v>
      </c>
      <c r="FC14" s="23" t="str" cm="1">
        <f t="array" aca="1" ref="FC14" ca="1">IFERROR(INDEX(INDIRECT("'"&amp;n_feu&amp;"'!$R$5:$R$144"),MATCH($Y14&amp;FC$15,INDIRECT("'"&amp;n_feu&amp;"'!$C$5:$C$144")&amp;INDIRECT("'"&amp;n_feu&amp;"'!$D$5:$D$144"),0)),"")</f>
        <v/>
      </c>
      <c r="FD14" s="26" cm="1">
        <f t="array" aca="1" ref="FD14" ca="1">IFERROR(INDEX(INDIRECT("'"&amp;n_feu&amp;"'!$R$5:$R$144"),MATCH($Y14&amp;FD$15,INDIRECT("'"&amp;n_feu&amp;"'!$C$5:$C$144")&amp;INDIRECT("'"&amp;n_feu&amp;"'!$D$5:$D$144"),0)),"")</f>
        <v>1022</v>
      </c>
      <c r="FE14" s="23" t="str" cm="1">
        <f t="array" aca="1" ref="FE14" ca="1">IFERROR(INDEX(INDIRECT("'"&amp;n_feu&amp;"'!$R$5:$R$144"),MATCH($Y14&amp;FE$15,INDIRECT("'"&amp;n_feu&amp;"'!$C$5:$C$144")&amp;INDIRECT("'"&amp;n_feu&amp;"'!$D$5:$D$144"),0)),"")</f>
        <v/>
      </c>
      <c r="FF14" s="23" t="str" cm="1">
        <f t="array" aca="1" ref="FF14" ca="1">IFERROR(INDEX(INDIRECT("'"&amp;n_feu&amp;"'!$R$5:$R$154"),MATCH($Y14&amp;FF$15,INDIRECT("'"&amp;n_feu&amp;"'!$C$5:$C$154")&amp;INDIRECT("'"&amp;n_feu&amp;"'!$D$5:$D$154"),0)),"")</f>
        <v/>
      </c>
      <c r="FG14" s="31" t="str" cm="1">
        <f t="array" aca="1" ref="FG14" ca="1">IFERROR(INDEX(INDIRECT("'"&amp;n_feu&amp;"'!$R$5:$R$154"),MATCH($Y14&amp;FG$15,INDIRECT("'"&amp;n_feu&amp;"'!$C$5:$C$154")&amp;INDIRECT("'"&amp;n_feu&amp;"'!$D$5:$D$154"),0)),"")</f>
        <v/>
      </c>
      <c r="FH14" s="45" t="str">
        <f t="shared" ca="1" si="67"/>
        <v/>
      </c>
      <c r="FI14" s="46">
        <f t="shared" ca="1" si="68"/>
        <v>2374</v>
      </c>
      <c r="FJ14" s="35">
        <f t="shared" ca="1" si="69"/>
        <v>40.120599999999996</v>
      </c>
      <c r="FK14" s="36" t="str">
        <f t="shared" ca="1" si="70"/>
        <v/>
      </c>
      <c r="FL14" s="23"/>
      <c r="FM14" s="23" t="str">
        <f t="shared" ca="1" si="71"/>
        <v/>
      </c>
      <c r="FN14" s="47" t="str">
        <f t="shared" si="72"/>
        <v/>
      </c>
      <c r="FO14" s="31"/>
      <c r="FP14" s="48"/>
      <c r="FQ14" s="36">
        <f t="shared" ca="1" si="73"/>
        <v>1329.1512</v>
      </c>
      <c r="FR14" s="23">
        <v>1329.15</v>
      </c>
      <c r="FS14" s="23">
        <f t="shared" ca="1" si="74"/>
        <v>-1.199999999926149E-3</v>
      </c>
      <c r="FT14" s="47">
        <f t="shared" si="75"/>
        <v>1329.15</v>
      </c>
      <c r="FU14" s="31"/>
      <c r="FV14" s="49"/>
      <c r="FW14" s="22">
        <f t="shared" si="76"/>
        <v>45479</v>
      </c>
      <c r="FX14" s="36" t="str">
        <f t="shared" ca="1" si="77"/>
        <v/>
      </c>
      <c r="FY14" s="23"/>
      <c r="FZ14" s="23" t="str">
        <f t="shared" ca="1" si="78"/>
        <v/>
      </c>
      <c r="GA14" s="47" t="str">
        <f t="shared" si="79"/>
        <v/>
      </c>
      <c r="GB14" s="50"/>
      <c r="GC14" s="48"/>
      <c r="GD14" s="51">
        <f t="shared" ca="1" si="80"/>
        <v>1004.7282</v>
      </c>
      <c r="GE14" s="52">
        <v>1004.75</v>
      </c>
      <c r="GF14" s="23">
        <f t="shared" ca="1" si="81"/>
        <v>2.179999999998472E-2</v>
      </c>
      <c r="GG14" s="47">
        <f t="shared" si="82"/>
        <v>1004.75</v>
      </c>
      <c r="GH14" s="55">
        <v>43.29</v>
      </c>
      <c r="GI14" s="49" t="s">
        <v>147</v>
      </c>
      <c r="GJ14" s="51" t="str">
        <f t="shared" ca="1" si="83"/>
        <v/>
      </c>
      <c r="GK14" s="23"/>
      <c r="GL14" s="23" t="str">
        <f t="shared" ca="1" si="84"/>
        <v/>
      </c>
      <c r="GM14" s="47" t="str">
        <f t="shared" si="85"/>
        <v/>
      </c>
      <c r="GN14" s="31"/>
      <c r="GO14" s="53"/>
      <c r="GP14" s="51" t="str">
        <f t="shared" ca="1" si="86"/>
        <v/>
      </c>
      <c r="GQ14" s="23"/>
      <c r="GR14" s="23" t="str">
        <f t="shared" ca="1" si="87"/>
        <v/>
      </c>
      <c r="GS14" s="47" t="str">
        <f t="shared" si="88"/>
        <v/>
      </c>
      <c r="GT14" s="31"/>
      <c r="GU14" s="53"/>
      <c r="GV14" s="36" t="str" cm="1">
        <f t="array" aca="1" ref="GV14" ca="1">IFERROR(INDEX(INDIRECT("'"&amp;n_feu&amp;"'!$O$5:$O$154"),MATCH($Y14&amp;DB$13,INDIRECT("'"&amp;n_feu&amp;"'!$C$5:$C$154")&amp;INDIRECT("'"&amp;n_feu&amp;"'!$D$5:$D$154"),0)),"")</f>
        <v/>
      </c>
      <c r="GW14" s="23" t="str">
        <f t="shared" si="89"/>
        <v/>
      </c>
      <c r="GX14" s="23"/>
      <c r="GY14" s="23" t="str">
        <f t="shared" si="90"/>
        <v/>
      </c>
      <c r="GZ14" s="47" t="str">
        <f t="shared" si="91"/>
        <v/>
      </c>
      <c r="HA14" s="31"/>
      <c r="HB14" s="53"/>
      <c r="HC14" s="22">
        <f t="shared" si="92"/>
        <v>45479</v>
      </c>
      <c r="HD14" s="23" t="str" cm="1">
        <f t="array" aca="1" ref="HD14" ca="1">IFERROR(INDEX(INDIRECT("'"&amp;n_feu&amp;"'!$S$5:$S$144"),MATCH($Y14&amp;HD$15,INDIRECT("'"&amp;n_feu&amp;"'!$C$5:$C$144")&amp;INDIRECT("'"&amp;n_feu&amp;"'!$D$5:$D$144"),0)),"")</f>
        <v/>
      </c>
      <c r="HE14" s="23" t="str" cm="1">
        <f t="array" aca="1" ref="HE14" ca="1">IFERROR(INDEX(INDIRECT("'"&amp;n_feu&amp;"'!$S$5:$S$164"),MATCH($Y14&amp;HE$15,INDIRECT("'"&amp;n_feu&amp;"'!$C$5:$C$164")&amp;INDIRECT("'"&amp;n_feu&amp;"'!$D$5:$D$164"),0)),"")</f>
        <v/>
      </c>
      <c r="HF14" s="23" t="str" cm="1">
        <f t="array" aca="1" ref="HF14" ca="1">IFERROR(INDEX(INDIRECT("'"&amp;n_feu&amp;"'!$S$5:$S$144"),MATCH($Y14&amp;HF$15,INDIRECT("'"&amp;n_feu&amp;"'!$C$5:$C$144")&amp;INDIRECT("'"&amp;n_feu&amp;"'!$D$5:$D$144"),0)),"")</f>
        <v/>
      </c>
      <c r="HG14" s="23" t="str" cm="1">
        <f t="array" aca="1" ref="HG14" ca="1">IFERROR(INDEX(INDIRECT("'"&amp;n_feu&amp;"'!$S$5:$S$144"),MATCH($Y14&amp;HG$15,INDIRECT("'"&amp;n_feu&amp;"'!$C$5:$C$144")&amp;INDIRECT("'"&amp;n_feu&amp;"'!$D$5:$D$144"),0)),"")</f>
        <v/>
      </c>
      <c r="HH14" s="23" t="str" cm="1">
        <f t="array" aca="1" ref="HH14" ca="1">IFERROR(INDEX(INDIRECT("'"&amp;n_feu&amp;"'!$S$5:$S$144"),MATCH($Y14&amp;HH$15,INDIRECT("'"&amp;n_feu&amp;"'!$C$5:$C$144")&amp;INDIRECT("'"&amp;n_feu&amp;"'!$D$5:$D$144"),0)),"")</f>
        <v/>
      </c>
      <c r="HI14" s="23" t="str" cm="1">
        <f t="array" aca="1" ref="HI14" ca="1">IFERROR(INDEX(INDIRECT("'"&amp;n_feu&amp;"'!$S$5:$S$144"),MATCH($Y14&amp;HI$15,INDIRECT("'"&amp;n_feu&amp;"'!$C$5:$C$144")&amp;INDIRECT("'"&amp;n_feu&amp;"'!$D$5:$D$144"),0)),"")</f>
        <v/>
      </c>
      <c r="HJ14" s="23" t="str" cm="1">
        <f t="array" aca="1" ref="HJ14" ca="1">IFERROR(INDEX(INDIRECT("'"&amp;n_feu&amp;"'!$S$5:$S$144"),MATCH($Y14&amp;HJ$15,INDIRECT("'"&amp;n_feu&amp;"'!$C$5:$C$144")&amp;INDIRECT("'"&amp;n_feu&amp;"'!$D$5:$D$144"),0)),"")</f>
        <v/>
      </c>
      <c r="HK14" s="22">
        <f t="shared" si="93"/>
        <v>45479</v>
      </c>
      <c r="HL14" s="23" t="str" cm="1">
        <f t="array" aca="1" ref="HL14" ca="1">IFERROR(INDEX(INDIRECT("'"&amp;n_feu&amp;"'!$S$5:$S$144"),MATCH($Y14&amp;HL$15,INDIRECT("'"&amp;n_feu&amp;"'!$C$5:$C$144")&amp;INDIRECT("'"&amp;n_feu&amp;"'!$D$5:$D$144"),0)),"")</f>
        <v/>
      </c>
      <c r="HM14" s="23" t="str" cm="1">
        <f t="array" aca="1" ref="HM14" ca="1">IFERROR(INDEX(INDIRECT("'"&amp;n_feu&amp;"'!$S$5:$S$164"),MATCH($Y14&amp;HM$15,INDIRECT("'"&amp;n_feu&amp;"'!$C$5:$C$164")&amp;INDIRECT("'"&amp;n_feu&amp;"'!$D$5:$D$164"),0)),"")</f>
        <v/>
      </c>
      <c r="HN14" s="23" t="str" cm="1">
        <f t="array" aca="1" ref="HN14" ca="1">IFERROR(INDEX(INDIRECT("'"&amp;n_feu&amp;"'!$S$5:$S$144"),MATCH($Y14&amp;HN$15,INDIRECT("'"&amp;n_feu&amp;"'!$C$5:$C$144")&amp;INDIRECT("'"&amp;n_feu&amp;"'!$D$5:$D$144"),0)),"")</f>
        <v/>
      </c>
      <c r="HO14" s="23" t="str" cm="1">
        <f t="array" aca="1" ref="HO14" ca="1">IFERROR(INDEX(INDIRECT("'"&amp;n_feu&amp;"'!$S$5:$S$144"),MATCH($Y14&amp;HO$15,INDIRECT("'"&amp;n_feu&amp;"'!$C$5:$C$144")&amp;INDIRECT("'"&amp;n_feu&amp;"'!$D$5:$D$144"),0)),"")</f>
        <v/>
      </c>
      <c r="HP14" s="23" t="str" cm="1">
        <f t="array" aca="1" ref="HP14" ca="1">IFERROR(INDEX(INDIRECT("'"&amp;n_feu&amp;"'!$S$5:$S$144"),MATCH($Y14&amp;HP$15,INDIRECT("'"&amp;n_feu&amp;"'!$C$5:$C$144")&amp;INDIRECT("'"&amp;n_feu&amp;"'!$D$5:$D$144"),0)),"")</f>
        <v/>
      </c>
      <c r="HQ14" s="23" t="str" cm="1">
        <f t="array" aca="1" ref="HQ14" ca="1">IFERROR(INDEX(INDIRECT("'"&amp;n_feu&amp;"'!$S$5:$S$144"),MATCH($Y14&amp;HQ$15,INDIRECT("'"&amp;n_feu&amp;"'!$C$5:$C$144")&amp;INDIRECT("'"&amp;n_feu&amp;"'!$D$5:$D$144"),0)),"")</f>
        <v/>
      </c>
      <c r="HR14" s="23" t="str" cm="1">
        <f t="array" aca="1" ref="HR14" ca="1">IFERROR(INDEX(INDIRECT("'"&amp;n_feu&amp;"'!$S$5:$S$144"),MATCH($Y14&amp;HR$15,INDIRECT("'"&amp;n_feu&amp;"'!$C$5:$C$144")&amp;INDIRECT("'"&amp;n_feu&amp;"'!$D$5:$D$144"),0)),"")</f>
        <v/>
      </c>
      <c r="HS14" s="54">
        <f t="shared" ca="1" si="94"/>
        <v>0</v>
      </c>
      <c r="HT14" s="54">
        <f t="shared" ca="1" si="95"/>
        <v>0</v>
      </c>
    </row>
    <row r="15" spans="1:228" ht="30" customHeight="1" x14ac:dyDescent="0.25">
      <c r="A15" s="22">
        <v>45480</v>
      </c>
      <c r="B15" s="23" t="str" cm="1">
        <f t="array" aca="1" ref="B15" ca="1">IFERROR(INDEX(INDIRECT("'"&amp;n_feu&amp;"'!$F$5:$F$144"),MATCH($A15&amp;B$13,INDIRECT("'"&amp;n_feu&amp;"'!$C$5:$C$144")&amp;INDIRECT("'"&amp;n_feu&amp;"'!$D$5:$D$144"),0)),"")</f>
        <v/>
      </c>
      <c r="C15" s="23" cm="1">
        <f t="array" aca="1" ref="C15" ca="1">IFERROR(INDEX(INDIRECT("'"&amp;n_feu&amp;"'!$F$5:$F$164"),MATCH($A15&amp;C$13,INDIRECT("'"&amp;n_feu&amp;"'!$C$5:$C$164")&amp;INDIRECT("'"&amp;n_feu&amp;"'!$D$5:$D$164"),0)),"")</f>
        <v>1130</v>
      </c>
      <c r="D15" s="23" t="str" cm="1">
        <f t="array" aca="1" ref="D15" ca="1">IFERROR(INDEX(INDIRECT("'"&amp;n_feu&amp;"'!$F$5:$F$144"),MATCH($A15&amp;D$13,INDIRECT("'"&amp;n_feu&amp;"'!$C$5:$C$144")&amp;INDIRECT("'"&amp;n_feu&amp;"'!$D$5:$D$144"),0)),"")</f>
        <v/>
      </c>
      <c r="E15" s="23" t="str" cm="1">
        <f t="array" aca="1" ref="E15" ca="1">IFERROR(INDEX(INDIRECT("'"&amp;n_feu&amp;"'!$F$5:$F$144"),MATCH($A15&amp;E$13,INDIRECT("'"&amp;n_feu&amp;"'!$C$5:$C$144")&amp;INDIRECT("'"&amp;n_feu&amp;"'!$D$5:$D$144"),0)),"")</f>
        <v/>
      </c>
      <c r="F15" s="23" t="str" cm="1">
        <f t="array" aca="1" ref="F15" ca="1">IFERROR(INDEX(INDIRECT("'"&amp;n_feu&amp;"'!$F$5:$F$154"),MATCH($A15&amp;F$13,INDIRECT("'"&amp;n_feu&amp;"'!$C$5:$C$154")&amp;INDIRECT("'"&amp;n_feu&amp;"'!$D$5:$D$154"),0)),"")</f>
        <v/>
      </c>
      <c r="G15" s="23" t="str" cm="1">
        <f t="array" aca="1" ref="G15" ca="1">IFERROR(INDEX(INDIRECT("'"&amp;n_feu&amp;"'!$F$5:$F$154"),MATCH($A15&amp;G$13,INDIRECT("'"&amp;n_feu&amp;"'!$C$5:$C$154")&amp;INDIRECT("'"&amp;n_feu&amp;"'!$D$5:$D$154"),0)),"")</f>
        <v/>
      </c>
      <c r="H15" s="24">
        <f t="shared" ca="1" si="4"/>
        <v>0</v>
      </c>
      <c r="I15" s="25">
        <f t="shared" ca="1" si="5"/>
        <v>1130</v>
      </c>
      <c r="J15" s="22">
        <f t="shared" si="6"/>
        <v>45480</v>
      </c>
      <c r="K15" s="26" t="str" cm="1">
        <f t="array" aca="1" ref="K15" ca="1">IFERROR(INDEX(INDIRECT("'"&amp;n_feu&amp;"'!$cv$5:$cv$144"),MATCH($A15&amp;K$13,INDIRECT("'"&amp;n_feu&amp;"'!$C$5:$C$144")&amp;INDIRECT("'"&amp;n_feu&amp;"'!$D$5:$D$144"),0)),"")</f>
        <v/>
      </c>
      <c r="L15" s="27" t="str">
        <f t="shared" ca="1" si="7"/>
        <v>0</v>
      </c>
      <c r="M15" s="26" cm="1">
        <f t="array" aca="1" ref="M15" ca="1">IFERROR(INDEX(INDIRECT("'"&amp;n_feu&amp;"'!$cv$5:$cv$164"),MATCH($A15&amp;M$13,INDIRECT("'"&amp;n_feu&amp;"'!$C$5:$C$164")&amp;INDIRECT("'"&amp;n_feu&amp;"'!$D$5:$D$164"),0)),"")</f>
        <v>1129.5</v>
      </c>
      <c r="N15" s="27">
        <f t="shared" ca="1" si="8"/>
        <v>-0.5</v>
      </c>
      <c r="O15" s="26" t="str" cm="1">
        <f t="array" aca="1" ref="O15" ca="1">IFERROR(INDEX(INDIRECT("'"&amp;n_feu&amp;"'!$cv$5:$cv$144"),MATCH($A15&amp;O$13,INDIRECT("'"&amp;n_feu&amp;"'!$C$5:$C$144")&amp;INDIRECT("'"&amp;n_feu&amp;"'!$D$5:$D$144"),0)),"")</f>
        <v/>
      </c>
      <c r="P15" s="27" t="str">
        <f t="shared" ca="1" si="9"/>
        <v>0</v>
      </c>
      <c r="Q15" s="26" cm="1">
        <f t="array" aca="1" ref="Q15" ca="1">IFERROR(INDEX(INDIRECT("'"&amp;n_feu&amp;"'!$cv$5:$cv$144"),MATCH($A15&amp;Q$13,INDIRECT("'"&amp;n_feu&amp;"'!$C$5:$C$144")&amp;INDIRECT("'"&amp;n_feu&amp;"'!$D$5:$D$144"),0)),"")</f>
        <v>0</v>
      </c>
      <c r="R15" s="27" t="str">
        <f t="shared" ca="1" si="10"/>
        <v>0</v>
      </c>
      <c r="S15" s="26" t="str" cm="1">
        <f t="array" aca="1" ref="S15" ca="1">IFERROR(INDEX(INDIRECT("'"&amp;n_feu&amp;"'!$cv$5:$cv$154"),MATCH($A15&amp;S$13,INDIRECT("'"&amp;n_feu&amp;"'!$C$5:$C$154")&amp;INDIRECT("'"&amp;n_feu&amp;"'!$D$5:$D$154"),0)),"")</f>
        <v/>
      </c>
      <c r="T15" s="27" t="str">
        <f t="shared" ca="1" si="11"/>
        <v>0</v>
      </c>
      <c r="U15" s="26" t="str" cm="1">
        <f t="array" aca="1" ref="U15" ca="1">IFERROR(INDEX(INDIRECT("'"&amp;n_feu&amp;"'!$cv$5:$cv$154"),MATCH($A15&amp;U$13,INDIRECT("'"&amp;n_feu&amp;"'!$C$5:$C$154")&amp;INDIRECT("'"&amp;n_feu&amp;"'!$D$5:$D$154"),0)),"")</f>
        <v/>
      </c>
      <c r="V15" s="27" t="str">
        <f t="shared" ca="1" si="12"/>
        <v>0</v>
      </c>
      <c r="W15" s="28">
        <f t="shared" ca="1" si="13"/>
        <v>0</v>
      </c>
      <c r="X15" s="28">
        <f t="shared" ca="1" si="14"/>
        <v>-0.5</v>
      </c>
      <c r="Y15" s="22">
        <f t="shared" si="15"/>
        <v>45480</v>
      </c>
      <c r="Z15" s="23" t="str" cm="1">
        <f t="array" aca="1" ref="Z15" ca="1">IFERROR(INDEX(INDIRECT("'"&amp;n_feu&amp;"'!$I$5:$I$144"),MATCH($Y15&amp;Z$13,INDIRECT("'"&amp;n_feu&amp;"'!$C$5:$C$144")&amp;INDIRECT("'"&amp;n_feu&amp;"'!$D$5:$D$144"),0)),"")</f>
        <v/>
      </c>
      <c r="AA15" s="23" cm="1">
        <f t="array" aca="1" ref="AA15" ca="1">IFERROR(INDEX(INDIRECT("'"&amp;n_feu&amp;"'!$I$5:$I$164"),MATCH($Y15&amp;AA$13,INDIRECT("'"&amp;n_feu&amp;"'!$C$5:$C$164")&amp;INDIRECT("'"&amp;n_feu&amp;"'!$D$5:$D$164"),0)),"")</f>
        <v>455.97</v>
      </c>
      <c r="AB15" s="23" t="str" cm="1">
        <f t="array" aca="1" ref="AB15" ca="1">IFERROR(INDEX(INDIRECT("'"&amp;n_feu&amp;"'!$I$5:$I$144"),MATCH($Y15&amp;AB$13,INDIRECT("'"&amp;n_feu&amp;"'!$C$5:$C$144")&amp;INDIRECT("'"&amp;n_feu&amp;"'!$D$5:$D$144"),0)),"")</f>
        <v/>
      </c>
      <c r="AC15" s="23" t="str" cm="1">
        <f t="array" aca="1" ref="AC15" ca="1">IFERROR(INDEX(INDIRECT("'"&amp;n_feu&amp;"'!$I$5:$I$144"),MATCH($Y15&amp;AC$13,INDIRECT("'"&amp;n_feu&amp;"'!$C$5:$C$144")&amp;INDIRECT("'"&amp;n_feu&amp;"'!$D$5:$D$144"),0)),"")</f>
        <v/>
      </c>
      <c r="AD15" s="23" t="str" cm="1">
        <f t="array" aca="1" ref="AD15" ca="1">IFERROR(INDEX(INDIRECT("'"&amp;n_feu&amp;"'!$I$5:$I$144"),MATCH($Y15&amp;AD$13,INDIRECT("'"&amp;n_feu&amp;"'!$C$5:$C$144")&amp;INDIRECT("'"&amp;n_feu&amp;"'!$D$5:$D$144"),0)),"")</f>
        <v/>
      </c>
      <c r="AE15" s="23" t="str" cm="1">
        <f t="array" aca="1" ref="AE15" ca="1">IFERROR(INDEX(INDIRECT("'"&amp;n_feu&amp;"'!$I$5:$I$154"),MATCH($Y15&amp;AE$13,INDIRECT("'"&amp;n_feu&amp;"'!$C$5:$C$154")&amp;INDIRECT("'"&amp;n_feu&amp;"'!$D$5:$D$154"),0)),"")</f>
        <v/>
      </c>
      <c r="AF15" s="23" t="str" cm="1">
        <f t="array" aca="1" ref="AF15" ca="1">IFERROR(INDEX(INDIRECT("'"&amp;n_feu&amp;"'!$I$5:$I$164"),MATCH($Y15&amp;AF$13,INDIRECT("'"&amp;n_feu&amp;"'!$C$5:$C$164")&amp;INDIRECT("'"&amp;n_feu&amp;"'!$D$5:$D$164"),0)),"")</f>
        <v/>
      </c>
      <c r="AG15" s="22">
        <f t="shared" si="16"/>
        <v>45480</v>
      </c>
      <c r="AH15" s="23" t="str" cm="1">
        <f t="array" aca="1" ref="AH15" ca="1">IFERROR(INDEX(INDIRECT("'"&amp;n_feu&amp;"'!$J$5:$J$144"),MATCH($Y15&amp;AH$13,INDIRECT("'"&amp;n_feu&amp;"'!$C$5:$C$144")&amp;INDIRECT("'"&amp;n_feu&amp;"'!$D$5:$D$144"),0)),"")</f>
        <v/>
      </c>
      <c r="AI15" s="23" cm="1">
        <f t="array" aca="1" ref="AI15" ca="1">IFERROR(INDEX(INDIRECT("'"&amp;n_feu&amp;"'!$J$5:$J$154"),MATCH($Y15&amp;AI$13,INDIRECT("'"&amp;n_feu&amp;"'!$C$5:$C$164")&amp;INDIRECT("'"&amp;n_feu&amp;"'!$D$5:$D$164"),0)),"")</f>
        <v>49</v>
      </c>
      <c r="AJ15" s="23" t="str" cm="1">
        <f t="array" aca="1" ref="AJ15" ca="1">IFERROR(INDEX(INDIRECT("'"&amp;n_feu&amp;"'!$J$5:$J$144"),MATCH($Y15&amp;AJ$13,INDIRECT("'"&amp;n_feu&amp;"'!$C$5:$C$144")&amp;INDIRECT("'"&amp;n_feu&amp;"'!$D$5:$D$144"),0)),"")</f>
        <v/>
      </c>
      <c r="AK15" s="23" t="str" cm="1">
        <f t="array" aca="1" ref="AK15" ca="1">IFERROR(INDEX(INDIRECT("'"&amp;n_feu&amp;"'!$J$5:$J$144"),MATCH($Y15&amp;AK$13,INDIRECT("'"&amp;n_feu&amp;"'!$C$5:$C$144")&amp;INDIRECT("'"&amp;n_feu&amp;"'!$D$5:$D$144"),0)),"")</f>
        <v/>
      </c>
      <c r="AL15" s="23" t="str" cm="1">
        <f t="array" aca="1" ref="AL15" ca="1">IFERROR(INDEX(INDIRECT("'"&amp;n_feu&amp;"'!$J$5:$J$144"),MATCH($Y15&amp;AL$13,INDIRECT("'"&amp;n_feu&amp;"'!$C$5:$C$144")&amp;INDIRECT("'"&amp;n_feu&amp;"'!$D$5:$D$144"),0)),"")</f>
        <v/>
      </c>
      <c r="AM15" s="23" t="str" cm="1">
        <f t="array" aca="1" ref="AM15" ca="1">IFERROR(INDEX(INDIRECT("'"&amp;n_feu&amp;"'!$J$5:$J$154"),MATCH($Y15&amp;AM$13,INDIRECT("'"&amp;n_feu&amp;"'!$C$5:$C$154")&amp;INDIRECT("'"&amp;n_feu&amp;"'!$D$5:$D$154"),0)),"")</f>
        <v/>
      </c>
      <c r="AN15" s="23" t="str" cm="1">
        <f t="array" aca="1" ref="AN15" ca="1">IFERROR(INDEX(INDIRECT("'"&amp;n_feu&amp;"'!$J$5:$J$154"),MATCH($Y15&amp;AN$13,INDIRECT("'"&amp;n_feu&amp;"'!$C$5:$C$164")&amp;INDIRECT("'"&amp;n_feu&amp;"'!$D$5:$D$164"),0)),"")</f>
        <v/>
      </c>
      <c r="AO15" s="22">
        <f t="shared" si="17"/>
        <v>45480</v>
      </c>
      <c r="AP15" s="23" t="str" cm="1">
        <f t="array" aca="1" ref="AP15" ca="1">IFERROR(INDEX(INDIRECT("'"&amp;n_feu&amp;"'!$K$5:$K$144"),MATCH($Y15&amp;AP$13,INDIRECT("'"&amp;n_feu&amp;"'!$C$5:$C$144")&amp;INDIRECT("'"&amp;n_feu&amp;"'!$D$5:$D$144"),0)),"")</f>
        <v/>
      </c>
      <c r="AQ15" s="23" cm="1">
        <f t="array" aca="1" ref="AQ15" ca="1">IFERROR(INDEX(INDIRECT("'"&amp;n_feu&amp;"'!$K$5:$K$164"),MATCH($Y15&amp;AQ$13,INDIRECT("'"&amp;n_feu&amp;"'!$C$5:$C$164")&amp;INDIRECT("'"&amp;n_feu&amp;"'!$D$5:$D$164"),0)),"")</f>
        <v>36.03</v>
      </c>
      <c r="AR15" s="23" t="str" cm="1">
        <f t="array" aca="1" ref="AR15" ca="1">IFERROR(INDEX(INDIRECT("'"&amp;n_feu&amp;"'!$K$5:$K$144"),MATCH($Y15&amp;AR$13,INDIRECT("'"&amp;n_feu&amp;"'!$C$5:$C$144")&amp;INDIRECT("'"&amp;n_feu&amp;"'!$D$5:$D$144"),0)),"")</f>
        <v/>
      </c>
      <c r="AS15" s="23" t="str" cm="1">
        <f t="array" aca="1" ref="AS15" ca="1">IFERROR(INDEX(INDIRECT("'"&amp;n_feu&amp;"'!$K$5:$K$144"),MATCH($Y15&amp;AS$13,INDIRECT("'"&amp;n_feu&amp;"'!$C$5:$C$144")&amp;INDIRECT("'"&amp;n_feu&amp;"'!$D$5:$D$144"),0)),"")</f>
        <v/>
      </c>
      <c r="AT15" s="23" t="str" cm="1">
        <f t="array" aca="1" ref="AT15" ca="1">IFERROR(INDEX(INDIRECT("'"&amp;n_feu&amp;"'!$K$5:$K$144"),MATCH($Y15&amp;AT$13,INDIRECT("'"&amp;n_feu&amp;"'!$C$5:$C$144")&amp;INDIRECT("'"&amp;n_feu&amp;"'!$D$5:$D$144"),0)),"")</f>
        <v/>
      </c>
      <c r="AU15" s="23" t="str" cm="1">
        <f t="array" aca="1" ref="AU15" ca="1">IFERROR(INDEX(INDIRECT("'"&amp;n_feu&amp;"'!$K$5:$K$154"),MATCH($Y15&amp;AU$13,INDIRECT("'"&amp;n_feu&amp;"'!$C$5:$C$154")&amp;INDIRECT("'"&amp;n_feu&amp;"'!$D$5:$D$154"),0)),"")</f>
        <v/>
      </c>
      <c r="AV15" s="23" t="str" cm="1">
        <f t="array" aca="1" ref="AV15" ca="1">IFERROR(INDEX(INDIRECT("'"&amp;n_feu&amp;"'!$K$5:$K$154"),MATCH($Y15&amp;AV$13,INDIRECT("'"&amp;n_feu&amp;"'!$C$5:$C$154")&amp;INDIRECT("'"&amp;n_feu&amp;"'!$D$5:$D$154"),0)),"")</f>
        <v/>
      </c>
      <c r="AW15" s="22">
        <f t="shared" si="18"/>
        <v>45480</v>
      </c>
      <c r="AX15" s="23" t="str" cm="1">
        <f t="array" aca="1" ref="AX15" ca="1">IFERROR(INDEX(INDIRECT("'"&amp;n_feu&amp;"'!$L$5:$L$144"),MATCH($Y15&amp;AX$13,INDIRECT("'"&amp;n_feu&amp;"'!$C$5:$C$144")&amp;INDIRECT("'"&amp;n_feu&amp;"'!$D$5:$D$144"),0)),"")</f>
        <v/>
      </c>
      <c r="AY15" s="23" t="str" cm="1">
        <f t="array" aca="1" ref="AY15" ca="1">IFERROR(INDEX(INDIRECT("'"&amp;n_feu&amp;"'!$L$5:$L$164"),MATCH($Y15&amp;AY$13,INDIRECT("'"&amp;n_feu&amp;"'!$C$5:$C$164")&amp;INDIRECT("'"&amp;n_feu&amp;"'!$D$5:$D$164"),0)),"")</f>
        <v/>
      </c>
      <c r="AZ15" s="23" t="str" cm="1">
        <f t="array" aca="1" ref="AZ15" ca="1">IFERROR(INDEX(INDIRECT("'"&amp;n_feu&amp;"'!$L$5:$L$144"),MATCH($Y15&amp;AZ$13,INDIRECT("'"&amp;n_feu&amp;"'!$C$5:$C$144")&amp;INDIRECT("'"&amp;n_feu&amp;"'!$D$5:$D$144"),0)),"")</f>
        <v/>
      </c>
      <c r="BA15" s="23" t="str" cm="1">
        <f t="array" aca="1" ref="BA15" ca="1">IFERROR(INDEX(INDIRECT("'"&amp;n_feu&amp;"'!$L$5:$L$144"),MATCH($Y15&amp;BA$13,INDIRECT("'"&amp;n_feu&amp;"'!$C$5:$C$144")&amp;INDIRECT("'"&amp;n_feu&amp;"'!$D$5:$D$144"),0)),"")</f>
        <v/>
      </c>
      <c r="BB15" s="23" t="str" cm="1">
        <f t="array" aca="1" ref="BB15" ca="1">IFERROR(INDEX(INDIRECT("'"&amp;n_feu&amp;"'!$L$5:$L$144"),MATCH($Y15&amp;BB$13,INDIRECT("'"&amp;n_feu&amp;"'!$C$5:$C$144")&amp;INDIRECT("'"&amp;n_feu&amp;"'!$D$5:$D$144"),0)),"")</f>
        <v/>
      </c>
      <c r="BC15" s="23" t="str" cm="1">
        <f t="array" aca="1" ref="BC15" ca="1">IFERROR(INDEX(INDIRECT("'"&amp;n_feu&amp;"'!$L$5:$L$164"),MATCH($Y15&amp;BC$13,INDIRECT("'"&amp;n_feu&amp;"'!$C$5:$C$164")&amp;INDIRECT("'"&amp;n_feu&amp;"'!$D$5:$D$164"),0)),"")</f>
        <v/>
      </c>
      <c r="BD15" s="23" t="str" cm="1">
        <f t="array" aca="1" ref="BD15" ca="1">IFERROR(INDEX(INDIRECT("'"&amp;n_feu&amp;"'!$L$5:$L$154"),MATCH($Y15&amp;BD$13,INDIRECT("'"&amp;n_feu&amp;"'!$C$5:$C$154")&amp;INDIRECT("'"&amp;n_feu&amp;"'!$D$5:$D$154"),0)),"")</f>
        <v/>
      </c>
      <c r="BE15" s="22">
        <f t="shared" si="19"/>
        <v>45480</v>
      </c>
      <c r="BF15" s="23" t="str" cm="1">
        <f t="array" aca="1" ref="BF15" ca="1">IFERROR(INDEX(INDIRECT("'"&amp;n_feu&amp;"'!$M$5:$M$144"),MATCH($Y15&amp;BF$13,INDIRECT("'"&amp;n_feu&amp;"'!$C$5:$C$144")&amp;INDIRECT("'"&amp;n_feu&amp;"'!$D$5:$D$144"),0)),"")</f>
        <v/>
      </c>
      <c r="BG15" s="23" t="str" cm="1">
        <f t="array" aca="1" ref="BG15" ca="1">IFERROR(INDEX(INDIRECT("'"&amp;n_feu&amp;"'!$M$5:$M$164"),MATCH($Y15&amp;BG$13,INDIRECT("'"&amp;n_feu&amp;"'!$C$5:$C$164")&amp;INDIRECT("'"&amp;n_feu&amp;"'!$D$5:$D$164"),0)),"")</f>
        <v/>
      </c>
      <c r="BH15" s="23" t="str" cm="1">
        <f t="array" aca="1" ref="BH15" ca="1">IFERROR(INDEX(INDIRECT("'"&amp;n_feu&amp;"'!$M$5:$M$144"),MATCH($Y15&amp;BH$13,INDIRECT("'"&amp;n_feu&amp;"'!$C$5:$C$144")&amp;INDIRECT("'"&amp;n_feu&amp;"'!$D$5:$D$144"),0)),"")</f>
        <v/>
      </c>
      <c r="BI15" s="23" t="str" cm="1">
        <f t="array" aca="1" ref="BI15" ca="1">IFERROR(INDEX(INDIRECT("'"&amp;n_feu&amp;"'!$M$5:$M$144"),MATCH($Y15&amp;BI$13,INDIRECT("'"&amp;n_feu&amp;"'!$C$5:$C$144")&amp;INDIRECT("'"&amp;n_feu&amp;"'!$D$5:$D$144"),0)),"")</f>
        <v/>
      </c>
      <c r="BJ15" s="23" t="str" cm="1">
        <f t="array" aca="1" ref="BJ15" ca="1">IFERROR(INDEX(INDIRECT("'"&amp;n_feu&amp;"'!$M$5:$M$144"),MATCH($Y15&amp;BJ$13,INDIRECT("'"&amp;n_feu&amp;"'!$C$5:$C$144")&amp;INDIRECT("'"&amp;n_feu&amp;"'!$D$5:$D$144"),0)),"")</f>
        <v/>
      </c>
      <c r="BK15" s="23" t="str" cm="1">
        <f t="array" aca="1" ref="BK15" ca="1">IFERROR(INDEX(INDIRECT("'"&amp;n_feu&amp;"'!$M$5:$M$164"),MATCH($Y15&amp;BK$13,INDIRECT("'"&amp;n_feu&amp;"'!$C$5:$C$164")&amp;INDIRECT("'"&amp;n_feu&amp;"'!$D$5:$D$164"),0)),"")</f>
        <v/>
      </c>
      <c r="BL15" s="23" t="str" cm="1">
        <f t="array" aca="1" ref="BL15" ca="1">IFERROR(INDEX(INDIRECT("'"&amp;n_feu&amp;"'!$M$5:$M$154"),MATCH($Y15&amp;BL$13,INDIRECT("'"&amp;n_feu&amp;"'!$C$5:$C$154")&amp;INDIRECT("'"&amp;n_feu&amp;"'!$D$5:$D$154"),0)),"")</f>
        <v/>
      </c>
      <c r="BM15" s="22">
        <f t="shared" si="20"/>
        <v>45480</v>
      </c>
      <c r="BN15" s="23" t="str">
        <f t="shared" ca="1" si="21"/>
        <v/>
      </c>
      <c r="BO15" s="23">
        <f t="shared" ca="1" si="22"/>
        <v>85.03</v>
      </c>
      <c r="BP15" s="23" t="str">
        <f t="shared" ca="1" si="22"/>
        <v/>
      </c>
      <c r="BQ15" s="23" t="str">
        <f t="shared" ca="1" si="22"/>
        <v/>
      </c>
      <c r="BR15" s="23" t="str">
        <f t="shared" ca="1" si="22"/>
        <v/>
      </c>
      <c r="BS15" s="23" t="str">
        <f t="shared" ca="1" si="22"/>
        <v/>
      </c>
      <c r="BT15" s="23" t="str">
        <f t="shared" ca="1" si="22"/>
        <v/>
      </c>
      <c r="BU15" s="22">
        <f t="shared" si="23"/>
        <v>45480</v>
      </c>
      <c r="BV15" s="22">
        <f t="shared" si="24"/>
        <v>45480</v>
      </c>
      <c r="BW15" s="23" t="str">
        <f t="shared" ca="1" si="25"/>
        <v/>
      </c>
      <c r="BX15" s="23"/>
      <c r="BY15" s="23" t="str">
        <f t="shared" si="26"/>
        <v/>
      </c>
      <c r="BZ15" s="23">
        <f t="shared" ca="1" si="27"/>
        <v>541</v>
      </c>
      <c r="CA15" s="23"/>
      <c r="CB15" s="23" t="str">
        <f t="shared" si="28"/>
        <v/>
      </c>
      <c r="CC15" s="23" t="str">
        <f t="shared" ca="1" si="29"/>
        <v/>
      </c>
      <c r="CD15" s="23"/>
      <c r="CE15" s="29" t="str">
        <f t="shared" si="30"/>
        <v/>
      </c>
      <c r="CF15" s="30">
        <f>415.97+125.03</f>
        <v>541</v>
      </c>
      <c r="CG15" s="30" t="str">
        <f t="shared" ca="1" si="31"/>
        <v/>
      </c>
      <c r="CH15" s="30" t="str">
        <f>IFERROR(INDEX('FORMULE TOTAL'!$AH$9:AH1006,MATCH(RECAP!A15,'FORMULE TOTAL'!$AI$9:AI1006,0)),"")</f>
        <v/>
      </c>
      <c r="CI15" s="23" t="str">
        <f ca="1">IF(SUM(AC15)+SUM(BQ15)=0,"",SUM(AC15)+SUM(BQ15))</f>
        <v/>
      </c>
      <c r="CJ15" s="30" t="str">
        <f ca="1">IF(CI15="","",INDEX('[1] 01-01-23 au 24-05-2024'!$AN$23:$AN$5010,MATCH(BV15,'[1] 01-01-23 au 24-05-2024'!$AM$23:$AM$5010,0)))</f>
        <v/>
      </c>
      <c r="CK15" s="23"/>
      <c r="CL15" s="30" t="str">
        <f ca="1">IF(CI15="","",INDEX('[1] 01-01-23 au 24-05-2024'!$AO$23:$AO$5010,MATCH(BV15,'[1] 01-01-23 au 24-05-2024'!$AM$23:$AM$5010,0)))</f>
        <v/>
      </c>
      <c r="CM15" s="29" t="str">
        <f t="shared" si="32"/>
        <v/>
      </c>
      <c r="CN15" s="23" t="str">
        <f t="shared" ca="1" si="33"/>
        <v/>
      </c>
      <c r="CO15" s="23"/>
      <c r="CP15" s="31" t="str">
        <f t="shared" si="34"/>
        <v/>
      </c>
      <c r="CQ15" s="23" t="str">
        <f t="shared" ca="1" si="35"/>
        <v/>
      </c>
      <c r="CR15" s="23"/>
      <c r="CS15" s="32" t="str">
        <f t="shared" si="36"/>
        <v/>
      </c>
      <c r="CT15" s="33"/>
      <c r="CU15" s="34">
        <f t="shared" ca="1" si="37"/>
        <v>0</v>
      </c>
      <c r="CV15" s="34">
        <f t="shared" si="38"/>
        <v>0</v>
      </c>
      <c r="CW15" s="35">
        <f t="shared" si="38"/>
        <v>0</v>
      </c>
      <c r="CX15" s="34">
        <f t="shared" ca="1" si="39"/>
        <v>541</v>
      </c>
      <c r="CY15" s="34">
        <f t="shared" si="40"/>
        <v>0</v>
      </c>
      <c r="CZ15" s="35">
        <f t="shared" si="41"/>
        <v>0</v>
      </c>
      <c r="DA15" s="22">
        <f t="shared" si="42"/>
        <v>45480</v>
      </c>
      <c r="DB15" s="35" t="str" cm="1">
        <f t="array" aca="1" ref="DB15" ca="1">IFERROR(INDEX(INDIRECT("'"&amp;n_feu&amp;"'!$O$5:$O$154"),MATCH($Y15&amp;DB$13,INDIRECT("'"&amp;n_feu&amp;"'!$C$5:$C$154")&amp;INDIRECT("'"&amp;n_feu&amp;"'!$D$5:$D$154"),0)),"")</f>
        <v/>
      </c>
      <c r="DC15" s="35"/>
      <c r="DD15" s="35" t="str">
        <f t="shared" ca="1" si="43"/>
        <v/>
      </c>
      <c r="DE15" s="36" t="str">
        <f t="shared" ca="1" si="44"/>
        <v/>
      </c>
      <c r="DF15" s="23" t="str">
        <f t="shared" ca="1" si="45"/>
        <v/>
      </c>
      <c r="DG15" s="23"/>
      <c r="DH15" s="31"/>
      <c r="DI15" s="37"/>
      <c r="DJ15" s="22">
        <f t="shared" si="46"/>
        <v>45480</v>
      </c>
      <c r="DK15" s="35" t="str" cm="1">
        <f t="array" aca="1" ref="DK15" ca="1">IFERROR(INDEX(INDIRECT("'"&amp;n_feu&amp;"'!$O$5:$O$164"),MATCH($Y15&amp;DK$13,INDIRECT("'"&amp;n_feu&amp;"'!$C$5:$C$164")&amp;INDIRECT("'"&amp;n_feu&amp;"'!$D$5:$D$164"),0)),"")</f>
        <v/>
      </c>
      <c r="DL15" s="35"/>
      <c r="DM15" s="35" t="str">
        <f t="shared" ca="1" si="47"/>
        <v/>
      </c>
      <c r="DN15" s="38">
        <f t="shared" ca="1" si="48"/>
        <v>0</v>
      </c>
      <c r="DO15" s="39" t="str" cm="1">
        <f t="array" ref="DO15">IF(ISNA(MATCH(A15,INT([2]SUMUP!$B$4:$B$550),0)),"",INDEX([2]SUMUP!$W:$W,MAX(IF(INT([2]SUMUP!$B$4:$B$550)=A15,ROW([2]SUMUP!$B$4:$B$550)))))</f>
        <v/>
      </c>
      <c r="DP15" s="39" t="str" cm="1">
        <f t="array" ref="DP15">IF(ISNA(MATCH(A15,INT([2]SUMUP!$B$4:$B$550),0)),"",INDEX([2]SUMUP!$X:$X,MAX(IF(INT([2]SUMUP!$B$4:$B$550)=A15,ROW([2]SUMUP!$B$4:$B$550)))))</f>
        <v/>
      </c>
      <c r="DQ15" s="39" t="str" cm="1">
        <f t="array" ref="DQ15">IF(ISNA(MATCH(A15,INT([2]SUMUP!$B$4:$B$550),0)),"",INDEX([2]SUMUP!$Y:$Y,MAX(IF(INT([2]SUMUP!$B$4:$B$550)=A15,ROW([2]SUMUP!$B$4:$B$550)))))</f>
        <v/>
      </c>
      <c r="DR15" s="36" t="str">
        <f t="shared" ca="1" si="49"/>
        <v/>
      </c>
      <c r="DS15" s="23" t="str">
        <f t="shared" ca="1" si="50"/>
        <v/>
      </c>
      <c r="DT15" s="23"/>
      <c r="DU15" s="31"/>
      <c r="DV15" s="37"/>
      <c r="DW15" s="22">
        <f t="shared" si="51"/>
        <v>45480</v>
      </c>
      <c r="DX15" s="40" t="str">
        <f t="shared" ca="1" si="52"/>
        <v/>
      </c>
      <c r="DY15" s="40">
        <f t="shared" ca="1" si="53"/>
        <v>541</v>
      </c>
      <c r="DZ15" s="40" t="str">
        <f t="shared" ca="1" si="54"/>
        <v/>
      </c>
      <c r="EA15" s="40" t="str">
        <f t="shared" ca="1" si="55"/>
        <v/>
      </c>
      <c r="EB15" s="40" t="str">
        <f t="shared" ca="1" si="56"/>
        <v/>
      </c>
      <c r="EC15" s="40" t="str">
        <f t="shared" ca="1" si="57"/>
        <v/>
      </c>
      <c r="ED15" s="40"/>
      <c r="EE15" s="40" t="str">
        <f t="shared" ca="1" si="58"/>
        <v/>
      </c>
      <c r="EF15" s="41" t="str">
        <f t="shared" ca="1" si="59"/>
        <v/>
      </c>
      <c r="EG15" s="35">
        <f t="shared" ca="1" si="60"/>
        <v>541</v>
      </c>
      <c r="EH15" s="35" t="str" cm="1">
        <f t="array" aca="1" ref="EH15" ca="1">IFERROR(INDEX(INDIRECT("'"&amp;n_feu&amp;"'!$BH$5:$BH$154"),MATCH($Y15&amp;EH$13,INDIRECT("'"&amp;n_feu&amp;"'!$C$5:$C$154")&amp;INDIRECT("'"&amp;n_feu&amp;"'!$D$5:$D$154"),0)),"")</f>
        <v/>
      </c>
      <c r="EI15" s="35" cm="1">
        <f t="array" aca="1" ref="EI15" ca="1">IFERROR(INDEX(INDIRECT("'"&amp;n_feu&amp;"'!$BH$5:$BH$164"),MATCH($Y15&amp;EI$13,INDIRECT("'"&amp;n_feu&amp;"'!$C$5:$C$164")&amp;INDIRECT("'"&amp;n_feu&amp;"'!$D$5:$D$164"),0)),"")</f>
        <v>0</v>
      </c>
      <c r="EJ15" s="34" t="str" cm="1">
        <f t="array" aca="1" ref="EJ15" ca="1">IFERROR(INDEX(INDIRECT("'"&amp;n_feu&amp;"'!$BH$5:$BH$154"),MATCH($Y15&amp;EJ$13,INDIRECT("'"&amp;n_feu&amp;"'!$C$5:$C$154")&amp;INDIRECT("'"&amp;n_feu&amp;"'!$D$5:$D$154"),0)),"")</f>
        <v/>
      </c>
      <c r="EK15" s="34" cm="1">
        <f t="array" aca="1" ref="EK15" ca="1">IFERROR(INDEX(INDIRECT("'"&amp;n_feu&amp;"'!$BH$5:$BH$154"),MATCH($Y15&amp;EK$13,INDIRECT("'"&amp;n_feu&amp;"'!$C$5:$C$154")&amp;INDIRECT("'"&amp;n_feu&amp;"'!$D$5:$D$154"),0)),"")</f>
        <v>0</v>
      </c>
      <c r="EL15" s="34" t="str" cm="1">
        <f t="array" aca="1" ref="EL15" ca="1">IFERROR(INDEX(INDIRECT("'"&amp;n_feu&amp;"'!$BH$5:$BH$154"),MATCH($Y15&amp;EL$13,INDIRECT("'"&amp;n_feu&amp;"'!$C$5:$C$154")&amp;INDIRECT("'"&amp;n_feu&amp;"'!$D$5:$D$154"),0)),"")</f>
        <v/>
      </c>
      <c r="EM15" s="34" t="str" cm="1">
        <f t="array" aca="1" ref="EM15" ca="1">IFERROR(INDEX(INDIRECT("'"&amp;n_feu&amp;"'!$BH$5:$BH$154"),MATCH($Y15&amp;EM$13,INDIRECT("'"&amp;n_feu&amp;"'!$C$5:$C$154")&amp;INDIRECT("'"&amp;n_feu&amp;"'!$D$5:$D$154"),0)),"")</f>
        <v/>
      </c>
      <c r="EN15" s="34" t="str">
        <f t="shared" ca="1" si="61"/>
        <v/>
      </c>
      <c r="EO15" s="34" t="str">
        <f t="shared" ca="1" si="62"/>
        <v/>
      </c>
      <c r="EP15" s="22">
        <f t="shared" si="63"/>
        <v>45480</v>
      </c>
      <c r="EQ15" s="23" t="str" cm="1">
        <f t="array" aca="1" ref="EQ15" ca="1">IFERROR(INDEX(INDIRECT("'"&amp;n_feu&amp;"'!$Q$5:$Q$144"),MATCH($Y15&amp;EQ$13,INDIRECT("'"&amp;n_feu&amp;"'!$C$5:$C$144")&amp;INDIRECT("'"&amp;n_feu&amp;"'!$D$5:$D$144"),0)),"")</f>
        <v/>
      </c>
      <c r="ER15" s="23" t="str" cm="1">
        <f t="array" aca="1" ref="ER15" ca="1">IFERROR(INDEX(INDIRECT("'"&amp;n_feu&amp;"'!$Q$5:$Q$164"),MATCH($Y15&amp;ER$13,INDIRECT("'"&amp;n_feu&amp;"'!$C$5:$C$164")&amp;INDIRECT("'"&amp;n_feu&amp;"'!$D$5:$D$164"),0)),"")</f>
        <v/>
      </c>
      <c r="ES15" s="23" t="str" cm="1">
        <f t="array" aca="1" ref="ES15" ca="1">IFERROR(INDEX(INDIRECT("'"&amp;n_feu&amp;"'!$Q$5:$Q$144"),MATCH($Y15&amp;ES$13,INDIRECT("'"&amp;n_feu&amp;"'!$C$5:$C$144")&amp;INDIRECT("'"&amp;n_feu&amp;"'!$D$5:$D$144"),0)),"")</f>
        <v/>
      </c>
      <c r="ET15" s="23" t="str" cm="1">
        <f t="array" aca="1" ref="ET15" ca="1">IFERROR(INDEX(INDIRECT("'"&amp;n_feu&amp;"'!$Q$5:$Q$144"),MATCH($Y15&amp;ET$13,INDIRECT("'"&amp;n_feu&amp;"'!$C$5:$C$144")&amp;INDIRECT("'"&amp;n_feu&amp;"'!$D$5:$D$144"),0)),"")</f>
        <v/>
      </c>
      <c r="EU15" s="23" t="str" cm="1">
        <f t="array" aca="1" ref="EU15" ca="1">IFERROR(INDEX(INDIRECT("'"&amp;n_feu&amp;"'!$Q$5:$Q$144"),MATCH($Y15&amp;EU$13,INDIRECT("'"&amp;n_feu&amp;"'!$C$5:$C$144")&amp;INDIRECT("'"&amp;n_feu&amp;"'!$D$5:$D$144"),0)),"")</f>
        <v/>
      </c>
      <c r="EV15" s="23" t="str" cm="1">
        <f t="array" aca="1" ref="EV15" ca="1">IFERROR(INDEX(INDIRECT("'"&amp;n_feu&amp;"'!$Q$5:$Q$144"),MATCH($Y15&amp;EV$13,INDIRECT("'"&amp;n_feu&amp;"'!$C$5:$C$144")&amp;INDIRECT("'"&amp;n_feu&amp;"'!$D$5:$D$144"),0)),"")</f>
        <v/>
      </c>
      <c r="EW15" s="23" t="str" cm="1">
        <f t="array" aca="1" ref="EW15" ca="1">IFERROR(INDEX(INDIRECT("'"&amp;n_feu&amp;"'!$Q$5:$Q$144"),MATCH($Y15&amp;EW$13,INDIRECT("'"&amp;n_feu&amp;"'!$C$5:$C$144")&amp;INDIRECT("'"&amp;n_feu&amp;"'!$D$5:$D$144"),0)),"")</f>
        <v/>
      </c>
      <c r="EX15" s="42" t="str">
        <f t="shared" ca="1" si="64"/>
        <v/>
      </c>
      <c r="EY15" s="43" t="str">
        <f t="shared" ca="1" si="65"/>
        <v/>
      </c>
      <c r="EZ15" s="44">
        <f t="shared" si="66"/>
        <v>45480</v>
      </c>
      <c r="FA15" s="23" t="str" cm="1">
        <f t="array" aca="1" ref="FA15" ca="1">IFERROR(INDEX(INDIRECT("'"&amp;n_feu&amp;"'!$R$5:$R$144"),MATCH($Y15&amp;FA$15,INDIRECT("'"&amp;n_feu&amp;"'!$C$5:$C$144")&amp;INDIRECT("'"&amp;n_feu&amp;"'!$D$5:$D$144"),0)),"")</f>
        <v/>
      </c>
      <c r="FB15" s="26" cm="1">
        <f t="array" aca="1" ref="FB15" ca="1">IFERROR(INDEX(INDIRECT("'"&amp;n_feu&amp;"'!$R$5:$R$164"),MATCH($Y15&amp;FB$15,INDIRECT("'"&amp;n_feu&amp;"'!$C$5:$C$164")&amp;INDIRECT("'"&amp;n_feu&amp;"'!$D$5:$D$164"),0)),"")</f>
        <v>589</v>
      </c>
      <c r="FC15" s="23" t="str" cm="1">
        <f t="array" aca="1" ref="FC15" ca="1">IFERROR(INDEX(INDIRECT("'"&amp;n_feu&amp;"'!$R$5:$R$144"),MATCH($Y15&amp;FC$15,INDIRECT("'"&amp;n_feu&amp;"'!$C$5:$C$144")&amp;INDIRECT("'"&amp;n_feu&amp;"'!$D$5:$D$144"),0)),"")</f>
        <v/>
      </c>
      <c r="FD15" s="23" t="str" cm="1">
        <f t="array" aca="1" ref="FD15" ca="1">IFERROR(INDEX(INDIRECT("'"&amp;n_feu&amp;"'!$R$5:$R$144"),MATCH($Y15&amp;FD$15,INDIRECT("'"&amp;n_feu&amp;"'!$C$5:$C$144")&amp;INDIRECT("'"&amp;n_feu&amp;"'!$D$5:$D$144"),0)),"")</f>
        <v/>
      </c>
      <c r="FE15" s="23" t="str" cm="1">
        <f t="array" aca="1" ref="FE15" ca="1">IFERROR(INDEX(INDIRECT("'"&amp;n_feu&amp;"'!$R$5:$R$144"),MATCH($Y15&amp;FE$15,INDIRECT("'"&amp;n_feu&amp;"'!$C$5:$C$144")&amp;INDIRECT("'"&amp;n_feu&amp;"'!$D$5:$D$144"),0)),"")</f>
        <v/>
      </c>
      <c r="FF15" s="23" t="str" cm="1">
        <f t="array" aca="1" ref="FF15" ca="1">IFERROR(INDEX(INDIRECT("'"&amp;n_feu&amp;"'!$R$5:$R$154"),MATCH($Y15&amp;FF$15,INDIRECT("'"&amp;n_feu&amp;"'!$C$5:$C$154")&amp;INDIRECT("'"&amp;n_feu&amp;"'!$D$5:$D$154"),0)),"")</f>
        <v/>
      </c>
      <c r="FG15" s="31" t="str" cm="1">
        <f t="array" aca="1" ref="FG15" ca="1">IFERROR(INDEX(INDIRECT("'"&amp;n_feu&amp;"'!$R$5:$R$154"),MATCH($Y15&amp;FG$15,INDIRECT("'"&amp;n_feu&amp;"'!$C$5:$C$154")&amp;INDIRECT("'"&amp;n_feu&amp;"'!$D$5:$D$154"),0)),"")</f>
        <v/>
      </c>
      <c r="FH15" s="45" t="str">
        <f t="shared" ca="1" si="67"/>
        <v/>
      </c>
      <c r="FI15" s="46">
        <f t="shared" ca="1" si="68"/>
        <v>589</v>
      </c>
      <c r="FJ15" s="35">
        <f t="shared" ca="1" si="69"/>
        <v>9.9541000000000004</v>
      </c>
      <c r="FK15" s="36" t="str">
        <f t="shared" ca="1" si="70"/>
        <v/>
      </c>
      <c r="FL15" s="23"/>
      <c r="FM15" s="23" t="str">
        <f t="shared" ca="1" si="71"/>
        <v/>
      </c>
      <c r="FN15" s="47" t="str">
        <f t="shared" si="72"/>
        <v/>
      </c>
      <c r="FO15" s="31"/>
      <c r="FP15" s="48"/>
      <c r="FQ15" s="36">
        <f t="shared" ca="1" si="73"/>
        <v>579.04589999999996</v>
      </c>
      <c r="FR15" s="23">
        <v>579.05999999999995</v>
      </c>
      <c r="FS15" s="23">
        <f ca="1">IF(SUM(FQ15)=0,"",SUM(FR15-FQ15))</f>
        <v>1.4099999999984902E-2</v>
      </c>
      <c r="FT15" s="47">
        <f>IF(FR15=0,"",FR15)</f>
        <v>579.05999999999995</v>
      </c>
      <c r="FU15" s="31">
        <v>-1500</v>
      </c>
      <c r="FV15" s="49" t="s">
        <v>148</v>
      </c>
      <c r="FW15" s="22">
        <f t="shared" si="76"/>
        <v>45480</v>
      </c>
      <c r="FX15" s="36" t="str">
        <f t="shared" ca="1" si="77"/>
        <v/>
      </c>
      <c r="FY15" s="23"/>
      <c r="FZ15" s="23" t="str">
        <f t="shared" ca="1" si="78"/>
        <v/>
      </c>
      <c r="GA15" s="47" t="str">
        <f t="shared" si="79"/>
        <v/>
      </c>
      <c r="GB15" s="50"/>
      <c r="GC15" s="48"/>
      <c r="GD15" s="51" t="str">
        <f t="shared" ca="1" si="80"/>
        <v/>
      </c>
      <c r="GE15" s="23"/>
      <c r="GF15" s="23" t="str">
        <f t="shared" ca="1" si="81"/>
        <v/>
      </c>
      <c r="GG15" s="47" t="str">
        <f t="shared" si="82"/>
        <v/>
      </c>
      <c r="GH15" s="55">
        <v>92.23</v>
      </c>
      <c r="GI15" s="49" t="s">
        <v>149</v>
      </c>
      <c r="GJ15" s="51" t="str">
        <f t="shared" ca="1" si="83"/>
        <v/>
      </c>
      <c r="GK15" s="23"/>
      <c r="GL15" s="23" t="str">
        <f t="shared" ca="1" si="84"/>
        <v/>
      </c>
      <c r="GM15" s="47" t="str">
        <f t="shared" si="85"/>
        <v/>
      </c>
      <c r="GN15" s="31"/>
      <c r="GO15" s="53"/>
      <c r="GP15" s="51" t="str">
        <f t="shared" ca="1" si="86"/>
        <v/>
      </c>
      <c r="GQ15" s="23"/>
      <c r="GR15" s="23" t="str">
        <f t="shared" ca="1" si="87"/>
        <v/>
      </c>
      <c r="GS15" s="47" t="str">
        <f t="shared" si="88"/>
        <v/>
      </c>
      <c r="GT15" s="31"/>
      <c r="GU15" s="53"/>
      <c r="GV15" s="36" t="str" cm="1">
        <f t="array" aca="1" ref="GV15" ca="1">IFERROR(INDEX(INDIRECT("'"&amp;n_feu&amp;"'!$O$5:$O$154"),MATCH($Y15&amp;DB$13,INDIRECT("'"&amp;n_feu&amp;"'!$C$5:$C$154")&amp;INDIRECT("'"&amp;n_feu&amp;"'!$D$5:$D$154"),0)),"")</f>
        <v/>
      </c>
      <c r="GW15" s="23" t="str">
        <f t="shared" si="89"/>
        <v/>
      </c>
      <c r="GX15" s="23"/>
      <c r="GY15" s="23" t="str">
        <f t="shared" si="90"/>
        <v/>
      </c>
      <c r="GZ15" s="47" t="str">
        <f t="shared" si="91"/>
        <v/>
      </c>
      <c r="HA15" s="31"/>
      <c r="HB15" s="53"/>
      <c r="HC15" s="22">
        <f t="shared" si="92"/>
        <v>45480</v>
      </c>
      <c r="HD15" s="23" t="str" cm="1">
        <f t="array" aca="1" ref="HD15" ca="1">IFERROR(INDEX(INDIRECT("'"&amp;n_feu&amp;"'!$S$5:$S$144"),MATCH($Y15&amp;HD$15,INDIRECT("'"&amp;n_feu&amp;"'!$C$5:$C$144")&amp;INDIRECT("'"&amp;n_feu&amp;"'!$D$5:$D$144"),0)),"")</f>
        <v/>
      </c>
      <c r="HE15" s="23" t="str" cm="1">
        <f t="array" aca="1" ref="HE15" ca="1">IFERROR(INDEX(INDIRECT("'"&amp;n_feu&amp;"'!$S$5:$S$164"),MATCH($Y15&amp;HE$15,INDIRECT("'"&amp;n_feu&amp;"'!$C$5:$C$164")&amp;INDIRECT("'"&amp;n_feu&amp;"'!$D$5:$D$164"),0)),"")</f>
        <v/>
      </c>
      <c r="HF15" s="23" t="str" cm="1">
        <f t="array" aca="1" ref="HF15" ca="1">IFERROR(INDEX(INDIRECT("'"&amp;n_feu&amp;"'!$S$5:$S$144"),MATCH($Y15&amp;HF$15,INDIRECT("'"&amp;n_feu&amp;"'!$C$5:$C$144")&amp;INDIRECT("'"&amp;n_feu&amp;"'!$D$5:$D$144"),0)),"")</f>
        <v/>
      </c>
      <c r="HG15" s="23" t="str" cm="1">
        <f t="array" aca="1" ref="HG15" ca="1">IFERROR(INDEX(INDIRECT("'"&amp;n_feu&amp;"'!$S$5:$S$144"),MATCH($Y15&amp;HG$15,INDIRECT("'"&amp;n_feu&amp;"'!$C$5:$C$144")&amp;INDIRECT("'"&amp;n_feu&amp;"'!$D$5:$D$144"),0)),"")</f>
        <v/>
      </c>
      <c r="HH15" s="23" t="str" cm="1">
        <f t="array" aca="1" ref="HH15" ca="1">IFERROR(INDEX(INDIRECT("'"&amp;n_feu&amp;"'!$S$5:$S$144"),MATCH($Y15&amp;HH$15,INDIRECT("'"&amp;n_feu&amp;"'!$C$5:$C$144")&amp;INDIRECT("'"&amp;n_feu&amp;"'!$D$5:$D$144"),0)),"")</f>
        <v/>
      </c>
      <c r="HI15" s="23" t="str" cm="1">
        <f t="array" aca="1" ref="HI15" ca="1">IFERROR(INDEX(INDIRECT("'"&amp;n_feu&amp;"'!$S$5:$S$144"),MATCH($Y15&amp;HI$15,INDIRECT("'"&amp;n_feu&amp;"'!$C$5:$C$144")&amp;INDIRECT("'"&amp;n_feu&amp;"'!$D$5:$D$144"),0)),"")</f>
        <v/>
      </c>
      <c r="HJ15" s="23" t="str" cm="1">
        <f t="array" aca="1" ref="HJ15" ca="1">IFERROR(INDEX(INDIRECT("'"&amp;n_feu&amp;"'!$S$5:$S$144"),MATCH($Y15&amp;HJ$15,INDIRECT("'"&amp;n_feu&amp;"'!$C$5:$C$144")&amp;INDIRECT("'"&amp;n_feu&amp;"'!$D$5:$D$144"),0)),"")</f>
        <v/>
      </c>
      <c r="HK15" s="22">
        <f t="shared" si="93"/>
        <v>45480</v>
      </c>
      <c r="HL15" s="23" t="str" cm="1">
        <f t="array" aca="1" ref="HL15" ca="1">IFERROR(INDEX(INDIRECT("'"&amp;n_feu&amp;"'!$S$5:$S$144"),MATCH($Y15&amp;HL$15,INDIRECT("'"&amp;n_feu&amp;"'!$C$5:$C$144")&amp;INDIRECT("'"&amp;n_feu&amp;"'!$D$5:$D$144"),0)),"")</f>
        <v/>
      </c>
      <c r="HM15" s="23" t="str" cm="1">
        <f t="array" aca="1" ref="HM15" ca="1">IFERROR(INDEX(INDIRECT("'"&amp;n_feu&amp;"'!$S$5:$S$164"),MATCH($Y15&amp;HM$15,INDIRECT("'"&amp;n_feu&amp;"'!$C$5:$C$164")&amp;INDIRECT("'"&amp;n_feu&amp;"'!$D$5:$D$164"),0)),"")</f>
        <v/>
      </c>
      <c r="HN15" s="23" t="str" cm="1">
        <f t="array" aca="1" ref="HN15" ca="1">IFERROR(INDEX(INDIRECT("'"&amp;n_feu&amp;"'!$S$5:$S$144"),MATCH($Y15&amp;HN$15,INDIRECT("'"&amp;n_feu&amp;"'!$C$5:$C$144")&amp;INDIRECT("'"&amp;n_feu&amp;"'!$D$5:$D$144"),0)),"")</f>
        <v/>
      </c>
      <c r="HO15" s="23" t="str" cm="1">
        <f t="array" aca="1" ref="HO15" ca="1">IFERROR(INDEX(INDIRECT("'"&amp;n_feu&amp;"'!$S$5:$S$144"),MATCH($Y15&amp;HO$15,INDIRECT("'"&amp;n_feu&amp;"'!$C$5:$C$144")&amp;INDIRECT("'"&amp;n_feu&amp;"'!$D$5:$D$144"),0)),"")</f>
        <v/>
      </c>
      <c r="HP15" s="23" t="str" cm="1">
        <f t="array" aca="1" ref="HP15" ca="1">IFERROR(INDEX(INDIRECT("'"&amp;n_feu&amp;"'!$S$5:$S$144"),MATCH($Y15&amp;HP$15,INDIRECT("'"&amp;n_feu&amp;"'!$C$5:$C$144")&amp;INDIRECT("'"&amp;n_feu&amp;"'!$D$5:$D$144"),0)),"")</f>
        <v/>
      </c>
      <c r="HQ15" s="23" t="str" cm="1">
        <f t="array" aca="1" ref="HQ15" ca="1">IFERROR(INDEX(INDIRECT("'"&amp;n_feu&amp;"'!$S$5:$S$144"),MATCH($Y15&amp;HQ$15,INDIRECT("'"&amp;n_feu&amp;"'!$C$5:$C$144")&amp;INDIRECT("'"&amp;n_feu&amp;"'!$D$5:$D$144"),0)),"")</f>
        <v/>
      </c>
      <c r="HR15" s="23" t="str" cm="1">
        <f t="array" aca="1" ref="HR15" ca="1">IFERROR(INDEX(INDIRECT("'"&amp;n_feu&amp;"'!$S$5:$S$144"),MATCH($Y15&amp;HR$15,INDIRECT("'"&amp;n_feu&amp;"'!$C$5:$C$144")&amp;INDIRECT("'"&amp;n_feu&amp;"'!$D$5:$D$144"),0)),"")</f>
        <v/>
      </c>
      <c r="HS15" s="54">
        <f t="shared" ca="1" si="94"/>
        <v>0</v>
      </c>
      <c r="HT15" s="54">
        <f t="shared" ca="1" si="95"/>
        <v>0</v>
      </c>
    </row>
    <row r="16" spans="1:228" ht="30" customHeight="1" x14ac:dyDescent="0.25">
      <c r="A16" s="22">
        <v>45481</v>
      </c>
      <c r="B16" s="23" t="str" cm="1">
        <f t="array" aca="1" ref="B16" ca="1">IFERROR(INDEX(INDIRECT("'"&amp;n_feu&amp;"'!$F$5:$F$144"),MATCH($A16&amp;B$13,INDIRECT("'"&amp;n_feu&amp;"'!$C$5:$C$144")&amp;INDIRECT("'"&amp;n_feu&amp;"'!$D$5:$D$144"),0)),"")</f>
        <v/>
      </c>
      <c r="C16" s="23" cm="1">
        <f t="array" aca="1" ref="C16" ca="1">IFERROR(INDEX(INDIRECT("'"&amp;n_feu&amp;"'!$F$5:$F$164"),MATCH($A16&amp;C$13,INDIRECT("'"&amp;n_feu&amp;"'!$C$5:$C$164")&amp;INDIRECT("'"&amp;n_feu&amp;"'!$D$5:$D$164"),0)),"")</f>
        <v>1804</v>
      </c>
      <c r="D16" s="23" t="str" cm="1">
        <f t="array" aca="1" ref="D16" ca="1">IFERROR(INDEX(INDIRECT("'"&amp;n_feu&amp;"'!$F$5:$F$144"),MATCH($A16&amp;D$13,INDIRECT("'"&amp;n_feu&amp;"'!$C$5:$C$144")&amp;INDIRECT("'"&amp;n_feu&amp;"'!$D$5:$D$144"),0)),"")</f>
        <v/>
      </c>
      <c r="E16" s="23" cm="1">
        <f t="array" aca="1" ref="E16" ca="1">IFERROR(INDEX(INDIRECT("'"&amp;n_feu&amp;"'!$F$5:$F$144"),MATCH($A16&amp;E$13,INDIRECT("'"&amp;n_feu&amp;"'!$C$5:$C$144")&amp;INDIRECT("'"&amp;n_feu&amp;"'!$D$5:$D$144"),0)),"")</f>
        <v>805</v>
      </c>
      <c r="F16" s="23" t="str" cm="1">
        <f t="array" aca="1" ref="F16" ca="1">IFERROR(INDEX(INDIRECT("'"&amp;n_feu&amp;"'!$F$5:$F$154"),MATCH($A16&amp;F$13,INDIRECT("'"&amp;n_feu&amp;"'!$C$5:$C$154")&amp;INDIRECT("'"&amp;n_feu&amp;"'!$D$5:$D$154"),0)),"")</f>
        <v/>
      </c>
      <c r="G16" s="23" t="str" cm="1">
        <f t="array" aca="1" ref="G16" ca="1">IFERROR(INDEX(INDIRECT("'"&amp;n_feu&amp;"'!$F$5:$F$154"),MATCH($A16&amp;G$13,INDIRECT("'"&amp;n_feu&amp;"'!$C$5:$C$154")&amp;INDIRECT("'"&amp;n_feu&amp;"'!$D$5:$D$154"),0)),"")</f>
        <v/>
      </c>
      <c r="H16" s="24">
        <f t="shared" ca="1" si="4"/>
        <v>0</v>
      </c>
      <c r="I16" s="25">
        <f t="shared" ca="1" si="5"/>
        <v>2609</v>
      </c>
      <c r="J16" s="22">
        <f t="shared" si="6"/>
        <v>45481</v>
      </c>
      <c r="K16" s="26" t="str" cm="1">
        <f t="array" aca="1" ref="K16" ca="1">IFERROR(INDEX(INDIRECT("'"&amp;n_feu&amp;"'!$cv$5:$cv$144"),MATCH($A16&amp;K$13,INDIRECT("'"&amp;n_feu&amp;"'!$C$5:$C$144")&amp;INDIRECT("'"&amp;n_feu&amp;"'!$D$5:$D$144"),0)),"")</f>
        <v/>
      </c>
      <c r="L16" s="27" t="str">
        <f t="shared" ca="1" si="7"/>
        <v>0</v>
      </c>
      <c r="M16" s="26" cm="1">
        <f t="array" aca="1" ref="M16" ca="1">IFERROR(INDEX(INDIRECT("'"&amp;n_feu&amp;"'!$cv$5:$cv$164"),MATCH($A16&amp;M$13,INDIRECT("'"&amp;n_feu&amp;"'!$C$5:$C$164")&amp;INDIRECT("'"&amp;n_feu&amp;"'!$D$5:$D$164"),0)),"")</f>
        <v>1804</v>
      </c>
      <c r="N16" s="27" t="str">
        <f t="shared" ca="1" si="8"/>
        <v>0</v>
      </c>
      <c r="O16" s="26" t="str" cm="1">
        <f t="array" aca="1" ref="O16" ca="1">IFERROR(INDEX(INDIRECT("'"&amp;n_feu&amp;"'!$cv$5:$cv$144"),MATCH($A16&amp;O$13,INDIRECT("'"&amp;n_feu&amp;"'!$C$5:$C$144")&amp;INDIRECT("'"&amp;n_feu&amp;"'!$D$5:$D$144"),0)),"")</f>
        <v/>
      </c>
      <c r="P16" s="27" t="str">
        <f t="shared" ca="1" si="9"/>
        <v>0</v>
      </c>
      <c r="Q16" s="26" cm="1">
        <f t="array" aca="1" ref="Q16" ca="1">IFERROR(INDEX(INDIRECT("'"&amp;n_feu&amp;"'!$cv$5:$cv$144"),MATCH($A16&amp;Q$13,INDIRECT("'"&amp;n_feu&amp;"'!$C$5:$C$144")&amp;INDIRECT("'"&amp;n_feu&amp;"'!$D$5:$D$144"),0)),"")</f>
        <v>805</v>
      </c>
      <c r="R16" s="27" t="str">
        <f t="shared" ca="1" si="10"/>
        <v>0</v>
      </c>
      <c r="S16" s="26" t="str" cm="1">
        <f t="array" aca="1" ref="S16" ca="1">IFERROR(INDEX(INDIRECT("'"&amp;n_feu&amp;"'!$cv$5:$cv$154"),MATCH($A16&amp;S$13,INDIRECT("'"&amp;n_feu&amp;"'!$C$5:$C$154")&amp;INDIRECT("'"&amp;n_feu&amp;"'!$D$5:$D$154"),0)),"")</f>
        <v/>
      </c>
      <c r="T16" s="27" t="str">
        <f t="shared" ca="1" si="11"/>
        <v>0</v>
      </c>
      <c r="U16" s="26" t="str" cm="1">
        <f t="array" aca="1" ref="U16" ca="1">IFERROR(INDEX(INDIRECT("'"&amp;n_feu&amp;"'!$cv$5:$cv$154"),MATCH($A16&amp;U$13,INDIRECT("'"&amp;n_feu&amp;"'!$C$5:$C$154")&amp;INDIRECT("'"&amp;n_feu&amp;"'!$D$5:$D$154"),0)),"")</f>
        <v/>
      </c>
      <c r="V16" s="27" t="str">
        <f t="shared" ca="1" si="12"/>
        <v>0</v>
      </c>
      <c r="W16" s="28">
        <f t="shared" ca="1" si="13"/>
        <v>0</v>
      </c>
      <c r="X16" s="28">
        <f t="shared" ca="1" si="14"/>
        <v>0</v>
      </c>
      <c r="Y16" s="22">
        <f t="shared" si="15"/>
        <v>45481</v>
      </c>
      <c r="Z16" s="23" t="str" cm="1">
        <f t="array" aca="1" ref="Z16" ca="1">IFERROR(INDEX(INDIRECT("'"&amp;n_feu&amp;"'!$I$5:$I$144"),MATCH($Y16&amp;Z$13,INDIRECT("'"&amp;n_feu&amp;"'!$C$5:$C$144")&amp;INDIRECT("'"&amp;n_feu&amp;"'!$D$5:$D$144"),0)),"")</f>
        <v/>
      </c>
      <c r="AA16" s="23" cm="1">
        <f t="array" aca="1" ref="AA16" ca="1">IFERROR(INDEX(INDIRECT("'"&amp;n_feu&amp;"'!$I$5:$I$164"),MATCH($Y16&amp;AA$13,INDIRECT("'"&amp;n_feu&amp;"'!$C$5:$C$164")&amp;INDIRECT("'"&amp;n_feu&amp;"'!$D$5:$D$164"),0)),"")</f>
        <v>561</v>
      </c>
      <c r="AB16" s="23" t="str" cm="1">
        <f t="array" aca="1" ref="AB16" ca="1">IFERROR(INDEX(INDIRECT("'"&amp;n_feu&amp;"'!$I$5:$I$144"),MATCH($Y16&amp;AB$13,INDIRECT("'"&amp;n_feu&amp;"'!$C$5:$C$144")&amp;INDIRECT("'"&amp;n_feu&amp;"'!$D$5:$D$144"),0)),"")</f>
        <v/>
      </c>
      <c r="AC16" s="23" cm="1">
        <f t="array" aca="1" ref="AC16" ca="1">IFERROR(INDEX(INDIRECT("'"&amp;n_feu&amp;"'!$I$5:$I$144"),MATCH($Y16&amp;AC$13,INDIRECT("'"&amp;n_feu&amp;"'!$C$5:$C$144")&amp;INDIRECT("'"&amp;n_feu&amp;"'!$D$5:$D$144"),0)),"")</f>
        <v>69</v>
      </c>
      <c r="AD16" s="23" t="str" cm="1">
        <f t="array" aca="1" ref="AD16" ca="1">IFERROR(INDEX(INDIRECT("'"&amp;n_feu&amp;"'!$I$5:$I$144"),MATCH($Y16&amp;AD$13,INDIRECT("'"&amp;n_feu&amp;"'!$C$5:$C$144")&amp;INDIRECT("'"&amp;n_feu&amp;"'!$D$5:$D$144"),0)),"")</f>
        <v/>
      </c>
      <c r="AE16" s="23" t="str" cm="1">
        <f t="array" aca="1" ref="AE16" ca="1">IFERROR(INDEX(INDIRECT("'"&amp;n_feu&amp;"'!$I$5:$I$154"),MATCH($Y16&amp;AE$13,INDIRECT("'"&amp;n_feu&amp;"'!$C$5:$C$154")&amp;INDIRECT("'"&amp;n_feu&amp;"'!$D$5:$D$154"),0)),"")</f>
        <v/>
      </c>
      <c r="AF16" s="23" t="str" cm="1">
        <f t="array" aca="1" ref="AF16" ca="1">IFERROR(INDEX(INDIRECT("'"&amp;n_feu&amp;"'!$I$5:$I$164"),MATCH($Y16&amp;AF$13,INDIRECT("'"&amp;n_feu&amp;"'!$C$5:$C$164")&amp;INDIRECT("'"&amp;n_feu&amp;"'!$D$5:$D$164"),0)),"")</f>
        <v/>
      </c>
      <c r="AG16" s="22">
        <f t="shared" si="16"/>
        <v>45481</v>
      </c>
      <c r="AH16" s="23" t="str" cm="1">
        <f t="array" aca="1" ref="AH16" ca="1">IFERROR(INDEX(INDIRECT("'"&amp;n_feu&amp;"'!$J$5:$J$144"),MATCH($Y16&amp;AH$13,INDIRECT("'"&amp;n_feu&amp;"'!$C$5:$C$144")&amp;INDIRECT("'"&amp;n_feu&amp;"'!$D$5:$D$144"),0)),"")</f>
        <v/>
      </c>
      <c r="AI16" s="23" cm="1">
        <f t="array" aca="1" ref="AI16" ca="1">IFERROR(INDEX(INDIRECT("'"&amp;n_feu&amp;"'!$J$5:$J$154"),MATCH($Y16&amp;AI$13,INDIRECT("'"&amp;n_feu&amp;"'!$C$5:$C$164")&amp;INDIRECT("'"&amp;n_feu&amp;"'!$D$5:$D$164"),0)),"")</f>
        <v>49</v>
      </c>
      <c r="AJ16" s="23" t="str" cm="1">
        <f t="array" aca="1" ref="AJ16" ca="1">IFERROR(INDEX(INDIRECT("'"&amp;n_feu&amp;"'!$J$5:$J$144"),MATCH($Y16&amp;AJ$13,INDIRECT("'"&amp;n_feu&amp;"'!$C$5:$C$144")&amp;INDIRECT("'"&amp;n_feu&amp;"'!$D$5:$D$144"),0)),"")</f>
        <v/>
      </c>
      <c r="AK16" s="23" cm="1">
        <f t="array" aca="1" ref="AK16" ca="1">IFERROR(INDEX(INDIRECT("'"&amp;n_feu&amp;"'!$J$5:$J$144"),MATCH($Y16&amp;AK$13,INDIRECT("'"&amp;n_feu&amp;"'!$C$5:$C$144")&amp;INDIRECT("'"&amp;n_feu&amp;"'!$D$5:$D$144"),0)),"")</f>
        <v>35</v>
      </c>
      <c r="AL16" s="23" t="str" cm="1">
        <f t="array" aca="1" ref="AL16" ca="1">IFERROR(INDEX(INDIRECT("'"&amp;n_feu&amp;"'!$J$5:$J$144"),MATCH($Y16&amp;AL$13,INDIRECT("'"&amp;n_feu&amp;"'!$C$5:$C$144")&amp;INDIRECT("'"&amp;n_feu&amp;"'!$D$5:$D$144"),0)),"")</f>
        <v/>
      </c>
      <c r="AM16" s="23" t="str" cm="1">
        <f t="array" aca="1" ref="AM16" ca="1">IFERROR(INDEX(INDIRECT("'"&amp;n_feu&amp;"'!$J$5:$J$154"),MATCH($Y16&amp;AM$13,INDIRECT("'"&amp;n_feu&amp;"'!$C$5:$C$154")&amp;INDIRECT("'"&amp;n_feu&amp;"'!$D$5:$D$154"),0)),"")</f>
        <v/>
      </c>
      <c r="AN16" s="23" t="str" cm="1">
        <f t="array" aca="1" ref="AN16" ca="1">IFERROR(INDEX(INDIRECT("'"&amp;n_feu&amp;"'!$J$5:$J$154"),MATCH($Y16&amp;AN$13,INDIRECT("'"&amp;n_feu&amp;"'!$C$5:$C$164")&amp;INDIRECT("'"&amp;n_feu&amp;"'!$D$5:$D$164"),0)),"")</f>
        <v/>
      </c>
      <c r="AO16" s="22">
        <f t="shared" si="17"/>
        <v>45481</v>
      </c>
      <c r="AP16" s="23" t="str" cm="1">
        <f t="array" aca="1" ref="AP16" ca="1">IFERROR(INDEX(INDIRECT("'"&amp;n_feu&amp;"'!$K$5:$K$144"),MATCH($Y16&amp;AP$13,INDIRECT("'"&amp;n_feu&amp;"'!$C$5:$C$144")&amp;INDIRECT("'"&amp;n_feu&amp;"'!$D$5:$D$144"),0)),"")</f>
        <v/>
      </c>
      <c r="AQ16" s="23" cm="1">
        <f t="array" aca="1" ref="AQ16" ca="1">IFERROR(INDEX(INDIRECT("'"&amp;n_feu&amp;"'!$K$5:$K$164"),MATCH($Y16&amp;AQ$13,INDIRECT("'"&amp;n_feu&amp;"'!$C$5:$C$164")&amp;INDIRECT("'"&amp;n_feu&amp;"'!$D$5:$D$164"),0)),"")</f>
        <v>139</v>
      </c>
      <c r="AR16" s="23" t="str" cm="1">
        <f t="array" aca="1" ref="AR16" ca="1">IFERROR(INDEX(INDIRECT("'"&amp;n_feu&amp;"'!$K$5:$K$144"),MATCH($Y16&amp;AR$13,INDIRECT("'"&amp;n_feu&amp;"'!$C$5:$C$144")&amp;INDIRECT("'"&amp;n_feu&amp;"'!$D$5:$D$144"),0)),"")</f>
        <v/>
      </c>
      <c r="AS16" s="23" t="str" cm="1">
        <f t="array" aca="1" ref="AS16" ca="1">IFERROR(INDEX(INDIRECT("'"&amp;n_feu&amp;"'!$K$5:$K$144"),MATCH($Y16&amp;AS$13,INDIRECT("'"&amp;n_feu&amp;"'!$C$5:$C$144")&amp;INDIRECT("'"&amp;n_feu&amp;"'!$D$5:$D$144"),0)),"")</f>
        <v/>
      </c>
      <c r="AT16" s="23" t="str" cm="1">
        <f t="array" aca="1" ref="AT16" ca="1">IFERROR(INDEX(INDIRECT("'"&amp;n_feu&amp;"'!$K$5:$K$144"),MATCH($Y16&amp;AT$13,INDIRECT("'"&amp;n_feu&amp;"'!$C$5:$C$144")&amp;INDIRECT("'"&amp;n_feu&amp;"'!$D$5:$D$144"),0)),"")</f>
        <v/>
      </c>
      <c r="AU16" s="23" t="str" cm="1">
        <f t="array" aca="1" ref="AU16" ca="1">IFERROR(INDEX(INDIRECT("'"&amp;n_feu&amp;"'!$K$5:$K$154"),MATCH($Y16&amp;AU$13,INDIRECT("'"&amp;n_feu&amp;"'!$C$5:$C$154")&amp;INDIRECT("'"&amp;n_feu&amp;"'!$D$5:$D$154"),0)),"")</f>
        <v/>
      </c>
      <c r="AV16" s="23" t="str" cm="1">
        <f t="array" aca="1" ref="AV16" ca="1">IFERROR(INDEX(INDIRECT("'"&amp;n_feu&amp;"'!$K$5:$K$154"),MATCH($Y16&amp;AV$13,INDIRECT("'"&amp;n_feu&amp;"'!$C$5:$C$154")&amp;INDIRECT("'"&amp;n_feu&amp;"'!$D$5:$D$154"),0)),"")</f>
        <v/>
      </c>
      <c r="AW16" s="22">
        <f t="shared" si="18"/>
        <v>45481</v>
      </c>
      <c r="AX16" s="23" t="str" cm="1">
        <f t="array" aca="1" ref="AX16" ca="1">IFERROR(INDEX(INDIRECT("'"&amp;n_feu&amp;"'!$L$5:$L$144"),MATCH($Y16&amp;AX$13,INDIRECT("'"&amp;n_feu&amp;"'!$C$5:$C$144")&amp;INDIRECT("'"&amp;n_feu&amp;"'!$D$5:$D$144"),0)),"")</f>
        <v/>
      </c>
      <c r="AY16" s="23" t="str" cm="1">
        <f t="array" aca="1" ref="AY16" ca="1">IFERROR(INDEX(INDIRECT("'"&amp;n_feu&amp;"'!$L$5:$L$164"),MATCH($Y16&amp;AY$13,INDIRECT("'"&amp;n_feu&amp;"'!$C$5:$C$164")&amp;INDIRECT("'"&amp;n_feu&amp;"'!$D$5:$D$164"),0)),"")</f>
        <v/>
      </c>
      <c r="AZ16" s="23" t="str" cm="1">
        <f t="array" aca="1" ref="AZ16" ca="1">IFERROR(INDEX(INDIRECT("'"&amp;n_feu&amp;"'!$L$5:$L$144"),MATCH($Y16&amp;AZ$13,INDIRECT("'"&amp;n_feu&amp;"'!$C$5:$C$144")&amp;INDIRECT("'"&amp;n_feu&amp;"'!$D$5:$D$144"),0)),"")</f>
        <v/>
      </c>
      <c r="BA16" s="23" t="str" cm="1">
        <f t="array" aca="1" ref="BA16" ca="1">IFERROR(INDEX(INDIRECT("'"&amp;n_feu&amp;"'!$L$5:$L$144"),MATCH($Y16&amp;BA$13,INDIRECT("'"&amp;n_feu&amp;"'!$C$5:$C$144")&amp;INDIRECT("'"&amp;n_feu&amp;"'!$D$5:$D$144"),0)),"")</f>
        <v/>
      </c>
      <c r="BB16" s="23" t="str" cm="1">
        <f t="array" aca="1" ref="BB16" ca="1">IFERROR(INDEX(INDIRECT("'"&amp;n_feu&amp;"'!$L$5:$L$144"),MATCH($Y16&amp;BB$13,INDIRECT("'"&amp;n_feu&amp;"'!$C$5:$C$144")&amp;INDIRECT("'"&amp;n_feu&amp;"'!$D$5:$D$144"),0)),"")</f>
        <v/>
      </c>
      <c r="BC16" s="23" t="str" cm="1">
        <f t="array" aca="1" ref="BC16" ca="1">IFERROR(INDEX(INDIRECT("'"&amp;n_feu&amp;"'!$L$5:$L$164"),MATCH($Y16&amp;BC$13,INDIRECT("'"&amp;n_feu&amp;"'!$C$5:$C$164")&amp;INDIRECT("'"&amp;n_feu&amp;"'!$D$5:$D$164"),0)),"")</f>
        <v/>
      </c>
      <c r="BD16" s="23" t="str" cm="1">
        <f t="array" aca="1" ref="BD16" ca="1">IFERROR(INDEX(INDIRECT("'"&amp;n_feu&amp;"'!$L$5:$L$154"),MATCH($Y16&amp;BD$13,INDIRECT("'"&amp;n_feu&amp;"'!$C$5:$C$154")&amp;INDIRECT("'"&amp;n_feu&amp;"'!$D$5:$D$154"),0)),"")</f>
        <v/>
      </c>
      <c r="BE16" s="22">
        <f t="shared" si="19"/>
        <v>45481</v>
      </c>
      <c r="BF16" s="23" t="str" cm="1">
        <f t="array" aca="1" ref="BF16" ca="1">IFERROR(INDEX(INDIRECT("'"&amp;n_feu&amp;"'!$M$5:$M$144"),MATCH($Y16&amp;BF$13,INDIRECT("'"&amp;n_feu&amp;"'!$C$5:$C$144")&amp;INDIRECT("'"&amp;n_feu&amp;"'!$D$5:$D$144"),0)),"")</f>
        <v/>
      </c>
      <c r="BG16" s="23" t="str" cm="1">
        <f t="array" aca="1" ref="BG16" ca="1">IFERROR(INDEX(INDIRECT("'"&amp;n_feu&amp;"'!$M$5:$M$164"),MATCH($Y16&amp;BG$13,INDIRECT("'"&amp;n_feu&amp;"'!$C$5:$C$164")&amp;INDIRECT("'"&amp;n_feu&amp;"'!$D$5:$D$164"),0)),"")</f>
        <v/>
      </c>
      <c r="BH16" s="23" t="str" cm="1">
        <f t="array" aca="1" ref="BH16" ca="1">IFERROR(INDEX(INDIRECT("'"&amp;n_feu&amp;"'!$M$5:$M$144"),MATCH($Y16&amp;BH$13,INDIRECT("'"&amp;n_feu&amp;"'!$C$5:$C$144")&amp;INDIRECT("'"&amp;n_feu&amp;"'!$D$5:$D$144"),0)),"")</f>
        <v/>
      </c>
      <c r="BI16" s="23" t="str" cm="1">
        <f t="array" aca="1" ref="BI16" ca="1">IFERROR(INDEX(INDIRECT("'"&amp;n_feu&amp;"'!$M$5:$M$144"),MATCH($Y16&amp;BI$13,INDIRECT("'"&amp;n_feu&amp;"'!$C$5:$C$144")&amp;INDIRECT("'"&amp;n_feu&amp;"'!$D$5:$D$144"),0)),"")</f>
        <v/>
      </c>
      <c r="BJ16" s="23" t="str" cm="1">
        <f t="array" aca="1" ref="BJ16" ca="1">IFERROR(INDEX(INDIRECT("'"&amp;n_feu&amp;"'!$M$5:$M$144"),MATCH($Y16&amp;BJ$13,INDIRECT("'"&amp;n_feu&amp;"'!$C$5:$C$144")&amp;INDIRECT("'"&amp;n_feu&amp;"'!$D$5:$D$144"),0)),"")</f>
        <v/>
      </c>
      <c r="BK16" s="23" t="str" cm="1">
        <f t="array" aca="1" ref="BK16" ca="1">IFERROR(INDEX(INDIRECT("'"&amp;n_feu&amp;"'!$M$5:$M$164"),MATCH($Y16&amp;BK$13,INDIRECT("'"&amp;n_feu&amp;"'!$C$5:$C$164")&amp;INDIRECT("'"&amp;n_feu&amp;"'!$D$5:$D$164"),0)),"")</f>
        <v/>
      </c>
      <c r="BL16" s="23" t="str" cm="1">
        <f t="array" aca="1" ref="BL16" ca="1">IFERROR(INDEX(INDIRECT("'"&amp;n_feu&amp;"'!$M$5:$M$154"),MATCH($Y16&amp;BL$13,INDIRECT("'"&amp;n_feu&amp;"'!$C$5:$C$154")&amp;INDIRECT("'"&amp;n_feu&amp;"'!$D$5:$D$154"),0)),"")</f>
        <v/>
      </c>
      <c r="BM16" s="22">
        <f t="shared" si="20"/>
        <v>45481</v>
      </c>
      <c r="BN16" s="23" t="str">
        <f t="shared" ca="1" si="21"/>
        <v/>
      </c>
      <c r="BO16" s="23">
        <f t="shared" ca="1" si="22"/>
        <v>188</v>
      </c>
      <c r="BP16" s="23" t="str">
        <f t="shared" ca="1" si="22"/>
        <v/>
      </c>
      <c r="BQ16" s="23">
        <f t="shared" ca="1" si="22"/>
        <v>35</v>
      </c>
      <c r="BR16" s="23" t="str">
        <f t="shared" ca="1" si="22"/>
        <v/>
      </c>
      <c r="BS16" s="23" t="str">
        <f t="shared" ca="1" si="22"/>
        <v/>
      </c>
      <c r="BT16" s="23" t="str">
        <f t="shared" ca="1" si="22"/>
        <v/>
      </c>
      <c r="BU16" s="22">
        <f t="shared" si="23"/>
        <v>45481</v>
      </c>
      <c r="BV16" s="22">
        <f t="shared" si="24"/>
        <v>45481</v>
      </c>
      <c r="BW16" s="23" t="str">
        <f t="shared" ca="1" si="25"/>
        <v/>
      </c>
      <c r="BX16" s="23"/>
      <c r="BY16" s="23" t="str">
        <f t="shared" si="26"/>
        <v/>
      </c>
      <c r="BZ16" s="23">
        <f t="shared" ca="1" si="27"/>
        <v>749</v>
      </c>
      <c r="CA16" s="23"/>
      <c r="CB16" s="23" t="str">
        <f t="shared" si="28"/>
        <v/>
      </c>
      <c r="CC16" s="23" t="str">
        <f t="shared" ca="1" si="29"/>
        <v/>
      </c>
      <c r="CD16" s="23"/>
      <c r="CE16" s="29" t="str">
        <f t="shared" si="30"/>
        <v/>
      </c>
      <c r="CF16" s="30">
        <f>561+188</f>
        <v>749</v>
      </c>
      <c r="CG16" s="30" t="str">
        <f t="shared" ca="1" si="31"/>
        <v/>
      </c>
      <c r="CH16" s="30" t="str">
        <f>IFERROR(INDEX('FORMULE TOTAL'!$AH$9:AH1007,MATCH(RECAP!A16,'FORMULE TOTAL'!$AI$9:AI1007,0)),"")</f>
        <v/>
      </c>
      <c r="CI16" s="23">
        <f ca="1">IF(SUM(AC16)+SUM(BQ16)=0,"",SUM(AC16)+SUM(BQ16))</f>
        <v>104</v>
      </c>
      <c r="CJ16" s="30">
        <f ca="1">IF(CI16="","",INDEX('[1] 01-01-23 au 24-05-2024'!$AN$23:$AN$5010,MATCH(BV16,'[1] 01-01-23 au 24-05-2024'!$AM$23:$AM$5010,0)))</f>
        <v>104</v>
      </c>
      <c r="CK16" s="23">
        <v>103.13</v>
      </c>
      <c r="CL16" s="30">
        <f ca="1">IF(CI16="","",INDEX('[1] 01-01-23 au 24-05-2024'!$AO$23:$AO$5010,MATCH(BV16,'[1] 01-01-23 au 24-05-2024'!$AM$23:$AM$5010,0)))</f>
        <v>103.13</v>
      </c>
      <c r="CM16" s="29">
        <f t="shared" ca="1" si="32"/>
        <v>0.87000000000000455</v>
      </c>
      <c r="CN16" s="23" t="str">
        <f t="shared" ca="1" si="33"/>
        <v/>
      </c>
      <c r="CO16" s="23"/>
      <c r="CP16" s="31" t="str">
        <f t="shared" si="34"/>
        <v/>
      </c>
      <c r="CQ16" s="23" t="str">
        <f t="shared" ca="1" si="35"/>
        <v/>
      </c>
      <c r="CR16" s="23"/>
      <c r="CS16" s="32" t="str">
        <f t="shared" si="36"/>
        <v/>
      </c>
      <c r="CT16" s="33"/>
      <c r="CU16" s="34">
        <f t="shared" ca="1" si="37"/>
        <v>0</v>
      </c>
      <c r="CV16" s="34">
        <f t="shared" si="38"/>
        <v>0</v>
      </c>
      <c r="CW16" s="35">
        <f t="shared" si="38"/>
        <v>0</v>
      </c>
      <c r="CX16" s="34">
        <f t="shared" ca="1" si="39"/>
        <v>853</v>
      </c>
      <c r="CY16" s="34">
        <f t="shared" si="40"/>
        <v>103.13</v>
      </c>
      <c r="CZ16" s="35">
        <f t="shared" ca="1" si="41"/>
        <v>0.87000000000000455</v>
      </c>
      <c r="DA16" s="22">
        <f t="shared" si="42"/>
        <v>45481</v>
      </c>
      <c r="DB16" s="35" t="str" cm="1">
        <f t="array" aca="1" ref="DB16" ca="1">IFERROR(INDEX(INDIRECT("'"&amp;n_feu&amp;"'!$O$5:$O$154"),MATCH($Y16&amp;DB$13,INDIRECT("'"&amp;n_feu&amp;"'!$C$5:$C$154")&amp;INDIRECT("'"&amp;n_feu&amp;"'!$D$5:$D$154"),0)),"")</f>
        <v/>
      </c>
      <c r="DC16" s="35"/>
      <c r="DD16" s="35" t="str">
        <f t="shared" ca="1" si="43"/>
        <v/>
      </c>
      <c r="DE16" s="36" t="str">
        <f t="shared" ca="1" si="44"/>
        <v/>
      </c>
      <c r="DF16" s="23" t="str">
        <f t="shared" ca="1" si="45"/>
        <v/>
      </c>
      <c r="DG16" s="23"/>
      <c r="DH16" s="31"/>
      <c r="DI16" s="37"/>
      <c r="DJ16" s="22">
        <f t="shared" si="46"/>
        <v>45481</v>
      </c>
      <c r="DK16" s="35" t="str" cm="1">
        <f t="array" aca="1" ref="DK16" ca="1">IFERROR(INDEX(INDIRECT("'"&amp;n_feu&amp;"'!$O$5:$O$164"),MATCH($Y16&amp;DK$13,INDIRECT("'"&amp;n_feu&amp;"'!$C$5:$C$164")&amp;INDIRECT("'"&amp;n_feu&amp;"'!$D$5:$D$164"),0)),"")</f>
        <v/>
      </c>
      <c r="DL16" s="35"/>
      <c r="DM16" s="35" t="str">
        <f t="shared" ca="1" si="47"/>
        <v/>
      </c>
      <c r="DN16" s="38">
        <f t="shared" ca="1" si="48"/>
        <v>0</v>
      </c>
      <c r="DO16" s="39" t="str" cm="1">
        <f t="array" ref="DO16">IF(ISNA(MATCH(A16,INT([2]SUMUP!$B$4:$B$550),0)),"",INDEX([2]SUMUP!$W:$W,MAX(IF(INT([2]SUMUP!$B$4:$B$550)=A16,ROW([2]SUMUP!$B$4:$B$550)))))</f>
        <v/>
      </c>
      <c r="DP16" s="39" t="str" cm="1">
        <f t="array" ref="DP16">IF(ISNA(MATCH(A16,INT([2]SUMUP!$B$4:$B$550),0)),"",INDEX([2]SUMUP!$X:$X,MAX(IF(INT([2]SUMUP!$B$4:$B$550)=A16,ROW([2]SUMUP!$B$4:$B$550)))))</f>
        <v/>
      </c>
      <c r="DQ16" s="39" t="str" cm="1">
        <f t="array" ref="DQ16">IF(ISNA(MATCH(A16,INT([2]SUMUP!$B$4:$B$550),0)),"",INDEX([2]SUMUP!$Y:$Y,MAX(IF(INT([2]SUMUP!$B$4:$B$550)=A16,ROW([2]SUMUP!$B$4:$B$550)))))</f>
        <v/>
      </c>
      <c r="DR16" s="36" t="str">
        <f t="shared" ca="1" si="49"/>
        <v/>
      </c>
      <c r="DS16" s="23" t="str">
        <f t="shared" ca="1" si="50"/>
        <v/>
      </c>
      <c r="DT16" s="23"/>
      <c r="DU16" s="31"/>
      <c r="DV16" s="37"/>
      <c r="DW16" s="22">
        <f t="shared" si="51"/>
        <v>45481</v>
      </c>
      <c r="DX16" s="40" t="str">
        <f t="shared" ca="1" si="52"/>
        <v/>
      </c>
      <c r="DY16" s="40">
        <f t="shared" ca="1" si="53"/>
        <v>749</v>
      </c>
      <c r="DZ16" s="40" t="str">
        <f t="shared" ca="1" si="54"/>
        <v/>
      </c>
      <c r="EA16" s="40">
        <f t="shared" ca="1" si="55"/>
        <v>104</v>
      </c>
      <c r="EB16" s="40" t="str">
        <f t="shared" ca="1" si="56"/>
        <v/>
      </c>
      <c r="EC16" s="40" t="str">
        <f t="shared" ca="1" si="57"/>
        <v/>
      </c>
      <c r="ED16" s="40"/>
      <c r="EE16" s="40" t="str">
        <f t="shared" ca="1" si="58"/>
        <v/>
      </c>
      <c r="EF16" s="41" t="str">
        <f t="shared" ca="1" si="59"/>
        <v/>
      </c>
      <c r="EG16" s="35">
        <f t="shared" ca="1" si="60"/>
        <v>853</v>
      </c>
      <c r="EH16" s="35" t="str" cm="1">
        <f t="array" aca="1" ref="EH16" ca="1">IFERROR(INDEX(INDIRECT("'"&amp;n_feu&amp;"'!$BH$5:$BH$154"),MATCH($Y16&amp;EH$13,INDIRECT("'"&amp;n_feu&amp;"'!$C$5:$C$154")&amp;INDIRECT("'"&amp;n_feu&amp;"'!$D$5:$D$154"),0)),"")</f>
        <v/>
      </c>
      <c r="EI16" s="35" cm="1">
        <f t="array" aca="1" ref="EI16" ca="1">IFERROR(INDEX(INDIRECT("'"&amp;n_feu&amp;"'!$BH$5:$BH$164"),MATCH($Y16&amp;EI$13,INDIRECT("'"&amp;n_feu&amp;"'!$C$5:$C$164")&amp;INDIRECT("'"&amp;n_feu&amp;"'!$D$5:$D$164"),0)),"")</f>
        <v>450</v>
      </c>
      <c r="EJ16" s="34" t="str" cm="1">
        <f t="array" aca="1" ref="EJ16" ca="1">IFERROR(INDEX(INDIRECT("'"&amp;n_feu&amp;"'!$BH$5:$BH$154"),MATCH($Y16&amp;EJ$13,INDIRECT("'"&amp;n_feu&amp;"'!$C$5:$C$154")&amp;INDIRECT("'"&amp;n_feu&amp;"'!$D$5:$D$154"),0)),"")</f>
        <v/>
      </c>
      <c r="EK16" s="34" cm="1">
        <f t="array" aca="1" ref="EK16" ca="1">IFERROR(INDEX(INDIRECT("'"&amp;n_feu&amp;"'!$BH$5:$BH$154"),MATCH($Y16&amp;EK$13,INDIRECT("'"&amp;n_feu&amp;"'!$C$5:$C$154")&amp;INDIRECT("'"&amp;n_feu&amp;"'!$D$5:$D$154"),0)),"")</f>
        <v>0</v>
      </c>
      <c r="EL16" s="34" t="str" cm="1">
        <f t="array" aca="1" ref="EL16" ca="1">IFERROR(INDEX(INDIRECT("'"&amp;n_feu&amp;"'!$BH$5:$BH$154"),MATCH($Y16&amp;EL$13,INDIRECT("'"&amp;n_feu&amp;"'!$C$5:$C$154")&amp;INDIRECT("'"&amp;n_feu&amp;"'!$D$5:$D$154"),0)),"")</f>
        <v/>
      </c>
      <c r="EM16" s="34" t="str" cm="1">
        <f t="array" aca="1" ref="EM16" ca="1">IFERROR(INDEX(INDIRECT("'"&amp;n_feu&amp;"'!$BH$5:$BH$154"),MATCH($Y16&amp;EM$13,INDIRECT("'"&amp;n_feu&amp;"'!$C$5:$C$154")&amp;INDIRECT("'"&amp;n_feu&amp;"'!$D$5:$D$154"),0)),"")</f>
        <v/>
      </c>
      <c r="EN16" s="34" t="str">
        <f t="shared" ca="1" si="61"/>
        <v/>
      </c>
      <c r="EO16" s="34">
        <f t="shared" ca="1" si="62"/>
        <v>450</v>
      </c>
      <c r="EP16" s="22">
        <f t="shared" si="63"/>
        <v>45481</v>
      </c>
      <c r="EQ16" s="23" t="str" cm="1">
        <f t="array" aca="1" ref="EQ16" ca="1">IFERROR(INDEX(INDIRECT("'"&amp;n_feu&amp;"'!$Q$5:$Q$144"),MATCH($Y16&amp;EQ$13,INDIRECT("'"&amp;n_feu&amp;"'!$C$5:$C$144")&amp;INDIRECT("'"&amp;n_feu&amp;"'!$D$5:$D$144"),0)),"")</f>
        <v/>
      </c>
      <c r="ER16" s="23" t="str" cm="1">
        <f t="array" aca="1" ref="ER16" ca="1">IFERROR(INDEX(INDIRECT("'"&amp;n_feu&amp;"'!$Q$5:$Q$164"),MATCH($Y16&amp;ER$13,INDIRECT("'"&amp;n_feu&amp;"'!$C$5:$C$164")&amp;INDIRECT("'"&amp;n_feu&amp;"'!$D$5:$D$164"),0)),"")</f>
        <v/>
      </c>
      <c r="ES16" s="23" t="str" cm="1">
        <f t="array" aca="1" ref="ES16" ca="1">IFERROR(INDEX(INDIRECT("'"&amp;n_feu&amp;"'!$Q$5:$Q$144"),MATCH($Y16&amp;ES$13,INDIRECT("'"&amp;n_feu&amp;"'!$C$5:$C$144")&amp;INDIRECT("'"&amp;n_feu&amp;"'!$D$5:$D$144"),0)),"")</f>
        <v/>
      </c>
      <c r="ET16" s="23" t="str" cm="1">
        <f t="array" aca="1" ref="ET16" ca="1">IFERROR(INDEX(INDIRECT("'"&amp;n_feu&amp;"'!$Q$5:$Q$144"),MATCH($Y16&amp;ET$13,INDIRECT("'"&amp;n_feu&amp;"'!$C$5:$C$144")&amp;INDIRECT("'"&amp;n_feu&amp;"'!$D$5:$D$144"),0)),"")</f>
        <v/>
      </c>
      <c r="EU16" s="23" t="str" cm="1">
        <f t="array" aca="1" ref="EU16" ca="1">IFERROR(INDEX(INDIRECT("'"&amp;n_feu&amp;"'!$Q$5:$Q$144"),MATCH($Y16&amp;EU$13,INDIRECT("'"&amp;n_feu&amp;"'!$C$5:$C$144")&amp;INDIRECT("'"&amp;n_feu&amp;"'!$D$5:$D$144"),0)),"")</f>
        <v/>
      </c>
      <c r="EV16" s="23" t="str" cm="1">
        <f t="array" aca="1" ref="EV16" ca="1">IFERROR(INDEX(INDIRECT("'"&amp;n_feu&amp;"'!$Q$5:$Q$144"),MATCH($Y16&amp;EV$13,INDIRECT("'"&amp;n_feu&amp;"'!$C$5:$C$144")&amp;INDIRECT("'"&amp;n_feu&amp;"'!$D$5:$D$144"),0)),"")</f>
        <v/>
      </c>
      <c r="EW16" s="23" t="str" cm="1">
        <f t="array" aca="1" ref="EW16" ca="1">IFERROR(INDEX(INDIRECT("'"&amp;n_feu&amp;"'!$Q$5:$Q$144"),MATCH($Y16&amp;EW$13,INDIRECT("'"&amp;n_feu&amp;"'!$C$5:$C$144")&amp;INDIRECT("'"&amp;n_feu&amp;"'!$D$5:$D$144"),0)),"")</f>
        <v/>
      </c>
      <c r="EX16" s="42" t="str">
        <f t="shared" ca="1" si="64"/>
        <v/>
      </c>
      <c r="EY16" s="43" t="str">
        <f t="shared" ca="1" si="65"/>
        <v/>
      </c>
      <c r="EZ16" s="44">
        <f t="shared" si="66"/>
        <v>45481</v>
      </c>
      <c r="FA16" s="23" t="str" cm="1">
        <f t="array" aca="1" ref="FA16" ca="1">IFERROR(INDEX(INDIRECT("'"&amp;n_feu&amp;"'!$R$5:$R$144"),MATCH($Y16&amp;FA$15,INDIRECT("'"&amp;n_feu&amp;"'!$C$5:$C$144")&amp;INDIRECT("'"&amp;n_feu&amp;"'!$D$5:$D$144"),0)),"")</f>
        <v/>
      </c>
      <c r="FB16" s="26" cm="1">
        <f t="array" aca="1" ref="FB16" ca="1">IFERROR(INDEX(INDIRECT("'"&amp;n_feu&amp;"'!$R$5:$R$164"),MATCH($Y16&amp;FB$15,INDIRECT("'"&amp;n_feu&amp;"'!$C$5:$C$164")&amp;INDIRECT("'"&amp;n_feu&amp;"'!$D$5:$D$164"),0)),"")</f>
        <v>513</v>
      </c>
      <c r="FC16" s="23" t="str" cm="1">
        <f t="array" aca="1" ref="FC16" ca="1">IFERROR(INDEX(INDIRECT("'"&amp;n_feu&amp;"'!$R$5:$R$144"),MATCH($Y16&amp;FC$15,INDIRECT("'"&amp;n_feu&amp;"'!$C$5:$C$144")&amp;INDIRECT("'"&amp;n_feu&amp;"'!$D$5:$D$144"),0)),"")</f>
        <v/>
      </c>
      <c r="FD16" s="26" cm="1">
        <f t="array" aca="1" ref="FD16" ca="1">IFERROR(INDEX(INDIRECT("'"&amp;n_feu&amp;"'!$R$5:$R$144"),MATCH($Y16&amp;FD$15,INDIRECT("'"&amp;n_feu&amp;"'!$C$5:$C$144")&amp;INDIRECT("'"&amp;n_feu&amp;"'!$D$5:$D$144"),0)),"")</f>
        <v>653</v>
      </c>
      <c r="FE16" s="23" t="str" cm="1">
        <f t="array" aca="1" ref="FE16" ca="1">IFERROR(INDEX(INDIRECT("'"&amp;n_feu&amp;"'!$R$5:$R$144"),MATCH($Y16&amp;FE$15,INDIRECT("'"&amp;n_feu&amp;"'!$C$5:$C$144")&amp;INDIRECT("'"&amp;n_feu&amp;"'!$D$5:$D$144"),0)),"")</f>
        <v/>
      </c>
      <c r="FF16" s="23" t="str" cm="1">
        <f t="array" aca="1" ref="FF16" ca="1">IFERROR(INDEX(INDIRECT("'"&amp;n_feu&amp;"'!$R$5:$R$154"),MATCH($Y16&amp;FF$15,INDIRECT("'"&amp;n_feu&amp;"'!$C$5:$C$154")&amp;INDIRECT("'"&amp;n_feu&amp;"'!$D$5:$D$154"),0)),"")</f>
        <v/>
      </c>
      <c r="FG16" s="31" t="str" cm="1">
        <f t="array" aca="1" ref="FG16" ca="1">IFERROR(INDEX(INDIRECT("'"&amp;n_feu&amp;"'!$R$5:$R$154"),MATCH($Y16&amp;FG$15,INDIRECT("'"&amp;n_feu&amp;"'!$C$5:$C$154")&amp;INDIRECT("'"&amp;n_feu&amp;"'!$D$5:$D$154"),0)),"")</f>
        <v/>
      </c>
      <c r="FH16" s="45" t="str">
        <f t="shared" ca="1" si="67"/>
        <v/>
      </c>
      <c r="FI16" s="46">
        <f t="shared" ca="1" si="68"/>
        <v>1166</v>
      </c>
      <c r="FJ16" s="35">
        <f t="shared" ca="1" si="69"/>
        <v>19.705400000000001</v>
      </c>
      <c r="FK16" s="36" t="str">
        <f t="shared" ca="1" si="70"/>
        <v/>
      </c>
      <c r="FL16" s="23"/>
      <c r="FM16" s="23" t="str">
        <f t="shared" ca="1" si="71"/>
        <v/>
      </c>
      <c r="FN16" s="47" t="str">
        <f t="shared" si="72"/>
        <v/>
      </c>
      <c r="FO16" s="31"/>
      <c r="FP16" s="48"/>
      <c r="FQ16" s="36">
        <f t="shared" ca="1" si="73"/>
        <v>504.33029999999997</v>
      </c>
      <c r="FR16" s="23">
        <v>504.34</v>
      </c>
      <c r="FS16" s="23">
        <f ca="1">IF(SUM(FQ16)=0,"",SUM(FR16-FQ16))</f>
        <v>9.7000000000093678E-3</v>
      </c>
      <c r="FT16" s="47">
        <f>IF(FR16=0,"",FR16)</f>
        <v>504.34</v>
      </c>
      <c r="FU16" s="31">
        <v>10500</v>
      </c>
      <c r="FV16" s="49" t="s">
        <v>150</v>
      </c>
      <c r="FW16" s="22">
        <f t="shared" si="76"/>
        <v>45481</v>
      </c>
      <c r="FX16" s="36" t="str">
        <f t="shared" ca="1" si="77"/>
        <v/>
      </c>
      <c r="FY16" s="23"/>
      <c r="FZ16" s="23" t="str">
        <f t="shared" ca="1" si="78"/>
        <v/>
      </c>
      <c r="GA16" s="47" t="str">
        <f t="shared" si="79"/>
        <v/>
      </c>
      <c r="GB16" s="50"/>
      <c r="GC16" s="48"/>
      <c r="GD16" s="51">
        <f t="shared" ca="1" si="80"/>
        <v>641.96429999999998</v>
      </c>
      <c r="GE16" s="52">
        <v>641.96</v>
      </c>
      <c r="GF16" s="23">
        <f t="shared" ca="1" si="81"/>
        <v>-4.2999999999437932E-3</v>
      </c>
      <c r="GG16" s="47">
        <f t="shared" si="82"/>
        <v>641.96</v>
      </c>
      <c r="GH16" s="55">
        <v>1500</v>
      </c>
      <c r="GI16" s="49" t="s">
        <v>151</v>
      </c>
      <c r="GJ16" s="51" t="str">
        <f t="shared" ca="1" si="83"/>
        <v/>
      </c>
      <c r="GK16" s="23"/>
      <c r="GL16" s="23" t="str">
        <f t="shared" ca="1" si="84"/>
        <v/>
      </c>
      <c r="GM16" s="47" t="str">
        <f t="shared" si="85"/>
        <v/>
      </c>
      <c r="GN16" s="31"/>
      <c r="GO16" s="53"/>
      <c r="GP16" s="51" t="str">
        <f t="shared" ca="1" si="86"/>
        <v/>
      </c>
      <c r="GQ16" s="23"/>
      <c r="GR16" s="23" t="str">
        <f t="shared" ca="1" si="87"/>
        <v/>
      </c>
      <c r="GS16" s="47" t="str">
        <f t="shared" si="88"/>
        <v/>
      </c>
      <c r="GT16" s="31"/>
      <c r="GU16" s="53"/>
      <c r="GV16" s="36" t="str" cm="1">
        <f t="array" aca="1" ref="GV16" ca="1">IFERROR(INDEX(INDIRECT("'"&amp;n_feu&amp;"'!$O$5:$O$154"),MATCH($Y16&amp;DB$13,INDIRECT("'"&amp;n_feu&amp;"'!$C$5:$C$154")&amp;INDIRECT("'"&amp;n_feu&amp;"'!$D$5:$D$154"),0)),"")</f>
        <v/>
      </c>
      <c r="GW16" s="23" t="str">
        <f t="shared" si="89"/>
        <v/>
      </c>
      <c r="GX16" s="23"/>
      <c r="GY16" s="23" t="str">
        <f t="shared" si="90"/>
        <v/>
      </c>
      <c r="GZ16" s="47" t="str">
        <f t="shared" si="91"/>
        <v/>
      </c>
      <c r="HA16" s="31"/>
      <c r="HB16" s="53"/>
      <c r="HC16" s="22">
        <f t="shared" si="92"/>
        <v>45481</v>
      </c>
      <c r="HD16" s="23" t="str" cm="1">
        <f t="array" aca="1" ref="HD16" ca="1">IFERROR(INDEX(INDIRECT("'"&amp;n_feu&amp;"'!$S$5:$S$144"),MATCH($Y16&amp;HD$15,INDIRECT("'"&amp;n_feu&amp;"'!$C$5:$C$144")&amp;INDIRECT("'"&amp;n_feu&amp;"'!$D$5:$D$144"),0)),"")</f>
        <v/>
      </c>
      <c r="HE16" s="23" t="str" cm="1">
        <f t="array" aca="1" ref="HE16" ca="1">IFERROR(INDEX(INDIRECT("'"&amp;n_feu&amp;"'!$S$5:$S$164"),MATCH($Y16&amp;HE$15,INDIRECT("'"&amp;n_feu&amp;"'!$C$5:$C$164")&amp;INDIRECT("'"&amp;n_feu&amp;"'!$D$5:$D$164"),0)),"")</f>
        <v/>
      </c>
      <c r="HF16" s="23" t="str" cm="1">
        <f t="array" aca="1" ref="HF16" ca="1">IFERROR(INDEX(INDIRECT("'"&amp;n_feu&amp;"'!$S$5:$S$144"),MATCH($Y16&amp;HF$15,INDIRECT("'"&amp;n_feu&amp;"'!$C$5:$C$144")&amp;INDIRECT("'"&amp;n_feu&amp;"'!$D$5:$D$144"),0)),"")</f>
        <v/>
      </c>
      <c r="HG16" s="23" t="str" cm="1">
        <f t="array" aca="1" ref="HG16" ca="1">IFERROR(INDEX(INDIRECT("'"&amp;n_feu&amp;"'!$S$5:$S$144"),MATCH($Y16&amp;HG$15,INDIRECT("'"&amp;n_feu&amp;"'!$C$5:$C$144")&amp;INDIRECT("'"&amp;n_feu&amp;"'!$D$5:$D$144"),0)),"")</f>
        <v/>
      </c>
      <c r="HH16" s="23" t="str" cm="1">
        <f t="array" aca="1" ref="HH16" ca="1">IFERROR(INDEX(INDIRECT("'"&amp;n_feu&amp;"'!$S$5:$S$144"),MATCH($Y16&amp;HH$15,INDIRECT("'"&amp;n_feu&amp;"'!$C$5:$C$144")&amp;INDIRECT("'"&amp;n_feu&amp;"'!$D$5:$D$144"),0)),"")</f>
        <v/>
      </c>
      <c r="HI16" s="23" t="str" cm="1">
        <f t="array" aca="1" ref="HI16" ca="1">IFERROR(INDEX(INDIRECT("'"&amp;n_feu&amp;"'!$S$5:$S$144"),MATCH($Y16&amp;HI$15,INDIRECT("'"&amp;n_feu&amp;"'!$C$5:$C$144")&amp;INDIRECT("'"&amp;n_feu&amp;"'!$D$5:$D$144"),0)),"")</f>
        <v/>
      </c>
      <c r="HJ16" s="23" t="str" cm="1">
        <f t="array" aca="1" ref="HJ16" ca="1">IFERROR(INDEX(INDIRECT("'"&amp;n_feu&amp;"'!$S$5:$S$144"),MATCH($Y16&amp;HJ$15,INDIRECT("'"&amp;n_feu&amp;"'!$C$5:$C$144")&amp;INDIRECT("'"&amp;n_feu&amp;"'!$D$5:$D$144"),0)),"")</f>
        <v/>
      </c>
      <c r="HK16" s="22">
        <f t="shared" si="93"/>
        <v>45481</v>
      </c>
      <c r="HL16" s="23" t="str" cm="1">
        <f t="array" aca="1" ref="HL16" ca="1">IFERROR(INDEX(INDIRECT("'"&amp;n_feu&amp;"'!$S$5:$S$144"),MATCH($Y16&amp;HL$15,INDIRECT("'"&amp;n_feu&amp;"'!$C$5:$C$144")&amp;INDIRECT("'"&amp;n_feu&amp;"'!$D$5:$D$144"),0)),"")</f>
        <v/>
      </c>
      <c r="HM16" s="23" t="str" cm="1">
        <f t="array" aca="1" ref="HM16" ca="1">IFERROR(INDEX(INDIRECT("'"&amp;n_feu&amp;"'!$S$5:$S$164"),MATCH($Y16&amp;HM$15,INDIRECT("'"&amp;n_feu&amp;"'!$C$5:$C$164")&amp;INDIRECT("'"&amp;n_feu&amp;"'!$D$5:$D$164"),0)),"")</f>
        <v/>
      </c>
      <c r="HN16" s="23" t="str" cm="1">
        <f t="array" aca="1" ref="HN16" ca="1">IFERROR(INDEX(INDIRECT("'"&amp;n_feu&amp;"'!$S$5:$S$144"),MATCH($Y16&amp;HN$15,INDIRECT("'"&amp;n_feu&amp;"'!$C$5:$C$144")&amp;INDIRECT("'"&amp;n_feu&amp;"'!$D$5:$D$144"),0)),"")</f>
        <v/>
      </c>
      <c r="HO16" s="23" t="str" cm="1">
        <f t="array" aca="1" ref="HO16" ca="1">IFERROR(INDEX(INDIRECT("'"&amp;n_feu&amp;"'!$S$5:$S$144"),MATCH($Y16&amp;HO$15,INDIRECT("'"&amp;n_feu&amp;"'!$C$5:$C$144")&amp;INDIRECT("'"&amp;n_feu&amp;"'!$D$5:$D$144"),0)),"")</f>
        <v/>
      </c>
      <c r="HP16" s="23" t="str" cm="1">
        <f t="array" aca="1" ref="HP16" ca="1">IFERROR(INDEX(INDIRECT("'"&amp;n_feu&amp;"'!$S$5:$S$144"),MATCH($Y16&amp;HP$15,INDIRECT("'"&amp;n_feu&amp;"'!$C$5:$C$144")&amp;INDIRECT("'"&amp;n_feu&amp;"'!$D$5:$D$144"),0)),"")</f>
        <v/>
      </c>
      <c r="HQ16" s="23" t="str" cm="1">
        <f t="array" aca="1" ref="HQ16" ca="1">IFERROR(INDEX(INDIRECT("'"&amp;n_feu&amp;"'!$S$5:$S$144"),MATCH($Y16&amp;HQ$15,INDIRECT("'"&amp;n_feu&amp;"'!$C$5:$C$144")&amp;INDIRECT("'"&amp;n_feu&amp;"'!$D$5:$D$144"),0)),"")</f>
        <v/>
      </c>
      <c r="HR16" s="23" t="str" cm="1">
        <f t="array" aca="1" ref="HR16" ca="1">IFERROR(INDEX(INDIRECT("'"&amp;n_feu&amp;"'!$S$5:$S$144"),MATCH($Y16&amp;HR$15,INDIRECT("'"&amp;n_feu&amp;"'!$C$5:$C$144")&amp;INDIRECT("'"&amp;n_feu&amp;"'!$D$5:$D$144"),0)),"")</f>
        <v/>
      </c>
      <c r="HS16" s="54">
        <f t="shared" ca="1" si="94"/>
        <v>0</v>
      </c>
      <c r="HT16" s="54">
        <f t="shared" ca="1" si="95"/>
        <v>0</v>
      </c>
    </row>
    <row r="17" spans="1:228" ht="30" customHeight="1" x14ac:dyDescent="0.25">
      <c r="A17" s="22">
        <v>45482</v>
      </c>
      <c r="B17" s="23" t="str" cm="1">
        <f t="array" aca="1" ref="B17" ca="1">IFERROR(INDEX(INDIRECT("'"&amp;n_feu&amp;"'!$F$5:$F$144"),MATCH($A17&amp;B$13,INDIRECT("'"&amp;n_feu&amp;"'!$C$5:$C$144")&amp;INDIRECT("'"&amp;n_feu&amp;"'!$D$5:$D$144"),0)),"")</f>
        <v/>
      </c>
      <c r="C17" s="23" cm="1">
        <f t="array" aca="1" ref="C17" ca="1">IFERROR(INDEX(INDIRECT("'"&amp;n_feu&amp;"'!$F$5:$F$164"),MATCH($A17&amp;C$13,INDIRECT("'"&amp;n_feu&amp;"'!$C$5:$C$164")&amp;INDIRECT("'"&amp;n_feu&amp;"'!$D$5:$D$164"),0)),"")</f>
        <v>1078</v>
      </c>
      <c r="D17" s="23" t="str" cm="1">
        <f t="array" aca="1" ref="D17" ca="1">IFERROR(INDEX(INDIRECT("'"&amp;n_feu&amp;"'!$F$5:$F$144"),MATCH($A17&amp;D$13,INDIRECT("'"&amp;n_feu&amp;"'!$C$5:$C$144")&amp;INDIRECT("'"&amp;n_feu&amp;"'!$D$5:$D$144"),0)),"")</f>
        <v/>
      </c>
      <c r="E17" s="23" cm="1">
        <f t="array" aca="1" ref="E17" ca="1">IFERROR(INDEX(INDIRECT("'"&amp;n_feu&amp;"'!$F$5:$F$144"),MATCH($A17&amp;E$13,INDIRECT("'"&amp;n_feu&amp;"'!$C$5:$C$144")&amp;INDIRECT("'"&amp;n_feu&amp;"'!$D$5:$D$144"),0)),"")</f>
        <v>714</v>
      </c>
      <c r="F17" s="23" t="str" cm="1">
        <f t="array" aca="1" ref="F17" ca="1">IFERROR(INDEX(INDIRECT("'"&amp;n_feu&amp;"'!$F$5:$F$154"),MATCH($A17&amp;F$13,INDIRECT("'"&amp;n_feu&amp;"'!$C$5:$C$154")&amp;INDIRECT("'"&amp;n_feu&amp;"'!$D$5:$D$154"),0)),"")</f>
        <v/>
      </c>
      <c r="G17" s="23" t="str" cm="1">
        <f t="array" aca="1" ref="G17" ca="1">IFERROR(INDEX(INDIRECT("'"&amp;n_feu&amp;"'!$F$5:$F$154"),MATCH($A17&amp;G$13,INDIRECT("'"&amp;n_feu&amp;"'!$C$5:$C$154")&amp;INDIRECT("'"&amp;n_feu&amp;"'!$D$5:$D$154"),0)),"")</f>
        <v/>
      </c>
      <c r="H17" s="24">
        <f t="shared" ca="1" si="4"/>
        <v>0</v>
      </c>
      <c r="I17" s="25">
        <f ca="1">SUM(C17)+ SUM(E17)</f>
        <v>1792</v>
      </c>
      <c r="J17" s="22">
        <f t="shared" si="6"/>
        <v>45482</v>
      </c>
      <c r="K17" s="26" t="str" cm="1">
        <f t="array" aca="1" ref="K17" ca="1">IFERROR(INDEX(INDIRECT("'"&amp;n_feu&amp;"'!$cv$5:$cv$144"),MATCH($A17&amp;K$13,INDIRECT("'"&amp;n_feu&amp;"'!$C$5:$C$144")&amp;INDIRECT("'"&amp;n_feu&amp;"'!$D$5:$D$144"),0)),"")</f>
        <v/>
      </c>
      <c r="L17" s="27" t="str">
        <f t="shared" ca="1" si="7"/>
        <v>0</v>
      </c>
      <c r="M17" s="26" cm="1">
        <f t="array" aca="1" ref="M17" ca="1">IFERROR(INDEX(INDIRECT("'"&amp;n_feu&amp;"'!$cv$5:$cv$164"),MATCH($A17&amp;M$13,INDIRECT("'"&amp;n_feu&amp;"'!$C$5:$C$164")&amp;INDIRECT("'"&amp;n_feu&amp;"'!$D$5:$D$164"),0)),"")</f>
        <v>1078</v>
      </c>
      <c r="N17" s="27" t="str">
        <f t="shared" ca="1" si="8"/>
        <v>0</v>
      </c>
      <c r="O17" s="26" t="str" cm="1">
        <f t="array" aca="1" ref="O17" ca="1">IFERROR(INDEX(INDIRECT("'"&amp;n_feu&amp;"'!$cv$5:$cv$144"),MATCH($A17&amp;O$13,INDIRECT("'"&amp;n_feu&amp;"'!$C$5:$C$144")&amp;INDIRECT("'"&amp;n_feu&amp;"'!$D$5:$D$144"),0)),"")</f>
        <v/>
      </c>
      <c r="P17" s="27" t="str">
        <f t="shared" ca="1" si="9"/>
        <v>0</v>
      </c>
      <c r="Q17" s="26" cm="1">
        <f t="array" aca="1" ref="Q17" ca="1">IFERROR(INDEX(INDIRECT("'"&amp;n_feu&amp;"'!$cv$5:$cv$144"),MATCH($A17&amp;Q$13,INDIRECT("'"&amp;n_feu&amp;"'!$C$5:$C$144")&amp;INDIRECT("'"&amp;n_feu&amp;"'!$D$5:$D$144"),0)),"")</f>
        <v>714</v>
      </c>
      <c r="R17" s="27" t="str">
        <f t="shared" ca="1" si="10"/>
        <v>0</v>
      </c>
      <c r="S17" s="26" t="str" cm="1">
        <f t="array" aca="1" ref="S17" ca="1">IFERROR(INDEX(INDIRECT("'"&amp;n_feu&amp;"'!$cv$5:$cv$154"),MATCH($A17&amp;S$13,INDIRECT("'"&amp;n_feu&amp;"'!$C$5:$C$154")&amp;INDIRECT("'"&amp;n_feu&amp;"'!$D$5:$D$154"),0)),"")</f>
        <v/>
      </c>
      <c r="T17" s="27" t="str">
        <f t="shared" ca="1" si="11"/>
        <v>0</v>
      </c>
      <c r="U17" s="26" t="str" cm="1">
        <f t="array" aca="1" ref="U17" ca="1">IFERROR(INDEX(INDIRECT("'"&amp;n_feu&amp;"'!$cv$5:$cv$154"),MATCH($A17&amp;U$13,INDIRECT("'"&amp;n_feu&amp;"'!$C$5:$C$154")&amp;INDIRECT("'"&amp;n_feu&amp;"'!$D$5:$D$154"),0)),"")</f>
        <v/>
      </c>
      <c r="V17" s="27" t="str">
        <f t="shared" ca="1" si="12"/>
        <v>0</v>
      </c>
      <c r="W17" s="28">
        <f t="shared" ca="1" si="13"/>
        <v>0</v>
      </c>
      <c r="X17" s="28">
        <f t="shared" ca="1" si="14"/>
        <v>0</v>
      </c>
      <c r="Y17" s="22">
        <f t="shared" si="15"/>
        <v>45482</v>
      </c>
      <c r="Z17" s="23" t="str" cm="1">
        <f t="array" aca="1" ref="Z17" ca="1">IFERROR(INDEX(INDIRECT("'"&amp;n_feu&amp;"'!$I$5:$I$144"),MATCH($Y17&amp;Z$13,INDIRECT("'"&amp;n_feu&amp;"'!$C$5:$C$144")&amp;INDIRECT("'"&amp;n_feu&amp;"'!$D$5:$D$144"),0)),"")</f>
        <v/>
      </c>
      <c r="AA17" s="23" cm="1">
        <f t="array" aca="1" ref="AA17" ca="1">IFERROR(INDEX(INDIRECT("'"&amp;n_feu&amp;"'!$I$5:$I$164"),MATCH($Y17&amp;AA$13,INDIRECT("'"&amp;n_feu&amp;"'!$C$5:$C$164")&amp;INDIRECT("'"&amp;n_feu&amp;"'!$D$5:$D$164"),0)),"")</f>
        <v>630</v>
      </c>
      <c r="AB17" s="23" t="str" cm="1">
        <f t="array" aca="1" ref="AB17" ca="1">IFERROR(INDEX(INDIRECT("'"&amp;n_feu&amp;"'!$I$5:$I$144"),MATCH($Y17&amp;AB$13,INDIRECT("'"&amp;n_feu&amp;"'!$C$5:$C$144")&amp;INDIRECT("'"&amp;n_feu&amp;"'!$D$5:$D$144"),0)),"")</f>
        <v/>
      </c>
      <c r="AC17" s="23" cm="1">
        <f t="array" aca="1" ref="AC17" ca="1">IFERROR(INDEX(INDIRECT("'"&amp;n_feu&amp;"'!$I$5:$I$144"),MATCH($Y17&amp;AC$13,INDIRECT("'"&amp;n_feu&amp;"'!$C$5:$C$144")&amp;INDIRECT("'"&amp;n_feu&amp;"'!$D$5:$D$144"),0)),"")</f>
        <v>203</v>
      </c>
      <c r="AD17" s="23" t="str" cm="1">
        <f t="array" aca="1" ref="AD17" ca="1">IFERROR(INDEX(INDIRECT("'"&amp;n_feu&amp;"'!$I$5:$I$144"),MATCH($Y17&amp;AD$13,INDIRECT("'"&amp;n_feu&amp;"'!$C$5:$C$144")&amp;INDIRECT("'"&amp;n_feu&amp;"'!$D$5:$D$144"),0)),"")</f>
        <v/>
      </c>
      <c r="AE17" s="23" t="str" cm="1">
        <f t="array" aca="1" ref="AE17" ca="1">IFERROR(INDEX(INDIRECT("'"&amp;n_feu&amp;"'!$I$5:$I$154"),MATCH($Y17&amp;AE$13,INDIRECT("'"&amp;n_feu&amp;"'!$C$5:$C$154")&amp;INDIRECT("'"&amp;n_feu&amp;"'!$D$5:$D$154"),0)),"")</f>
        <v/>
      </c>
      <c r="AF17" s="23" t="str" cm="1">
        <f t="array" aca="1" ref="AF17" ca="1">IFERROR(INDEX(INDIRECT("'"&amp;n_feu&amp;"'!$I$5:$I$164"),MATCH($Y17&amp;AF$13,INDIRECT("'"&amp;n_feu&amp;"'!$C$5:$C$164")&amp;INDIRECT("'"&amp;n_feu&amp;"'!$D$5:$D$164"),0)),"")</f>
        <v/>
      </c>
      <c r="AG17" s="22">
        <f t="shared" si="16"/>
        <v>45482</v>
      </c>
      <c r="AH17" s="23" t="str" cm="1">
        <f t="array" aca="1" ref="AH17" ca="1">IFERROR(INDEX(INDIRECT("'"&amp;n_feu&amp;"'!$J$5:$J$144"),MATCH($Y17&amp;AH$13,INDIRECT("'"&amp;n_feu&amp;"'!$C$5:$C$144")&amp;INDIRECT("'"&amp;n_feu&amp;"'!$D$5:$D$144"),0)),"")</f>
        <v/>
      </c>
      <c r="AI17" s="23" cm="1">
        <f t="array" aca="1" ref="AI17" ca="1">IFERROR(INDEX(INDIRECT("'"&amp;n_feu&amp;"'!$J$5:$J$154"),MATCH($Y17&amp;AI$13,INDIRECT("'"&amp;n_feu&amp;"'!$C$5:$C$164")&amp;INDIRECT("'"&amp;n_feu&amp;"'!$D$5:$D$164"),0)),"")</f>
        <v>73</v>
      </c>
      <c r="AJ17" s="23" t="str" cm="1">
        <f t="array" aca="1" ref="AJ17" ca="1">IFERROR(INDEX(INDIRECT("'"&amp;n_feu&amp;"'!$J$5:$J$144"),MATCH($Y17&amp;AJ$13,INDIRECT("'"&amp;n_feu&amp;"'!$C$5:$C$144")&amp;INDIRECT("'"&amp;n_feu&amp;"'!$D$5:$D$144"),0)),"")</f>
        <v/>
      </c>
      <c r="AK17" s="23" t="str" cm="1">
        <f t="array" aca="1" ref="AK17" ca="1">IFERROR(INDEX(INDIRECT("'"&amp;n_feu&amp;"'!$J$5:$J$144"),MATCH($Y17&amp;AK$13,INDIRECT("'"&amp;n_feu&amp;"'!$C$5:$C$144")&amp;INDIRECT("'"&amp;n_feu&amp;"'!$D$5:$D$144"),0)),"")</f>
        <v/>
      </c>
      <c r="AL17" s="23" t="str" cm="1">
        <f t="array" aca="1" ref="AL17" ca="1">IFERROR(INDEX(INDIRECT("'"&amp;n_feu&amp;"'!$J$5:$J$144"),MATCH($Y17&amp;AL$13,INDIRECT("'"&amp;n_feu&amp;"'!$C$5:$C$144")&amp;INDIRECT("'"&amp;n_feu&amp;"'!$D$5:$D$144"),0)),"")</f>
        <v/>
      </c>
      <c r="AM17" s="23" t="str" cm="1">
        <f t="array" aca="1" ref="AM17" ca="1">IFERROR(INDEX(INDIRECT("'"&amp;n_feu&amp;"'!$J$5:$J$154"),MATCH($Y17&amp;AM$13,INDIRECT("'"&amp;n_feu&amp;"'!$C$5:$C$154")&amp;INDIRECT("'"&amp;n_feu&amp;"'!$D$5:$D$154"),0)),"")</f>
        <v/>
      </c>
      <c r="AN17" s="23" t="str" cm="1">
        <f t="array" aca="1" ref="AN17" ca="1">IFERROR(INDEX(INDIRECT("'"&amp;n_feu&amp;"'!$J$5:$J$154"),MATCH($Y17&amp;AN$13,INDIRECT("'"&amp;n_feu&amp;"'!$C$5:$C$164")&amp;INDIRECT("'"&amp;n_feu&amp;"'!$D$5:$D$164"),0)),"")</f>
        <v/>
      </c>
      <c r="AO17" s="22">
        <f t="shared" si="17"/>
        <v>45482</v>
      </c>
      <c r="AP17" s="23" t="str" cm="1">
        <f t="array" aca="1" ref="AP17" ca="1">IFERROR(INDEX(INDIRECT("'"&amp;n_feu&amp;"'!$K$5:$K$144"),MATCH($Y17&amp;AP$13,INDIRECT("'"&amp;n_feu&amp;"'!$C$5:$C$144")&amp;INDIRECT("'"&amp;n_feu&amp;"'!$D$5:$D$144"),0)),"")</f>
        <v/>
      </c>
      <c r="AQ17" s="23" t="str" cm="1">
        <f t="array" aca="1" ref="AQ17" ca="1">IFERROR(INDEX(INDIRECT("'"&amp;n_feu&amp;"'!$K$5:$K$164"),MATCH($Y17&amp;AQ$13,INDIRECT("'"&amp;n_feu&amp;"'!$C$5:$C$164")&amp;INDIRECT("'"&amp;n_feu&amp;"'!$D$5:$D$164"),0)),"")</f>
        <v/>
      </c>
      <c r="AR17" s="23" t="str" cm="1">
        <f t="array" aca="1" ref="AR17" ca="1">IFERROR(INDEX(INDIRECT("'"&amp;n_feu&amp;"'!$K$5:$K$144"),MATCH($Y17&amp;AR$13,INDIRECT("'"&amp;n_feu&amp;"'!$C$5:$C$144")&amp;INDIRECT("'"&amp;n_feu&amp;"'!$D$5:$D$144"),0)),"")</f>
        <v/>
      </c>
      <c r="AS17" s="23" t="str" cm="1">
        <f t="array" aca="1" ref="AS17" ca="1">IFERROR(INDEX(INDIRECT("'"&amp;n_feu&amp;"'!$K$5:$K$144"),MATCH($Y17&amp;AS$13,INDIRECT("'"&amp;n_feu&amp;"'!$C$5:$C$144")&amp;INDIRECT("'"&amp;n_feu&amp;"'!$D$5:$D$144"),0)),"")</f>
        <v/>
      </c>
      <c r="AT17" s="23" t="str" cm="1">
        <f t="array" aca="1" ref="AT17" ca="1">IFERROR(INDEX(INDIRECT("'"&amp;n_feu&amp;"'!$K$5:$K$144"),MATCH($Y17&amp;AT$13,INDIRECT("'"&amp;n_feu&amp;"'!$C$5:$C$144")&amp;INDIRECT("'"&amp;n_feu&amp;"'!$D$5:$D$144"),0)),"")</f>
        <v/>
      </c>
      <c r="AU17" s="23" t="str" cm="1">
        <f t="array" aca="1" ref="AU17" ca="1">IFERROR(INDEX(INDIRECT("'"&amp;n_feu&amp;"'!$K$5:$K$154"),MATCH($Y17&amp;AU$13,INDIRECT("'"&amp;n_feu&amp;"'!$C$5:$C$154")&amp;INDIRECT("'"&amp;n_feu&amp;"'!$D$5:$D$154"),0)),"")</f>
        <v/>
      </c>
      <c r="AV17" s="23" t="str" cm="1">
        <f t="array" aca="1" ref="AV17" ca="1">IFERROR(INDEX(INDIRECT("'"&amp;n_feu&amp;"'!$K$5:$K$154"),MATCH($Y17&amp;AV$13,INDIRECT("'"&amp;n_feu&amp;"'!$C$5:$C$154")&amp;INDIRECT("'"&amp;n_feu&amp;"'!$D$5:$D$154"),0)),"")</f>
        <v/>
      </c>
      <c r="AW17" s="22">
        <f t="shared" si="18"/>
        <v>45482</v>
      </c>
      <c r="AX17" s="23" t="str" cm="1">
        <f t="array" aca="1" ref="AX17" ca="1">IFERROR(INDEX(INDIRECT("'"&amp;n_feu&amp;"'!$L$5:$L$144"),MATCH($Y17&amp;AX$13,INDIRECT("'"&amp;n_feu&amp;"'!$C$5:$C$144")&amp;INDIRECT("'"&amp;n_feu&amp;"'!$D$5:$D$144"),0)),"")</f>
        <v/>
      </c>
      <c r="AY17" s="23" t="str" cm="1">
        <f t="array" aca="1" ref="AY17" ca="1">IFERROR(INDEX(INDIRECT("'"&amp;n_feu&amp;"'!$L$5:$L$164"),MATCH($Y17&amp;AY$13,INDIRECT("'"&amp;n_feu&amp;"'!$C$5:$C$164")&amp;INDIRECT("'"&amp;n_feu&amp;"'!$D$5:$D$164"),0)),"")</f>
        <v/>
      </c>
      <c r="AZ17" s="23" t="str" cm="1">
        <f t="array" aca="1" ref="AZ17" ca="1">IFERROR(INDEX(INDIRECT("'"&amp;n_feu&amp;"'!$L$5:$L$144"),MATCH($Y17&amp;AZ$13,INDIRECT("'"&amp;n_feu&amp;"'!$C$5:$C$144")&amp;INDIRECT("'"&amp;n_feu&amp;"'!$D$5:$D$144"),0)),"")</f>
        <v/>
      </c>
      <c r="BA17" s="23" t="str" cm="1">
        <f t="array" aca="1" ref="BA17" ca="1">IFERROR(INDEX(INDIRECT("'"&amp;n_feu&amp;"'!$L$5:$L$144"),MATCH($Y17&amp;BA$13,INDIRECT("'"&amp;n_feu&amp;"'!$C$5:$C$144")&amp;INDIRECT("'"&amp;n_feu&amp;"'!$D$5:$D$144"),0)),"")</f>
        <v/>
      </c>
      <c r="BB17" s="23" t="str" cm="1">
        <f t="array" aca="1" ref="BB17" ca="1">IFERROR(INDEX(INDIRECT("'"&amp;n_feu&amp;"'!$L$5:$L$144"),MATCH($Y17&amp;BB$13,INDIRECT("'"&amp;n_feu&amp;"'!$C$5:$C$144")&amp;INDIRECT("'"&amp;n_feu&amp;"'!$D$5:$D$144"),0)),"")</f>
        <v/>
      </c>
      <c r="BC17" s="23" t="str" cm="1">
        <f t="array" aca="1" ref="BC17" ca="1">IFERROR(INDEX(INDIRECT("'"&amp;n_feu&amp;"'!$L$5:$L$164"),MATCH($Y17&amp;BC$13,INDIRECT("'"&amp;n_feu&amp;"'!$C$5:$C$164")&amp;INDIRECT("'"&amp;n_feu&amp;"'!$D$5:$D$164"),0)),"")</f>
        <v/>
      </c>
      <c r="BD17" s="23" t="str" cm="1">
        <f t="array" aca="1" ref="BD17" ca="1">IFERROR(INDEX(INDIRECT("'"&amp;n_feu&amp;"'!$L$5:$L$154"),MATCH($Y17&amp;BD$13,INDIRECT("'"&amp;n_feu&amp;"'!$C$5:$C$154")&amp;INDIRECT("'"&amp;n_feu&amp;"'!$D$5:$D$154"),0)),"")</f>
        <v/>
      </c>
      <c r="BE17" s="22">
        <f t="shared" si="19"/>
        <v>45482</v>
      </c>
      <c r="BF17" s="23" t="str" cm="1">
        <f t="array" aca="1" ref="BF17" ca="1">IFERROR(INDEX(INDIRECT("'"&amp;n_feu&amp;"'!$M$5:$M$144"),MATCH($Y17&amp;BF$13,INDIRECT("'"&amp;n_feu&amp;"'!$C$5:$C$144")&amp;INDIRECT("'"&amp;n_feu&amp;"'!$D$5:$D$144"),0)),"")</f>
        <v/>
      </c>
      <c r="BG17" s="23" t="str" cm="1">
        <f t="array" aca="1" ref="BG17" ca="1">IFERROR(INDEX(INDIRECT("'"&amp;n_feu&amp;"'!$M$5:$M$164"),MATCH($Y17&amp;BG$13,INDIRECT("'"&amp;n_feu&amp;"'!$C$5:$C$164")&amp;INDIRECT("'"&amp;n_feu&amp;"'!$D$5:$D$164"),0)),"")</f>
        <v/>
      </c>
      <c r="BH17" s="23" t="str" cm="1">
        <f t="array" aca="1" ref="BH17" ca="1">IFERROR(INDEX(INDIRECT("'"&amp;n_feu&amp;"'!$M$5:$M$144"),MATCH($Y17&amp;BH$13,INDIRECT("'"&amp;n_feu&amp;"'!$C$5:$C$144")&amp;INDIRECT("'"&amp;n_feu&amp;"'!$D$5:$D$144"),0)),"")</f>
        <v/>
      </c>
      <c r="BI17" s="23" t="str" cm="1">
        <f t="array" aca="1" ref="BI17" ca="1">IFERROR(INDEX(INDIRECT("'"&amp;n_feu&amp;"'!$M$5:$M$144"),MATCH($Y17&amp;BI$13,INDIRECT("'"&amp;n_feu&amp;"'!$C$5:$C$144")&amp;INDIRECT("'"&amp;n_feu&amp;"'!$D$5:$D$144"),0)),"")</f>
        <v/>
      </c>
      <c r="BJ17" s="23" t="str" cm="1">
        <f t="array" aca="1" ref="BJ17" ca="1">IFERROR(INDEX(INDIRECT("'"&amp;n_feu&amp;"'!$M$5:$M$144"),MATCH($Y17&amp;BJ$13,INDIRECT("'"&amp;n_feu&amp;"'!$C$5:$C$144")&amp;INDIRECT("'"&amp;n_feu&amp;"'!$D$5:$D$144"),0)),"")</f>
        <v/>
      </c>
      <c r="BK17" s="23" t="str" cm="1">
        <f t="array" aca="1" ref="BK17" ca="1">IFERROR(INDEX(INDIRECT("'"&amp;n_feu&amp;"'!$M$5:$M$164"),MATCH($Y17&amp;BK$13,INDIRECT("'"&amp;n_feu&amp;"'!$C$5:$C$164")&amp;INDIRECT("'"&amp;n_feu&amp;"'!$D$5:$D$164"),0)),"")</f>
        <v/>
      </c>
      <c r="BL17" s="23" t="str" cm="1">
        <f t="array" aca="1" ref="BL17" ca="1">IFERROR(INDEX(INDIRECT("'"&amp;n_feu&amp;"'!$M$5:$M$154"),MATCH($Y17&amp;BL$13,INDIRECT("'"&amp;n_feu&amp;"'!$C$5:$C$154")&amp;INDIRECT("'"&amp;n_feu&amp;"'!$D$5:$D$154"),0)),"")</f>
        <v/>
      </c>
      <c r="BM17" s="22">
        <f t="shared" si="20"/>
        <v>45482</v>
      </c>
      <c r="BN17" s="23" t="str">
        <f t="shared" ca="1" si="21"/>
        <v/>
      </c>
      <c r="BO17" s="23">
        <f t="shared" ca="1" si="22"/>
        <v>73</v>
      </c>
      <c r="BP17" s="23" t="str">
        <f t="shared" ca="1" si="22"/>
        <v/>
      </c>
      <c r="BQ17" s="23" t="str">
        <f t="shared" ca="1" si="22"/>
        <v/>
      </c>
      <c r="BR17" s="23" t="str">
        <f t="shared" ca="1" si="22"/>
        <v/>
      </c>
      <c r="BS17" s="23" t="str">
        <f t="shared" ca="1" si="22"/>
        <v/>
      </c>
      <c r="BT17" s="23" t="str">
        <f t="shared" ca="1" si="22"/>
        <v/>
      </c>
      <c r="BU17" s="22">
        <f t="shared" si="23"/>
        <v>45482</v>
      </c>
      <c r="BV17" s="22">
        <f t="shared" si="24"/>
        <v>45482</v>
      </c>
      <c r="BW17" s="23" t="str">
        <f t="shared" ca="1" si="25"/>
        <v/>
      </c>
      <c r="BX17" s="23"/>
      <c r="BY17" s="23" t="str">
        <f t="shared" si="26"/>
        <v/>
      </c>
      <c r="BZ17" s="23">
        <f t="shared" ca="1" si="27"/>
        <v>703</v>
      </c>
      <c r="CA17" s="23"/>
      <c r="CB17" s="23" t="str">
        <f t="shared" si="28"/>
        <v/>
      </c>
      <c r="CC17" s="23" t="str">
        <f t="shared" ca="1" si="29"/>
        <v/>
      </c>
      <c r="CD17" s="23"/>
      <c r="CE17" s="29" t="str">
        <f t="shared" si="30"/>
        <v/>
      </c>
      <c r="CF17" s="30">
        <f>630+73</f>
        <v>703</v>
      </c>
      <c r="CG17" s="30" t="str">
        <f t="shared" ca="1" si="31"/>
        <v/>
      </c>
      <c r="CH17" s="30" t="str">
        <f>IFERROR(INDEX('FORMULE TOTAL'!$AH$9:AH1008,MATCH(RECAP!A17,'FORMULE TOTAL'!$AI$9:AI1008,0)),"")</f>
        <v/>
      </c>
      <c r="CI17" s="23">
        <f ca="1">IF(SUM(AC17)+SUM(BQ17)=0,"",SUM(AC17)+SUM(BQ17))</f>
        <v>203</v>
      </c>
      <c r="CJ17" s="30">
        <f ca="1">IF(CI17="","",INDEX('[1] 01-01-23 au 24-05-2024'!$AN$23:$AN$5010,MATCH(BV17,'[1] 01-01-23 au 24-05-2024'!$AM$23:$AM$5010,0)))</f>
        <v>203</v>
      </c>
      <c r="CK17" s="23">
        <v>202.53</v>
      </c>
      <c r="CL17" s="30">
        <f ca="1">IF(CI17="","",INDEX('[1] 01-01-23 au 24-05-2024'!$AO$23:$AO$5010,MATCH(BV17,'[1] 01-01-23 au 24-05-2024'!$AM$23:$AM$5010,0)))</f>
        <v>202.53</v>
      </c>
      <c r="CM17" s="29">
        <f t="shared" ca="1" si="32"/>
        <v>0.46999999999999886</v>
      </c>
      <c r="CN17" s="23" t="str">
        <f t="shared" ca="1" si="33"/>
        <v/>
      </c>
      <c r="CO17" s="23"/>
      <c r="CP17" s="31" t="str">
        <f t="shared" si="34"/>
        <v/>
      </c>
      <c r="CQ17" s="23" t="str">
        <f t="shared" ca="1" si="35"/>
        <v/>
      </c>
      <c r="CR17" s="23"/>
      <c r="CS17" s="32" t="str">
        <f t="shared" si="36"/>
        <v/>
      </c>
      <c r="CT17" s="33"/>
      <c r="CU17" s="34">
        <f t="shared" ca="1" si="37"/>
        <v>0</v>
      </c>
      <c r="CV17" s="34">
        <f t="shared" si="38"/>
        <v>0</v>
      </c>
      <c r="CW17" s="35">
        <f t="shared" si="38"/>
        <v>0</v>
      </c>
      <c r="CX17" s="34">
        <f t="shared" ca="1" si="39"/>
        <v>906</v>
      </c>
      <c r="CY17" s="34">
        <f t="shared" si="40"/>
        <v>202.53</v>
      </c>
      <c r="CZ17" s="35">
        <f t="shared" ca="1" si="41"/>
        <v>0.46999999999999886</v>
      </c>
      <c r="DA17" s="22">
        <f t="shared" si="42"/>
        <v>45482</v>
      </c>
      <c r="DB17" s="35" cm="1">
        <f t="array" aca="1" ref="DB17" ca="1">IFERROR(INDEX(INDIRECT("'"&amp;n_feu&amp;"'!$O$5:$O$154"),MATCH($Y17&amp;DB$13,INDIRECT("'"&amp;n_feu&amp;"'!$C$5:$C$154")&amp;INDIRECT("'"&amp;n_feu&amp;"'!$D$5:$D$154"),0)),"")</f>
        <v>25</v>
      </c>
      <c r="DC17" s="35">
        <v>24.58</v>
      </c>
      <c r="DD17" s="35">
        <f t="shared" ca="1" si="43"/>
        <v>0.42000000000000171</v>
      </c>
      <c r="DE17" s="36">
        <f t="shared" ca="1" si="44"/>
        <v>24.3125</v>
      </c>
      <c r="DF17" s="23">
        <f t="shared" ca="1" si="45"/>
        <v>0.26749999999999829</v>
      </c>
      <c r="DG17" s="23"/>
      <c r="DH17" s="31"/>
      <c r="DI17" s="37"/>
      <c r="DJ17" s="22">
        <f t="shared" si="46"/>
        <v>45482</v>
      </c>
      <c r="DK17" s="35" t="str" cm="1">
        <f t="array" aca="1" ref="DK17" ca="1">IFERROR(INDEX(INDIRECT("'"&amp;n_feu&amp;"'!$O$5:$O$164"),MATCH($Y17&amp;DK$13,INDIRECT("'"&amp;n_feu&amp;"'!$C$5:$C$164")&amp;INDIRECT("'"&amp;n_feu&amp;"'!$D$5:$D$164"),0)),"")</f>
        <v/>
      </c>
      <c r="DL17" s="35"/>
      <c r="DM17" s="35" t="str">
        <f t="shared" ca="1" si="47"/>
        <v/>
      </c>
      <c r="DN17" s="38">
        <f t="shared" ca="1" si="48"/>
        <v>0</v>
      </c>
      <c r="DO17" s="39" cm="1">
        <f t="array" ref="DO17">IF(ISNA(MATCH(A17,INT([2]SUMUP!$B$4:$B$550),0)),"",INDEX([2]SUMUP!$W:$W,MAX(IF(INT([2]SUMUP!$B$4:$B$550)=A17,ROW([2]SUMUP!$B$4:$B$550)))))</f>
        <v>25</v>
      </c>
      <c r="DP17" s="39" cm="1">
        <f t="array" ref="DP17">IF(ISNA(MATCH(A17,INT([2]SUMUP!$B$4:$B$550),0)),"",INDEX([2]SUMUP!$X:$X,MAX(IF(INT([2]SUMUP!$B$4:$B$550)=A17,ROW([2]SUMUP!$B$4:$B$550)))))</f>
        <v>24.58</v>
      </c>
      <c r="DQ17" s="39" cm="1">
        <f t="array" ref="DQ17">IF(ISNA(MATCH(A17,INT([2]SUMUP!$B$4:$B$550),0)),"",INDEX([2]SUMUP!$Y:$Y,MAX(IF(INT([2]SUMUP!$B$4:$B$550)=A17,ROW([2]SUMUP!$B$4:$B$550)))))</f>
        <v>0.42</v>
      </c>
      <c r="DR17" s="36" t="str">
        <f t="shared" ca="1" si="49"/>
        <v/>
      </c>
      <c r="DS17" s="23" t="str">
        <f t="shared" ca="1" si="50"/>
        <v/>
      </c>
      <c r="DT17" s="23"/>
      <c r="DU17" s="31"/>
      <c r="DV17" s="37"/>
      <c r="DW17" s="22">
        <f t="shared" si="51"/>
        <v>45482</v>
      </c>
      <c r="DX17" s="40" t="str">
        <f t="shared" ca="1" si="52"/>
        <v/>
      </c>
      <c r="DY17" s="40">
        <f t="shared" ca="1" si="53"/>
        <v>703</v>
      </c>
      <c r="DZ17" s="40" t="str">
        <f t="shared" ca="1" si="54"/>
        <v/>
      </c>
      <c r="EA17" s="40">
        <f t="shared" ca="1" si="55"/>
        <v>203</v>
      </c>
      <c r="EB17" s="40" t="str">
        <f t="shared" ca="1" si="56"/>
        <v/>
      </c>
      <c r="EC17" s="40" t="str">
        <f t="shared" ca="1" si="57"/>
        <v/>
      </c>
      <c r="ED17" s="40"/>
      <c r="EE17" s="40">
        <f t="shared" ca="1" si="58"/>
        <v>25</v>
      </c>
      <c r="EF17" s="41" t="str">
        <f t="shared" ca="1" si="59"/>
        <v/>
      </c>
      <c r="EG17" s="35">
        <f t="shared" ca="1" si="60"/>
        <v>931</v>
      </c>
      <c r="EH17" s="35" t="str" cm="1">
        <f t="array" aca="1" ref="EH17" ca="1">IFERROR(INDEX(INDIRECT("'"&amp;n_feu&amp;"'!$BH$5:$BH$154"),MATCH($Y17&amp;EH$13,INDIRECT("'"&amp;n_feu&amp;"'!$C$5:$C$154")&amp;INDIRECT("'"&amp;n_feu&amp;"'!$D$5:$D$154"),0)),"")</f>
        <v/>
      </c>
      <c r="EI17" s="35" cm="1">
        <f t="array" aca="1" ref="EI17" ca="1">IFERROR(INDEX(INDIRECT("'"&amp;n_feu&amp;"'!$BH$5:$BH$164"),MATCH($Y17&amp;EI$13,INDIRECT("'"&amp;n_feu&amp;"'!$C$5:$C$164")&amp;INDIRECT("'"&amp;n_feu&amp;"'!$D$5:$D$164"),0)),"")</f>
        <v>0</v>
      </c>
      <c r="EJ17" s="34" t="str" cm="1">
        <f t="array" aca="1" ref="EJ17" ca="1">IFERROR(INDEX(INDIRECT("'"&amp;n_feu&amp;"'!$BH$5:$BH$154"),MATCH($Y17&amp;EJ$13,INDIRECT("'"&amp;n_feu&amp;"'!$C$5:$C$154")&amp;INDIRECT("'"&amp;n_feu&amp;"'!$D$5:$D$154"),0)),"")</f>
        <v/>
      </c>
      <c r="EK17" s="34" cm="1">
        <f t="array" aca="1" ref="EK17" ca="1">IFERROR(INDEX(INDIRECT("'"&amp;n_feu&amp;"'!$BH$5:$BH$154"),MATCH($Y17&amp;EK$13,INDIRECT("'"&amp;n_feu&amp;"'!$C$5:$C$154")&amp;INDIRECT("'"&amp;n_feu&amp;"'!$D$5:$D$154"),0)),"")</f>
        <v>200</v>
      </c>
      <c r="EL17" s="34" t="str" cm="1">
        <f t="array" aca="1" ref="EL17" ca="1">IFERROR(INDEX(INDIRECT("'"&amp;n_feu&amp;"'!$BH$5:$BH$154"),MATCH($Y17&amp;EL$13,INDIRECT("'"&amp;n_feu&amp;"'!$C$5:$C$154")&amp;INDIRECT("'"&amp;n_feu&amp;"'!$D$5:$D$154"),0)),"")</f>
        <v/>
      </c>
      <c r="EM17" s="34" t="str" cm="1">
        <f t="array" aca="1" ref="EM17" ca="1">IFERROR(INDEX(INDIRECT("'"&amp;n_feu&amp;"'!$BH$5:$BH$154"),MATCH($Y17&amp;EM$13,INDIRECT("'"&amp;n_feu&amp;"'!$C$5:$C$154")&amp;INDIRECT("'"&amp;n_feu&amp;"'!$D$5:$D$154"),0)),"")</f>
        <v/>
      </c>
      <c r="EN17" s="34" t="str">
        <f t="shared" ca="1" si="61"/>
        <v/>
      </c>
      <c r="EO17" s="34">
        <f t="shared" ca="1" si="62"/>
        <v>200</v>
      </c>
      <c r="EP17" s="22">
        <f t="shared" si="63"/>
        <v>45482</v>
      </c>
      <c r="EQ17" s="23" t="str" cm="1">
        <f t="array" aca="1" ref="EQ17" ca="1">IFERROR(INDEX(INDIRECT("'"&amp;n_feu&amp;"'!$Q$5:$Q$144"),MATCH($Y17&amp;EQ$13,INDIRECT("'"&amp;n_feu&amp;"'!$C$5:$C$144")&amp;INDIRECT("'"&amp;n_feu&amp;"'!$D$5:$D$144"),0)),"")</f>
        <v/>
      </c>
      <c r="ER17" s="23" t="str" cm="1">
        <f t="array" aca="1" ref="ER17" ca="1">IFERROR(INDEX(INDIRECT("'"&amp;n_feu&amp;"'!$Q$5:$Q$164"),MATCH($Y17&amp;ER$13,INDIRECT("'"&amp;n_feu&amp;"'!$C$5:$C$164")&amp;INDIRECT("'"&amp;n_feu&amp;"'!$D$5:$D$164"),0)),"")</f>
        <v/>
      </c>
      <c r="ES17" s="23" t="str" cm="1">
        <f t="array" aca="1" ref="ES17" ca="1">IFERROR(INDEX(INDIRECT("'"&amp;n_feu&amp;"'!$Q$5:$Q$144"),MATCH($Y17&amp;ES$13,INDIRECT("'"&amp;n_feu&amp;"'!$C$5:$C$144")&amp;INDIRECT("'"&amp;n_feu&amp;"'!$D$5:$D$144"),0)),"")</f>
        <v/>
      </c>
      <c r="ET17" s="23" t="str" cm="1">
        <f t="array" aca="1" ref="ET17" ca="1">IFERROR(INDEX(INDIRECT("'"&amp;n_feu&amp;"'!$Q$5:$Q$144"),MATCH($Y17&amp;ET$13,INDIRECT("'"&amp;n_feu&amp;"'!$C$5:$C$144")&amp;INDIRECT("'"&amp;n_feu&amp;"'!$D$5:$D$144"),0)),"")</f>
        <v/>
      </c>
      <c r="EU17" s="23" t="str" cm="1">
        <f t="array" aca="1" ref="EU17" ca="1">IFERROR(INDEX(INDIRECT("'"&amp;n_feu&amp;"'!$Q$5:$Q$144"),MATCH($Y17&amp;EU$13,INDIRECT("'"&amp;n_feu&amp;"'!$C$5:$C$144")&amp;INDIRECT("'"&amp;n_feu&amp;"'!$D$5:$D$144"),0)),"")</f>
        <v/>
      </c>
      <c r="EV17" s="23" t="str" cm="1">
        <f t="array" aca="1" ref="EV17" ca="1">IFERROR(INDEX(INDIRECT("'"&amp;n_feu&amp;"'!$Q$5:$Q$144"),MATCH($Y17&amp;EV$13,INDIRECT("'"&amp;n_feu&amp;"'!$C$5:$C$144")&amp;INDIRECT("'"&amp;n_feu&amp;"'!$D$5:$D$144"),0)),"")</f>
        <v/>
      </c>
      <c r="EW17" s="23" t="str" cm="1">
        <f t="array" aca="1" ref="EW17" ca="1">IFERROR(INDEX(INDIRECT("'"&amp;n_feu&amp;"'!$Q$5:$Q$144"),MATCH($Y17&amp;EW$13,INDIRECT("'"&amp;n_feu&amp;"'!$C$5:$C$144")&amp;INDIRECT("'"&amp;n_feu&amp;"'!$D$5:$D$144"),0)),"")</f>
        <v/>
      </c>
      <c r="EX17" s="42" t="str">
        <f t="shared" ca="1" si="64"/>
        <v/>
      </c>
      <c r="EY17" s="43" t="str">
        <f t="shared" ca="1" si="65"/>
        <v/>
      </c>
      <c r="EZ17" s="44">
        <f t="shared" si="66"/>
        <v>45482</v>
      </c>
      <c r="FA17" s="23" t="str" cm="1">
        <f t="array" aca="1" ref="FA17" ca="1">IFERROR(INDEX(INDIRECT("'"&amp;n_feu&amp;"'!$R$5:$R$144"),MATCH($Y17&amp;FA$15,INDIRECT("'"&amp;n_feu&amp;"'!$C$5:$C$144")&amp;INDIRECT("'"&amp;n_feu&amp;"'!$D$5:$D$144"),0)),"")</f>
        <v/>
      </c>
      <c r="FB17" s="26" cm="1">
        <f t="array" aca="1" ref="FB17" ca="1">IFERROR(INDEX(INDIRECT("'"&amp;n_feu&amp;"'!$R$5:$R$164"),MATCH($Y17&amp;FB$15,INDIRECT("'"&amp;n_feu&amp;"'!$C$5:$C$164")&amp;INDIRECT("'"&amp;n_feu&amp;"'!$D$5:$D$164"),0)),"")</f>
        <v>375</v>
      </c>
      <c r="FC17" s="23" t="str" cm="1">
        <f t="array" aca="1" ref="FC17" ca="1">IFERROR(INDEX(INDIRECT("'"&amp;n_feu&amp;"'!$R$5:$R$144"),MATCH($Y17&amp;FC$15,INDIRECT("'"&amp;n_feu&amp;"'!$C$5:$C$144")&amp;INDIRECT("'"&amp;n_feu&amp;"'!$D$5:$D$144"),0)),"")</f>
        <v/>
      </c>
      <c r="FD17" s="26" cm="1">
        <f t="array" aca="1" ref="FD17" ca="1">IFERROR(INDEX(INDIRECT("'"&amp;n_feu&amp;"'!$R$5:$R$144"),MATCH($Y17&amp;FD$15,INDIRECT("'"&amp;n_feu&amp;"'!$C$5:$C$144")&amp;INDIRECT("'"&amp;n_feu&amp;"'!$D$5:$D$144"),0)),"")</f>
        <v>286</v>
      </c>
      <c r="FE17" s="23" t="str" cm="1">
        <f t="array" aca="1" ref="FE17" ca="1">IFERROR(INDEX(INDIRECT("'"&amp;n_feu&amp;"'!$R$5:$R$144"),MATCH($Y17&amp;FE$15,INDIRECT("'"&amp;n_feu&amp;"'!$C$5:$C$144")&amp;INDIRECT("'"&amp;n_feu&amp;"'!$D$5:$D$144"),0)),"")</f>
        <v/>
      </c>
      <c r="FF17" s="23" t="str" cm="1">
        <f t="array" aca="1" ref="FF17" ca="1">IFERROR(INDEX(INDIRECT("'"&amp;n_feu&amp;"'!$R$5:$R$154"),MATCH($Y17&amp;FF$15,INDIRECT("'"&amp;n_feu&amp;"'!$C$5:$C$154")&amp;INDIRECT("'"&amp;n_feu&amp;"'!$D$5:$D$154"),0)),"")</f>
        <v/>
      </c>
      <c r="FG17" s="31" t="str" cm="1">
        <f t="array" aca="1" ref="FG17" ca="1">IFERROR(INDEX(INDIRECT("'"&amp;n_feu&amp;"'!$R$5:$R$154"),MATCH($Y17&amp;FG$15,INDIRECT("'"&amp;n_feu&amp;"'!$C$5:$C$154")&amp;INDIRECT("'"&amp;n_feu&amp;"'!$D$5:$D$154"),0)),"")</f>
        <v/>
      </c>
      <c r="FH17" s="45" t="str">
        <f t="shared" ca="1" si="67"/>
        <v/>
      </c>
      <c r="FI17" s="46">
        <f t="shared" ca="1" si="68"/>
        <v>661</v>
      </c>
      <c r="FJ17" s="35">
        <f t="shared" ca="1" si="69"/>
        <v>11.1709</v>
      </c>
      <c r="FK17" s="36" t="str">
        <f t="shared" ca="1" si="70"/>
        <v/>
      </c>
      <c r="FL17" s="23"/>
      <c r="FM17" s="23" t="str">
        <f t="shared" ca="1" si="71"/>
        <v/>
      </c>
      <c r="FN17" s="47" t="str">
        <f t="shared" si="72"/>
        <v/>
      </c>
      <c r="FO17" s="31"/>
      <c r="FP17" s="48"/>
      <c r="FQ17" s="36">
        <f t="shared" ca="1" si="73"/>
        <v>368.66249999999997</v>
      </c>
      <c r="FR17" s="23">
        <v>368.67</v>
      </c>
      <c r="FS17" s="23">
        <f t="shared" ref="FS17:FS30" ca="1" si="96">IF(SUM(FQ17)=0,"",SUM(FR17-FQ17))</f>
        <v>7.5000000000500222E-3</v>
      </c>
      <c r="FT17" s="47">
        <f t="shared" ref="FT17:FT39" si="97">IF(FR17=0,"",FR17)</f>
        <v>368.67</v>
      </c>
      <c r="FU17" s="31"/>
      <c r="FV17" s="49"/>
      <c r="FW17" s="22">
        <f t="shared" si="76"/>
        <v>45482</v>
      </c>
      <c r="FX17" s="36" t="str">
        <f t="shared" ca="1" si="77"/>
        <v/>
      </c>
      <c r="FY17" s="23"/>
      <c r="FZ17" s="23" t="str">
        <f t="shared" ca="1" si="78"/>
        <v/>
      </c>
      <c r="GA17" s="47" t="str">
        <f t="shared" si="79"/>
        <v/>
      </c>
      <c r="GB17" s="50"/>
      <c r="GC17" s="48"/>
      <c r="GD17" s="51">
        <f t="shared" ca="1" si="80"/>
        <v>281.16660000000002</v>
      </c>
      <c r="GE17" s="52">
        <v>281.17</v>
      </c>
      <c r="GF17" s="23">
        <f t="shared" ca="1" si="81"/>
        <v>3.3999999999991815E-3</v>
      </c>
      <c r="GG17" s="47">
        <f t="shared" si="82"/>
        <v>281.17</v>
      </c>
      <c r="GH17" s="55">
        <v>1034</v>
      </c>
      <c r="GI17" s="49" t="s">
        <v>152</v>
      </c>
      <c r="GJ17" s="51" t="str">
        <f t="shared" ca="1" si="83"/>
        <v/>
      </c>
      <c r="GK17" s="23"/>
      <c r="GL17" s="23" t="str">
        <f t="shared" ca="1" si="84"/>
        <v/>
      </c>
      <c r="GM17" s="47" t="str">
        <f t="shared" si="85"/>
        <v/>
      </c>
      <c r="GN17" s="31"/>
      <c r="GO17" s="53"/>
      <c r="GP17" s="51" t="str">
        <f t="shared" ca="1" si="86"/>
        <v/>
      </c>
      <c r="GQ17" s="23"/>
      <c r="GR17" s="23" t="str">
        <f t="shared" ca="1" si="87"/>
        <v/>
      </c>
      <c r="GS17" s="47" t="str">
        <f t="shared" si="88"/>
        <v/>
      </c>
      <c r="GT17" s="31"/>
      <c r="GU17" s="53"/>
      <c r="GV17" s="36" cm="1">
        <f t="array" aca="1" ref="GV17" ca="1">IFERROR(INDEX(INDIRECT("'"&amp;n_feu&amp;"'!$O$5:$O$154"),MATCH($Y17&amp;DB$13,INDIRECT("'"&amp;n_feu&amp;"'!$C$5:$C$154")&amp;INDIRECT("'"&amp;n_feu&amp;"'!$D$5:$D$154"),0)),"")</f>
        <v>25</v>
      </c>
      <c r="GW17" s="23" t="str">
        <f t="shared" si="89"/>
        <v/>
      </c>
      <c r="GX17" s="23"/>
      <c r="GY17" s="23" t="str">
        <f t="shared" si="90"/>
        <v/>
      </c>
      <c r="GZ17" s="47" t="str">
        <f t="shared" si="91"/>
        <v/>
      </c>
      <c r="HA17" s="31"/>
      <c r="HB17" s="53"/>
      <c r="HC17" s="22">
        <f t="shared" si="92"/>
        <v>45482</v>
      </c>
      <c r="HD17" s="23" t="str" cm="1">
        <f t="array" aca="1" ref="HD17" ca="1">IFERROR(INDEX(INDIRECT("'"&amp;n_feu&amp;"'!$S$5:$S$144"),MATCH($Y17&amp;HD$15,INDIRECT("'"&amp;n_feu&amp;"'!$C$5:$C$144")&amp;INDIRECT("'"&amp;n_feu&amp;"'!$D$5:$D$144"),0)),"")</f>
        <v/>
      </c>
      <c r="HE17" s="23" t="str" cm="1">
        <f t="array" aca="1" ref="HE17" ca="1">IFERROR(INDEX(INDIRECT("'"&amp;n_feu&amp;"'!$S$5:$S$164"),MATCH($Y17&amp;HE$15,INDIRECT("'"&amp;n_feu&amp;"'!$C$5:$C$164")&amp;INDIRECT("'"&amp;n_feu&amp;"'!$D$5:$D$164"),0)),"")</f>
        <v/>
      </c>
      <c r="HF17" s="23" t="str" cm="1">
        <f t="array" aca="1" ref="HF17" ca="1">IFERROR(INDEX(INDIRECT("'"&amp;n_feu&amp;"'!$S$5:$S$144"),MATCH($Y17&amp;HF$15,INDIRECT("'"&amp;n_feu&amp;"'!$C$5:$C$144")&amp;INDIRECT("'"&amp;n_feu&amp;"'!$D$5:$D$144"),0)),"")</f>
        <v/>
      </c>
      <c r="HG17" s="23" t="str" cm="1">
        <f t="array" aca="1" ref="HG17" ca="1">IFERROR(INDEX(INDIRECT("'"&amp;n_feu&amp;"'!$S$5:$S$144"),MATCH($Y17&amp;HG$15,INDIRECT("'"&amp;n_feu&amp;"'!$C$5:$C$144")&amp;INDIRECT("'"&amp;n_feu&amp;"'!$D$5:$D$144"),0)),"")</f>
        <v/>
      </c>
      <c r="HH17" s="23" t="str" cm="1">
        <f t="array" aca="1" ref="HH17" ca="1">IFERROR(INDEX(INDIRECT("'"&amp;n_feu&amp;"'!$S$5:$S$144"),MATCH($Y17&amp;HH$15,INDIRECT("'"&amp;n_feu&amp;"'!$C$5:$C$144")&amp;INDIRECT("'"&amp;n_feu&amp;"'!$D$5:$D$144"),0)),"")</f>
        <v/>
      </c>
      <c r="HI17" s="23" t="str" cm="1">
        <f t="array" aca="1" ref="HI17" ca="1">IFERROR(INDEX(INDIRECT("'"&amp;n_feu&amp;"'!$S$5:$S$144"),MATCH($Y17&amp;HI$15,INDIRECT("'"&amp;n_feu&amp;"'!$C$5:$C$144")&amp;INDIRECT("'"&amp;n_feu&amp;"'!$D$5:$D$144"),0)),"")</f>
        <v/>
      </c>
      <c r="HJ17" s="23" t="str" cm="1">
        <f t="array" aca="1" ref="HJ17" ca="1">IFERROR(INDEX(INDIRECT("'"&amp;n_feu&amp;"'!$S$5:$S$144"),MATCH($Y17&amp;HJ$15,INDIRECT("'"&amp;n_feu&amp;"'!$C$5:$C$144")&amp;INDIRECT("'"&amp;n_feu&amp;"'!$D$5:$D$144"),0)),"")</f>
        <v/>
      </c>
      <c r="HK17" s="22">
        <f t="shared" si="93"/>
        <v>45482</v>
      </c>
      <c r="HL17" s="23" t="str" cm="1">
        <f t="array" aca="1" ref="HL17" ca="1">IFERROR(INDEX(INDIRECT("'"&amp;n_feu&amp;"'!$S$5:$S$144"),MATCH($Y17&amp;HL$15,INDIRECT("'"&amp;n_feu&amp;"'!$C$5:$C$144")&amp;INDIRECT("'"&amp;n_feu&amp;"'!$D$5:$D$144"),0)),"")</f>
        <v/>
      </c>
      <c r="HM17" s="23" t="str" cm="1">
        <f t="array" aca="1" ref="HM17" ca="1">IFERROR(INDEX(INDIRECT("'"&amp;n_feu&amp;"'!$S$5:$S$164"),MATCH($Y17&amp;HM$15,INDIRECT("'"&amp;n_feu&amp;"'!$C$5:$C$164")&amp;INDIRECT("'"&amp;n_feu&amp;"'!$D$5:$D$164"),0)),"")</f>
        <v/>
      </c>
      <c r="HN17" s="23" t="str" cm="1">
        <f t="array" aca="1" ref="HN17" ca="1">IFERROR(INDEX(INDIRECT("'"&amp;n_feu&amp;"'!$S$5:$S$144"),MATCH($Y17&amp;HN$15,INDIRECT("'"&amp;n_feu&amp;"'!$C$5:$C$144")&amp;INDIRECT("'"&amp;n_feu&amp;"'!$D$5:$D$144"),0)),"")</f>
        <v/>
      </c>
      <c r="HO17" s="23" t="str" cm="1">
        <f t="array" aca="1" ref="HO17" ca="1">IFERROR(INDEX(INDIRECT("'"&amp;n_feu&amp;"'!$S$5:$S$144"),MATCH($Y17&amp;HO$15,INDIRECT("'"&amp;n_feu&amp;"'!$C$5:$C$144")&amp;INDIRECT("'"&amp;n_feu&amp;"'!$D$5:$D$144"),0)),"")</f>
        <v/>
      </c>
      <c r="HP17" s="23" t="str" cm="1">
        <f t="array" aca="1" ref="HP17" ca="1">IFERROR(INDEX(INDIRECT("'"&amp;n_feu&amp;"'!$S$5:$S$144"),MATCH($Y17&amp;HP$15,INDIRECT("'"&amp;n_feu&amp;"'!$C$5:$C$144")&amp;INDIRECT("'"&amp;n_feu&amp;"'!$D$5:$D$144"),0)),"")</f>
        <v/>
      </c>
      <c r="HQ17" s="23" t="str" cm="1">
        <f t="array" aca="1" ref="HQ17" ca="1">IFERROR(INDEX(INDIRECT("'"&amp;n_feu&amp;"'!$S$5:$S$144"),MATCH($Y17&amp;HQ$15,INDIRECT("'"&amp;n_feu&amp;"'!$C$5:$C$144")&amp;INDIRECT("'"&amp;n_feu&amp;"'!$D$5:$D$144"),0)),"")</f>
        <v/>
      </c>
      <c r="HR17" s="23" t="str" cm="1">
        <f t="array" aca="1" ref="HR17" ca="1">IFERROR(INDEX(INDIRECT("'"&amp;n_feu&amp;"'!$S$5:$S$144"),MATCH($Y17&amp;HR$15,INDIRECT("'"&amp;n_feu&amp;"'!$C$5:$C$144")&amp;INDIRECT("'"&amp;n_feu&amp;"'!$D$5:$D$144"),0)),"")</f>
        <v/>
      </c>
      <c r="HS17" s="54">
        <f t="shared" ca="1" si="94"/>
        <v>0</v>
      </c>
      <c r="HT17" s="54">
        <f t="shared" ca="1" si="95"/>
        <v>0</v>
      </c>
    </row>
    <row r="18" spans="1:228" ht="30" customHeight="1" x14ac:dyDescent="0.25">
      <c r="A18" s="22">
        <v>45483</v>
      </c>
      <c r="B18" s="23" t="str" cm="1">
        <f t="array" aca="1" ref="B18" ca="1">IFERROR(INDEX(INDIRECT("'"&amp;n_feu&amp;"'!$F$5:$F$144"),MATCH($A18&amp;B$13,INDIRECT("'"&amp;n_feu&amp;"'!$C$5:$C$144")&amp;INDIRECT("'"&amp;n_feu&amp;"'!$D$5:$D$144"),0)),"")</f>
        <v/>
      </c>
      <c r="C18" s="23" cm="1">
        <f t="array" aca="1" ref="C18" ca="1">IFERROR(INDEX(INDIRECT("'"&amp;n_feu&amp;"'!$F$5:$F$164"),MATCH($A18&amp;C$13,INDIRECT("'"&amp;n_feu&amp;"'!$C$5:$C$164")&amp;INDIRECT("'"&amp;n_feu&amp;"'!$D$5:$D$164"),0)),"")</f>
        <v>1548</v>
      </c>
      <c r="D18" s="23" t="str" cm="1">
        <f t="array" aca="1" ref="D18" ca="1">IFERROR(INDEX(INDIRECT("'"&amp;n_feu&amp;"'!$F$5:$F$144"),MATCH($A18&amp;D$13,INDIRECT("'"&amp;n_feu&amp;"'!$C$5:$C$144")&amp;INDIRECT("'"&amp;n_feu&amp;"'!$D$5:$D$144"),0)),"")</f>
        <v/>
      </c>
      <c r="E18" s="23" cm="1">
        <f t="array" aca="1" ref="E18" ca="1">IFERROR(INDEX(INDIRECT("'"&amp;n_feu&amp;"'!$F$5:$F$144"),MATCH($A18&amp;E$13,INDIRECT("'"&amp;n_feu&amp;"'!$C$5:$C$144")&amp;INDIRECT("'"&amp;n_feu&amp;"'!$D$5:$D$144"),0)),"")</f>
        <v>660</v>
      </c>
      <c r="F18" s="23" t="str" cm="1">
        <f t="array" aca="1" ref="F18" ca="1">IFERROR(INDEX(INDIRECT("'"&amp;n_feu&amp;"'!$F$5:$F$154"),MATCH($A18&amp;F$13,INDIRECT("'"&amp;n_feu&amp;"'!$C$5:$C$154")&amp;INDIRECT("'"&amp;n_feu&amp;"'!$D$5:$D$154"),0)),"")</f>
        <v/>
      </c>
      <c r="G18" s="23" t="str" cm="1">
        <f t="array" aca="1" ref="G18" ca="1">IFERROR(INDEX(INDIRECT("'"&amp;n_feu&amp;"'!$F$5:$F$154"),MATCH($A18&amp;G$13,INDIRECT("'"&amp;n_feu&amp;"'!$C$5:$C$154")&amp;INDIRECT("'"&amp;n_feu&amp;"'!$D$5:$D$154"),0)),"")</f>
        <v/>
      </c>
      <c r="H18" s="24">
        <f t="shared" ca="1" si="4"/>
        <v>0</v>
      </c>
      <c r="I18" s="25">
        <f t="shared" ref="I18:I39" ca="1" si="98">SUM(C18)+ SUM(E18)</f>
        <v>2208</v>
      </c>
      <c r="J18" s="22">
        <f t="shared" si="6"/>
        <v>45483</v>
      </c>
      <c r="K18" s="26" t="str" cm="1">
        <f t="array" aca="1" ref="K18" ca="1">IFERROR(INDEX(INDIRECT("'"&amp;n_feu&amp;"'!$cv$5:$cv$144"),MATCH($A18&amp;K$13,INDIRECT("'"&amp;n_feu&amp;"'!$C$5:$C$144")&amp;INDIRECT("'"&amp;n_feu&amp;"'!$D$5:$D$144"),0)),"")</f>
        <v/>
      </c>
      <c r="L18" s="27" t="str">
        <f t="shared" ca="1" si="7"/>
        <v>0</v>
      </c>
      <c r="M18" s="26" cm="1">
        <f t="array" aca="1" ref="M18" ca="1">IFERROR(INDEX(INDIRECT("'"&amp;n_feu&amp;"'!$cv$5:$cv$164"),MATCH($A18&amp;M$13,INDIRECT("'"&amp;n_feu&amp;"'!$C$5:$C$164")&amp;INDIRECT("'"&amp;n_feu&amp;"'!$D$5:$D$164"),0)),"")</f>
        <v>1548</v>
      </c>
      <c r="N18" s="27" t="str">
        <f t="shared" ca="1" si="8"/>
        <v>0</v>
      </c>
      <c r="O18" s="26" t="str" cm="1">
        <f t="array" aca="1" ref="O18" ca="1">IFERROR(INDEX(INDIRECT("'"&amp;n_feu&amp;"'!$cv$5:$cv$144"),MATCH($A18&amp;O$13,INDIRECT("'"&amp;n_feu&amp;"'!$C$5:$C$144")&amp;INDIRECT("'"&amp;n_feu&amp;"'!$D$5:$D$144"),0)),"")</f>
        <v/>
      </c>
      <c r="P18" s="27" t="str">
        <f t="shared" ca="1" si="9"/>
        <v>0</v>
      </c>
      <c r="Q18" s="26" cm="1">
        <f t="array" aca="1" ref="Q18" ca="1">IFERROR(INDEX(INDIRECT("'"&amp;n_feu&amp;"'!$cv$5:$cv$144"),MATCH($A18&amp;Q$13,INDIRECT("'"&amp;n_feu&amp;"'!$C$5:$C$144")&amp;INDIRECT("'"&amp;n_feu&amp;"'!$D$5:$D$144"),0)),"")</f>
        <v>660</v>
      </c>
      <c r="R18" s="27" t="str">
        <f t="shared" ca="1" si="10"/>
        <v>0</v>
      </c>
      <c r="S18" s="26" t="str" cm="1">
        <f t="array" aca="1" ref="S18" ca="1">IFERROR(INDEX(INDIRECT("'"&amp;n_feu&amp;"'!$cv$5:$cv$154"),MATCH($A18&amp;S$13,INDIRECT("'"&amp;n_feu&amp;"'!$C$5:$C$154")&amp;INDIRECT("'"&amp;n_feu&amp;"'!$D$5:$D$154"),0)),"")</f>
        <v/>
      </c>
      <c r="T18" s="27" t="str">
        <f t="shared" ca="1" si="11"/>
        <v>0</v>
      </c>
      <c r="U18" s="26" t="str" cm="1">
        <f t="array" aca="1" ref="U18" ca="1">IFERROR(INDEX(INDIRECT("'"&amp;n_feu&amp;"'!$cv$5:$cv$154"),MATCH($A18&amp;U$13,INDIRECT("'"&amp;n_feu&amp;"'!$C$5:$C$154")&amp;INDIRECT("'"&amp;n_feu&amp;"'!$D$5:$D$154"),0)),"")</f>
        <v/>
      </c>
      <c r="V18" s="27" t="str">
        <f t="shared" ca="1" si="12"/>
        <v>0</v>
      </c>
      <c r="W18" s="28">
        <f t="shared" ca="1" si="13"/>
        <v>0</v>
      </c>
      <c r="X18" s="28">
        <f t="shared" ca="1" si="14"/>
        <v>0</v>
      </c>
      <c r="Y18" s="22">
        <f t="shared" si="15"/>
        <v>45483</v>
      </c>
      <c r="Z18" s="23" t="str" cm="1">
        <f t="array" aca="1" ref="Z18" ca="1">IFERROR(INDEX(INDIRECT("'"&amp;n_feu&amp;"'!$I$5:$I$144"),MATCH($Y18&amp;Z$13,INDIRECT("'"&amp;n_feu&amp;"'!$C$5:$C$144")&amp;INDIRECT("'"&amp;n_feu&amp;"'!$D$5:$D$144"),0)),"")</f>
        <v/>
      </c>
      <c r="AA18" s="23" cm="1">
        <f t="array" aca="1" ref="AA18" ca="1">IFERROR(INDEX(INDIRECT("'"&amp;n_feu&amp;"'!$I$5:$I$164"),MATCH($Y18&amp;AA$13,INDIRECT("'"&amp;n_feu&amp;"'!$C$5:$C$164")&amp;INDIRECT("'"&amp;n_feu&amp;"'!$D$5:$D$164"),0)),"")</f>
        <v>757</v>
      </c>
      <c r="AB18" s="23" t="str" cm="1">
        <f t="array" aca="1" ref="AB18" ca="1">IFERROR(INDEX(INDIRECT("'"&amp;n_feu&amp;"'!$I$5:$I$144"),MATCH($Y18&amp;AB$13,INDIRECT("'"&amp;n_feu&amp;"'!$C$5:$C$144")&amp;INDIRECT("'"&amp;n_feu&amp;"'!$D$5:$D$144"),0)),"")</f>
        <v/>
      </c>
      <c r="AC18" s="23" cm="1">
        <f t="array" aca="1" ref="AC18" ca="1">IFERROR(INDEX(INDIRECT("'"&amp;n_feu&amp;"'!$I$5:$I$144"),MATCH($Y18&amp;AC$13,INDIRECT("'"&amp;n_feu&amp;"'!$C$5:$C$144")&amp;INDIRECT("'"&amp;n_feu&amp;"'!$D$5:$D$144"),0)),"")</f>
        <v>39</v>
      </c>
      <c r="AD18" s="23" t="str" cm="1">
        <f t="array" aca="1" ref="AD18" ca="1">IFERROR(INDEX(INDIRECT("'"&amp;n_feu&amp;"'!$I$5:$I$144"),MATCH($Y18&amp;AD$13,INDIRECT("'"&amp;n_feu&amp;"'!$C$5:$C$144")&amp;INDIRECT("'"&amp;n_feu&amp;"'!$D$5:$D$144"),0)),"")</f>
        <v/>
      </c>
      <c r="AE18" s="23" t="str" cm="1">
        <f t="array" aca="1" ref="AE18" ca="1">IFERROR(INDEX(INDIRECT("'"&amp;n_feu&amp;"'!$I$5:$I$154"),MATCH($Y18&amp;AE$13,INDIRECT("'"&amp;n_feu&amp;"'!$C$5:$C$154")&amp;INDIRECT("'"&amp;n_feu&amp;"'!$D$5:$D$154"),0)),"")</f>
        <v/>
      </c>
      <c r="AF18" s="23" t="str" cm="1">
        <f t="array" aca="1" ref="AF18" ca="1">IFERROR(INDEX(INDIRECT("'"&amp;n_feu&amp;"'!$I$5:$I$164"),MATCH($Y18&amp;AF$13,INDIRECT("'"&amp;n_feu&amp;"'!$C$5:$C$164")&amp;INDIRECT("'"&amp;n_feu&amp;"'!$D$5:$D$164"),0)),"")</f>
        <v/>
      </c>
      <c r="AG18" s="22">
        <f t="shared" si="16"/>
        <v>45483</v>
      </c>
      <c r="AH18" s="23" t="str" cm="1">
        <f t="array" aca="1" ref="AH18" ca="1">IFERROR(INDEX(INDIRECT("'"&amp;n_feu&amp;"'!$J$5:$J$144"),MATCH($Y18&amp;AH$13,INDIRECT("'"&amp;n_feu&amp;"'!$C$5:$C$144")&amp;INDIRECT("'"&amp;n_feu&amp;"'!$D$5:$D$144"),0)),"")</f>
        <v/>
      </c>
      <c r="AI18" s="23" t="str" cm="1">
        <f t="array" aca="1" ref="AI18" ca="1">IFERROR(INDEX(INDIRECT("'"&amp;n_feu&amp;"'!$J$5:$J$154"),MATCH($Y18&amp;AI$13,INDIRECT("'"&amp;n_feu&amp;"'!$C$5:$C$164")&amp;INDIRECT("'"&amp;n_feu&amp;"'!$D$5:$D$164"),0)),"")</f>
        <v/>
      </c>
      <c r="AJ18" s="23" t="str" cm="1">
        <f t="array" aca="1" ref="AJ18" ca="1">IFERROR(INDEX(INDIRECT("'"&amp;n_feu&amp;"'!$J$5:$J$144"),MATCH($Y18&amp;AJ$13,INDIRECT("'"&amp;n_feu&amp;"'!$C$5:$C$144")&amp;INDIRECT("'"&amp;n_feu&amp;"'!$D$5:$D$144"),0)),"")</f>
        <v/>
      </c>
      <c r="AK18" s="23" cm="1">
        <f t="array" aca="1" ref="AK18" ca="1">IFERROR(INDEX(INDIRECT("'"&amp;n_feu&amp;"'!$J$5:$J$144"),MATCH($Y18&amp;AK$13,INDIRECT("'"&amp;n_feu&amp;"'!$C$5:$C$144")&amp;INDIRECT("'"&amp;n_feu&amp;"'!$D$5:$D$144"),0)),"")</f>
        <v>215</v>
      </c>
      <c r="AL18" s="23" t="str" cm="1">
        <f t="array" aca="1" ref="AL18" ca="1">IFERROR(INDEX(INDIRECT("'"&amp;n_feu&amp;"'!$J$5:$J$144"),MATCH($Y18&amp;AL$13,INDIRECT("'"&amp;n_feu&amp;"'!$C$5:$C$144")&amp;INDIRECT("'"&amp;n_feu&amp;"'!$D$5:$D$144"),0)),"")</f>
        <v/>
      </c>
      <c r="AM18" s="23" t="str" cm="1">
        <f t="array" aca="1" ref="AM18" ca="1">IFERROR(INDEX(INDIRECT("'"&amp;n_feu&amp;"'!$J$5:$J$154"),MATCH($Y18&amp;AM$13,INDIRECT("'"&amp;n_feu&amp;"'!$C$5:$C$154")&amp;INDIRECT("'"&amp;n_feu&amp;"'!$D$5:$D$154"),0)),"")</f>
        <v/>
      </c>
      <c r="AN18" s="23" t="str" cm="1">
        <f t="array" aca="1" ref="AN18" ca="1">IFERROR(INDEX(INDIRECT("'"&amp;n_feu&amp;"'!$J$5:$J$154"),MATCH($Y18&amp;AN$13,INDIRECT("'"&amp;n_feu&amp;"'!$C$5:$C$164")&amp;INDIRECT("'"&amp;n_feu&amp;"'!$D$5:$D$164"),0)),"")</f>
        <v/>
      </c>
      <c r="AO18" s="22">
        <f t="shared" si="17"/>
        <v>45483</v>
      </c>
      <c r="AP18" s="23" t="str" cm="1">
        <f t="array" aca="1" ref="AP18" ca="1">IFERROR(INDEX(INDIRECT("'"&amp;n_feu&amp;"'!$K$5:$K$144"),MATCH($Y18&amp;AP$13,INDIRECT("'"&amp;n_feu&amp;"'!$C$5:$C$144")&amp;INDIRECT("'"&amp;n_feu&amp;"'!$D$5:$D$144"),0)),"")</f>
        <v/>
      </c>
      <c r="AQ18" s="23" cm="1">
        <f t="array" aca="1" ref="AQ18" ca="1">IFERROR(INDEX(INDIRECT("'"&amp;n_feu&amp;"'!$K$5:$K$164"),MATCH($Y18&amp;AQ$13,INDIRECT("'"&amp;n_feu&amp;"'!$C$5:$C$164")&amp;INDIRECT("'"&amp;n_feu&amp;"'!$D$5:$D$164"),0)),"")</f>
        <v>23</v>
      </c>
      <c r="AR18" s="23" t="str" cm="1">
        <f t="array" aca="1" ref="AR18" ca="1">IFERROR(INDEX(INDIRECT("'"&amp;n_feu&amp;"'!$K$5:$K$144"),MATCH($Y18&amp;AR$13,INDIRECT("'"&amp;n_feu&amp;"'!$C$5:$C$144")&amp;INDIRECT("'"&amp;n_feu&amp;"'!$D$5:$D$144"),0)),"")</f>
        <v/>
      </c>
      <c r="AS18" s="23" cm="1">
        <f t="array" aca="1" ref="AS18" ca="1">IFERROR(INDEX(INDIRECT("'"&amp;n_feu&amp;"'!$K$5:$K$144"),MATCH($Y18&amp;AS$13,INDIRECT("'"&amp;n_feu&amp;"'!$C$5:$C$144")&amp;INDIRECT("'"&amp;n_feu&amp;"'!$D$5:$D$144"),0)),"")</f>
        <v>36</v>
      </c>
      <c r="AT18" s="23" t="str" cm="1">
        <f t="array" aca="1" ref="AT18" ca="1">IFERROR(INDEX(INDIRECT("'"&amp;n_feu&amp;"'!$K$5:$K$144"),MATCH($Y18&amp;AT$13,INDIRECT("'"&amp;n_feu&amp;"'!$C$5:$C$144")&amp;INDIRECT("'"&amp;n_feu&amp;"'!$D$5:$D$144"),0)),"")</f>
        <v/>
      </c>
      <c r="AU18" s="23" t="str" cm="1">
        <f t="array" aca="1" ref="AU18" ca="1">IFERROR(INDEX(INDIRECT("'"&amp;n_feu&amp;"'!$K$5:$K$154"),MATCH($Y18&amp;AU$13,INDIRECT("'"&amp;n_feu&amp;"'!$C$5:$C$154")&amp;INDIRECT("'"&amp;n_feu&amp;"'!$D$5:$D$154"),0)),"")</f>
        <v/>
      </c>
      <c r="AV18" s="23" t="str" cm="1">
        <f t="array" aca="1" ref="AV18" ca="1">IFERROR(INDEX(INDIRECT("'"&amp;n_feu&amp;"'!$K$5:$K$154"),MATCH($Y18&amp;AV$13,INDIRECT("'"&amp;n_feu&amp;"'!$C$5:$C$154")&amp;INDIRECT("'"&amp;n_feu&amp;"'!$D$5:$D$154"),0)),"")</f>
        <v/>
      </c>
      <c r="AW18" s="22">
        <f t="shared" si="18"/>
        <v>45483</v>
      </c>
      <c r="AX18" s="23" t="str" cm="1">
        <f t="array" aca="1" ref="AX18" ca="1">IFERROR(INDEX(INDIRECT("'"&amp;n_feu&amp;"'!$L$5:$L$144"),MATCH($Y18&amp;AX$13,INDIRECT("'"&amp;n_feu&amp;"'!$C$5:$C$144")&amp;INDIRECT("'"&amp;n_feu&amp;"'!$D$5:$D$144"),0)),"")</f>
        <v/>
      </c>
      <c r="AY18" s="23" t="str" cm="1">
        <f t="array" aca="1" ref="AY18" ca="1">IFERROR(INDEX(INDIRECT("'"&amp;n_feu&amp;"'!$L$5:$L$164"),MATCH($Y18&amp;AY$13,INDIRECT("'"&amp;n_feu&amp;"'!$C$5:$C$164")&amp;INDIRECT("'"&amp;n_feu&amp;"'!$D$5:$D$164"),0)),"")</f>
        <v/>
      </c>
      <c r="AZ18" s="23" t="str" cm="1">
        <f t="array" aca="1" ref="AZ18" ca="1">IFERROR(INDEX(INDIRECT("'"&amp;n_feu&amp;"'!$L$5:$L$144"),MATCH($Y18&amp;AZ$13,INDIRECT("'"&amp;n_feu&amp;"'!$C$5:$C$144")&amp;INDIRECT("'"&amp;n_feu&amp;"'!$D$5:$D$144"),0)),"")</f>
        <v/>
      </c>
      <c r="BA18" s="23" t="str" cm="1">
        <f t="array" aca="1" ref="BA18" ca="1">IFERROR(INDEX(INDIRECT("'"&amp;n_feu&amp;"'!$L$5:$L$144"),MATCH($Y18&amp;BA$13,INDIRECT("'"&amp;n_feu&amp;"'!$C$5:$C$144")&amp;INDIRECT("'"&amp;n_feu&amp;"'!$D$5:$D$144"),0)),"")</f>
        <v/>
      </c>
      <c r="BB18" s="23" t="str" cm="1">
        <f t="array" aca="1" ref="BB18" ca="1">IFERROR(INDEX(INDIRECT("'"&amp;n_feu&amp;"'!$L$5:$L$144"),MATCH($Y18&amp;BB$13,INDIRECT("'"&amp;n_feu&amp;"'!$C$5:$C$144")&amp;INDIRECT("'"&amp;n_feu&amp;"'!$D$5:$D$144"),0)),"")</f>
        <v/>
      </c>
      <c r="BC18" s="23" t="str" cm="1">
        <f t="array" aca="1" ref="BC18" ca="1">IFERROR(INDEX(INDIRECT("'"&amp;n_feu&amp;"'!$L$5:$L$164"),MATCH($Y18&amp;BC$13,INDIRECT("'"&amp;n_feu&amp;"'!$C$5:$C$164")&amp;INDIRECT("'"&amp;n_feu&amp;"'!$D$5:$D$164"),0)),"")</f>
        <v/>
      </c>
      <c r="BD18" s="23" t="str" cm="1">
        <f t="array" aca="1" ref="BD18" ca="1">IFERROR(INDEX(INDIRECT("'"&amp;n_feu&amp;"'!$L$5:$L$154"),MATCH($Y18&amp;BD$13,INDIRECT("'"&amp;n_feu&amp;"'!$C$5:$C$154")&amp;INDIRECT("'"&amp;n_feu&amp;"'!$D$5:$D$154"),0)),"")</f>
        <v/>
      </c>
      <c r="BE18" s="22">
        <f t="shared" si="19"/>
        <v>45483</v>
      </c>
      <c r="BF18" s="23" t="str" cm="1">
        <f t="array" aca="1" ref="BF18" ca="1">IFERROR(INDEX(INDIRECT("'"&amp;n_feu&amp;"'!$M$5:$M$144"),MATCH($Y18&amp;BF$13,INDIRECT("'"&amp;n_feu&amp;"'!$C$5:$C$144")&amp;INDIRECT("'"&amp;n_feu&amp;"'!$D$5:$D$144"),0)),"")</f>
        <v/>
      </c>
      <c r="BG18" s="23" t="str" cm="1">
        <f t="array" aca="1" ref="BG18" ca="1">IFERROR(INDEX(INDIRECT("'"&amp;n_feu&amp;"'!$M$5:$M$164"),MATCH($Y18&amp;BG$13,INDIRECT("'"&amp;n_feu&amp;"'!$C$5:$C$164")&amp;INDIRECT("'"&amp;n_feu&amp;"'!$D$5:$D$164"),0)),"")</f>
        <v/>
      </c>
      <c r="BH18" s="23" t="str" cm="1">
        <f t="array" aca="1" ref="BH18" ca="1">IFERROR(INDEX(INDIRECT("'"&amp;n_feu&amp;"'!$M$5:$M$144"),MATCH($Y18&amp;BH$13,INDIRECT("'"&amp;n_feu&amp;"'!$C$5:$C$144")&amp;INDIRECT("'"&amp;n_feu&amp;"'!$D$5:$D$144"),0)),"")</f>
        <v/>
      </c>
      <c r="BI18" s="23" t="str" cm="1">
        <f t="array" aca="1" ref="BI18" ca="1">IFERROR(INDEX(INDIRECT("'"&amp;n_feu&amp;"'!$M$5:$M$144"),MATCH($Y18&amp;BI$13,INDIRECT("'"&amp;n_feu&amp;"'!$C$5:$C$144")&amp;INDIRECT("'"&amp;n_feu&amp;"'!$D$5:$D$144"),0)),"")</f>
        <v/>
      </c>
      <c r="BJ18" s="23" t="str" cm="1">
        <f t="array" aca="1" ref="BJ18" ca="1">IFERROR(INDEX(INDIRECT("'"&amp;n_feu&amp;"'!$M$5:$M$144"),MATCH($Y18&amp;BJ$13,INDIRECT("'"&amp;n_feu&amp;"'!$C$5:$C$144")&amp;INDIRECT("'"&amp;n_feu&amp;"'!$D$5:$D$144"),0)),"")</f>
        <v/>
      </c>
      <c r="BK18" s="23" t="str" cm="1">
        <f t="array" aca="1" ref="BK18" ca="1">IFERROR(INDEX(INDIRECT("'"&amp;n_feu&amp;"'!$M$5:$M$164"),MATCH($Y18&amp;BK$13,INDIRECT("'"&amp;n_feu&amp;"'!$C$5:$C$164")&amp;INDIRECT("'"&amp;n_feu&amp;"'!$D$5:$D$164"),0)),"")</f>
        <v/>
      </c>
      <c r="BL18" s="23" t="str" cm="1">
        <f t="array" aca="1" ref="BL18" ca="1">IFERROR(INDEX(INDIRECT("'"&amp;n_feu&amp;"'!$M$5:$M$154"),MATCH($Y18&amp;BL$13,INDIRECT("'"&amp;n_feu&amp;"'!$C$5:$C$154")&amp;INDIRECT("'"&amp;n_feu&amp;"'!$D$5:$D$154"),0)),"")</f>
        <v/>
      </c>
      <c r="BM18" s="22">
        <f t="shared" si="20"/>
        <v>45483</v>
      </c>
      <c r="BN18" s="23" t="str">
        <f t="shared" ca="1" si="21"/>
        <v/>
      </c>
      <c r="BO18" s="23">
        <f t="shared" ca="1" si="22"/>
        <v>23</v>
      </c>
      <c r="BP18" s="23" t="str">
        <f t="shared" ca="1" si="22"/>
        <v/>
      </c>
      <c r="BQ18" s="23">
        <f t="shared" ca="1" si="22"/>
        <v>251</v>
      </c>
      <c r="BR18" s="23" t="str">
        <f t="shared" ca="1" si="22"/>
        <v/>
      </c>
      <c r="BS18" s="23" t="str">
        <f t="shared" ca="1" si="22"/>
        <v/>
      </c>
      <c r="BT18" s="23" t="str">
        <f t="shared" ca="1" si="22"/>
        <v/>
      </c>
      <c r="BU18" s="22">
        <f t="shared" si="23"/>
        <v>45483</v>
      </c>
      <c r="BV18" s="22">
        <f t="shared" si="24"/>
        <v>45483</v>
      </c>
      <c r="BW18" s="23" t="str">
        <f t="shared" ca="1" si="25"/>
        <v/>
      </c>
      <c r="BX18" s="23"/>
      <c r="BY18" s="23" t="str">
        <f t="shared" si="26"/>
        <v/>
      </c>
      <c r="BZ18" s="23">
        <f t="shared" ca="1" si="27"/>
        <v>780</v>
      </c>
      <c r="CA18" s="23"/>
      <c r="CB18" s="23" t="str">
        <f t="shared" si="28"/>
        <v/>
      </c>
      <c r="CC18" s="23" t="str">
        <f t="shared" ca="1" si="29"/>
        <v/>
      </c>
      <c r="CD18" s="23"/>
      <c r="CE18" s="29" t="str">
        <f t="shared" si="30"/>
        <v/>
      </c>
      <c r="CF18" s="30">
        <f>676+104</f>
        <v>780</v>
      </c>
      <c r="CG18" s="30" t="str">
        <f t="shared" ca="1" si="31"/>
        <v/>
      </c>
      <c r="CH18" s="30" t="str">
        <f>IFERROR(INDEX('FORMULE TOTAL'!$AH$9:AH1009,MATCH(RECAP!A18,'FORMULE TOTAL'!$AI$9:AI1009,0)),"")</f>
        <v/>
      </c>
      <c r="CI18" s="23">
        <f ca="1">IF(SUM(AC18)+SUM(BQ18)=0,"",SUM(AC18)+SUM(BQ18))</f>
        <v>290</v>
      </c>
      <c r="CJ18" s="30">
        <f ca="1">IF(CI18="","",INDEX('[1] 01-01-23 au 24-05-2024'!$AN$23:$AN$5010,MATCH(BV18,'[1] 01-01-23 au 24-05-2024'!$AM$23:$AM$5010,0)))</f>
        <v>290</v>
      </c>
      <c r="CK18" s="23">
        <v>286.95999999999998</v>
      </c>
      <c r="CL18" s="30">
        <f ca="1">IF(CI18="","",INDEX('[1] 01-01-23 au 24-05-2024'!$AO$23:$AO$5010,MATCH(BV18,'[1] 01-01-23 au 24-05-2024'!$AM$23:$AM$5010,0)))</f>
        <v>286.95999999999998</v>
      </c>
      <c r="CM18" s="29">
        <f t="shared" ca="1" si="32"/>
        <v>3.0400000000000205</v>
      </c>
      <c r="CN18" s="23" t="str">
        <f t="shared" ca="1" si="33"/>
        <v/>
      </c>
      <c r="CO18" s="23"/>
      <c r="CP18" s="31" t="str">
        <f t="shared" si="34"/>
        <v/>
      </c>
      <c r="CQ18" s="23" t="str">
        <f t="shared" ca="1" si="35"/>
        <v/>
      </c>
      <c r="CR18" s="23"/>
      <c r="CS18" s="32" t="str">
        <f t="shared" si="36"/>
        <v/>
      </c>
      <c r="CT18" s="33"/>
      <c r="CU18" s="34">
        <f t="shared" ca="1" si="37"/>
        <v>0</v>
      </c>
      <c r="CV18" s="34">
        <f t="shared" si="38"/>
        <v>0</v>
      </c>
      <c r="CW18" s="35">
        <f t="shared" si="38"/>
        <v>0</v>
      </c>
      <c r="CX18" s="34">
        <f t="shared" ca="1" si="39"/>
        <v>1070</v>
      </c>
      <c r="CY18" s="34">
        <f t="shared" si="40"/>
        <v>286.95999999999998</v>
      </c>
      <c r="CZ18" s="35">
        <f t="shared" ca="1" si="41"/>
        <v>3.0400000000000205</v>
      </c>
      <c r="DA18" s="22">
        <f t="shared" si="42"/>
        <v>45483</v>
      </c>
      <c r="DB18" s="35" t="str" cm="1">
        <f t="array" aca="1" ref="DB18" ca="1">IFERROR(INDEX(INDIRECT("'"&amp;n_feu&amp;"'!$O$5:$O$154"),MATCH($Y18&amp;DB$13,INDIRECT("'"&amp;n_feu&amp;"'!$C$5:$C$154")&amp;INDIRECT("'"&amp;n_feu&amp;"'!$D$5:$D$154"),0)),"")</f>
        <v/>
      </c>
      <c r="DC18" s="35"/>
      <c r="DD18" s="35" t="str">
        <f t="shared" ca="1" si="43"/>
        <v/>
      </c>
      <c r="DE18" s="36" t="str">
        <f t="shared" ca="1" si="44"/>
        <v/>
      </c>
      <c r="DF18" s="23" t="str">
        <f t="shared" ca="1" si="45"/>
        <v/>
      </c>
      <c r="DG18" s="23"/>
      <c r="DH18" s="31"/>
      <c r="DI18" s="37"/>
      <c r="DJ18" s="22">
        <f t="shared" si="46"/>
        <v>45483</v>
      </c>
      <c r="DK18" s="35" cm="1">
        <f t="array" aca="1" ref="DK18" ca="1">IFERROR(INDEX(INDIRECT("'"&amp;n_feu&amp;"'!$O$5:$O$164"),MATCH($Y18&amp;DK$13,INDIRECT("'"&amp;n_feu&amp;"'!$C$5:$C$164")&amp;INDIRECT("'"&amp;n_feu&amp;"'!$D$5:$D$164"),0)),"")</f>
        <v>35</v>
      </c>
      <c r="DL18" s="35">
        <v>34.409999999999997</v>
      </c>
      <c r="DM18" s="35">
        <f t="shared" ca="1" si="47"/>
        <v>0.59000000000000341</v>
      </c>
      <c r="DN18" s="38">
        <f t="shared" ca="1" si="48"/>
        <v>0</v>
      </c>
      <c r="DO18" s="39" cm="1">
        <f t="array" ref="DO18">IF(ISNA(MATCH(A18,INT([2]SUMUP!$B$4:$B$550),0)),"",INDEX([2]SUMUP!$W:$W,MAX(IF(INT([2]SUMUP!$B$4:$B$550)=A18,ROW([2]SUMUP!$B$4:$B$550)))))</f>
        <v>35</v>
      </c>
      <c r="DP18" s="39" cm="1">
        <f t="array" ref="DP18">IF(ISNA(MATCH(A18,INT([2]SUMUP!$B$4:$B$550),0)),"",INDEX([2]SUMUP!$X:$X,MAX(IF(INT([2]SUMUP!$B$4:$B$550)=A18,ROW([2]SUMUP!$B$4:$B$550)))))</f>
        <v>34.409999999999997</v>
      </c>
      <c r="DQ18" s="39" cm="1">
        <f t="array" ref="DQ18">IF(ISNA(MATCH(A18,INT([2]SUMUP!$B$4:$B$550),0)),"",INDEX([2]SUMUP!$Y:$Y,MAX(IF(INT([2]SUMUP!$B$4:$B$550)=A18,ROW([2]SUMUP!$B$4:$B$550)))))</f>
        <v>0.59</v>
      </c>
      <c r="DR18" s="56">
        <f ca="1">IF(SUM(DK18)=0,"",SUM(DK18)*0.9831)</f>
        <v>34.408499999999997</v>
      </c>
      <c r="DS18" s="23">
        <f t="shared" ca="1" si="50"/>
        <v>1.5000000000000568E-3</v>
      </c>
      <c r="DT18" s="23"/>
      <c r="DU18" s="31"/>
      <c r="DV18" s="37"/>
      <c r="DW18" s="22">
        <f t="shared" si="51"/>
        <v>45483</v>
      </c>
      <c r="DX18" s="40" t="str">
        <f t="shared" ca="1" si="52"/>
        <v/>
      </c>
      <c r="DY18" s="40">
        <f t="shared" ca="1" si="53"/>
        <v>780</v>
      </c>
      <c r="DZ18" s="40" t="str">
        <f t="shared" ca="1" si="54"/>
        <v/>
      </c>
      <c r="EA18" s="40">
        <f t="shared" ca="1" si="55"/>
        <v>290</v>
      </c>
      <c r="EB18" s="40" t="str">
        <f t="shared" ca="1" si="56"/>
        <v/>
      </c>
      <c r="EC18" s="40" t="str">
        <f t="shared" ca="1" si="57"/>
        <v/>
      </c>
      <c r="ED18" s="40"/>
      <c r="EE18" s="40">
        <f t="shared" ca="1" si="58"/>
        <v>35</v>
      </c>
      <c r="EF18" s="41" t="str">
        <f t="shared" ca="1" si="59"/>
        <v/>
      </c>
      <c r="EG18" s="35">
        <f t="shared" ca="1" si="60"/>
        <v>1105</v>
      </c>
      <c r="EH18" s="35" t="str" cm="1">
        <f t="array" aca="1" ref="EH18" ca="1">IFERROR(INDEX(INDIRECT("'"&amp;n_feu&amp;"'!$BH$5:$BH$154"),MATCH($Y18&amp;EH$13,INDIRECT("'"&amp;n_feu&amp;"'!$C$5:$C$154")&amp;INDIRECT("'"&amp;n_feu&amp;"'!$D$5:$D$154"),0)),"")</f>
        <v/>
      </c>
      <c r="EI18" s="35" cm="1">
        <f t="array" aca="1" ref="EI18" ca="1">IFERROR(INDEX(INDIRECT("'"&amp;n_feu&amp;"'!$BH$5:$BH$164"),MATCH($Y18&amp;EI$13,INDIRECT("'"&amp;n_feu&amp;"'!$C$5:$C$164")&amp;INDIRECT("'"&amp;n_feu&amp;"'!$D$5:$D$164"),0)),"")</f>
        <v>250</v>
      </c>
      <c r="EJ18" s="34" t="str" cm="1">
        <f t="array" aca="1" ref="EJ18" ca="1">IFERROR(INDEX(INDIRECT("'"&amp;n_feu&amp;"'!$BH$5:$BH$154"),MATCH($Y18&amp;EJ$13,INDIRECT("'"&amp;n_feu&amp;"'!$C$5:$C$154")&amp;INDIRECT("'"&amp;n_feu&amp;"'!$D$5:$D$154"),0)),"")</f>
        <v/>
      </c>
      <c r="EK18" s="34" cm="1">
        <f t="array" aca="1" ref="EK18" ca="1">IFERROR(INDEX(INDIRECT("'"&amp;n_feu&amp;"'!$BH$5:$BH$154"),MATCH($Y18&amp;EK$13,INDIRECT("'"&amp;n_feu&amp;"'!$C$5:$C$154")&amp;INDIRECT("'"&amp;n_feu&amp;"'!$D$5:$D$154"),0)),"")</f>
        <v>60</v>
      </c>
      <c r="EL18" s="34" t="str" cm="1">
        <f t="array" aca="1" ref="EL18" ca="1">IFERROR(INDEX(INDIRECT("'"&amp;n_feu&amp;"'!$BH$5:$BH$154"),MATCH($Y18&amp;EL$13,INDIRECT("'"&amp;n_feu&amp;"'!$C$5:$C$154")&amp;INDIRECT("'"&amp;n_feu&amp;"'!$D$5:$D$154"),0)),"")</f>
        <v/>
      </c>
      <c r="EM18" s="34" t="str" cm="1">
        <f t="array" aca="1" ref="EM18" ca="1">IFERROR(INDEX(INDIRECT("'"&amp;n_feu&amp;"'!$BH$5:$BH$154"),MATCH($Y18&amp;EM$13,INDIRECT("'"&amp;n_feu&amp;"'!$C$5:$C$154")&amp;INDIRECT("'"&amp;n_feu&amp;"'!$D$5:$D$154"),0)),"")</f>
        <v/>
      </c>
      <c r="EN18" s="34" t="str">
        <f t="shared" ca="1" si="61"/>
        <v/>
      </c>
      <c r="EO18" s="34">
        <f t="shared" ca="1" si="62"/>
        <v>310</v>
      </c>
      <c r="EP18" s="22">
        <f t="shared" si="63"/>
        <v>45483</v>
      </c>
      <c r="EQ18" s="23" t="str" cm="1">
        <f t="array" aca="1" ref="EQ18" ca="1">IFERROR(INDEX(INDIRECT("'"&amp;n_feu&amp;"'!$Q$5:$Q$144"),MATCH($Y18&amp;EQ$13,INDIRECT("'"&amp;n_feu&amp;"'!$C$5:$C$144")&amp;INDIRECT("'"&amp;n_feu&amp;"'!$D$5:$D$144"),0)),"")</f>
        <v/>
      </c>
      <c r="ER18" s="23" t="str" cm="1">
        <f t="array" aca="1" ref="ER18" ca="1">IFERROR(INDEX(INDIRECT("'"&amp;n_feu&amp;"'!$Q$5:$Q$164"),MATCH($Y18&amp;ER$13,INDIRECT("'"&amp;n_feu&amp;"'!$C$5:$C$164")&amp;INDIRECT("'"&amp;n_feu&amp;"'!$D$5:$D$164"),0)),"")</f>
        <v/>
      </c>
      <c r="ES18" s="23" t="str" cm="1">
        <f t="array" aca="1" ref="ES18" ca="1">IFERROR(INDEX(INDIRECT("'"&amp;n_feu&amp;"'!$Q$5:$Q$144"),MATCH($Y18&amp;ES$13,INDIRECT("'"&amp;n_feu&amp;"'!$C$5:$C$144")&amp;INDIRECT("'"&amp;n_feu&amp;"'!$D$5:$D$144"),0)),"")</f>
        <v/>
      </c>
      <c r="ET18" s="23" t="str" cm="1">
        <f t="array" aca="1" ref="ET18" ca="1">IFERROR(INDEX(INDIRECT("'"&amp;n_feu&amp;"'!$Q$5:$Q$144"),MATCH($Y18&amp;ET$13,INDIRECT("'"&amp;n_feu&amp;"'!$C$5:$C$144")&amp;INDIRECT("'"&amp;n_feu&amp;"'!$D$5:$D$144"),0)),"")</f>
        <v/>
      </c>
      <c r="EU18" s="23" t="str" cm="1">
        <f t="array" aca="1" ref="EU18" ca="1">IFERROR(INDEX(INDIRECT("'"&amp;n_feu&amp;"'!$Q$5:$Q$144"),MATCH($Y18&amp;EU$13,INDIRECT("'"&amp;n_feu&amp;"'!$C$5:$C$144")&amp;INDIRECT("'"&amp;n_feu&amp;"'!$D$5:$D$144"),0)),"")</f>
        <v/>
      </c>
      <c r="EV18" s="23" t="str" cm="1">
        <f t="array" aca="1" ref="EV18" ca="1">IFERROR(INDEX(INDIRECT("'"&amp;n_feu&amp;"'!$Q$5:$Q$144"),MATCH($Y18&amp;EV$13,INDIRECT("'"&amp;n_feu&amp;"'!$C$5:$C$144")&amp;INDIRECT("'"&amp;n_feu&amp;"'!$D$5:$D$144"),0)),"")</f>
        <v/>
      </c>
      <c r="EW18" s="23" t="str" cm="1">
        <f t="array" aca="1" ref="EW18" ca="1">IFERROR(INDEX(INDIRECT("'"&amp;n_feu&amp;"'!$Q$5:$Q$144"),MATCH($Y18&amp;EW$13,INDIRECT("'"&amp;n_feu&amp;"'!$C$5:$C$144")&amp;INDIRECT("'"&amp;n_feu&amp;"'!$D$5:$D$144"),0)),"")</f>
        <v/>
      </c>
      <c r="EX18" s="42" t="str">
        <f t="shared" ca="1" si="64"/>
        <v/>
      </c>
      <c r="EY18" s="43" t="str">
        <f t="shared" ca="1" si="65"/>
        <v/>
      </c>
      <c r="EZ18" s="44">
        <f t="shared" si="66"/>
        <v>45483</v>
      </c>
      <c r="FA18" s="23" t="str" cm="1">
        <f t="array" aca="1" ref="FA18" ca="1">IFERROR(INDEX(INDIRECT("'"&amp;n_feu&amp;"'!$R$5:$R$144"),MATCH($Y18&amp;FA$15,INDIRECT("'"&amp;n_feu&amp;"'!$C$5:$C$144")&amp;INDIRECT("'"&amp;n_feu&amp;"'!$D$5:$D$144"),0)),"")</f>
        <v/>
      </c>
      <c r="FB18" s="26" cm="1">
        <f t="array" aca="1" ref="FB18" ca="1">IFERROR(INDEX(INDIRECT("'"&amp;n_feu&amp;"'!$R$5:$R$164"),MATCH($Y18&amp;FB$15,INDIRECT("'"&amp;n_feu&amp;"'!$C$5:$C$164")&amp;INDIRECT("'"&amp;n_feu&amp;"'!$D$5:$D$164"),0)),"")</f>
        <v>477</v>
      </c>
      <c r="FC18" s="23" t="str" cm="1">
        <f t="array" aca="1" ref="FC18" ca="1">IFERROR(INDEX(INDIRECT("'"&amp;n_feu&amp;"'!$R$5:$R$144"),MATCH($Y18&amp;FC$15,INDIRECT("'"&amp;n_feu&amp;"'!$C$5:$C$144")&amp;INDIRECT("'"&amp;n_feu&amp;"'!$D$5:$D$144"),0)),"")</f>
        <v/>
      </c>
      <c r="FD18" s="26" cm="1">
        <f t="array" aca="1" ref="FD18" ca="1">IFERROR(INDEX(INDIRECT("'"&amp;n_feu&amp;"'!$R$5:$R$144"),MATCH($Y18&amp;FD$15,INDIRECT("'"&amp;n_feu&amp;"'!$C$5:$C$144")&amp;INDIRECT("'"&amp;n_feu&amp;"'!$D$5:$D$144"),0)),"")</f>
        <v>293</v>
      </c>
      <c r="FE18" s="23" t="str" cm="1">
        <f t="array" aca="1" ref="FE18" ca="1">IFERROR(INDEX(INDIRECT("'"&amp;n_feu&amp;"'!$R$5:$R$144"),MATCH($Y18&amp;FE$15,INDIRECT("'"&amp;n_feu&amp;"'!$C$5:$C$144")&amp;INDIRECT("'"&amp;n_feu&amp;"'!$D$5:$D$144"),0)),"")</f>
        <v/>
      </c>
      <c r="FF18" s="23" t="str" cm="1">
        <f t="array" aca="1" ref="FF18" ca="1">IFERROR(INDEX(INDIRECT("'"&amp;n_feu&amp;"'!$R$5:$R$154"),MATCH($Y18&amp;FF$15,INDIRECT("'"&amp;n_feu&amp;"'!$C$5:$C$154")&amp;INDIRECT("'"&amp;n_feu&amp;"'!$D$5:$D$154"),0)),"")</f>
        <v/>
      </c>
      <c r="FG18" s="31" t="str" cm="1">
        <f t="array" aca="1" ref="FG18" ca="1">IFERROR(INDEX(INDIRECT("'"&amp;n_feu&amp;"'!$R$5:$R$154"),MATCH($Y18&amp;FG$15,INDIRECT("'"&amp;n_feu&amp;"'!$C$5:$C$154")&amp;INDIRECT("'"&amp;n_feu&amp;"'!$D$5:$D$154"),0)),"")</f>
        <v/>
      </c>
      <c r="FH18" s="45" t="str">
        <f t="shared" ca="1" si="67"/>
        <v/>
      </c>
      <c r="FI18" s="46">
        <f t="shared" ca="1" si="68"/>
        <v>770</v>
      </c>
      <c r="FJ18" s="35">
        <f t="shared" ca="1" si="69"/>
        <v>13.013</v>
      </c>
      <c r="FK18" s="36" t="str">
        <f t="shared" ca="1" si="70"/>
        <v/>
      </c>
      <c r="FL18" s="23"/>
      <c r="FM18" s="23" t="str">
        <f t="shared" ca="1" si="71"/>
        <v/>
      </c>
      <c r="FN18" s="47" t="str">
        <f t="shared" si="72"/>
        <v/>
      </c>
      <c r="FO18" s="31"/>
      <c r="FP18" s="48"/>
      <c r="FQ18" s="36">
        <f t="shared" ca="1" si="73"/>
        <v>468.93869999999998</v>
      </c>
      <c r="FR18" s="23">
        <v>468.93</v>
      </c>
      <c r="FS18" s="23">
        <f t="shared" ca="1" si="96"/>
        <v>-8.6999999999761712E-3</v>
      </c>
      <c r="FT18" s="47">
        <f t="shared" si="97"/>
        <v>468.93</v>
      </c>
      <c r="FU18" s="31"/>
      <c r="FV18" s="49"/>
      <c r="FW18" s="22">
        <f t="shared" si="76"/>
        <v>45483</v>
      </c>
      <c r="FX18" s="36" t="str">
        <f t="shared" ca="1" si="77"/>
        <v/>
      </c>
      <c r="FY18" s="23"/>
      <c r="FZ18" s="23" t="str">
        <f t="shared" ca="1" si="78"/>
        <v/>
      </c>
      <c r="GA18" s="47" t="str">
        <f t="shared" si="79"/>
        <v/>
      </c>
      <c r="GB18" s="50"/>
      <c r="GC18" s="48"/>
      <c r="GD18" s="51">
        <f t="shared" ca="1" si="80"/>
        <v>288.04829999999998</v>
      </c>
      <c r="GE18" s="52">
        <v>288.05</v>
      </c>
      <c r="GF18" s="23">
        <f t="shared" ca="1" si="81"/>
        <v>1.7000000000280124E-3</v>
      </c>
      <c r="GG18" s="47">
        <f t="shared" si="82"/>
        <v>288.05</v>
      </c>
      <c r="GH18" s="55">
        <v>170</v>
      </c>
      <c r="GI18" s="49" t="s">
        <v>153</v>
      </c>
      <c r="GJ18" s="51" t="str">
        <f t="shared" ca="1" si="83"/>
        <v/>
      </c>
      <c r="GK18" s="23"/>
      <c r="GL18" s="23" t="str">
        <f t="shared" ca="1" si="84"/>
        <v/>
      </c>
      <c r="GM18" s="47" t="str">
        <f t="shared" si="85"/>
        <v/>
      </c>
      <c r="GN18" s="31"/>
      <c r="GO18" s="53"/>
      <c r="GP18" s="51" t="str">
        <f t="shared" ca="1" si="86"/>
        <v/>
      </c>
      <c r="GQ18" s="23"/>
      <c r="GR18" s="23" t="str">
        <f t="shared" ca="1" si="87"/>
        <v/>
      </c>
      <c r="GS18" s="47" t="str">
        <f t="shared" si="88"/>
        <v/>
      </c>
      <c r="GT18" s="31"/>
      <c r="GU18" s="53"/>
      <c r="GV18" s="36" t="str" cm="1">
        <f t="array" aca="1" ref="GV18" ca="1">IFERROR(INDEX(INDIRECT("'"&amp;n_feu&amp;"'!$O$5:$O$154"),MATCH($Y18&amp;DB$13,INDIRECT("'"&amp;n_feu&amp;"'!$C$5:$C$154")&amp;INDIRECT("'"&amp;n_feu&amp;"'!$D$5:$D$154"),0)),"")</f>
        <v/>
      </c>
      <c r="GW18" s="23" t="str">
        <f t="shared" si="89"/>
        <v/>
      </c>
      <c r="GX18" s="23"/>
      <c r="GY18" s="23" t="str">
        <f t="shared" si="90"/>
        <v/>
      </c>
      <c r="GZ18" s="47" t="str">
        <f t="shared" si="91"/>
        <v/>
      </c>
      <c r="HA18" s="31"/>
      <c r="HB18" s="53"/>
      <c r="HC18" s="22">
        <f t="shared" si="92"/>
        <v>45483</v>
      </c>
      <c r="HD18" s="23" t="str" cm="1">
        <f t="array" aca="1" ref="HD18" ca="1">IFERROR(INDEX(INDIRECT("'"&amp;n_feu&amp;"'!$S$5:$S$144"),MATCH($Y18&amp;HD$15,INDIRECT("'"&amp;n_feu&amp;"'!$C$5:$C$144")&amp;INDIRECT("'"&amp;n_feu&amp;"'!$D$5:$D$144"),0)),"")</f>
        <v/>
      </c>
      <c r="HE18" s="23" t="str" cm="1">
        <f t="array" aca="1" ref="HE18" ca="1">IFERROR(INDEX(INDIRECT("'"&amp;n_feu&amp;"'!$S$5:$S$164"),MATCH($Y18&amp;HE$15,INDIRECT("'"&amp;n_feu&amp;"'!$C$5:$C$164")&amp;INDIRECT("'"&amp;n_feu&amp;"'!$D$5:$D$164"),0)),"")</f>
        <v/>
      </c>
      <c r="HF18" s="23" t="str" cm="1">
        <f t="array" aca="1" ref="HF18" ca="1">IFERROR(INDEX(INDIRECT("'"&amp;n_feu&amp;"'!$S$5:$S$144"),MATCH($Y18&amp;HF$15,INDIRECT("'"&amp;n_feu&amp;"'!$C$5:$C$144")&amp;INDIRECT("'"&amp;n_feu&amp;"'!$D$5:$D$144"),0)),"")</f>
        <v/>
      </c>
      <c r="HG18" s="23" t="str" cm="1">
        <f t="array" aca="1" ref="HG18" ca="1">IFERROR(INDEX(INDIRECT("'"&amp;n_feu&amp;"'!$S$5:$S$144"),MATCH($Y18&amp;HG$15,INDIRECT("'"&amp;n_feu&amp;"'!$C$5:$C$144")&amp;INDIRECT("'"&amp;n_feu&amp;"'!$D$5:$D$144"),0)),"")</f>
        <v/>
      </c>
      <c r="HH18" s="23" t="str" cm="1">
        <f t="array" aca="1" ref="HH18" ca="1">IFERROR(INDEX(INDIRECT("'"&amp;n_feu&amp;"'!$S$5:$S$144"),MATCH($Y18&amp;HH$15,INDIRECT("'"&amp;n_feu&amp;"'!$C$5:$C$144")&amp;INDIRECT("'"&amp;n_feu&amp;"'!$D$5:$D$144"),0)),"")</f>
        <v/>
      </c>
      <c r="HI18" s="23" t="str" cm="1">
        <f t="array" aca="1" ref="HI18" ca="1">IFERROR(INDEX(INDIRECT("'"&amp;n_feu&amp;"'!$S$5:$S$144"),MATCH($Y18&amp;HI$15,INDIRECT("'"&amp;n_feu&amp;"'!$C$5:$C$144")&amp;INDIRECT("'"&amp;n_feu&amp;"'!$D$5:$D$144"),0)),"")</f>
        <v/>
      </c>
      <c r="HJ18" s="23" t="str" cm="1">
        <f t="array" aca="1" ref="HJ18" ca="1">IFERROR(INDEX(INDIRECT("'"&amp;n_feu&amp;"'!$S$5:$S$144"),MATCH($Y18&amp;HJ$15,INDIRECT("'"&amp;n_feu&amp;"'!$C$5:$C$144")&amp;INDIRECT("'"&amp;n_feu&amp;"'!$D$5:$D$144"),0)),"")</f>
        <v/>
      </c>
      <c r="HK18" s="22">
        <f t="shared" si="93"/>
        <v>45483</v>
      </c>
      <c r="HL18" s="23" t="str" cm="1">
        <f t="array" aca="1" ref="HL18" ca="1">IFERROR(INDEX(INDIRECT("'"&amp;n_feu&amp;"'!$S$5:$S$144"),MATCH($Y18&amp;HL$15,INDIRECT("'"&amp;n_feu&amp;"'!$C$5:$C$144")&amp;INDIRECT("'"&amp;n_feu&amp;"'!$D$5:$D$144"),0)),"")</f>
        <v/>
      </c>
      <c r="HM18" s="23" t="str" cm="1">
        <f t="array" aca="1" ref="HM18" ca="1">IFERROR(INDEX(INDIRECT("'"&amp;n_feu&amp;"'!$S$5:$S$164"),MATCH($Y18&amp;HM$15,INDIRECT("'"&amp;n_feu&amp;"'!$C$5:$C$164")&amp;INDIRECT("'"&amp;n_feu&amp;"'!$D$5:$D$164"),0)),"")</f>
        <v/>
      </c>
      <c r="HN18" s="23" t="str" cm="1">
        <f t="array" aca="1" ref="HN18" ca="1">IFERROR(INDEX(INDIRECT("'"&amp;n_feu&amp;"'!$S$5:$S$144"),MATCH($Y18&amp;HN$15,INDIRECT("'"&amp;n_feu&amp;"'!$C$5:$C$144")&amp;INDIRECT("'"&amp;n_feu&amp;"'!$D$5:$D$144"),0)),"")</f>
        <v/>
      </c>
      <c r="HO18" s="23" t="str" cm="1">
        <f t="array" aca="1" ref="HO18" ca="1">IFERROR(INDEX(INDIRECT("'"&amp;n_feu&amp;"'!$S$5:$S$144"),MATCH($Y18&amp;HO$15,INDIRECT("'"&amp;n_feu&amp;"'!$C$5:$C$144")&amp;INDIRECT("'"&amp;n_feu&amp;"'!$D$5:$D$144"),0)),"")</f>
        <v/>
      </c>
      <c r="HP18" s="23" t="str" cm="1">
        <f t="array" aca="1" ref="HP18" ca="1">IFERROR(INDEX(INDIRECT("'"&amp;n_feu&amp;"'!$S$5:$S$144"),MATCH($Y18&amp;HP$15,INDIRECT("'"&amp;n_feu&amp;"'!$C$5:$C$144")&amp;INDIRECT("'"&amp;n_feu&amp;"'!$D$5:$D$144"),0)),"")</f>
        <v/>
      </c>
      <c r="HQ18" s="23" t="str" cm="1">
        <f t="array" aca="1" ref="HQ18" ca="1">IFERROR(INDEX(INDIRECT("'"&amp;n_feu&amp;"'!$S$5:$S$144"),MATCH($Y18&amp;HQ$15,INDIRECT("'"&amp;n_feu&amp;"'!$C$5:$C$144")&amp;INDIRECT("'"&amp;n_feu&amp;"'!$D$5:$D$144"),0)),"")</f>
        <v/>
      </c>
      <c r="HR18" s="23" t="str" cm="1">
        <f t="array" aca="1" ref="HR18" ca="1">IFERROR(INDEX(INDIRECT("'"&amp;n_feu&amp;"'!$S$5:$S$144"),MATCH($Y18&amp;HR$15,INDIRECT("'"&amp;n_feu&amp;"'!$C$5:$C$144")&amp;INDIRECT("'"&amp;n_feu&amp;"'!$D$5:$D$144"),0)),"")</f>
        <v/>
      </c>
      <c r="HS18" s="54">
        <f t="shared" ca="1" si="94"/>
        <v>0</v>
      </c>
      <c r="HT18" s="54">
        <f t="shared" ca="1" si="95"/>
        <v>0</v>
      </c>
    </row>
    <row r="19" spans="1:228" ht="30" customHeight="1" x14ac:dyDescent="0.25">
      <c r="A19" s="22">
        <v>45484</v>
      </c>
      <c r="B19" s="23" t="str" cm="1">
        <f t="array" aca="1" ref="B19" ca="1">IFERROR(INDEX(INDIRECT("'"&amp;n_feu&amp;"'!$F$5:$F$144"),MATCH($A19&amp;B$13,INDIRECT("'"&amp;n_feu&amp;"'!$C$5:$C$144")&amp;INDIRECT("'"&amp;n_feu&amp;"'!$D$5:$D$144"),0)),"")</f>
        <v/>
      </c>
      <c r="C19" s="23" cm="1">
        <f t="array" aca="1" ref="C19" ca="1">IFERROR(INDEX(INDIRECT("'"&amp;n_feu&amp;"'!$F$5:$F$164"),MATCH($A19&amp;C$13,INDIRECT("'"&amp;n_feu&amp;"'!$C$5:$C$164")&amp;INDIRECT("'"&amp;n_feu&amp;"'!$D$5:$D$164"),0)),"")</f>
        <v>1960</v>
      </c>
      <c r="D19" s="23" t="str" cm="1">
        <f t="array" aca="1" ref="D19" ca="1">IFERROR(INDEX(INDIRECT("'"&amp;n_feu&amp;"'!$F$5:$F$144"),MATCH($A19&amp;D$13,INDIRECT("'"&amp;n_feu&amp;"'!$C$5:$C$144")&amp;INDIRECT("'"&amp;n_feu&amp;"'!$D$5:$D$144"),0)),"")</f>
        <v/>
      </c>
      <c r="E19" s="23" cm="1">
        <f t="array" aca="1" ref="E19" ca="1">IFERROR(INDEX(INDIRECT("'"&amp;n_feu&amp;"'!$F$5:$F$144"),MATCH($A19&amp;E$13,INDIRECT("'"&amp;n_feu&amp;"'!$C$5:$C$144")&amp;INDIRECT("'"&amp;n_feu&amp;"'!$D$5:$D$144"),0)),"")</f>
        <v>787</v>
      </c>
      <c r="F19" s="23" t="str" cm="1">
        <f t="array" aca="1" ref="F19" ca="1">IFERROR(INDEX(INDIRECT("'"&amp;n_feu&amp;"'!$F$5:$F$154"),MATCH($A19&amp;F$13,INDIRECT("'"&amp;n_feu&amp;"'!$C$5:$C$154")&amp;INDIRECT("'"&amp;n_feu&amp;"'!$D$5:$D$154"),0)),"")</f>
        <v/>
      </c>
      <c r="G19" s="23" t="str" cm="1">
        <f t="array" aca="1" ref="G19" ca="1">IFERROR(INDEX(INDIRECT("'"&amp;n_feu&amp;"'!$F$5:$F$154"),MATCH($A19&amp;G$13,INDIRECT("'"&amp;n_feu&amp;"'!$C$5:$C$154")&amp;INDIRECT("'"&amp;n_feu&amp;"'!$D$5:$D$154"),0)),"")</f>
        <v/>
      </c>
      <c r="H19" s="24">
        <f t="shared" ca="1" si="4"/>
        <v>0</v>
      </c>
      <c r="I19" s="25">
        <f t="shared" ca="1" si="98"/>
        <v>2747</v>
      </c>
      <c r="J19" s="22">
        <f t="shared" si="6"/>
        <v>45484</v>
      </c>
      <c r="K19" s="26" t="str" cm="1">
        <f t="array" aca="1" ref="K19" ca="1">IFERROR(INDEX(INDIRECT("'"&amp;n_feu&amp;"'!$cv$5:$cv$144"),MATCH($A19&amp;K$13,INDIRECT("'"&amp;n_feu&amp;"'!$C$5:$C$144")&amp;INDIRECT("'"&amp;n_feu&amp;"'!$D$5:$D$144"),0)),"")</f>
        <v/>
      </c>
      <c r="L19" s="27" t="str">
        <f t="shared" ref="L19:L39" ca="1" si="99">IF(SUM(K19)-SUM(B19)=0,"0", SUM(K19)-SUM(B19))</f>
        <v>0</v>
      </c>
      <c r="M19" s="26" cm="1">
        <f t="array" aca="1" ref="M19" ca="1">IFERROR(INDEX(INDIRECT("'"&amp;n_feu&amp;"'!$cv$5:$cv$164"),MATCH($A19&amp;M$13,INDIRECT("'"&amp;n_feu&amp;"'!$C$5:$C$164")&amp;INDIRECT("'"&amp;n_feu&amp;"'!$D$5:$D$164"),0)),"")</f>
        <v>1960</v>
      </c>
      <c r="N19" s="27" t="str">
        <f t="shared" ref="N19:N39" ca="1" si="100">IF(SUM(M19)-SUM(C19)=0,"0", SUM(M19)-SUM(C19))</f>
        <v>0</v>
      </c>
      <c r="O19" s="26" t="str" cm="1">
        <f t="array" aca="1" ref="O19" ca="1">IFERROR(INDEX(INDIRECT("'"&amp;n_feu&amp;"'!$cv$5:$cv$144"),MATCH($A19&amp;O$13,INDIRECT("'"&amp;n_feu&amp;"'!$C$5:$C$144")&amp;INDIRECT("'"&amp;n_feu&amp;"'!$D$5:$D$144"),0)),"")</f>
        <v/>
      </c>
      <c r="P19" s="27" t="str">
        <f t="shared" ref="P19:P39" ca="1" si="101">IF(SUM(O19)-SUM(D19)=0,"0", SUM(O19)-SUM(D19))</f>
        <v>0</v>
      </c>
      <c r="Q19" s="26" cm="1">
        <f t="array" aca="1" ref="Q19" ca="1">IFERROR(INDEX(INDIRECT("'"&amp;n_feu&amp;"'!$cv$5:$cv$144"),MATCH($A19&amp;Q$13,INDIRECT("'"&amp;n_feu&amp;"'!$C$5:$C$144")&amp;INDIRECT("'"&amp;n_feu&amp;"'!$D$5:$D$144"),0)),"")</f>
        <v>787</v>
      </c>
      <c r="R19" s="27" t="str">
        <f t="shared" ref="R19:R39" ca="1" si="102">IF(SUM(Q19)-SUM(E19)=0,"0", SUM(Q19)-SUM(E19))</f>
        <v>0</v>
      </c>
      <c r="S19" s="26" t="str" cm="1">
        <f t="array" aca="1" ref="S19" ca="1">IFERROR(INDEX(INDIRECT("'"&amp;n_feu&amp;"'!$cv$5:$cv$154"),MATCH($A19&amp;S$13,INDIRECT("'"&amp;n_feu&amp;"'!$C$5:$C$154")&amp;INDIRECT("'"&amp;n_feu&amp;"'!$D$5:$D$154"),0)),"")</f>
        <v/>
      </c>
      <c r="T19" s="27" t="str">
        <f t="shared" ref="T19:T39" ca="1" si="103">IF(SUM(S19)-SUM(F19)=0,"0", SUM(S19)-SUM(F19))</f>
        <v>0</v>
      </c>
      <c r="U19" s="26" t="str" cm="1">
        <f t="array" aca="1" ref="U19" ca="1">IFERROR(INDEX(INDIRECT("'"&amp;n_feu&amp;"'!$cv$5:$cv$154"),MATCH($A19&amp;U$13,INDIRECT("'"&amp;n_feu&amp;"'!$C$5:$C$154")&amp;INDIRECT("'"&amp;n_feu&amp;"'!$D$5:$D$154"),0)),"")</f>
        <v/>
      </c>
      <c r="V19" s="27" t="str">
        <f t="shared" ref="V19:V39" ca="1" si="104">IF(SUM(U19)-SUM(G19)=0,"0", SUM(U19)-SUM(G19))</f>
        <v>0</v>
      </c>
      <c r="W19" s="28">
        <f t="shared" ca="1" si="13"/>
        <v>0</v>
      </c>
      <c r="X19" s="28">
        <f t="shared" ca="1" si="14"/>
        <v>0</v>
      </c>
      <c r="Y19" s="22">
        <f t="shared" si="15"/>
        <v>45484</v>
      </c>
      <c r="Z19" s="23" t="str" cm="1">
        <f t="array" aca="1" ref="Z19" ca="1">IFERROR(INDEX(INDIRECT("'"&amp;n_feu&amp;"'!$I$5:$I$144"),MATCH($Y19&amp;Z$13,INDIRECT("'"&amp;n_feu&amp;"'!$C$5:$C$144")&amp;INDIRECT("'"&amp;n_feu&amp;"'!$D$5:$D$144"),0)),"")</f>
        <v/>
      </c>
      <c r="AA19" s="23" cm="1">
        <f t="array" aca="1" ref="AA19" ca="1">IFERROR(INDEX(INDIRECT("'"&amp;n_feu&amp;"'!$I$5:$I$164"),MATCH($Y19&amp;AA$13,INDIRECT("'"&amp;n_feu&amp;"'!$C$5:$C$164")&amp;INDIRECT("'"&amp;n_feu&amp;"'!$D$5:$D$164"),0)),"")</f>
        <v>761</v>
      </c>
      <c r="AB19" s="23" t="str" cm="1">
        <f t="array" aca="1" ref="AB19" ca="1">IFERROR(INDEX(INDIRECT("'"&amp;n_feu&amp;"'!$I$5:$I$144"),MATCH($Y19&amp;AB$13,INDIRECT("'"&amp;n_feu&amp;"'!$C$5:$C$144")&amp;INDIRECT("'"&amp;n_feu&amp;"'!$D$5:$D$144"),0)),"")</f>
        <v/>
      </c>
      <c r="AC19" s="23" cm="1">
        <f t="array" aca="1" ref="AC19" ca="1">IFERROR(INDEX(INDIRECT("'"&amp;n_feu&amp;"'!$I$5:$I$144"),MATCH($Y19&amp;AC$13,INDIRECT("'"&amp;n_feu&amp;"'!$C$5:$C$144")&amp;INDIRECT("'"&amp;n_feu&amp;"'!$D$5:$D$144"),0)),"")</f>
        <v>358</v>
      </c>
      <c r="AD19" s="23" t="str" cm="1">
        <f t="array" aca="1" ref="AD19" ca="1">IFERROR(INDEX(INDIRECT("'"&amp;n_feu&amp;"'!$I$5:$I$144"),MATCH($Y19&amp;AD$13,INDIRECT("'"&amp;n_feu&amp;"'!$C$5:$C$144")&amp;INDIRECT("'"&amp;n_feu&amp;"'!$D$5:$D$144"),0)),"")</f>
        <v/>
      </c>
      <c r="AE19" s="23" t="str" cm="1">
        <f t="array" aca="1" ref="AE19" ca="1">IFERROR(INDEX(INDIRECT("'"&amp;n_feu&amp;"'!$I$5:$I$154"),MATCH($Y19&amp;AE$13,INDIRECT("'"&amp;n_feu&amp;"'!$C$5:$C$154")&amp;INDIRECT("'"&amp;n_feu&amp;"'!$D$5:$D$154"),0)),"")</f>
        <v/>
      </c>
      <c r="AF19" s="23" t="str" cm="1">
        <f t="array" aca="1" ref="AF19" ca="1">IFERROR(INDEX(INDIRECT("'"&amp;n_feu&amp;"'!$I$5:$I$164"),MATCH($Y19&amp;AF$13,INDIRECT("'"&amp;n_feu&amp;"'!$C$5:$C$164")&amp;INDIRECT("'"&amp;n_feu&amp;"'!$D$5:$D$164"),0)),"")</f>
        <v/>
      </c>
      <c r="AG19" s="22">
        <f t="shared" si="16"/>
        <v>45484</v>
      </c>
      <c r="AH19" s="23" t="str" cm="1">
        <f t="array" aca="1" ref="AH19" ca="1">IFERROR(INDEX(INDIRECT("'"&amp;n_feu&amp;"'!$J$5:$J$144"),MATCH($Y19&amp;AH$13,INDIRECT("'"&amp;n_feu&amp;"'!$C$5:$C$144")&amp;INDIRECT("'"&amp;n_feu&amp;"'!$D$5:$D$144"),0)),"")</f>
        <v/>
      </c>
      <c r="AI19" s="23" cm="1">
        <f t="array" aca="1" ref="AI19" ca="1">IFERROR(INDEX(INDIRECT("'"&amp;n_feu&amp;"'!$J$5:$J$154"),MATCH($Y19&amp;AI$13,INDIRECT("'"&amp;n_feu&amp;"'!$C$5:$C$164")&amp;INDIRECT("'"&amp;n_feu&amp;"'!$D$5:$D$164"),0)),"")</f>
        <v>72</v>
      </c>
      <c r="AJ19" s="23" t="str" cm="1">
        <f t="array" aca="1" ref="AJ19" ca="1">IFERROR(INDEX(INDIRECT("'"&amp;n_feu&amp;"'!$J$5:$J$144"),MATCH($Y19&amp;AJ$13,INDIRECT("'"&amp;n_feu&amp;"'!$C$5:$C$144")&amp;INDIRECT("'"&amp;n_feu&amp;"'!$D$5:$D$144"),0)),"")</f>
        <v/>
      </c>
      <c r="AK19" s="23" cm="1">
        <f t="array" aca="1" ref="AK19" ca="1">IFERROR(INDEX(INDIRECT("'"&amp;n_feu&amp;"'!$J$5:$J$144"),MATCH($Y19&amp;AK$13,INDIRECT("'"&amp;n_feu&amp;"'!$C$5:$C$144")&amp;INDIRECT("'"&amp;n_feu&amp;"'!$D$5:$D$144"),0)),"")</f>
        <v>29</v>
      </c>
      <c r="AL19" s="23" t="str" cm="1">
        <f t="array" aca="1" ref="AL19" ca="1">IFERROR(INDEX(INDIRECT("'"&amp;n_feu&amp;"'!$J$5:$J$144"),MATCH($Y19&amp;AL$13,INDIRECT("'"&amp;n_feu&amp;"'!$C$5:$C$144")&amp;INDIRECT("'"&amp;n_feu&amp;"'!$D$5:$D$144"),0)),"")</f>
        <v/>
      </c>
      <c r="AM19" s="23" t="str" cm="1">
        <f t="array" aca="1" ref="AM19" ca="1">IFERROR(INDEX(INDIRECT("'"&amp;n_feu&amp;"'!$J$5:$J$154"),MATCH($Y19&amp;AM$13,INDIRECT("'"&amp;n_feu&amp;"'!$C$5:$C$154")&amp;INDIRECT("'"&amp;n_feu&amp;"'!$D$5:$D$154"),0)),"")</f>
        <v/>
      </c>
      <c r="AN19" s="23" t="str" cm="1">
        <f t="array" aca="1" ref="AN19" ca="1">IFERROR(INDEX(INDIRECT("'"&amp;n_feu&amp;"'!$J$5:$J$154"),MATCH($Y19&amp;AN$13,INDIRECT("'"&amp;n_feu&amp;"'!$C$5:$C$164")&amp;INDIRECT("'"&amp;n_feu&amp;"'!$D$5:$D$164"),0)),"")</f>
        <v/>
      </c>
      <c r="AO19" s="22">
        <f t="shared" si="17"/>
        <v>45484</v>
      </c>
      <c r="AP19" s="23" t="str" cm="1">
        <f t="array" aca="1" ref="AP19" ca="1">IFERROR(INDEX(INDIRECT("'"&amp;n_feu&amp;"'!$K$5:$K$144"),MATCH($Y19&amp;AP$13,INDIRECT("'"&amp;n_feu&amp;"'!$C$5:$C$144")&amp;INDIRECT("'"&amp;n_feu&amp;"'!$D$5:$D$144"),0)),"")</f>
        <v/>
      </c>
      <c r="AQ19" s="23" cm="1">
        <f t="array" aca="1" ref="AQ19" ca="1">IFERROR(INDEX(INDIRECT("'"&amp;n_feu&amp;"'!$K$5:$K$164"),MATCH($Y19&amp;AQ$13,INDIRECT("'"&amp;n_feu&amp;"'!$C$5:$C$164")&amp;INDIRECT("'"&amp;n_feu&amp;"'!$D$5:$D$164"),0)),"")</f>
        <v>73</v>
      </c>
      <c r="AR19" s="23" t="str" cm="1">
        <f t="array" aca="1" ref="AR19" ca="1">IFERROR(INDEX(INDIRECT("'"&amp;n_feu&amp;"'!$K$5:$K$144"),MATCH($Y19&amp;AR$13,INDIRECT("'"&amp;n_feu&amp;"'!$C$5:$C$144")&amp;INDIRECT("'"&amp;n_feu&amp;"'!$D$5:$D$144"),0)),"")</f>
        <v/>
      </c>
      <c r="AS19" s="23" cm="1">
        <f t="array" aca="1" ref="AS19" ca="1">IFERROR(INDEX(INDIRECT("'"&amp;n_feu&amp;"'!$K$5:$K$144"),MATCH($Y19&amp;AS$13,INDIRECT("'"&amp;n_feu&amp;"'!$C$5:$C$144")&amp;INDIRECT("'"&amp;n_feu&amp;"'!$D$5:$D$144"),0)),"")</f>
        <v>65</v>
      </c>
      <c r="AT19" s="23" t="str" cm="1">
        <f t="array" aca="1" ref="AT19" ca="1">IFERROR(INDEX(INDIRECT("'"&amp;n_feu&amp;"'!$K$5:$K$144"),MATCH($Y19&amp;AT$13,INDIRECT("'"&amp;n_feu&amp;"'!$C$5:$C$144")&amp;INDIRECT("'"&amp;n_feu&amp;"'!$D$5:$D$144"),0)),"")</f>
        <v/>
      </c>
      <c r="AU19" s="23" t="str" cm="1">
        <f t="array" aca="1" ref="AU19" ca="1">IFERROR(INDEX(INDIRECT("'"&amp;n_feu&amp;"'!$K$5:$K$154"),MATCH($Y19&amp;AU$13,INDIRECT("'"&amp;n_feu&amp;"'!$C$5:$C$154")&amp;INDIRECT("'"&amp;n_feu&amp;"'!$D$5:$D$154"),0)),"")</f>
        <v/>
      </c>
      <c r="AV19" s="23" t="str" cm="1">
        <f t="array" aca="1" ref="AV19" ca="1">IFERROR(INDEX(INDIRECT("'"&amp;n_feu&amp;"'!$K$5:$K$154"),MATCH($Y19&amp;AV$13,INDIRECT("'"&amp;n_feu&amp;"'!$C$5:$C$154")&amp;INDIRECT("'"&amp;n_feu&amp;"'!$D$5:$D$154"),0)),"")</f>
        <v/>
      </c>
      <c r="AW19" s="22">
        <f t="shared" si="18"/>
        <v>45484</v>
      </c>
      <c r="AX19" s="23" t="str" cm="1">
        <f t="array" aca="1" ref="AX19" ca="1">IFERROR(INDEX(INDIRECT("'"&amp;n_feu&amp;"'!$L$5:$L$144"),MATCH($Y19&amp;AX$13,INDIRECT("'"&amp;n_feu&amp;"'!$C$5:$C$144")&amp;INDIRECT("'"&amp;n_feu&amp;"'!$D$5:$D$144"),0)),"")</f>
        <v/>
      </c>
      <c r="AY19" s="23" t="str" cm="1">
        <f t="array" aca="1" ref="AY19" ca="1">IFERROR(INDEX(INDIRECT("'"&amp;n_feu&amp;"'!$L$5:$L$164"),MATCH($Y19&amp;AY$13,INDIRECT("'"&amp;n_feu&amp;"'!$C$5:$C$164")&amp;INDIRECT("'"&amp;n_feu&amp;"'!$D$5:$D$164"),0)),"")</f>
        <v/>
      </c>
      <c r="AZ19" s="23" t="str" cm="1">
        <f t="array" aca="1" ref="AZ19" ca="1">IFERROR(INDEX(INDIRECT("'"&amp;n_feu&amp;"'!$L$5:$L$144"),MATCH($Y19&amp;AZ$13,INDIRECT("'"&amp;n_feu&amp;"'!$C$5:$C$144")&amp;INDIRECT("'"&amp;n_feu&amp;"'!$D$5:$D$144"),0)),"")</f>
        <v/>
      </c>
      <c r="BA19" s="23" t="str" cm="1">
        <f t="array" aca="1" ref="BA19" ca="1">IFERROR(INDEX(INDIRECT("'"&amp;n_feu&amp;"'!$L$5:$L$144"),MATCH($Y19&amp;BA$13,INDIRECT("'"&amp;n_feu&amp;"'!$C$5:$C$144")&amp;INDIRECT("'"&amp;n_feu&amp;"'!$D$5:$D$144"),0)),"")</f>
        <v/>
      </c>
      <c r="BB19" s="23" t="str" cm="1">
        <f t="array" aca="1" ref="BB19" ca="1">IFERROR(INDEX(INDIRECT("'"&amp;n_feu&amp;"'!$L$5:$L$144"),MATCH($Y19&amp;BB$13,INDIRECT("'"&amp;n_feu&amp;"'!$C$5:$C$144")&amp;INDIRECT("'"&amp;n_feu&amp;"'!$D$5:$D$144"),0)),"")</f>
        <v/>
      </c>
      <c r="BC19" s="23" t="str" cm="1">
        <f t="array" aca="1" ref="BC19" ca="1">IFERROR(INDEX(INDIRECT("'"&amp;n_feu&amp;"'!$L$5:$L$164"),MATCH($Y19&amp;BC$13,INDIRECT("'"&amp;n_feu&amp;"'!$C$5:$C$164")&amp;INDIRECT("'"&amp;n_feu&amp;"'!$D$5:$D$164"),0)),"")</f>
        <v/>
      </c>
      <c r="BD19" s="23" t="str" cm="1">
        <f t="array" aca="1" ref="BD19" ca="1">IFERROR(INDEX(INDIRECT("'"&amp;n_feu&amp;"'!$L$5:$L$154"),MATCH($Y19&amp;BD$13,INDIRECT("'"&amp;n_feu&amp;"'!$C$5:$C$154")&amp;INDIRECT("'"&amp;n_feu&amp;"'!$D$5:$D$154"),0)),"")</f>
        <v/>
      </c>
      <c r="BE19" s="22">
        <f t="shared" si="19"/>
        <v>45484</v>
      </c>
      <c r="BF19" s="23" t="str" cm="1">
        <f t="array" aca="1" ref="BF19" ca="1">IFERROR(INDEX(INDIRECT("'"&amp;n_feu&amp;"'!$M$5:$M$144"),MATCH($Y19&amp;BF$13,INDIRECT("'"&amp;n_feu&amp;"'!$C$5:$C$144")&amp;INDIRECT("'"&amp;n_feu&amp;"'!$D$5:$D$144"),0)),"")</f>
        <v/>
      </c>
      <c r="BG19" s="23" t="str" cm="1">
        <f t="array" aca="1" ref="BG19" ca="1">IFERROR(INDEX(INDIRECT("'"&amp;n_feu&amp;"'!$M$5:$M$164"),MATCH($Y19&amp;BG$13,INDIRECT("'"&amp;n_feu&amp;"'!$C$5:$C$164")&amp;INDIRECT("'"&amp;n_feu&amp;"'!$D$5:$D$164"),0)),"")</f>
        <v/>
      </c>
      <c r="BH19" s="23" t="str" cm="1">
        <f t="array" aca="1" ref="BH19" ca="1">IFERROR(INDEX(INDIRECT("'"&amp;n_feu&amp;"'!$M$5:$M$144"),MATCH($Y19&amp;BH$13,INDIRECT("'"&amp;n_feu&amp;"'!$C$5:$C$144")&amp;INDIRECT("'"&amp;n_feu&amp;"'!$D$5:$D$144"),0)),"")</f>
        <v/>
      </c>
      <c r="BI19" s="23" t="str" cm="1">
        <f t="array" aca="1" ref="BI19" ca="1">IFERROR(INDEX(INDIRECT("'"&amp;n_feu&amp;"'!$M$5:$M$144"),MATCH($Y19&amp;BI$13,INDIRECT("'"&amp;n_feu&amp;"'!$C$5:$C$144")&amp;INDIRECT("'"&amp;n_feu&amp;"'!$D$5:$D$144"),0)),"")</f>
        <v/>
      </c>
      <c r="BJ19" s="23" t="str" cm="1">
        <f t="array" aca="1" ref="BJ19" ca="1">IFERROR(INDEX(INDIRECT("'"&amp;n_feu&amp;"'!$M$5:$M$144"),MATCH($Y19&amp;BJ$13,INDIRECT("'"&amp;n_feu&amp;"'!$C$5:$C$144")&amp;INDIRECT("'"&amp;n_feu&amp;"'!$D$5:$D$144"),0)),"")</f>
        <v/>
      </c>
      <c r="BK19" s="23" t="str" cm="1">
        <f t="array" aca="1" ref="BK19" ca="1">IFERROR(INDEX(INDIRECT("'"&amp;n_feu&amp;"'!$M$5:$M$164"),MATCH($Y19&amp;BK$13,INDIRECT("'"&amp;n_feu&amp;"'!$C$5:$C$164")&amp;INDIRECT("'"&amp;n_feu&amp;"'!$D$5:$D$164"),0)),"")</f>
        <v/>
      </c>
      <c r="BL19" s="23" t="str" cm="1">
        <f t="array" aca="1" ref="BL19" ca="1">IFERROR(INDEX(INDIRECT("'"&amp;n_feu&amp;"'!$M$5:$M$154"),MATCH($Y19&amp;BL$13,INDIRECT("'"&amp;n_feu&amp;"'!$C$5:$C$154")&amp;INDIRECT("'"&amp;n_feu&amp;"'!$D$5:$D$154"),0)),"")</f>
        <v/>
      </c>
      <c r="BM19" s="22">
        <f t="shared" si="20"/>
        <v>45484</v>
      </c>
      <c r="BN19" s="23" t="str">
        <f t="shared" ca="1" si="21"/>
        <v/>
      </c>
      <c r="BO19" s="23">
        <f t="shared" ca="1" si="22"/>
        <v>145</v>
      </c>
      <c r="BP19" s="23" t="str">
        <f t="shared" ca="1" si="22"/>
        <v/>
      </c>
      <c r="BQ19" s="23">
        <f t="shared" ca="1" si="22"/>
        <v>94</v>
      </c>
      <c r="BR19" s="23" t="str">
        <f t="shared" ca="1" si="22"/>
        <v/>
      </c>
      <c r="BS19" s="23" t="str">
        <f t="shared" ca="1" si="22"/>
        <v/>
      </c>
      <c r="BT19" s="23" t="str">
        <f t="shared" ca="1" si="22"/>
        <v/>
      </c>
      <c r="BU19" s="22">
        <f t="shared" si="23"/>
        <v>45484</v>
      </c>
      <c r="BV19" s="22">
        <f t="shared" si="24"/>
        <v>45484</v>
      </c>
      <c r="BW19" s="23" t="str">
        <f t="shared" ca="1" si="25"/>
        <v/>
      </c>
      <c r="BX19" s="23"/>
      <c r="BY19" s="23" t="str">
        <f t="shared" si="26"/>
        <v/>
      </c>
      <c r="BZ19" s="23">
        <f t="shared" ca="1" si="27"/>
        <v>906</v>
      </c>
      <c r="CA19" s="23"/>
      <c r="CB19" s="23" t="str">
        <f t="shared" si="28"/>
        <v/>
      </c>
      <c r="CC19" s="23" t="str">
        <f t="shared" ca="1" si="29"/>
        <v/>
      </c>
      <c r="CD19" s="23"/>
      <c r="CE19" s="29" t="str">
        <f t="shared" si="30"/>
        <v/>
      </c>
      <c r="CF19" s="30">
        <f>761+106</f>
        <v>867</v>
      </c>
      <c r="CG19" s="30">
        <f t="shared" ca="1" si="31"/>
        <v>-39</v>
      </c>
      <c r="CH19" s="30" t="str">
        <f>IFERROR(INDEX('FORMULE TOTAL'!$AH$9:AH1010,MATCH(RECAP!A19,'FORMULE TOTAL'!$AI$9:AI1010,0)),"")</f>
        <v/>
      </c>
      <c r="CI19" s="23">
        <f t="shared" ref="CI19:CI39" ca="1" si="105">IF(SUM(AC19)+SUM(BQ19)=0,"",SUM(AC19)+SUM(BQ19))</f>
        <v>452</v>
      </c>
      <c r="CJ19" s="30">
        <f ca="1">IF(CI19="","",INDEX('[1] 01-01-23 au 24-05-2024'!$AN$23:$AN$5010,MATCH(BV19,'[1] 01-01-23 au 24-05-2024'!$AM$23:$AM$5010,0)))</f>
        <v>452</v>
      </c>
      <c r="CK19" s="23">
        <v>449.47</v>
      </c>
      <c r="CL19" s="30">
        <f ca="1">IF(CI19="","",INDEX('[1] 01-01-23 au 24-05-2024'!$AO$23:$AO$5010,MATCH(BV19,'[1] 01-01-23 au 24-05-2024'!$AM$23:$AM$5010,0)))</f>
        <v>449.47</v>
      </c>
      <c r="CM19" s="29">
        <f t="shared" ca="1" si="32"/>
        <v>2.5299999999999727</v>
      </c>
      <c r="CN19" s="23" t="str">
        <f t="shared" ca="1" si="33"/>
        <v/>
      </c>
      <c r="CO19" s="23"/>
      <c r="CP19" s="31" t="str">
        <f t="shared" si="34"/>
        <v/>
      </c>
      <c r="CQ19" s="23" t="str">
        <f t="shared" ca="1" si="35"/>
        <v/>
      </c>
      <c r="CR19" s="23"/>
      <c r="CS19" s="32" t="str">
        <f t="shared" si="36"/>
        <v/>
      </c>
      <c r="CT19" s="33"/>
      <c r="CU19" s="34">
        <f t="shared" ca="1" si="37"/>
        <v>0</v>
      </c>
      <c r="CV19" s="34">
        <f t="shared" si="38"/>
        <v>0</v>
      </c>
      <c r="CW19" s="35">
        <f t="shared" si="38"/>
        <v>0</v>
      </c>
      <c r="CX19" s="34">
        <f t="shared" ca="1" si="39"/>
        <v>1358</v>
      </c>
      <c r="CY19" s="34">
        <f t="shared" si="40"/>
        <v>449.47</v>
      </c>
      <c r="CZ19" s="35">
        <f t="shared" ca="1" si="41"/>
        <v>2.5299999999999727</v>
      </c>
      <c r="DA19" s="22">
        <f t="shared" si="42"/>
        <v>45484</v>
      </c>
      <c r="DB19" s="35" t="str" cm="1">
        <f t="array" aca="1" ref="DB19" ca="1">IFERROR(INDEX(INDIRECT("'"&amp;n_feu&amp;"'!$O$5:$O$154"),MATCH($Y19&amp;DB$13,INDIRECT("'"&amp;n_feu&amp;"'!$C$5:$C$154")&amp;INDIRECT("'"&amp;n_feu&amp;"'!$D$5:$D$154"),0)),"")</f>
        <v/>
      </c>
      <c r="DC19" s="35"/>
      <c r="DD19" s="35" t="str">
        <f t="shared" ca="1" si="43"/>
        <v/>
      </c>
      <c r="DE19" s="36" t="str">
        <f t="shared" ca="1" si="44"/>
        <v/>
      </c>
      <c r="DF19" s="23" t="str">
        <f t="shared" ca="1" si="45"/>
        <v/>
      </c>
      <c r="DG19" s="23"/>
      <c r="DH19" s="31"/>
      <c r="DI19" s="37"/>
      <c r="DJ19" s="22">
        <f t="shared" si="46"/>
        <v>45484</v>
      </c>
      <c r="DK19" s="35" t="str" cm="1">
        <f t="array" aca="1" ref="DK19" ca="1">IFERROR(INDEX(INDIRECT("'"&amp;n_feu&amp;"'!$O$5:$O$164"),MATCH($Y19&amp;DK$13,INDIRECT("'"&amp;n_feu&amp;"'!$C$5:$C$164")&amp;INDIRECT("'"&amp;n_feu&amp;"'!$D$5:$D$164"),0)),"")</f>
        <v/>
      </c>
      <c r="DL19" s="35"/>
      <c r="DM19" s="35" t="str">
        <f t="shared" ca="1" si="47"/>
        <v/>
      </c>
      <c r="DN19" s="38">
        <f t="shared" ca="1" si="48"/>
        <v>0</v>
      </c>
      <c r="DO19" s="39" t="str" cm="1">
        <f t="array" ref="DO19">IF(ISNA(MATCH(A19,INT([2]SUMUP!$B$4:$B$550),0)),"",INDEX([2]SUMUP!$W:$W,MAX(IF(INT([2]SUMUP!$B$4:$B$550)=A19,ROW([2]SUMUP!$B$4:$B$550)))))</f>
        <v/>
      </c>
      <c r="DP19" s="39" t="str" cm="1">
        <f t="array" ref="DP19">IF(ISNA(MATCH(A19,INT([2]SUMUP!$B$4:$B$550),0)),"",INDEX([2]SUMUP!$X:$X,MAX(IF(INT([2]SUMUP!$B$4:$B$550)=A19,ROW([2]SUMUP!$B$4:$B$550)))))</f>
        <v/>
      </c>
      <c r="DQ19" s="39" t="str" cm="1">
        <f t="array" ref="DQ19">IF(ISNA(MATCH(A19,INT([2]SUMUP!$B$4:$B$550),0)),"",INDEX([2]SUMUP!$Y:$Y,MAX(IF(INT([2]SUMUP!$B$4:$B$550)=A19,ROW([2]SUMUP!$B$4:$B$550)))))</f>
        <v/>
      </c>
      <c r="DR19" s="36" t="str">
        <f t="shared" ref="DR19:DR39" ca="1" si="106">IF(SUM(DK19)=0,"",SUM(DK19)*0.9725)</f>
        <v/>
      </c>
      <c r="DS19" s="23" t="str">
        <f t="shared" ca="1" si="50"/>
        <v/>
      </c>
      <c r="DT19" s="23"/>
      <c r="DU19" s="31"/>
      <c r="DV19" s="37"/>
      <c r="DW19" s="22">
        <f t="shared" si="51"/>
        <v>45484</v>
      </c>
      <c r="DX19" s="40" t="str">
        <f t="shared" ca="1" si="52"/>
        <v/>
      </c>
      <c r="DY19" s="40">
        <f t="shared" ca="1" si="53"/>
        <v>906</v>
      </c>
      <c r="DZ19" s="40" t="str">
        <f t="shared" ca="1" si="54"/>
        <v/>
      </c>
      <c r="EA19" s="40">
        <f t="shared" ca="1" si="55"/>
        <v>452</v>
      </c>
      <c r="EB19" s="40" t="str">
        <f t="shared" ca="1" si="56"/>
        <v/>
      </c>
      <c r="EC19" s="40" t="str">
        <f t="shared" ca="1" si="57"/>
        <v/>
      </c>
      <c r="ED19" s="40"/>
      <c r="EE19" s="40" t="str">
        <f t="shared" ca="1" si="58"/>
        <v/>
      </c>
      <c r="EF19" s="41" t="str">
        <f t="shared" ref="EF19:EF39" ca="1" si="107">IF(SUM(DX19)+SUM(DZ19)+SUM(EB19)+SUM(EC19)+SUM(ED19)=0,"",SUM(DX19)+SUM(DZ19)+SUM(EB19)+SUM(EC19)+SUM(ED19))</f>
        <v/>
      </c>
      <c r="EG19" s="35">
        <f t="shared" ca="1" si="60"/>
        <v>1358</v>
      </c>
      <c r="EH19" s="35" t="str" cm="1">
        <f t="array" aca="1" ref="EH19" ca="1">IFERROR(INDEX(INDIRECT("'"&amp;n_feu&amp;"'!$BH$5:$BH$154"),MATCH($Y19&amp;EH$13,INDIRECT("'"&amp;n_feu&amp;"'!$C$5:$C$154")&amp;INDIRECT("'"&amp;n_feu&amp;"'!$D$5:$D$154"),0)),"")</f>
        <v/>
      </c>
      <c r="EI19" s="35" cm="1">
        <f t="array" aca="1" ref="EI19" ca="1">IFERROR(INDEX(INDIRECT("'"&amp;n_feu&amp;"'!$BH$5:$BH$164"),MATCH($Y19&amp;EI$13,INDIRECT("'"&amp;n_feu&amp;"'!$C$5:$C$164")&amp;INDIRECT("'"&amp;n_feu&amp;"'!$D$5:$D$164"),0)),"")</f>
        <v>140</v>
      </c>
      <c r="EJ19" s="34" t="str" cm="1">
        <f t="array" aca="1" ref="EJ19" ca="1">IFERROR(INDEX(INDIRECT("'"&amp;n_feu&amp;"'!$BH$5:$BH$154"),MATCH($Y19&amp;EJ$13,INDIRECT("'"&amp;n_feu&amp;"'!$C$5:$C$154")&amp;INDIRECT("'"&amp;n_feu&amp;"'!$D$5:$D$154"),0)),"")</f>
        <v/>
      </c>
      <c r="EK19" s="34" cm="1">
        <f t="array" aca="1" ref="EK19" ca="1">IFERROR(INDEX(INDIRECT("'"&amp;n_feu&amp;"'!$BH$5:$BH$154"),MATCH($Y19&amp;EK$13,INDIRECT("'"&amp;n_feu&amp;"'!$C$5:$C$154")&amp;INDIRECT("'"&amp;n_feu&amp;"'!$D$5:$D$154"),0)),"")</f>
        <v>100</v>
      </c>
      <c r="EL19" s="34" t="str" cm="1">
        <f t="array" aca="1" ref="EL19" ca="1">IFERROR(INDEX(INDIRECT("'"&amp;n_feu&amp;"'!$BH$5:$BH$154"),MATCH($Y19&amp;EL$13,INDIRECT("'"&amp;n_feu&amp;"'!$C$5:$C$154")&amp;INDIRECT("'"&amp;n_feu&amp;"'!$D$5:$D$154"),0)),"")</f>
        <v/>
      </c>
      <c r="EM19" s="34" t="str" cm="1">
        <f t="array" aca="1" ref="EM19" ca="1">IFERROR(INDEX(INDIRECT("'"&amp;n_feu&amp;"'!$BH$5:$BH$154"),MATCH($Y19&amp;EM$13,INDIRECT("'"&amp;n_feu&amp;"'!$C$5:$C$154")&amp;INDIRECT("'"&amp;n_feu&amp;"'!$D$5:$D$154"),0)),"")</f>
        <v/>
      </c>
      <c r="EN19" s="34" t="str">
        <f t="shared" ca="1" si="61"/>
        <v/>
      </c>
      <c r="EO19" s="34">
        <f t="shared" ca="1" si="62"/>
        <v>240</v>
      </c>
      <c r="EP19" s="22">
        <f t="shared" si="63"/>
        <v>45484</v>
      </c>
      <c r="EQ19" s="23" t="str" cm="1">
        <f t="array" aca="1" ref="EQ19" ca="1">IFERROR(INDEX(INDIRECT("'"&amp;n_feu&amp;"'!$Q$5:$Q$144"),MATCH($Y19&amp;EQ$13,INDIRECT("'"&amp;n_feu&amp;"'!$C$5:$C$144")&amp;INDIRECT("'"&amp;n_feu&amp;"'!$D$5:$D$144"),0)),"")</f>
        <v/>
      </c>
      <c r="ER19" s="23" t="str" cm="1">
        <f t="array" aca="1" ref="ER19" ca="1">IFERROR(INDEX(INDIRECT("'"&amp;n_feu&amp;"'!$Q$5:$Q$164"),MATCH($Y19&amp;ER$13,INDIRECT("'"&amp;n_feu&amp;"'!$C$5:$C$164")&amp;INDIRECT("'"&amp;n_feu&amp;"'!$D$5:$D$164"),0)),"")</f>
        <v/>
      </c>
      <c r="ES19" s="23" t="str" cm="1">
        <f t="array" aca="1" ref="ES19" ca="1">IFERROR(INDEX(INDIRECT("'"&amp;n_feu&amp;"'!$Q$5:$Q$144"),MATCH($Y19&amp;ES$13,INDIRECT("'"&amp;n_feu&amp;"'!$C$5:$C$144")&amp;INDIRECT("'"&amp;n_feu&amp;"'!$D$5:$D$144"),0)),"")</f>
        <v/>
      </c>
      <c r="ET19" s="23" t="str" cm="1">
        <f t="array" aca="1" ref="ET19" ca="1">IFERROR(INDEX(INDIRECT("'"&amp;n_feu&amp;"'!$Q$5:$Q$144"),MATCH($Y19&amp;ET$13,INDIRECT("'"&amp;n_feu&amp;"'!$C$5:$C$144")&amp;INDIRECT("'"&amp;n_feu&amp;"'!$D$5:$D$144"),0)),"")</f>
        <v/>
      </c>
      <c r="EU19" s="23" t="str" cm="1">
        <f t="array" aca="1" ref="EU19" ca="1">IFERROR(INDEX(INDIRECT("'"&amp;n_feu&amp;"'!$Q$5:$Q$144"),MATCH($Y19&amp;EU$13,INDIRECT("'"&amp;n_feu&amp;"'!$C$5:$C$144")&amp;INDIRECT("'"&amp;n_feu&amp;"'!$D$5:$D$144"),0)),"")</f>
        <v/>
      </c>
      <c r="EV19" s="23" t="str" cm="1">
        <f t="array" aca="1" ref="EV19" ca="1">IFERROR(INDEX(INDIRECT("'"&amp;n_feu&amp;"'!$Q$5:$Q$144"),MATCH($Y19&amp;EV$13,INDIRECT("'"&amp;n_feu&amp;"'!$C$5:$C$144")&amp;INDIRECT("'"&amp;n_feu&amp;"'!$D$5:$D$144"),0)),"")</f>
        <v/>
      </c>
      <c r="EW19" s="23" t="str" cm="1">
        <f t="array" aca="1" ref="EW19" ca="1">IFERROR(INDEX(INDIRECT("'"&amp;n_feu&amp;"'!$Q$5:$Q$144"),MATCH($Y19&amp;EW$13,INDIRECT("'"&amp;n_feu&amp;"'!$C$5:$C$144")&amp;INDIRECT("'"&amp;n_feu&amp;"'!$D$5:$D$144"),0)),"")</f>
        <v/>
      </c>
      <c r="EX19" s="42" t="str">
        <f t="shared" ca="1" si="64"/>
        <v/>
      </c>
      <c r="EY19" s="43" t="str">
        <f t="shared" ca="1" si="65"/>
        <v/>
      </c>
      <c r="EZ19" s="44">
        <f t="shared" si="66"/>
        <v>45484</v>
      </c>
      <c r="FA19" s="23" t="str" cm="1">
        <f t="array" aca="1" ref="FA19" ca="1">IFERROR(INDEX(INDIRECT("'"&amp;n_feu&amp;"'!$R$5:$R$144"),MATCH($Y19&amp;FA$15,INDIRECT("'"&amp;n_feu&amp;"'!$C$5:$C$144")&amp;INDIRECT("'"&amp;n_feu&amp;"'!$D$5:$D$144"),0)),"")</f>
        <v/>
      </c>
      <c r="FB19" s="26" cm="1">
        <f t="array" aca="1" ref="FB19" ca="1">IFERROR(INDEX(INDIRECT("'"&amp;n_feu&amp;"'!$R$5:$R$164"),MATCH($Y19&amp;FB$15,INDIRECT("'"&amp;n_feu&amp;"'!$C$5:$C$164")&amp;INDIRECT("'"&amp;n_feu&amp;"'!$D$5:$D$164"),0)),"")</f>
        <v>785</v>
      </c>
      <c r="FC19" s="23" t="str" cm="1">
        <f t="array" aca="1" ref="FC19" ca="1">IFERROR(INDEX(INDIRECT("'"&amp;n_feu&amp;"'!$R$5:$R$144"),MATCH($Y19&amp;FC$15,INDIRECT("'"&amp;n_feu&amp;"'!$C$5:$C$144")&amp;INDIRECT("'"&amp;n_feu&amp;"'!$D$5:$D$144"),0)),"")</f>
        <v/>
      </c>
      <c r="FD19" s="26" cm="1">
        <f t="array" aca="1" ref="FD19" ca="1">IFERROR(INDEX(INDIRECT("'"&amp;n_feu&amp;"'!$R$5:$R$144"),MATCH($Y19&amp;FD$15,INDIRECT("'"&amp;n_feu&amp;"'!$C$5:$C$144")&amp;INDIRECT("'"&amp;n_feu&amp;"'!$D$5:$D$144"),0)),"")</f>
        <v>176</v>
      </c>
      <c r="FE19" s="23" t="str" cm="1">
        <f t="array" aca="1" ref="FE19" ca="1">IFERROR(INDEX(INDIRECT("'"&amp;n_feu&amp;"'!$R$5:$R$144"),MATCH($Y19&amp;FE$15,INDIRECT("'"&amp;n_feu&amp;"'!$C$5:$C$144")&amp;INDIRECT("'"&amp;n_feu&amp;"'!$D$5:$D$144"),0)),"")</f>
        <v/>
      </c>
      <c r="FF19" s="23" t="str" cm="1">
        <f t="array" aca="1" ref="FF19" ca="1">IFERROR(INDEX(INDIRECT("'"&amp;n_feu&amp;"'!$R$5:$R$154"),MATCH($Y19&amp;FF$15,INDIRECT("'"&amp;n_feu&amp;"'!$C$5:$C$154")&amp;INDIRECT("'"&amp;n_feu&amp;"'!$D$5:$D$154"),0)),"")</f>
        <v/>
      </c>
      <c r="FG19" s="31" t="str" cm="1">
        <f t="array" aca="1" ref="FG19" ca="1">IFERROR(INDEX(INDIRECT("'"&amp;n_feu&amp;"'!$R$5:$R$154"),MATCH($Y19&amp;FG$15,INDIRECT("'"&amp;n_feu&amp;"'!$C$5:$C$154")&amp;INDIRECT("'"&amp;n_feu&amp;"'!$D$5:$D$154"),0)),"")</f>
        <v/>
      </c>
      <c r="FH19" s="45" t="str">
        <f t="shared" ref="FH19:FH39" ca="1" si="108">IF(SUM(FA19) +SUM(FC19)+SUM(FF19)+SUM(FG19)=0,"",SUM(FA19) +SUM(FC19)+SUM(FF19)+SUM(FG19))</f>
        <v/>
      </c>
      <c r="FI19" s="46">
        <f t="shared" ca="1" si="68"/>
        <v>961</v>
      </c>
      <c r="FJ19" s="35">
        <f t="shared" ca="1" si="69"/>
        <v>16.2409</v>
      </c>
      <c r="FK19" s="36" t="str">
        <f t="shared" ca="1" si="70"/>
        <v/>
      </c>
      <c r="FL19" s="23"/>
      <c r="FM19" s="23" t="str">
        <f t="shared" ca="1" si="71"/>
        <v/>
      </c>
      <c r="FN19" s="47" t="str">
        <f t="shared" si="72"/>
        <v/>
      </c>
      <c r="FO19" s="31"/>
      <c r="FP19" s="48"/>
      <c r="FQ19" s="36">
        <f t="shared" ca="1" si="73"/>
        <v>771.73349999999994</v>
      </c>
      <c r="FR19" s="23">
        <v>771.73</v>
      </c>
      <c r="FS19" s="23">
        <f t="shared" ca="1" si="96"/>
        <v>-3.499999999917236E-3</v>
      </c>
      <c r="FT19" s="47">
        <f t="shared" si="97"/>
        <v>771.73</v>
      </c>
      <c r="FU19" s="31"/>
      <c r="FV19" s="49"/>
      <c r="FW19" s="22">
        <f t="shared" si="76"/>
        <v>45484</v>
      </c>
      <c r="FX19" s="36" t="str">
        <f t="shared" ca="1" si="77"/>
        <v/>
      </c>
      <c r="FY19" s="23"/>
      <c r="FZ19" s="23" t="str">
        <f t="shared" ca="1" si="78"/>
        <v/>
      </c>
      <c r="GA19" s="47" t="str">
        <f t="shared" si="79"/>
        <v/>
      </c>
      <c r="GB19" s="50"/>
      <c r="GC19" s="48"/>
      <c r="GD19" s="51">
        <f t="shared" ca="1" si="80"/>
        <v>173.0256</v>
      </c>
      <c r="GE19" s="52">
        <v>173.01</v>
      </c>
      <c r="GF19" s="23">
        <f t="shared" ca="1" si="81"/>
        <v>-1.5600000000006276E-2</v>
      </c>
      <c r="GG19" s="47">
        <f t="shared" si="82"/>
        <v>173.01</v>
      </c>
      <c r="GH19" s="55">
        <v>957.4</v>
      </c>
      <c r="GI19" s="49" t="s">
        <v>154</v>
      </c>
      <c r="GJ19" s="51" t="str">
        <f t="shared" ca="1" si="83"/>
        <v/>
      </c>
      <c r="GK19" s="23"/>
      <c r="GL19" s="23" t="str">
        <f t="shared" ca="1" si="84"/>
        <v/>
      </c>
      <c r="GM19" s="47" t="str">
        <f t="shared" si="85"/>
        <v/>
      </c>
      <c r="GN19" s="31"/>
      <c r="GO19" s="53"/>
      <c r="GP19" s="51" t="str">
        <f t="shared" ca="1" si="86"/>
        <v/>
      </c>
      <c r="GQ19" s="23"/>
      <c r="GR19" s="23" t="str">
        <f t="shared" ca="1" si="87"/>
        <v/>
      </c>
      <c r="GS19" s="47" t="str">
        <f t="shared" si="88"/>
        <v/>
      </c>
      <c r="GT19" s="31"/>
      <c r="GU19" s="53"/>
      <c r="GV19" s="36" t="str" cm="1">
        <f t="array" aca="1" ref="GV19" ca="1">IFERROR(INDEX(INDIRECT("'"&amp;n_feu&amp;"'!$O$5:$O$154"),MATCH($Y19&amp;DB$13,INDIRECT("'"&amp;n_feu&amp;"'!$C$5:$C$154")&amp;INDIRECT("'"&amp;n_feu&amp;"'!$D$5:$D$154"),0)),"")</f>
        <v/>
      </c>
      <c r="GW19" s="23" t="str">
        <f t="shared" si="89"/>
        <v/>
      </c>
      <c r="GX19" s="23"/>
      <c r="GY19" s="23" t="str">
        <f t="shared" si="90"/>
        <v/>
      </c>
      <c r="GZ19" s="47" t="str">
        <f t="shared" si="91"/>
        <v/>
      </c>
      <c r="HA19" s="31"/>
      <c r="HB19" s="53"/>
      <c r="HC19" s="22">
        <f t="shared" si="92"/>
        <v>45484</v>
      </c>
      <c r="HD19" s="23" t="str" cm="1">
        <f t="array" aca="1" ref="HD19" ca="1">IFERROR(INDEX(INDIRECT("'"&amp;n_feu&amp;"'!$S$5:$S$144"),MATCH($Y19&amp;HD$15,INDIRECT("'"&amp;n_feu&amp;"'!$C$5:$C$144")&amp;INDIRECT("'"&amp;n_feu&amp;"'!$D$5:$D$144"),0)),"")</f>
        <v/>
      </c>
      <c r="HE19" s="23" t="str" cm="1">
        <f t="array" aca="1" ref="HE19" ca="1">IFERROR(INDEX(INDIRECT("'"&amp;n_feu&amp;"'!$S$5:$S$164"),MATCH($Y19&amp;HE$15,INDIRECT("'"&amp;n_feu&amp;"'!$C$5:$C$164")&amp;INDIRECT("'"&amp;n_feu&amp;"'!$D$5:$D$164"),0)),"")</f>
        <v/>
      </c>
      <c r="HF19" s="23" t="str" cm="1">
        <f t="array" aca="1" ref="HF19" ca="1">IFERROR(INDEX(INDIRECT("'"&amp;n_feu&amp;"'!$S$5:$S$144"),MATCH($Y19&amp;HF$15,INDIRECT("'"&amp;n_feu&amp;"'!$C$5:$C$144")&amp;INDIRECT("'"&amp;n_feu&amp;"'!$D$5:$D$144"),0)),"")</f>
        <v/>
      </c>
      <c r="HG19" s="23" t="str" cm="1">
        <f t="array" aca="1" ref="HG19" ca="1">IFERROR(INDEX(INDIRECT("'"&amp;n_feu&amp;"'!$S$5:$S$144"),MATCH($Y19&amp;HG$15,INDIRECT("'"&amp;n_feu&amp;"'!$C$5:$C$144")&amp;INDIRECT("'"&amp;n_feu&amp;"'!$D$5:$D$144"),0)),"")</f>
        <v/>
      </c>
      <c r="HH19" s="23" t="str" cm="1">
        <f t="array" aca="1" ref="HH19" ca="1">IFERROR(INDEX(INDIRECT("'"&amp;n_feu&amp;"'!$S$5:$S$144"),MATCH($Y19&amp;HH$15,INDIRECT("'"&amp;n_feu&amp;"'!$C$5:$C$144")&amp;INDIRECT("'"&amp;n_feu&amp;"'!$D$5:$D$144"),0)),"")</f>
        <v/>
      </c>
      <c r="HI19" s="23" t="str" cm="1">
        <f t="array" aca="1" ref="HI19" ca="1">IFERROR(INDEX(INDIRECT("'"&amp;n_feu&amp;"'!$S$5:$S$144"),MATCH($Y19&amp;HI$15,INDIRECT("'"&amp;n_feu&amp;"'!$C$5:$C$144")&amp;INDIRECT("'"&amp;n_feu&amp;"'!$D$5:$D$144"),0)),"")</f>
        <v/>
      </c>
      <c r="HJ19" s="23" t="str" cm="1">
        <f t="array" aca="1" ref="HJ19" ca="1">IFERROR(INDEX(INDIRECT("'"&amp;n_feu&amp;"'!$S$5:$S$144"),MATCH($Y19&amp;HJ$15,INDIRECT("'"&amp;n_feu&amp;"'!$C$5:$C$144")&amp;INDIRECT("'"&amp;n_feu&amp;"'!$D$5:$D$144"),0)),"")</f>
        <v/>
      </c>
      <c r="HK19" s="22">
        <f t="shared" si="93"/>
        <v>45484</v>
      </c>
      <c r="HL19" s="23" t="str" cm="1">
        <f t="array" aca="1" ref="HL19" ca="1">IFERROR(INDEX(INDIRECT("'"&amp;n_feu&amp;"'!$S$5:$S$144"),MATCH($Y19&amp;HL$15,INDIRECT("'"&amp;n_feu&amp;"'!$C$5:$C$144")&amp;INDIRECT("'"&amp;n_feu&amp;"'!$D$5:$D$144"),0)),"")</f>
        <v/>
      </c>
      <c r="HM19" s="23" t="str" cm="1">
        <f t="array" aca="1" ref="HM19" ca="1">IFERROR(INDEX(INDIRECT("'"&amp;n_feu&amp;"'!$S$5:$S$164"),MATCH($Y19&amp;HM$15,INDIRECT("'"&amp;n_feu&amp;"'!$C$5:$C$164")&amp;INDIRECT("'"&amp;n_feu&amp;"'!$D$5:$D$164"),0)),"")</f>
        <v/>
      </c>
      <c r="HN19" s="23" t="str" cm="1">
        <f t="array" aca="1" ref="HN19" ca="1">IFERROR(INDEX(INDIRECT("'"&amp;n_feu&amp;"'!$S$5:$S$144"),MATCH($Y19&amp;HN$15,INDIRECT("'"&amp;n_feu&amp;"'!$C$5:$C$144")&amp;INDIRECT("'"&amp;n_feu&amp;"'!$D$5:$D$144"),0)),"")</f>
        <v/>
      </c>
      <c r="HO19" s="23" t="str" cm="1">
        <f t="array" aca="1" ref="HO19" ca="1">IFERROR(INDEX(INDIRECT("'"&amp;n_feu&amp;"'!$S$5:$S$144"),MATCH($Y19&amp;HO$15,INDIRECT("'"&amp;n_feu&amp;"'!$C$5:$C$144")&amp;INDIRECT("'"&amp;n_feu&amp;"'!$D$5:$D$144"),0)),"")</f>
        <v/>
      </c>
      <c r="HP19" s="23" t="str" cm="1">
        <f t="array" aca="1" ref="HP19" ca="1">IFERROR(INDEX(INDIRECT("'"&amp;n_feu&amp;"'!$S$5:$S$144"),MATCH($Y19&amp;HP$15,INDIRECT("'"&amp;n_feu&amp;"'!$C$5:$C$144")&amp;INDIRECT("'"&amp;n_feu&amp;"'!$D$5:$D$144"),0)),"")</f>
        <v/>
      </c>
      <c r="HQ19" s="23" t="str" cm="1">
        <f t="array" aca="1" ref="HQ19" ca="1">IFERROR(INDEX(INDIRECT("'"&amp;n_feu&amp;"'!$S$5:$S$144"),MATCH($Y19&amp;HQ$15,INDIRECT("'"&amp;n_feu&amp;"'!$C$5:$C$144")&amp;INDIRECT("'"&amp;n_feu&amp;"'!$D$5:$D$144"),0)),"")</f>
        <v/>
      </c>
      <c r="HR19" s="23" t="str" cm="1">
        <f t="array" aca="1" ref="HR19" ca="1">IFERROR(INDEX(INDIRECT("'"&amp;n_feu&amp;"'!$S$5:$S$144"),MATCH($Y19&amp;HR$15,INDIRECT("'"&amp;n_feu&amp;"'!$C$5:$C$144")&amp;INDIRECT("'"&amp;n_feu&amp;"'!$D$5:$D$144"),0)),"")</f>
        <v/>
      </c>
      <c r="HS19" s="54">
        <f t="shared" ca="1" si="94"/>
        <v>0</v>
      </c>
      <c r="HT19" s="54">
        <f t="shared" ca="1" si="95"/>
        <v>0</v>
      </c>
    </row>
    <row r="20" spans="1:228" ht="30" customHeight="1" x14ac:dyDescent="0.25">
      <c r="A20" s="22">
        <v>45485</v>
      </c>
      <c r="B20" s="23" t="str" cm="1">
        <f t="array" aca="1" ref="B20" ca="1">IFERROR(INDEX(INDIRECT("'"&amp;n_feu&amp;"'!$F$5:$F$144"),MATCH($A20&amp;B$13,INDIRECT("'"&amp;n_feu&amp;"'!$C$5:$C$144")&amp;INDIRECT("'"&amp;n_feu&amp;"'!$D$5:$D$144"),0)),"")</f>
        <v/>
      </c>
      <c r="C20" s="23" cm="1">
        <f t="array" aca="1" ref="C20" ca="1">IFERROR(INDEX(INDIRECT("'"&amp;n_feu&amp;"'!$F$5:$F$164"),MATCH($A20&amp;C$13,INDIRECT("'"&amp;n_feu&amp;"'!$C$5:$C$164")&amp;INDIRECT("'"&amp;n_feu&amp;"'!$D$5:$D$164"),0)),"")</f>
        <v>1941</v>
      </c>
      <c r="D20" s="23" t="str" cm="1">
        <f t="array" aca="1" ref="D20" ca="1">IFERROR(INDEX(INDIRECT("'"&amp;n_feu&amp;"'!$F$5:$F$144"),MATCH($A20&amp;D$13,INDIRECT("'"&amp;n_feu&amp;"'!$C$5:$C$144")&amp;INDIRECT("'"&amp;n_feu&amp;"'!$D$5:$D$144"),0)),"")</f>
        <v/>
      </c>
      <c r="E20" s="23" cm="1">
        <f t="array" aca="1" ref="E20" ca="1">IFERROR(INDEX(INDIRECT("'"&amp;n_feu&amp;"'!$F$5:$F$144"),MATCH($A20&amp;E$13,INDIRECT("'"&amp;n_feu&amp;"'!$C$5:$C$144")&amp;INDIRECT("'"&amp;n_feu&amp;"'!$D$5:$D$144"),0)),"")</f>
        <v>441</v>
      </c>
      <c r="F20" s="23" t="str" cm="1">
        <f t="array" aca="1" ref="F20" ca="1">IFERROR(INDEX(INDIRECT("'"&amp;n_feu&amp;"'!$F$5:$F$154"),MATCH($A20&amp;F$13,INDIRECT("'"&amp;n_feu&amp;"'!$C$5:$C$154")&amp;INDIRECT("'"&amp;n_feu&amp;"'!$D$5:$D$154"),0)),"")</f>
        <v/>
      </c>
      <c r="G20" s="23" t="str" cm="1">
        <f t="array" aca="1" ref="G20" ca="1">IFERROR(INDEX(INDIRECT("'"&amp;n_feu&amp;"'!$F$5:$F$154"),MATCH($A20&amp;G$13,INDIRECT("'"&amp;n_feu&amp;"'!$C$5:$C$154")&amp;INDIRECT("'"&amp;n_feu&amp;"'!$D$5:$D$154"),0)),"")</f>
        <v/>
      </c>
      <c r="H20" s="24">
        <f t="shared" ca="1" si="4"/>
        <v>0</v>
      </c>
      <c r="I20" s="25">
        <f t="shared" ca="1" si="98"/>
        <v>2382</v>
      </c>
      <c r="J20" s="22">
        <f t="shared" si="6"/>
        <v>45485</v>
      </c>
      <c r="K20" s="26" t="str" cm="1">
        <f t="array" aca="1" ref="K20" ca="1">IFERROR(INDEX(INDIRECT("'"&amp;n_feu&amp;"'!$cv$5:$cv$144"),MATCH($A20&amp;K$13,INDIRECT("'"&amp;n_feu&amp;"'!$C$5:$C$144")&amp;INDIRECT("'"&amp;n_feu&amp;"'!$D$5:$D$144"),0)),"")</f>
        <v/>
      </c>
      <c r="L20" s="27" t="str">
        <f t="shared" ca="1" si="99"/>
        <v>0</v>
      </c>
      <c r="M20" s="26" cm="1">
        <f t="array" aca="1" ref="M20" ca="1">IFERROR(INDEX(INDIRECT("'"&amp;n_feu&amp;"'!$cv$5:$cv$164"),MATCH($A20&amp;M$13,INDIRECT("'"&amp;n_feu&amp;"'!$C$5:$C$164")&amp;INDIRECT("'"&amp;n_feu&amp;"'!$D$5:$D$164"),0)),"")</f>
        <v>1941</v>
      </c>
      <c r="N20" s="27" t="str">
        <f t="shared" ca="1" si="100"/>
        <v>0</v>
      </c>
      <c r="O20" s="26" t="str" cm="1">
        <f t="array" aca="1" ref="O20" ca="1">IFERROR(INDEX(INDIRECT("'"&amp;n_feu&amp;"'!$cv$5:$cv$144"),MATCH($A20&amp;O$13,INDIRECT("'"&amp;n_feu&amp;"'!$C$5:$C$144")&amp;INDIRECT("'"&amp;n_feu&amp;"'!$D$5:$D$144"),0)),"")</f>
        <v/>
      </c>
      <c r="P20" s="27" t="str">
        <f t="shared" ca="1" si="101"/>
        <v>0</v>
      </c>
      <c r="Q20" s="26" cm="1">
        <f t="array" aca="1" ref="Q20" ca="1">IFERROR(INDEX(INDIRECT("'"&amp;n_feu&amp;"'!$cv$5:$cv$144"),MATCH($A20&amp;Q$13,INDIRECT("'"&amp;n_feu&amp;"'!$C$5:$C$144")&amp;INDIRECT("'"&amp;n_feu&amp;"'!$D$5:$D$144"),0)),"")</f>
        <v>441</v>
      </c>
      <c r="R20" s="27" t="str">
        <f t="shared" ca="1" si="102"/>
        <v>0</v>
      </c>
      <c r="S20" s="26" t="str" cm="1">
        <f t="array" aca="1" ref="S20" ca="1">IFERROR(INDEX(INDIRECT("'"&amp;n_feu&amp;"'!$cv$5:$cv$154"),MATCH($A20&amp;S$13,INDIRECT("'"&amp;n_feu&amp;"'!$C$5:$C$154")&amp;INDIRECT("'"&amp;n_feu&amp;"'!$D$5:$D$154"),0)),"")</f>
        <v/>
      </c>
      <c r="T20" s="27" t="str">
        <f t="shared" ca="1" si="103"/>
        <v>0</v>
      </c>
      <c r="U20" s="26" t="str" cm="1">
        <f t="array" aca="1" ref="U20" ca="1">IFERROR(INDEX(INDIRECT("'"&amp;n_feu&amp;"'!$cv$5:$cv$154"),MATCH($A20&amp;U$13,INDIRECT("'"&amp;n_feu&amp;"'!$C$5:$C$154")&amp;INDIRECT("'"&amp;n_feu&amp;"'!$D$5:$D$154"),0)),"")</f>
        <v/>
      </c>
      <c r="V20" s="27" t="str">
        <f t="shared" ca="1" si="104"/>
        <v>0</v>
      </c>
      <c r="W20" s="28">
        <f t="shared" ca="1" si="13"/>
        <v>0</v>
      </c>
      <c r="X20" s="28">
        <f t="shared" ca="1" si="14"/>
        <v>0</v>
      </c>
      <c r="Y20" s="22">
        <f t="shared" si="15"/>
        <v>45485</v>
      </c>
      <c r="Z20" s="23" t="str" cm="1">
        <f t="array" aca="1" ref="Z20" ca="1">IFERROR(INDEX(INDIRECT("'"&amp;n_feu&amp;"'!$I$5:$I$144"),MATCH($Y20&amp;Z$13,INDIRECT("'"&amp;n_feu&amp;"'!$C$5:$C$144")&amp;INDIRECT("'"&amp;n_feu&amp;"'!$D$5:$D$144"),0)),"")</f>
        <v/>
      </c>
      <c r="AA20" s="23" cm="1">
        <f t="array" aca="1" ref="AA20" ca="1">IFERROR(INDEX(INDIRECT("'"&amp;n_feu&amp;"'!$I$5:$I$164"),MATCH($Y20&amp;AA$13,INDIRECT("'"&amp;n_feu&amp;"'!$C$5:$C$164")&amp;INDIRECT("'"&amp;n_feu&amp;"'!$D$5:$D$164"),0)),"")</f>
        <v>980</v>
      </c>
      <c r="AB20" s="23" t="str" cm="1">
        <f t="array" aca="1" ref="AB20" ca="1">IFERROR(INDEX(INDIRECT("'"&amp;n_feu&amp;"'!$I$5:$I$144"),MATCH($Y20&amp;AB$13,INDIRECT("'"&amp;n_feu&amp;"'!$C$5:$C$144")&amp;INDIRECT("'"&amp;n_feu&amp;"'!$D$5:$D$144"),0)),"")</f>
        <v/>
      </c>
      <c r="AC20" s="23" cm="1">
        <f t="array" aca="1" ref="AC20" ca="1">IFERROR(INDEX(INDIRECT("'"&amp;n_feu&amp;"'!$I$5:$I$144"),MATCH($Y20&amp;AC$13,INDIRECT("'"&amp;n_feu&amp;"'!$C$5:$C$144")&amp;INDIRECT("'"&amp;n_feu&amp;"'!$D$5:$D$144"),0)),"")</f>
        <v>16</v>
      </c>
      <c r="AD20" s="23" t="str" cm="1">
        <f t="array" aca="1" ref="AD20" ca="1">IFERROR(INDEX(INDIRECT("'"&amp;n_feu&amp;"'!$I$5:$I$144"),MATCH($Y20&amp;AD$13,INDIRECT("'"&amp;n_feu&amp;"'!$C$5:$C$144")&amp;INDIRECT("'"&amp;n_feu&amp;"'!$D$5:$D$144"),0)),"")</f>
        <v/>
      </c>
      <c r="AE20" s="23" t="str" cm="1">
        <f t="array" aca="1" ref="AE20" ca="1">IFERROR(INDEX(INDIRECT("'"&amp;n_feu&amp;"'!$I$5:$I$154"),MATCH($Y20&amp;AE$13,INDIRECT("'"&amp;n_feu&amp;"'!$C$5:$C$154")&amp;INDIRECT("'"&amp;n_feu&amp;"'!$D$5:$D$154"),0)),"")</f>
        <v/>
      </c>
      <c r="AF20" s="23" t="str" cm="1">
        <f t="array" aca="1" ref="AF20" ca="1">IFERROR(INDEX(INDIRECT("'"&amp;n_feu&amp;"'!$I$5:$I$164"),MATCH($Y20&amp;AF$13,INDIRECT("'"&amp;n_feu&amp;"'!$C$5:$C$164")&amp;INDIRECT("'"&amp;n_feu&amp;"'!$D$5:$D$164"),0)),"")</f>
        <v/>
      </c>
      <c r="AG20" s="22">
        <f t="shared" si="16"/>
        <v>45485</v>
      </c>
      <c r="AH20" s="23" t="str" cm="1">
        <f t="array" aca="1" ref="AH20" ca="1">IFERROR(INDEX(INDIRECT("'"&amp;n_feu&amp;"'!$J$5:$J$144"),MATCH($Y20&amp;AH$13,INDIRECT("'"&amp;n_feu&amp;"'!$C$5:$C$144")&amp;INDIRECT("'"&amp;n_feu&amp;"'!$D$5:$D$144"),0)),"")</f>
        <v/>
      </c>
      <c r="AI20" s="23" cm="1">
        <f t="array" aca="1" ref="AI20" ca="1">IFERROR(INDEX(INDIRECT("'"&amp;n_feu&amp;"'!$J$5:$J$154"),MATCH($Y20&amp;AI$13,INDIRECT("'"&amp;n_feu&amp;"'!$C$5:$C$164")&amp;INDIRECT("'"&amp;n_feu&amp;"'!$D$5:$D$164"),0)),"")</f>
        <v>181</v>
      </c>
      <c r="AJ20" s="23" t="str" cm="1">
        <f t="array" aca="1" ref="AJ20" ca="1">IFERROR(INDEX(INDIRECT("'"&amp;n_feu&amp;"'!$J$5:$J$144"),MATCH($Y20&amp;AJ$13,INDIRECT("'"&amp;n_feu&amp;"'!$C$5:$C$144")&amp;INDIRECT("'"&amp;n_feu&amp;"'!$D$5:$D$144"),0)),"")</f>
        <v/>
      </c>
      <c r="AK20" s="23" cm="1">
        <f t="array" aca="1" ref="AK20" ca="1">IFERROR(INDEX(INDIRECT("'"&amp;n_feu&amp;"'!$J$5:$J$144"),MATCH($Y20&amp;AK$13,INDIRECT("'"&amp;n_feu&amp;"'!$C$5:$C$144")&amp;INDIRECT("'"&amp;n_feu&amp;"'!$D$5:$D$144"),0)),"")</f>
        <v>65</v>
      </c>
      <c r="AL20" s="23" t="str" cm="1">
        <f t="array" aca="1" ref="AL20" ca="1">IFERROR(INDEX(INDIRECT("'"&amp;n_feu&amp;"'!$J$5:$J$144"),MATCH($Y20&amp;AL$13,INDIRECT("'"&amp;n_feu&amp;"'!$C$5:$C$144")&amp;INDIRECT("'"&amp;n_feu&amp;"'!$D$5:$D$144"),0)),"")</f>
        <v/>
      </c>
      <c r="AM20" s="23" t="str" cm="1">
        <f t="array" aca="1" ref="AM20" ca="1">IFERROR(INDEX(INDIRECT("'"&amp;n_feu&amp;"'!$J$5:$J$154"),MATCH($Y20&amp;AM$13,INDIRECT("'"&amp;n_feu&amp;"'!$C$5:$C$154")&amp;INDIRECT("'"&amp;n_feu&amp;"'!$D$5:$D$154"),0)),"")</f>
        <v/>
      </c>
      <c r="AN20" s="23" t="str" cm="1">
        <f t="array" aca="1" ref="AN20" ca="1">IFERROR(INDEX(INDIRECT("'"&amp;n_feu&amp;"'!$J$5:$J$154"),MATCH($Y20&amp;AN$13,INDIRECT("'"&amp;n_feu&amp;"'!$C$5:$C$164")&amp;INDIRECT("'"&amp;n_feu&amp;"'!$D$5:$D$164"),0)),"")</f>
        <v/>
      </c>
      <c r="AO20" s="22">
        <f t="shared" si="17"/>
        <v>45485</v>
      </c>
      <c r="AP20" s="23" t="str" cm="1">
        <f t="array" aca="1" ref="AP20" ca="1">IFERROR(INDEX(INDIRECT("'"&amp;n_feu&amp;"'!$K$5:$K$144"),MATCH($Y20&amp;AP$13,INDIRECT("'"&amp;n_feu&amp;"'!$C$5:$C$144")&amp;INDIRECT("'"&amp;n_feu&amp;"'!$D$5:$D$144"),0)),"")</f>
        <v/>
      </c>
      <c r="AQ20" s="23" cm="1">
        <f t="array" aca="1" ref="AQ20" ca="1">IFERROR(INDEX(INDIRECT("'"&amp;n_feu&amp;"'!$K$5:$K$164"),MATCH($Y20&amp;AQ$13,INDIRECT("'"&amp;n_feu&amp;"'!$C$5:$C$164")&amp;INDIRECT("'"&amp;n_feu&amp;"'!$D$5:$D$164"),0)),"")</f>
        <v>106</v>
      </c>
      <c r="AR20" s="23" t="str" cm="1">
        <f t="array" aca="1" ref="AR20" ca="1">IFERROR(INDEX(INDIRECT("'"&amp;n_feu&amp;"'!$K$5:$K$144"),MATCH($Y20&amp;AR$13,INDIRECT("'"&amp;n_feu&amp;"'!$C$5:$C$144")&amp;INDIRECT("'"&amp;n_feu&amp;"'!$D$5:$D$144"),0)),"")</f>
        <v/>
      </c>
      <c r="AS20" s="23" t="str" cm="1">
        <f t="array" aca="1" ref="AS20" ca="1">IFERROR(INDEX(INDIRECT("'"&amp;n_feu&amp;"'!$K$5:$K$144"),MATCH($Y20&amp;AS$13,INDIRECT("'"&amp;n_feu&amp;"'!$C$5:$C$144")&amp;INDIRECT("'"&amp;n_feu&amp;"'!$D$5:$D$144"),0)),"")</f>
        <v/>
      </c>
      <c r="AT20" s="23" t="str" cm="1">
        <f t="array" aca="1" ref="AT20" ca="1">IFERROR(INDEX(INDIRECT("'"&amp;n_feu&amp;"'!$K$5:$K$144"),MATCH($Y20&amp;AT$13,INDIRECT("'"&amp;n_feu&amp;"'!$C$5:$C$144")&amp;INDIRECT("'"&amp;n_feu&amp;"'!$D$5:$D$144"),0)),"")</f>
        <v/>
      </c>
      <c r="AU20" s="23" t="str" cm="1">
        <f t="array" aca="1" ref="AU20" ca="1">IFERROR(INDEX(INDIRECT("'"&amp;n_feu&amp;"'!$K$5:$K$154"),MATCH($Y20&amp;AU$13,INDIRECT("'"&amp;n_feu&amp;"'!$C$5:$C$154")&amp;INDIRECT("'"&amp;n_feu&amp;"'!$D$5:$D$154"),0)),"")</f>
        <v/>
      </c>
      <c r="AV20" s="23" t="str" cm="1">
        <f t="array" aca="1" ref="AV20" ca="1">IFERROR(INDEX(INDIRECT("'"&amp;n_feu&amp;"'!$K$5:$K$154"),MATCH($Y20&amp;AV$13,INDIRECT("'"&amp;n_feu&amp;"'!$C$5:$C$154")&amp;INDIRECT("'"&amp;n_feu&amp;"'!$D$5:$D$154"),0)),"")</f>
        <v/>
      </c>
      <c r="AW20" s="22">
        <f t="shared" si="18"/>
        <v>45485</v>
      </c>
      <c r="AX20" s="23" t="str" cm="1">
        <f t="array" aca="1" ref="AX20" ca="1">IFERROR(INDEX(INDIRECT("'"&amp;n_feu&amp;"'!$L$5:$L$144"),MATCH($Y20&amp;AX$13,INDIRECT("'"&amp;n_feu&amp;"'!$C$5:$C$144")&amp;INDIRECT("'"&amp;n_feu&amp;"'!$D$5:$D$144"),0)),"")</f>
        <v/>
      </c>
      <c r="AY20" s="23" t="str" cm="1">
        <f t="array" aca="1" ref="AY20" ca="1">IFERROR(INDEX(INDIRECT("'"&amp;n_feu&amp;"'!$L$5:$L$164"),MATCH($Y20&amp;AY$13,INDIRECT("'"&amp;n_feu&amp;"'!$C$5:$C$164")&amp;INDIRECT("'"&amp;n_feu&amp;"'!$D$5:$D$164"),0)),"")</f>
        <v/>
      </c>
      <c r="AZ20" s="23" t="str" cm="1">
        <f t="array" aca="1" ref="AZ20" ca="1">IFERROR(INDEX(INDIRECT("'"&amp;n_feu&amp;"'!$L$5:$L$144"),MATCH($Y20&amp;AZ$13,INDIRECT("'"&amp;n_feu&amp;"'!$C$5:$C$144")&amp;INDIRECT("'"&amp;n_feu&amp;"'!$D$5:$D$144"),0)),"")</f>
        <v/>
      </c>
      <c r="BA20" s="23" t="str" cm="1">
        <f t="array" aca="1" ref="BA20" ca="1">IFERROR(INDEX(INDIRECT("'"&amp;n_feu&amp;"'!$L$5:$L$144"),MATCH($Y20&amp;BA$13,INDIRECT("'"&amp;n_feu&amp;"'!$C$5:$C$144")&amp;INDIRECT("'"&amp;n_feu&amp;"'!$D$5:$D$144"),0)),"")</f>
        <v/>
      </c>
      <c r="BB20" s="23" t="str" cm="1">
        <f t="array" aca="1" ref="BB20" ca="1">IFERROR(INDEX(INDIRECT("'"&amp;n_feu&amp;"'!$L$5:$L$144"),MATCH($Y20&amp;BB$13,INDIRECT("'"&amp;n_feu&amp;"'!$C$5:$C$144")&amp;INDIRECT("'"&amp;n_feu&amp;"'!$D$5:$D$144"),0)),"")</f>
        <v/>
      </c>
      <c r="BC20" s="23" t="str" cm="1">
        <f t="array" aca="1" ref="BC20" ca="1">IFERROR(INDEX(INDIRECT("'"&amp;n_feu&amp;"'!$L$5:$L$164"),MATCH($Y20&amp;BC$13,INDIRECT("'"&amp;n_feu&amp;"'!$C$5:$C$164")&amp;INDIRECT("'"&amp;n_feu&amp;"'!$D$5:$D$164"),0)),"")</f>
        <v/>
      </c>
      <c r="BD20" s="23" t="str" cm="1">
        <f t="array" aca="1" ref="BD20" ca="1">IFERROR(INDEX(INDIRECT("'"&amp;n_feu&amp;"'!$L$5:$L$154"),MATCH($Y20&amp;BD$13,INDIRECT("'"&amp;n_feu&amp;"'!$C$5:$C$154")&amp;INDIRECT("'"&amp;n_feu&amp;"'!$D$5:$D$154"),0)),"")</f>
        <v/>
      </c>
      <c r="BE20" s="22">
        <f t="shared" si="19"/>
        <v>45485</v>
      </c>
      <c r="BF20" s="23" t="str" cm="1">
        <f t="array" aca="1" ref="BF20" ca="1">IFERROR(INDEX(INDIRECT("'"&amp;n_feu&amp;"'!$M$5:$M$144"),MATCH($Y20&amp;BF$13,INDIRECT("'"&amp;n_feu&amp;"'!$C$5:$C$144")&amp;INDIRECT("'"&amp;n_feu&amp;"'!$D$5:$D$144"),0)),"")</f>
        <v/>
      </c>
      <c r="BG20" s="23" t="str" cm="1">
        <f t="array" aca="1" ref="BG20" ca="1">IFERROR(INDEX(INDIRECT("'"&amp;n_feu&amp;"'!$M$5:$M$164"),MATCH($Y20&amp;BG$13,INDIRECT("'"&amp;n_feu&amp;"'!$C$5:$C$164")&amp;INDIRECT("'"&amp;n_feu&amp;"'!$D$5:$D$164"),0)),"")</f>
        <v/>
      </c>
      <c r="BH20" s="23" t="str" cm="1">
        <f t="array" aca="1" ref="BH20" ca="1">IFERROR(INDEX(INDIRECT("'"&amp;n_feu&amp;"'!$M$5:$M$144"),MATCH($Y20&amp;BH$13,INDIRECT("'"&amp;n_feu&amp;"'!$C$5:$C$144")&amp;INDIRECT("'"&amp;n_feu&amp;"'!$D$5:$D$144"),0)),"")</f>
        <v/>
      </c>
      <c r="BI20" s="23" t="str" cm="1">
        <f t="array" aca="1" ref="BI20" ca="1">IFERROR(INDEX(INDIRECT("'"&amp;n_feu&amp;"'!$M$5:$M$144"),MATCH($Y20&amp;BI$13,INDIRECT("'"&amp;n_feu&amp;"'!$C$5:$C$144")&amp;INDIRECT("'"&amp;n_feu&amp;"'!$D$5:$D$144"),0)),"")</f>
        <v/>
      </c>
      <c r="BJ20" s="23" t="str" cm="1">
        <f t="array" aca="1" ref="BJ20" ca="1">IFERROR(INDEX(INDIRECT("'"&amp;n_feu&amp;"'!$M$5:$M$144"),MATCH($Y20&amp;BJ$13,INDIRECT("'"&amp;n_feu&amp;"'!$C$5:$C$144")&amp;INDIRECT("'"&amp;n_feu&amp;"'!$D$5:$D$144"),0)),"")</f>
        <v/>
      </c>
      <c r="BK20" s="23" t="str" cm="1">
        <f t="array" aca="1" ref="BK20" ca="1">IFERROR(INDEX(INDIRECT("'"&amp;n_feu&amp;"'!$M$5:$M$164"),MATCH($Y20&amp;BK$13,INDIRECT("'"&amp;n_feu&amp;"'!$C$5:$C$164")&amp;INDIRECT("'"&amp;n_feu&amp;"'!$D$5:$D$164"),0)),"")</f>
        <v/>
      </c>
      <c r="BL20" s="23" t="str" cm="1">
        <f t="array" aca="1" ref="BL20" ca="1">IFERROR(INDEX(INDIRECT("'"&amp;n_feu&amp;"'!$M$5:$M$154"),MATCH($Y20&amp;BL$13,INDIRECT("'"&amp;n_feu&amp;"'!$C$5:$C$154")&amp;INDIRECT("'"&amp;n_feu&amp;"'!$D$5:$D$154"),0)),"")</f>
        <v/>
      </c>
      <c r="BM20" s="22">
        <f t="shared" si="20"/>
        <v>45485</v>
      </c>
      <c r="BN20" s="23" t="str">
        <f t="shared" ca="1" si="21"/>
        <v/>
      </c>
      <c r="BO20" s="23">
        <f t="shared" ca="1" si="22"/>
        <v>287</v>
      </c>
      <c r="BP20" s="23" t="str">
        <f t="shared" ca="1" si="22"/>
        <v/>
      </c>
      <c r="BQ20" s="23">
        <f t="shared" ca="1" si="22"/>
        <v>65</v>
      </c>
      <c r="BR20" s="23" t="str">
        <f t="shared" ca="1" si="22"/>
        <v/>
      </c>
      <c r="BS20" s="23" t="str">
        <f t="shared" ca="1" si="22"/>
        <v/>
      </c>
      <c r="BT20" s="23" t="str">
        <f t="shared" ca="1" si="22"/>
        <v/>
      </c>
      <c r="BU20" s="22">
        <f t="shared" si="23"/>
        <v>45485</v>
      </c>
      <c r="BV20" s="22">
        <f t="shared" si="24"/>
        <v>45485</v>
      </c>
      <c r="BW20" s="23" t="str">
        <f t="shared" ca="1" si="25"/>
        <v/>
      </c>
      <c r="BX20" s="23"/>
      <c r="BY20" s="23" t="str">
        <f t="shared" si="26"/>
        <v/>
      </c>
      <c r="BZ20" s="23">
        <f t="shared" ca="1" si="27"/>
        <v>1267</v>
      </c>
      <c r="CA20" s="23"/>
      <c r="CB20" s="23" t="str">
        <f t="shared" si="28"/>
        <v/>
      </c>
      <c r="CC20" s="23" t="str">
        <f t="shared" ca="1" si="29"/>
        <v/>
      </c>
      <c r="CD20" s="23"/>
      <c r="CE20" s="29" t="str">
        <f t="shared" si="30"/>
        <v/>
      </c>
      <c r="CF20" s="30">
        <f>941+287</f>
        <v>1228</v>
      </c>
      <c r="CG20" s="30">
        <f t="shared" ca="1" si="31"/>
        <v>-39</v>
      </c>
      <c r="CH20" s="30" t="str">
        <f>IFERROR(INDEX('FORMULE TOTAL'!$AH$9:AH1011,MATCH(RECAP!A20,'FORMULE TOTAL'!$AI$9:AI1011,0)),"")</f>
        <v/>
      </c>
      <c r="CI20" s="23">
        <f t="shared" ca="1" si="105"/>
        <v>81</v>
      </c>
      <c r="CJ20" s="30">
        <f ca="1">IF(CI20="","",INDEX('[1] 01-01-23 au 24-05-2024'!$AN$23:$AN$5010,MATCH(BV20,'[1] 01-01-23 au 24-05-2024'!$AM$23:$AM$5010,0)))</f>
        <v>81</v>
      </c>
      <c r="CK20" s="23">
        <v>80.09</v>
      </c>
      <c r="CL20" s="30">
        <f ca="1">IF(CI20="","",INDEX('[1] 01-01-23 au 24-05-2024'!$AO$23:$AO$5010,MATCH(BV20,'[1] 01-01-23 au 24-05-2024'!$AM$23:$AM$5010,0)))</f>
        <v>80.09</v>
      </c>
      <c r="CM20" s="29">
        <f t="shared" ca="1" si="32"/>
        <v>0.90999999999999659</v>
      </c>
      <c r="CN20" s="23" t="str">
        <f t="shared" ca="1" si="33"/>
        <v/>
      </c>
      <c r="CO20" s="23"/>
      <c r="CP20" s="31" t="str">
        <f t="shared" si="34"/>
        <v/>
      </c>
      <c r="CQ20" s="23" t="str">
        <f t="shared" ca="1" si="35"/>
        <v/>
      </c>
      <c r="CR20" s="23"/>
      <c r="CS20" s="32" t="str">
        <f t="shared" si="36"/>
        <v/>
      </c>
      <c r="CT20" s="33"/>
      <c r="CU20" s="34">
        <f t="shared" ca="1" si="37"/>
        <v>0</v>
      </c>
      <c r="CV20" s="34">
        <f t="shared" si="38"/>
        <v>0</v>
      </c>
      <c r="CW20" s="35">
        <f t="shared" si="38"/>
        <v>0</v>
      </c>
      <c r="CX20" s="34">
        <f t="shared" ca="1" si="39"/>
        <v>1348</v>
      </c>
      <c r="CY20" s="34">
        <f t="shared" si="40"/>
        <v>80.09</v>
      </c>
      <c r="CZ20" s="35">
        <f t="shared" ca="1" si="41"/>
        <v>0.90999999999999659</v>
      </c>
      <c r="DA20" s="22">
        <f t="shared" si="42"/>
        <v>45485</v>
      </c>
      <c r="DB20" s="35" t="str" cm="1">
        <f t="array" aca="1" ref="DB20" ca="1">IFERROR(INDEX(INDIRECT("'"&amp;n_feu&amp;"'!$O$5:$O$154"),MATCH($Y20&amp;DB$13,INDIRECT("'"&amp;n_feu&amp;"'!$C$5:$C$154")&amp;INDIRECT("'"&amp;n_feu&amp;"'!$D$5:$D$154"),0)),"")</f>
        <v/>
      </c>
      <c r="DC20" s="35"/>
      <c r="DD20" s="35" t="str">
        <f t="shared" ca="1" si="43"/>
        <v/>
      </c>
      <c r="DE20" s="36" t="str">
        <f t="shared" ca="1" si="44"/>
        <v/>
      </c>
      <c r="DF20" s="23" t="str">
        <f t="shared" ca="1" si="45"/>
        <v/>
      </c>
      <c r="DG20" s="23"/>
      <c r="DH20" s="31"/>
      <c r="DI20" s="37"/>
      <c r="DJ20" s="22">
        <f t="shared" si="46"/>
        <v>45485</v>
      </c>
      <c r="DK20" s="35" t="str" cm="1">
        <f t="array" aca="1" ref="DK20" ca="1">IFERROR(INDEX(INDIRECT("'"&amp;n_feu&amp;"'!$O$5:$O$164"),MATCH($Y20&amp;DK$13,INDIRECT("'"&amp;n_feu&amp;"'!$C$5:$C$164")&amp;INDIRECT("'"&amp;n_feu&amp;"'!$D$5:$D$164"),0)),"")</f>
        <v/>
      </c>
      <c r="DL20" s="35"/>
      <c r="DM20" s="35" t="str">
        <f t="shared" ca="1" si="47"/>
        <v/>
      </c>
      <c r="DN20" s="38">
        <f t="shared" ca="1" si="48"/>
        <v>0</v>
      </c>
      <c r="DO20" s="39" t="str" cm="1">
        <f t="array" ref="DO20">IF(ISNA(MATCH(A20,INT([2]SUMUP!$B$4:$B$550),0)),"",INDEX([2]SUMUP!$W:$W,MAX(IF(INT([2]SUMUP!$B$4:$B$550)=A20,ROW([2]SUMUP!$B$4:$B$550)))))</f>
        <v/>
      </c>
      <c r="DP20" s="39" t="str" cm="1">
        <f t="array" ref="DP20">IF(ISNA(MATCH(A20,INT([2]SUMUP!$B$4:$B$550),0)),"",INDEX([2]SUMUP!$X:$X,MAX(IF(INT([2]SUMUP!$B$4:$B$550)=A20,ROW([2]SUMUP!$B$4:$B$550)))))</f>
        <v/>
      </c>
      <c r="DQ20" s="39" t="str" cm="1">
        <f t="array" ref="DQ20">IF(ISNA(MATCH(A20,INT([2]SUMUP!$B$4:$B$550),0)),"",INDEX([2]SUMUP!$Y:$Y,MAX(IF(INT([2]SUMUP!$B$4:$B$550)=A20,ROW([2]SUMUP!$B$4:$B$550)))))</f>
        <v/>
      </c>
      <c r="DR20" s="36" t="str">
        <f t="shared" ca="1" si="106"/>
        <v/>
      </c>
      <c r="DS20" s="23" t="str">
        <f t="shared" ca="1" si="50"/>
        <v/>
      </c>
      <c r="DT20" s="23"/>
      <c r="DU20" s="31"/>
      <c r="DV20" s="37"/>
      <c r="DW20" s="22">
        <f t="shared" si="51"/>
        <v>45485</v>
      </c>
      <c r="DX20" s="40" t="str">
        <f t="shared" ca="1" si="52"/>
        <v/>
      </c>
      <c r="DY20" s="40">
        <f t="shared" ca="1" si="53"/>
        <v>1267</v>
      </c>
      <c r="DZ20" s="40" t="str">
        <f t="shared" ca="1" si="54"/>
        <v/>
      </c>
      <c r="EA20" s="40">
        <f t="shared" ca="1" si="55"/>
        <v>81</v>
      </c>
      <c r="EB20" s="40" t="str">
        <f t="shared" ca="1" si="56"/>
        <v/>
      </c>
      <c r="EC20" s="40" t="str">
        <f t="shared" ca="1" si="57"/>
        <v/>
      </c>
      <c r="ED20" s="40"/>
      <c r="EE20" s="40" t="str">
        <f t="shared" ca="1" si="58"/>
        <v/>
      </c>
      <c r="EF20" s="41" t="str">
        <f t="shared" ca="1" si="107"/>
        <v/>
      </c>
      <c r="EG20" s="35">
        <f t="shared" ca="1" si="60"/>
        <v>1348</v>
      </c>
      <c r="EH20" s="35" t="str" cm="1">
        <f t="array" aca="1" ref="EH20" ca="1">IFERROR(INDEX(INDIRECT("'"&amp;n_feu&amp;"'!$BH$5:$BH$154"),MATCH($Y20&amp;EH$13,INDIRECT("'"&amp;n_feu&amp;"'!$C$5:$C$154")&amp;INDIRECT("'"&amp;n_feu&amp;"'!$D$5:$D$154"),0)),"")</f>
        <v/>
      </c>
      <c r="EI20" s="35" cm="1">
        <f t="array" aca="1" ref="EI20" ca="1">IFERROR(INDEX(INDIRECT("'"&amp;n_feu&amp;"'!$BH$5:$BH$164"),MATCH($Y20&amp;EI$13,INDIRECT("'"&amp;n_feu&amp;"'!$C$5:$C$164")&amp;INDIRECT("'"&amp;n_feu&amp;"'!$D$5:$D$164"),0)),"")</f>
        <v>150</v>
      </c>
      <c r="EJ20" s="34" t="str" cm="1">
        <f t="array" aca="1" ref="EJ20" ca="1">IFERROR(INDEX(INDIRECT("'"&amp;n_feu&amp;"'!$BH$5:$BH$154"),MATCH($Y20&amp;EJ$13,INDIRECT("'"&amp;n_feu&amp;"'!$C$5:$C$154")&amp;INDIRECT("'"&amp;n_feu&amp;"'!$D$5:$D$154"),0)),"")</f>
        <v/>
      </c>
      <c r="EK20" s="34" cm="1">
        <f t="array" aca="1" ref="EK20" ca="1">IFERROR(INDEX(INDIRECT("'"&amp;n_feu&amp;"'!$BH$5:$BH$154"),MATCH($Y20&amp;EK$13,INDIRECT("'"&amp;n_feu&amp;"'!$C$5:$C$154")&amp;INDIRECT("'"&amp;n_feu&amp;"'!$D$5:$D$154"),0)),"")</f>
        <v>0</v>
      </c>
      <c r="EL20" s="34" t="str" cm="1">
        <f t="array" aca="1" ref="EL20" ca="1">IFERROR(INDEX(INDIRECT("'"&amp;n_feu&amp;"'!$BH$5:$BH$154"),MATCH($Y20&amp;EL$13,INDIRECT("'"&amp;n_feu&amp;"'!$C$5:$C$154")&amp;INDIRECT("'"&amp;n_feu&amp;"'!$D$5:$D$154"),0)),"")</f>
        <v/>
      </c>
      <c r="EM20" s="34" t="str" cm="1">
        <f t="array" aca="1" ref="EM20" ca="1">IFERROR(INDEX(INDIRECT("'"&amp;n_feu&amp;"'!$BH$5:$BH$154"),MATCH($Y20&amp;EM$13,INDIRECT("'"&amp;n_feu&amp;"'!$C$5:$C$154")&amp;INDIRECT("'"&amp;n_feu&amp;"'!$D$5:$D$154"),0)),"")</f>
        <v/>
      </c>
      <c r="EN20" s="34" t="str">
        <f t="shared" ca="1" si="61"/>
        <v/>
      </c>
      <c r="EO20" s="34">
        <f t="shared" ca="1" si="62"/>
        <v>150</v>
      </c>
      <c r="EP20" s="22">
        <f t="shared" si="63"/>
        <v>45485</v>
      </c>
      <c r="EQ20" s="23" t="str" cm="1">
        <f t="array" aca="1" ref="EQ20" ca="1">IFERROR(INDEX(INDIRECT("'"&amp;n_feu&amp;"'!$Q$5:$Q$144"),MATCH($Y20&amp;EQ$13,INDIRECT("'"&amp;n_feu&amp;"'!$C$5:$C$144")&amp;INDIRECT("'"&amp;n_feu&amp;"'!$D$5:$D$144"),0)),"")</f>
        <v/>
      </c>
      <c r="ER20" s="23" t="str" cm="1">
        <f t="array" aca="1" ref="ER20" ca="1">IFERROR(INDEX(INDIRECT("'"&amp;n_feu&amp;"'!$Q$5:$Q$164"),MATCH($Y20&amp;ER$13,INDIRECT("'"&amp;n_feu&amp;"'!$C$5:$C$164")&amp;INDIRECT("'"&amp;n_feu&amp;"'!$D$5:$D$164"),0)),"")</f>
        <v/>
      </c>
      <c r="ES20" s="23" t="str" cm="1">
        <f t="array" aca="1" ref="ES20" ca="1">IFERROR(INDEX(INDIRECT("'"&amp;n_feu&amp;"'!$Q$5:$Q$144"),MATCH($Y20&amp;ES$13,INDIRECT("'"&amp;n_feu&amp;"'!$C$5:$C$144")&amp;INDIRECT("'"&amp;n_feu&amp;"'!$D$5:$D$144"),0)),"")</f>
        <v/>
      </c>
      <c r="ET20" s="23" t="str" cm="1">
        <f t="array" aca="1" ref="ET20" ca="1">IFERROR(INDEX(INDIRECT("'"&amp;n_feu&amp;"'!$Q$5:$Q$144"),MATCH($Y20&amp;ET$13,INDIRECT("'"&amp;n_feu&amp;"'!$C$5:$C$144")&amp;INDIRECT("'"&amp;n_feu&amp;"'!$D$5:$D$144"),0)),"")</f>
        <v/>
      </c>
      <c r="EU20" s="23" t="str" cm="1">
        <f t="array" aca="1" ref="EU20" ca="1">IFERROR(INDEX(INDIRECT("'"&amp;n_feu&amp;"'!$Q$5:$Q$144"),MATCH($Y20&amp;EU$13,INDIRECT("'"&amp;n_feu&amp;"'!$C$5:$C$144")&amp;INDIRECT("'"&amp;n_feu&amp;"'!$D$5:$D$144"),0)),"")</f>
        <v/>
      </c>
      <c r="EV20" s="23" t="str" cm="1">
        <f t="array" aca="1" ref="EV20" ca="1">IFERROR(INDEX(INDIRECT("'"&amp;n_feu&amp;"'!$Q$5:$Q$144"),MATCH($Y20&amp;EV$13,INDIRECT("'"&amp;n_feu&amp;"'!$C$5:$C$144")&amp;INDIRECT("'"&amp;n_feu&amp;"'!$D$5:$D$144"),0)),"")</f>
        <v/>
      </c>
      <c r="EW20" s="23" t="str" cm="1">
        <f t="array" aca="1" ref="EW20" ca="1">IFERROR(INDEX(INDIRECT("'"&amp;n_feu&amp;"'!$Q$5:$Q$144"),MATCH($Y20&amp;EW$13,INDIRECT("'"&amp;n_feu&amp;"'!$C$5:$C$144")&amp;INDIRECT("'"&amp;n_feu&amp;"'!$D$5:$D$144"),0)),"")</f>
        <v/>
      </c>
      <c r="EX20" s="42" t="str">
        <f t="shared" ca="1" si="64"/>
        <v/>
      </c>
      <c r="EY20" s="43" t="str">
        <f t="shared" ca="1" si="65"/>
        <v/>
      </c>
      <c r="EZ20" s="44">
        <f t="shared" si="66"/>
        <v>45485</v>
      </c>
      <c r="FA20" s="23" t="str" cm="1">
        <f t="array" aca="1" ref="FA20" ca="1">IFERROR(INDEX(INDIRECT("'"&amp;n_feu&amp;"'!$R$5:$R$144"),MATCH($Y20&amp;FA$15,INDIRECT("'"&amp;n_feu&amp;"'!$C$5:$C$144")&amp;INDIRECT("'"&amp;n_feu&amp;"'!$D$5:$D$144"),0)),"")</f>
        <v/>
      </c>
      <c r="FB20" s="26" cm="1">
        <f t="array" aca="1" ref="FB20" ca="1">IFERROR(INDEX(INDIRECT("'"&amp;n_feu&amp;"'!$R$5:$R$164"),MATCH($Y20&amp;FB$15,INDIRECT("'"&amp;n_feu&amp;"'!$C$5:$C$164")&amp;INDIRECT("'"&amp;n_feu&amp;"'!$D$5:$D$164"),0)),"")</f>
        <v>541</v>
      </c>
      <c r="FC20" s="23" t="str" cm="1">
        <f t="array" aca="1" ref="FC20" ca="1">IFERROR(INDEX(INDIRECT("'"&amp;n_feu&amp;"'!$R$5:$R$144"),MATCH($Y20&amp;FC$15,INDIRECT("'"&amp;n_feu&amp;"'!$C$5:$C$144")&amp;INDIRECT("'"&amp;n_feu&amp;"'!$D$5:$D$144"),0)),"")</f>
        <v/>
      </c>
      <c r="FD20" s="26" cm="1">
        <f t="array" aca="1" ref="FD20" ca="1">IFERROR(INDEX(INDIRECT("'"&amp;n_feu&amp;"'!$R$5:$R$144"),MATCH($Y20&amp;FD$15,INDIRECT("'"&amp;n_feu&amp;"'!$C$5:$C$144")&amp;INDIRECT("'"&amp;n_feu&amp;"'!$D$5:$D$144"),0)),"")</f>
        <v>331</v>
      </c>
      <c r="FE20" s="23" t="str" cm="1">
        <f t="array" aca="1" ref="FE20" ca="1">IFERROR(INDEX(INDIRECT("'"&amp;n_feu&amp;"'!$R$5:$R$144"),MATCH($Y20&amp;FE$15,INDIRECT("'"&amp;n_feu&amp;"'!$C$5:$C$144")&amp;INDIRECT("'"&amp;n_feu&amp;"'!$D$5:$D$144"),0)),"")</f>
        <v/>
      </c>
      <c r="FF20" s="23" t="str" cm="1">
        <f t="array" aca="1" ref="FF20" ca="1">IFERROR(INDEX(INDIRECT("'"&amp;n_feu&amp;"'!$R$5:$R$154"),MATCH($Y20&amp;FF$15,INDIRECT("'"&amp;n_feu&amp;"'!$C$5:$C$154")&amp;INDIRECT("'"&amp;n_feu&amp;"'!$D$5:$D$154"),0)),"")</f>
        <v/>
      </c>
      <c r="FG20" s="31" t="str" cm="1">
        <f t="array" aca="1" ref="FG20" ca="1">IFERROR(INDEX(INDIRECT("'"&amp;n_feu&amp;"'!$R$5:$R$154"),MATCH($Y20&amp;FG$15,INDIRECT("'"&amp;n_feu&amp;"'!$C$5:$C$154")&amp;INDIRECT("'"&amp;n_feu&amp;"'!$D$5:$D$154"),0)),"")</f>
        <v/>
      </c>
      <c r="FH20" s="45" t="str">
        <f t="shared" ca="1" si="108"/>
        <v/>
      </c>
      <c r="FI20" s="46">
        <f t="shared" ca="1" si="68"/>
        <v>872</v>
      </c>
      <c r="FJ20" s="35">
        <f t="shared" ca="1" si="69"/>
        <v>14.736800000000001</v>
      </c>
      <c r="FK20" s="36" t="str">
        <f t="shared" ca="1" si="70"/>
        <v/>
      </c>
      <c r="FL20" s="23"/>
      <c r="FM20" s="23" t="str">
        <f t="shared" ca="1" si="71"/>
        <v/>
      </c>
      <c r="FN20" s="47" t="str">
        <f t="shared" si="72"/>
        <v/>
      </c>
      <c r="FO20" s="31"/>
      <c r="FP20" s="48"/>
      <c r="FQ20" s="36">
        <f t="shared" ca="1" si="73"/>
        <v>531.85709999999995</v>
      </c>
      <c r="FR20" s="23">
        <v>531.86</v>
      </c>
      <c r="FS20" s="23">
        <f t="shared" ca="1" si="96"/>
        <v>2.9000000000678483E-3</v>
      </c>
      <c r="FT20" s="47">
        <f t="shared" si="97"/>
        <v>531.86</v>
      </c>
      <c r="FU20" s="31"/>
      <c r="FV20" s="49"/>
      <c r="FW20" s="22">
        <f t="shared" si="76"/>
        <v>45485</v>
      </c>
      <c r="FX20" s="36" t="str">
        <f t="shared" ca="1" si="77"/>
        <v/>
      </c>
      <c r="FY20" s="23"/>
      <c r="FZ20" s="23" t="str">
        <f t="shared" ca="1" si="78"/>
        <v/>
      </c>
      <c r="GA20" s="47" t="str">
        <f t="shared" si="79"/>
        <v/>
      </c>
      <c r="GB20" s="50"/>
      <c r="GC20" s="48"/>
      <c r="GD20" s="51">
        <f t="shared" ca="1" si="80"/>
        <v>325.40609999999998</v>
      </c>
      <c r="GE20" s="52">
        <v>325.41000000000003</v>
      </c>
      <c r="GF20" s="23">
        <f t="shared" ca="1" si="81"/>
        <v>3.9000000000442014E-3</v>
      </c>
      <c r="GG20" s="47">
        <f t="shared" si="82"/>
        <v>325.41000000000003</v>
      </c>
      <c r="GH20" s="55">
        <v>48</v>
      </c>
      <c r="GI20" s="49" t="s">
        <v>155</v>
      </c>
      <c r="GJ20" s="51" t="str">
        <f t="shared" ca="1" si="83"/>
        <v/>
      </c>
      <c r="GK20" s="23"/>
      <c r="GL20" s="23" t="str">
        <f t="shared" ca="1" si="84"/>
        <v/>
      </c>
      <c r="GM20" s="47" t="str">
        <f t="shared" si="85"/>
        <v/>
      </c>
      <c r="GN20" s="31"/>
      <c r="GO20" s="53"/>
      <c r="GP20" s="51" t="str">
        <f t="shared" ca="1" si="86"/>
        <v/>
      </c>
      <c r="GQ20" s="23"/>
      <c r="GR20" s="23" t="str">
        <f t="shared" ca="1" si="87"/>
        <v/>
      </c>
      <c r="GS20" s="47" t="str">
        <f t="shared" si="88"/>
        <v/>
      </c>
      <c r="GT20" s="31"/>
      <c r="GU20" s="53"/>
      <c r="GV20" s="36" t="str" cm="1">
        <f t="array" aca="1" ref="GV20" ca="1">IFERROR(INDEX(INDIRECT("'"&amp;n_feu&amp;"'!$O$5:$O$154"),MATCH($Y20&amp;DB$13,INDIRECT("'"&amp;n_feu&amp;"'!$C$5:$C$154")&amp;INDIRECT("'"&amp;n_feu&amp;"'!$D$5:$D$154"),0)),"")</f>
        <v/>
      </c>
      <c r="GW20" s="23" t="str">
        <f t="shared" si="89"/>
        <v/>
      </c>
      <c r="GX20" s="23"/>
      <c r="GY20" s="23" t="str">
        <f t="shared" si="90"/>
        <v/>
      </c>
      <c r="GZ20" s="47" t="str">
        <f t="shared" si="91"/>
        <v/>
      </c>
      <c r="HA20" s="31"/>
      <c r="HB20" s="53"/>
      <c r="HC20" s="22">
        <f t="shared" si="92"/>
        <v>45485</v>
      </c>
      <c r="HD20" s="23" t="str" cm="1">
        <f t="array" aca="1" ref="HD20" ca="1">IFERROR(INDEX(INDIRECT("'"&amp;n_feu&amp;"'!$S$5:$S$144"),MATCH($Y20&amp;HD$15,INDIRECT("'"&amp;n_feu&amp;"'!$C$5:$C$144")&amp;INDIRECT("'"&amp;n_feu&amp;"'!$D$5:$D$144"),0)),"")</f>
        <v/>
      </c>
      <c r="HE20" s="23" t="str" cm="1">
        <f t="array" aca="1" ref="HE20" ca="1">IFERROR(INDEX(INDIRECT("'"&amp;n_feu&amp;"'!$S$5:$S$164"),MATCH($Y20&amp;HE$15,INDIRECT("'"&amp;n_feu&amp;"'!$C$5:$C$164")&amp;INDIRECT("'"&amp;n_feu&amp;"'!$D$5:$D$164"),0)),"")</f>
        <v/>
      </c>
      <c r="HF20" s="23" t="str" cm="1">
        <f t="array" aca="1" ref="HF20" ca="1">IFERROR(INDEX(INDIRECT("'"&amp;n_feu&amp;"'!$S$5:$S$144"),MATCH($Y20&amp;HF$15,INDIRECT("'"&amp;n_feu&amp;"'!$C$5:$C$144")&amp;INDIRECT("'"&amp;n_feu&amp;"'!$D$5:$D$144"),0)),"")</f>
        <v/>
      </c>
      <c r="HG20" s="23" t="str" cm="1">
        <f t="array" aca="1" ref="HG20" ca="1">IFERROR(INDEX(INDIRECT("'"&amp;n_feu&amp;"'!$S$5:$S$144"),MATCH($Y20&amp;HG$15,INDIRECT("'"&amp;n_feu&amp;"'!$C$5:$C$144")&amp;INDIRECT("'"&amp;n_feu&amp;"'!$D$5:$D$144"),0)),"")</f>
        <v/>
      </c>
      <c r="HH20" s="23" t="str" cm="1">
        <f t="array" aca="1" ref="HH20" ca="1">IFERROR(INDEX(INDIRECT("'"&amp;n_feu&amp;"'!$S$5:$S$144"),MATCH($Y20&amp;HH$15,INDIRECT("'"&amp;n_feu&amp;"'!$C$5:$C$144")&amp;INDIRECT("'"&amp;n_feu&amp;"'!$D$5:$D$144"),0)),"")</f>
        <v/>
      </c>
      <c r="HI20" s="23" t="str" cm="1">
        <f t="array" aca="1" ref="HI20" ca="1">IFERROR(INDEX(INDIRECT("'"&amp;n_feu&amp;"'!$S$5:$S$144"),MATCH($Y20&amp;HI$15,INDIRECT("'"&amp;n_feu&amp;"'!$C$5:$C$144")&amp;INDIRECT("'"&amp;n_feu&amp;"'!$D$5:$D$144"),0)),"")</f>
        <v/>
      </c>
      <c r="HJ20" s="23" t="str" cm="1">
        <f t="array" aca="1" ref="HJ20" ca="1">IFERROR(INDEX(INDIRECT("'"&amp;n_feu&amp;"'!$S$5:$S$144"),MATCH($Y20&amp;HJ$15,INDIRECT("'"&amp;n_feu&amp;"'!$C$5:$C$144")&amp;INDIRECT("'"&amp;n_feu&amp;"'!$D$5:$D$144"),0)),"")</f>
        <v/>
      </c>
      <c r="HK20" s="22">
        <f t="shared" si="93"/>
        <v>45485</v>
      </c>
      <c r="HL20" s="23" t="str" cm="1">
        <f t="array" aca="1" ref="HL20" ca="1">IFERROR(INDEX(INDIRECT("'"&amp;n_feu&amp;"'!$S$5:$S$144"),MATCH($Y20&amp;HL$15,INDIRECT("'"&amp;n_feu&amp;"'!$C$5:$C$144")&amp;INDIRECT("'"&amp;n_feu&amp;"'!$D$5:$D$144"),0)),"")</f>
        <v/>
      </c>
      <c r="HM20" s="23" t="str" cm="1">
        <f t="array" aca="1" ref="HM20" ca="1">IFERROR(INDEX(INDIRECT("'"&amp;n_feu&amp;"'!$S$5:$S$164"),MATCH($Y20&amp;HM$15,INDIRECT("'"&amp;n_feu&amp;"'!$C$5:$C$164")&amp;INDIRECT("'"&amp;n_feu&amp;"'!$D$5:$D$164"),0)),"")</f>
        <v/>
      </c>
      <c r="HN20" s="23" t="str" cm="1">
        <f t="array" aca="1" ref="HN20" ca="1">IFERROR(INDEX(INDIRECT("'"&amp;n_feu&amp;"'!$S$5:$S$144"),MATCH($Y20&amp;HN$15,INDIRECT("'"&amp;n_feu&amp;"'!$C$5:$C$144")&amp;INDIRECT("'"&amp;n_feu&amp;"'!$D$5:$D$144"),0)),"")</f>
        <v/>
      </c>
      <c r="HO20" s="23" t="str" cm="1">
        <f t="array" aca="1" ref="HO20" ca="1">IFERROR(INDEX(INDIRECT("'"&amp;n_feu&amp;"'!$S$5:$S$144"),MATCH($Y20&amp;HO$15,INDIRECT("'"&amp;n_feu&amp;"'!$C$5:$C$144")&amp;INDIRECT("'"&amp;n_feu&amp;"'!$D$5:$D$144"),0)),"")</f>
        <v/>
      </c>
      <c r="HP20" s="23" t="str" cm="1">
        <f t="array" aca="1" ref="HP20" ca="1">IFERROR(INDEX(INDIRECT("'"&amp;n_feu&amp;"'!$S$5:$S$144"),MATCH($Y20&amp;HP$15,INDIRECT("'"&amp;n_feu&amp;"'!$C$5:$C$144")&amp;INDIRECT("'"&amp;n_feu&amp;"'!$D$5:$D$144"),0)),"")</f>
        <v/>
      </c>
      <c r="HQ20" s="23" t="str" cm="1">
        <f t="array" aca="1" ref="HQ20" ca="1">IFERROR(INDEX(INDIRECT("'"&amp;n_feu&amp;"'!$S$5:$S$144"),MATCH($Y20&amp;HQ$15,INDIRECT("'"&amp;n_feu&amp;"'!$C$5:$C$144")&amp;INDIRECT("'"&amp;n_feu&amp;"'!$D$5:$D$144"),0)),"")</f>
        <v/>
      </c>
      <c r="HR20" s="23" t="str" cm="1">
        <f t="array" aca="1" ref="HR20" ca="1">IFERROR(INDEX(INDIRECT("'"&amp;n_feu&amp;"'!$S$5:$S$144"),MATCH($Y20&amp;HR$15,INDIRECT("'"&amp;n_feu&amp;"'!$C$5:$C$144")&amp;INDIRECT("'"&amp;n_feu&amp;"'!$D$5:$D$144"),0)),"")</f>
        <v/>
      </c>
      <c r="HS20" s="54">
        <f t="shared" ca="1" si="94"/>
        <v>0</v>
      </c>
      <c r="HT20" s="54">
        <f t="shared" ca="1" si="95"/>
        <v>0</v>
      </c>
    </row>
    <row r="21" spans="1:228" ht="30" customHeight="1" x14ac:dyDescent="0.25">
      <c r="A21" s="22">
        <v>45486</v>
      </c>
      <c r="B21" s="23" t="str" cm="1">
        <f t="array" aca="1" ref="B21" ca="1">IFERROR(INDEX(INDIRECT("'"&amp;n_feu&amp;"'!$F$5:$F$144"),MATCH($A21&amp;B$13,INDIRECT("'"&amp;n_feu&amp;"'!$C$5:$C$144")&amp;INDIRECT("'"&amp;n_feu&amp;"'!$D$5:$D$144"),0)),"")</f>
        <v/>
      </c>
      <c r="C21" s="23" cm="1">
        <f t="array" aca="1" ref="C21" ca="1">IFERROR(INDEX(INDIRECT("'"&amp;n_feu&amp;"'!$F$5:$F$164"),MATCH($A21&amp;C$13,INDIRECT("'"&amp;n_feu&amp;"'!$C$5:$C$164")&amp;INDIRECT("'"&amp;n_feu&amp;"'!$D$5:$D$164"),0)),"")</f>
        <v>3312.99</v>
      </c>
      <c r="D21" s="23" t="str" cm="1">
        <f t="array" aca="1" ref="D21" ca="1">IFERROR(INDEX(INDIRECT("'"&amp;n_feu&amp;"'!$F$5:$F$144"),MATCH($A21&amp;D$13,INDIRECT("'"&amp;n_feu&amp;"'!$C$5:$C$144")&amp;INDIRECT("'"&amp;n_feu&amp;"'!$D$5:$D$144"),0)),"")</f>
        <v/>
      </c>
      <c r="E21" s="23" cm="1">
        <f t="array" aca="1" ref="E21" ca="1">IFERROR(INDEX(INDIRECT("'"&amp;n_feu&amp;"'!$F$5:$F$144"),MATCH($A21&amp;E$13,INDIRECT("'"&amp;n_feu&amp;"'!$C$5:$C$144")&amp;INDIRECT("'"&amp;n_feu&amp;"'!$D$5:$D$144"),0)),"")</f>
        <v>1304</v>
      </c>
      <c r="F21" s="23" t="str" cm="1">
        <f t="array" aca="1" ref="F21" ca="1">IFERROR(INDEX(INDIRECT("'"&amp;n_feu&amp;"'!$F$5:$F$154"),MATCH($A21&amp;F$13,INDIRECT("'"&amp;n_feu&amp;"'!$C$5:$C$154")&amp;INDIRECT("'"&amp;n_feu&amp;"'!$D$5:$D$154"),0)),"")</f>
        <v/>
      </c>
      <c r="G21" s="23" t="str" cm="1">
        <f t="array" aca="1" ref="G21" ca="1">IFERROR(INDEX(INDIRECT("'"&amp;n_feu&amp;"'!$F$5:$F$154"),MATCH($A21&amp;G$13,INDIRECT("'"&amp;n_feu&amp;"'!$C$5:$C$154")&amp;INDIRECT("'"&amp;n_feu&amp;"'!$D$5:$D$154"),0)),"")</f>
        <v/>
      </c>
      <c r="H21" s="24">
        <f t="shared" ca="1" si="4"/>
        <v>0</v>
      </c>
      <c r="I21" s="25">
        <f t="shared" ca="1" si="98"/>
        <v>4616.99</v>
      </c>
      <c r="J21" s="22">
        <f t="shared" si="6"/>
        <v>45486</v>
      </c>
      <c r="K21" s="26" t="str" cm="1">
        <f t="array" aca="1" ref="K21" ca="1">IFERROR(INDEX(INDIRECT("'"&amp;n_feu&amp;"'!$cv$5:$cv$144"),MATCH($A21&amp;K$13,INDIRECT("'"&amp;n_feu&amp;"'!$C$5:$C$144")&amp;INDIRECT("'"&amp;n_feu&amp;"'!$D$5:$D$144"),0)),"")</f>
        <v/>
      </c>
      <c r="L21" s="27" t="str">
        <f t="shared" ca="1" si="99"/>
        <v>0</v>
      </c>
      <c r="M21" s="26" cm="1">
        <f t="array" aca="1" ref="M21" ca="1">IFERROR(INDEX(INDIRECT("'"&amp;n_feu&amp;"'!$cv$5:$cv$164"),MATCH($A21&amp;M$13,INDIRECT("'"&amp;n_feu&amp;"'!$C$5:$C$164")&amp;INDIRECT("'"&amp;n_feu&amp;"'!$D$5:$D$164"),0)),"")</f>
        <v>3308.95</v>
      </c>
      <c r="N21" s="27">
        <f t="shared" ca="1" si="100"/>
        <v>-4.0399999999999636</v>
      </c>
      <c r="O21" s="26" t="str" cm="1">
        <f t="array" aca="1" ref="O21" ca="1">IFERROR(INDEX(INDIRECT("'"&amp;n_feu&amp;"'!$cv$5:$cv$144"),MATCH($A21&amp;O$13,INDIRECT("'"&amp;n_feu&amp;"'!$C$5:$C$144")&amp;INDIRECT("'"&amp;n_feu&amp;"'!$D$5:$D$144"),0)),"")</f>
        <v/>
      </c>
      <c r="P21" s="27" t="str">
        <f t="shared" ca="1" si="101"/>
        <v>0</v>
      </c>
      <c r="Q21" s="26" cm="1">
        <f t="array" aca="1" ref="Q21" ca="1">IFERROR(INDEX(INDIRECT("'"&amp;n_feu&amp;"'!$cv$5:$cv$144"),MATCH($A21&amp;Q$13,INDIRECT("'"&amp;n_feu&amp;"'!$C$5:$C$144")&amp;INDIRECT("'"&amp;n_feu&amp;"'!$D$5:$D$144"),0)),"")</f>
        <v>1304</v>
      </c>
      <c r="R21" s="27" t="str">
        <f t="shared" ca="1" si="102"/>
        <v>0</v>
      </c>
      <c r="S21" s="26" t="str" cm="1">
        <f t="array" aca="1" ref="S21" ca="1">IFERROR(INDEX(INDIRECT("'"&amp;n_feu&amp;"'!$cv$5:$cv$154"),MATCH($A21&amp;S$13,INDIRECT("'"&amp;n_feu&amp;"'!$C$5:$C$154")&amp;INDIRECT("'"&amp;n_feu&amp;"'!$D$5:$D$154"),0)),"")</f>
        <v/>
      </c>
      <c r="T21" s="27" t="str">
        <f t="shared" ca="1" si="103"/>
        <v>0</v>
      </c>
      <c r="U21" s="26" t="str" cm="1">
        <f t="array" aca="1" ref="U21" ca="1">IFERROR(INDEX(INDIRECT("'"&amp;n_feu&amp;"'!$cv$5:$cv$154"),MATCH($A21&amp;U$13,INDIRECT("'"&amp;n_feu&amp;"'!$C$5:$C$154")&amp;INDIRECT("'"&amp;n_feu&amp;"'!$D$5:$D$154"),0)),"")</f>
        <v/>
      </c>
      <c r="V21" s="27" t="str">
        <f t="shared" ca="1" si="104"/>
        <v>0</v>
      </c>
      <c r="W21" s="28">
        <f t="shared" ca="1" si="13"/>
        <v>0</v>
      </c>
      <c r="X21" s="28">
        <f t="shared" ca="1" si="14"/>
        <v>-4.0399999999999636</v>
      </c>
      <c r="Y21" s="22">
        <f t="shared" si="15"/>
        <v>45486</v>
      </c>
      <c r="Z21" s="23" t="str" cm="1">
        <f t="array" aca="1" ref="Z21" ca="1">IFERROR(INDEX(INDIRECT("'"&amp;n_feu&amp;"'!$I$5:$I$144"),MATCH($Y21&amp;Z$13,INDIRECT("'"&amp;n_feu&amp;"'!$C$5:$C$144")&amp;INDIRECT("'"&amp;n_feu&amp;"'!$D$5:$D$144"),0)),"")</f>
        <v/>
      </c>
      <c r="AA21" s="23" cm="1">
        <f t="array" aca="1" ref="AA21" ca="1">IFERROR(INDEX(INDIRECT("'"&amp;n_feu&amp;"'!$I$5:$I$164"),MATCH($Y21&amp;AA$13,INDIRECT("'"&amp;n_feu&amp;"'!$C$5:$C$164")&amp;INDIRECT("'"&amp;n_feu&amp;"'!$D$5:$D$164"),0)),"")</f>
        <v>1721</v>
      </c>
      <c r="AB21" s="23" t="str" cm="1">
        <f t="array" aca="1" ref="AB21" ca="1">IFERROR(INDEX(INDIRECT("'"&amp;n_feu&amp;"'!$I$5:$I$144"),MATCH($Y21&amp;AB$13,INDIRECT("'"&amp;n_feu&amp;"'!$C$5:$C$144")&amp;INDIRECT("'"&amp;n_feu&amp;"'!$D$5:$D$144"),0)),"")</f>
        <v/>
      </c>
      <c r="AC21" s="23" cm="1">
        <f t="array" aca="1" ref="AC21" ca="1">IFERROR(INDEX(INDIRECT("'"&amp;n_feu&amp;"'!$I$5:$I$144"),MATCH($Y21&amp;AC$13,INDIRECT("'"&amp;n_feu&amp;"'!$C$5:$C$144")&amp;INDIRECT("'"&amp;n_feu&amp;"'!$D$5:$D$144"),0)),"")</f>
        <v>648</v>
      </c>
      <c r="AD21" s="23" t="str" cm="1">
        <f t="array" aca="1" ref="AD21" ca="1">IFERROR(INDEX(INDIRECT("'"&amp;n_feu&amp;"'!$I$5:$I$144"),MATCH($Y21&amp;AD$13,INDIRECT("'"&amp;n_feu&amp;"'!$C$5:$C$144")&amp;INDIRECT("'"&amp;n_feu&amp;"'!$D$5:$D$144"),0)),"")</f>
        <v/>
      </c>
      <c r="AE21" s="23" t="str" cm="1">
        <f t="array" aca="1" ref="AE21" ca="1">IFERROR(INDEX(INDIRECT("'"&amp;n_feu&amp;"'!$I$5:$I$154"),MATCH($Y21&amp;AE$13,INDIRECT("'"&amp;n_feu&amp;"'!$C$5:$C$154")&amp;INDIRECT("'"&amp;n_feu&amp;"'!$D$5:$D$154"),0)),"")</f>
        <v/>
      </c>
      <c r="AF21" s="23" t="str" cm="1">
        <f t="array" aca="1" ref="AF21" ca="1">IFERROR(INDEX(INDIRECT("'"&amp;n_feu&amp;"'!$I$5:$I$164"),MATCH($Y21&amp;AF$13,INDIRECT("'"&amp;n_feu&amp;"'!$C$5:$C$164")&amp;INDIRECT("'"&amp;n_feu&amp;"'!$D$5:$D$164"),0)),"")</f>
        <v/>
      </c>
      <c r="AG21" s="22">
        <f t="shared" si="16"/>
        <v>45486</v>
      </c>
      <c r="AH21" s="23" t="str" cm="1">
        <f t="array" aca="1" ref="AH21" ca="1">IFERROR(INDEX(INDIRECT("'"&amp;n_feu&amp;"'!$J$5:$J$144"),MATCH($Y21&amp;AH$13,INDIRECT("'"&amp;n_feu&amp;"'!$C$5:$C$144")&amp;INDIRECT("'"&amp;n_feu&amp;"'!$D$5:$D$144"),0)),"")</f>
        <v/>
      </c>
      <c r="AI21" s="23" cm="1">
        <f t="array" aca="1" ref="AI21" ca="1">IFERROR(INDEX(INDIRECT("'"&amp;n_feu&amp;"'!$J$5:$J$154"),MATCH($Y21&amp;AI$13,INDIRECT("'"&amp;n_feu&amp;"'!$C$5:$C$164")&amp;INDIRECT("'"&amp;n_feu&amp;"'!$D$5:$D$164"),0)),"")</f>
        <v>25</v>
      </c>
      <c r="AJ21" s="23" t="str" cm="1">
        <f t="array" aca="1" ref="AJ21" ca="1">IFERROR(INDEX(INDIRECT("'"&amp;n_feu&amp;"'!$J$5:$J$144"),MATCH($Y21&amp;AJ$13,INDIRECT("'"&amp;n_feu&amp;"'!$C$5:$C$144")&amp;INDIRECT("'"&amp;n_feu&amp;"'!$D$5:$D$144"),0)),"")</f>
        <v/>
      </c>
      <c r="AK21" s="23" t="str" cm="1">
        <f t="array" aca="1" ref="AK21" ca="1">IFERROR(INDEX(INDIRECT("'"&amp;n_feu&amp;"'!$J$5:$J$144"),MATCH($Y21&amp;AK$13,INDIRECT("'"&amp;n_feu&amp;"'!$C$5:$C$144")&amp;INDIRECT("'"&amp;n_feu&amp;"'!$D$5:$D$144"),0)),"")</f>
        <v/>
      </c>
      <c r="AL21" s="23" t="str" cm="1">
        <f t="array" aca="1" ref="AL21" ca="1">IFERROR(INDEX(INDIRECT("'"&amp;n_feu&amp;"'!$J$5:$J$144"),MATCH($Y21&amp;AL$13,INDIRECT("'"&amp;n_feu&amp;"'!$C$5:$C$144")&amp;INDIRECT("'"&amp;n_feu&amp;"'!$D$5:$D$144"),0)),"")</f>
        <v/>
      </c>
      <c r="AM21" s="23" t="str" cm="1">
        <f t="array" aca="1" ref="AM21" ca="1">IFERROR(INDEX(INDIRECT("'"&amp;n_feu&amp;"'!$J$5:$J$154"),MATCH($Y21&amp;AM$13,INDIRECT("'"&amp;n_feu&amp;"'!$C$5:$C$154")&amp;INDIRECT("'"&amp;n_feu&amp;"'!$D$5:$D$154"),0)),"")</f>
        <v/>
      </c>
      <c r="AN21" s="23" t="str" cm="1">
        <f t="array" aca="1" ref="AN21" ca="1">IFERROR(INDEX(INDIRECT("'"&amp;n_feu&amp;"'!$J$5:$J$154"),MATCH($Y21&amp;AN$13,INDIRECT("'"&amp;n_feu&amp;"'!$C$5:$C$164")&amp;INDIRECT("'"&amp;n_feu&amp;"'!$D$5:$D$164"),0)),"")</f>
        <v/>
      </c>
      <c r="AO21" s="22">
        <f t="shared" si="17"/>
        <v>45486</v>
      </c>
      <c r="AP21" s="23" t="str" cm="1">
        <f t="array" aca="1" ref="AP21" ca="1">IFERROR(INDEX(INDIRECT("'"&amp;n_feu&amp;"'!$K$5:$K$144"),MATCH($Y21&amp;AP$13,INDIRECT("'"&amp;n_feu&amp;"'!$C$5:$C$144")&amp;INDIRECT("'"&amp;n_feu&amp;"'!$D$5:$D$144"),0)),"")</f>
        <v/>
      </c>
      <c r="AQ21" s="23" cm="1">
        <f t="array" aca="1" ref="AQ21" ca="1">IFERROR(INDEX(INDIRECT("'"&amp;n_feu&amp;"'!$K$5:$K$164"),MATCH($Y21&amp;AQ$13,INDIRECT("'"&amp;n_feu&amp;"'!$C$5:$C$164")&amp;INDIRECT("'"&amp;n_feu&amp;"'!$D$5:$D$164"),0)),"")</f>
        <v>245.99</v>
      </c>
      <c r="AR21" s="23" t="str" cm="1">
        <f t="array" aca="1" ref="AR21" ca="1">IFERROR(INDEX(INDIRECT("'"&amp;n_feu&amp;"'!$K$5:$K$144"),MATCH($Y21&amp;AR$13,INDIRECT("'"&amp;n_feu&amp;"'!$C$5:$C$144")&amp;INDIRECT("'"&amp;n_feu&amp;"'!$D$5:$D$144"),0)),"")</f>
        <v/>
      </c>
      <c r="AS21" s="23" cm="1">
        <f t="array" aca="1" ref="AS21" ca="1">IFERROR(INDEX(INDIRECT("'"&amp;n_feu&amp;"'!$K$5:$K$144"),MATCH($Y21&amp;AS$13,INDIRECT("'"&amp;n_feu&amp;"'!$C$5:$C$144")&amp;INDIRECT("'"&amp;n_feu&amp;"'!$D$5:$D$144"),0)),"")</f>
        <v>36</v>
      </c>
      <c r="AT21" s="23" t="str" cm="1">
        <f t="array" aca="1" ref="AT21" ca="1">IFERROR(INDEX(INDIRECT("'"&amp;n_feu&amp;"'!$K$5:$K$144"),MATCH($Y21&amp;AT$13,INDIRECT("'"&amp;n_feu&amp;"'!$C$5:$C$144")&amp;INDIRECT("'"&amp;n_feu&amp;"'!$D$5:$D$144"),0)),"")</f>
        <v/>
      </c>
      <c r="AU21" s="23" t="str" cm="1">
        <f t="array" aca="1" ref="AU21" ca="1">IFERROR(INDEX(INDIRECT("'"&amp;n_feu&amp;"'!$K$5:$K$154"),MATCH($Y21&amp;AU$13,INDIRECT("'"&amp;n_feu&amp;"'!$C$5:$C$154")&amp;INDIRECT("'"&amp;n_feu&amp;"'!$D$5:$D$154"),0)),"")</f>
        <v/>
      </c>
      <c r="AV21" s="23" t="str" cm="1">
        <f t="array" aca="1" ref="AV21" ca="1">IFERROR(INDEX(INDIRECT("'"&amp;n_feu&amp;"'!$K$5:$K$154"),MATCH($Y21&amp;AV$13,INDIRECT("'"&amp;n_feu&amp;"'!$C$5:$C$154")&amp;INDIRECT("'"&amp;n_feu&amp;"'!$D$5:$D$154"),0)),"")</f>
        <v/>
      </c>
      <c r="AW21" s="22">
        <f t="shared" si="18"/>
        <v>45486</v>
      </c>
      <c r="AX21" s="23" t="str" cm="1">
        <f t="array" aca="1" ref="AX21" ca="1">IFERROR(INDEX(INDIRECT("'"&amp;n_feu&amp;"'!$L$5:$L$144"),MATCH($Y21&amp;AX$13,INDIRECT("'"&amp;n_feu&amp;"'!$C$5:$C$144")&amp;INDIRECT("'"&amp;n_feu&amp;"'!$D$5:$D$144"),0)),"")</f>
        <v/>
      </c>
      <c r="AY21" s="23" t="str" cm="1">
        <f t="array" aca="1" ref="AY21" ca="1">IFERROR(INDEX(INDIRECT("'"&amp;n_feu&amp;"'!$L$5:$L$164"),MATCH($Y21&amp;AY$13,INDIRECT("'"&amp;n_feu&amp;"'!$C$5:$C$164")&amp;INDIRECT("'"&amp;n_feu&amp;"'!$D$5:$D$164"),0)),"")</f>
        <v/>
      </c>
      <c r="AZ21" s="23" t="str" cm="1">
        <f t="array" aca="1" ref="AZ21" ca="1">IFERROR(INDEX(INDIRECT("'"&amp;n_feu&amp;"'!$L$5:$L$144"),MATCH($Y21&amp;AZ$13,INDIRECT("'"&amp;n_feu&amp;"'!$C$5:$C$144")&amp;INDIRECT("'"&amp;n_feu&amp;"'!$D$5:$D$144"),0)),"")</f>
        <v/>
      </c>
      <c r="BA21" s="23" t="str" cm="1">
        <f t="array" aca="1" ref="BA21" ca="1">IFERROR(INDEX(INDIRECT("'"&amp;n_feu&amp;"'!$L$5:$L$144"),MATCH($Y21&amp;BA$13,INDIRECT("'"&amp;n_feu&amp;"'!$C$5:$C$144")&amp;INDIRECT("'"&amp;n_feu&amp;"'!$D$5:$D$144"),0)),"")</f>
        <v/>
      </c>
      <c r="BB21" s="23" t="str" cm="1">
        <f t="array" aca="1" ref="BB21" ca="1">IFERROR(INDEX(INDIRECT("'"&amp;n_feu&amp;"'!$L$5:$L$144"),MATCH($Y21&amp;BB$13,INDIRECT("'"&amp;n_feu&amp;"'!$C$5:$C$144")&amp;INDIRECT("'"&amp;n_feu&amp;"'!$D$5:$D$144"),0)),"")</f>
        <v/>
      </c>
      <c r="BC21" s="23" t="str" cm="1">
        <f t="array" aca="1" ref="BC21" ca="1">IFERROR(INDEX(INDIRECT("'"&amp;n_feu&amp;"'!$L$5:$L$164"),MATCH($Y21&amp;BC$13,INDIRECT("'"&amp;n_feu&amp;"'!$C$5:$C$164")&amp;INDIRECT("'"&amp;n_feu&amp;"'!$D$5:$D$164"),0)),"")</f>
        <v/>
      </c>
      <c r="BD21" s="23" t="str" cm="1">
        <f t="array" aca="1" ref="BD21" ca="1">IFERROR(INDEX(INDIRECT("'"&amp;n_feu&amp;"'!$L$5:$L$154"),MATCH($Y21&amp;BD$13,INDIRECT("'"&amp;n_feu&amp;"'!$C$5:$C$154")&amp;INDIRECT("'"&amp;n_feu&amp;"'!$D$5:$D$154"),0)),"")</f>
        <v/>
      </c>
      <c r="BE21" s="22">
        <f t="shared" si="19"/>
        <v>45486</v>
      </c>
      <c r="BF21" s="23" t="str" cm="1">
        <f t="array" aca="1" ref="BF21" ca="1">IFERROR(INDEX(INDIRECT("'"&amp;n_feu&amp;"'!$M$5:$M$144"),MATCH($Y21&amp;BF$13,INDIRECT("'"&amp;n_feu&amp;"'!$C$5:$C$144")&amp;INDIRECT("'"&amp;n_feu&amp;"'!$D$5:$D$144"),0)),"")</f>
        <v/>
      </c>
      <c r="BG21" s="23" t="str" cm="1">
        <f t="array" aca="1" ref="BG21" ca="1">IFERROR(INDEX(INDIRECT("'"&amp;n_feu&amp;"'!$M$5:$M$164"),MATCH($Y21&amp;BG$13,INDIRECT("'"&amp;n_feu&amp;"'!$C$5:$C$164")&amp;INDIRECT("'"&amp;n_feu&amp;"'!$D$5:$D$164"),0)),"")</f>
        <v/>
      </c>
      <c r="BH21" s="23" t="str" cm="1">
        <f t="array" aca="1" ref="BH21" ca="1">IFERROR(INDEX(INDIRECT("'"&amp;n_feu&amp;"'!$M$5:$M$144"),MATCH($Y21&amp;BH$13,INDIRECT("'"&amp;n_feu&amp;"'!$C$5:$C$144")&amp;INDIRECT("'"&amp;n_feu&amp;"'!$D$5:$D$144"),0)),"")</f>
        <v/>
      </c>
      <c r="BI21" s="23" t="str" cm="1">
        <f t="array" aca="1" ref="BI21" ca="1">IFERROR(INDEX(INDIRECT("'"&amp;n_feu&amp;"'!$M$5:$M$144"),MATCH($Y21&amp;BI$13,INDIRECT("'"&amp;n_feu&amp;"'!$C$5:$C$144")&amp;INDIRECT("'"&amp;n_feu&amp;"'!$D$5:$D$144"),0)),"")</f>
        <v/>
      </c>
      <c r="BJ21" s="23" t="str" cm="1">
        <f t="array" aca="1" ref="BJ21" ca="1">IFERROR(INDEX(INDIRECT("'"&amp;n_feu&amp;"'!$M$5:$M$144"),MATCH($Y21&amp;BJ$13,INDIRECT("'"&amp;n_feu&amp;"'!$C$5:$C$144")&amp;INDIRECT("'"&amp;n_feu&amp;"'!$D$5:$D$144"),0)),"")</f>
        <v/>
      </c>
      <c r="BK21" s="23" t="str" cm="1">
        <f t="array" aca="1" ref="BK21" ca="1">IFERROR(INDEX(INDIRECT("'"&amp;n_feu&amp;"'!$M$5:$M$164"),MATCH($Y21&amp;BK$13,INDIRECT("'"&amp;n_feu&amp;"'!$C$5:$C$164")&amp;INDIRECT("'"&amp;n_feu&amp;"'!$D$5:$D$164"),0)),"")</f>
        <v/>
      </c>
      <c r="BL21" s="23" t="str" cm="1">
        <f t="array" aca="1" ref="BL21" ca="1">IFERROR(INDEX(INDIRECT("'"&amp;n_feu&amp;"'!$M$5:$M$154"),MATCH($Y21&amp;BL$13,INDIRECT("'"&amp;n_feu&amp;"'!$C$5:$C$154")&amp;INDIRECT("'"&amp;n_feu&amp;"'!$D$5:$D$154"),0)),"")</f>
        <v/>
      </c>
      <c r="BM21" s="22">
        <f t="shared" si="20"/>
        <v>45486</v>
      </c>
      <c r="BN21" s="23" t="str">
        <f t="shared" ca="1" si="21"/>
        <v/>
      </c>
      <c r="BO21" s="23">
        <f t="shared" ca="1" si="22"/>
        <v>270.99</v>
      </c>
      <c r="BP21" s="23" t="str">
        <f t="shared" ca="1" si="22"/>
        <v/>
      </c>
      <c r="BQ21" s="23">
        <f t="shared" ca="1" si="22"/>
        <v>36</v>
      </c>
      <c r="BR21" s="23" t="str">
        <f t="shared" ca="1" si="22"/>
        <v/>
      </c>
      <c r="BS21" s="23" t="str">
        <f t="shared" ca="1" si="22"/>
        <v/>
      </c>
      <c r="BT21" s="23" t="str">
        <f t="shared" ca="1" si="22"/>
        <v/>
      </c>
      <c r="BU21" s="22">
        <f t="shared" si="23"/>
        <v>45486</v>
      </c>
      <c r="BV21" s="22">
        <f t="shared" si="24"/>
        <v>45486</v>
      </c>
      <c r="BW21" s="23" t="str">
        <f t="shared" ca="1" si="25"/>
        <v/>
      </c>
      <c r="BX21" s="23"/>
      <c r="BY21" s="23" t="str">
        <f t="shared" si="26"/>
        <v/>
      </c>
      <c r="BZ21" s="23">
        <f t="shared" ca="1" si="27"/>
        <v>1991.99</v>
      </c>
      <c r="CA21" s="23"/>
      <c r="CB21" s="23" t="str">
        <f t="shared" si="28"/>
        <v/>
      </c>
      <c r="CC21" s="23" t="str">
        <f t="shared" ca="1" si="29"/>
        <v/>
      </c>
      <c r="CD21" s="23"/>
      <c r="CE21" s="29" t="str">
        <f t="shared" si="30"/>
        <v/>
      </c>
      <c r="CF21" s="30">
        <f>1721+270.99</f>
        <v>1991.99</v>
      </c>
      <c r="CG21" s="30" t="str">
        <f t="shared" ca="1" si="31"/>
        <v/>
      </c>
      <c r="CH21" s="30" t="str">
        <f>IFERROR(INDEX('FORMULE TOTAL'!$AH$9:AH1012,MATCH(RECAP!A21,'FORMULE TOTAL'!$AI$9:AI1012,0)),"")</f>
        <v/>
      </c>
      <c r="CI21" s="23">
        <f t="shared" ca="1" si="105"/>
        <v>684</v>
      </c>
      <c r="CJ21" s="30">
        <f ca="1">IF(CI21="","",INDEX('[1] 01-01-23 au 24-05-2024'!$AN$23:$AN$5010,MATCH(BV21,'[1] 01-01-23 au 24-05-2024'!$AM$23:$AM$5010,0)))</f>
        <v>684</v>
      </c>
      <c r="CK21" s="23">
        <v>682.27</v>
      </c>
      <c r="CL21" s="30">
        <f ca="1">IF(CI21="","",INDEX('[1] 01-01-23 au 24-05-2024'!$AO$23:$AO$5010,MATCH(BV21,'[1] 01-01-23 au 24-05-2024'!$AM$23:$AM$5010,0)))</f>
        <v>682.27</v>
      </c>
      <c r="CM21" s="29">
        <f t="shared" ca="1" si="32"/>
        <v>1.7300000000000182</v>
      </c>
      <c r="CN21" s="23" t="str">
        <f t="shared" ca="1" si="33"/>
        <v/>
      </c>
      <c r="CO21" s="23"/>
      <c r="CP21" s="31" t="str">
        <f t="shared" si="34"/>
        <v/>
      </c>
      <c r="CQ21" s="23" t="str">
        <f t="shared" ca="1" si="35"/>
        <v/>
      </c>
      <c r="CR21" s="23"/>
      <c r="CS21" s="32" t="str">
        <f t="shared" si="36"/>
        <v/>
      </c>
      <c r="CT21" s="33"/>
      <c r="CU21" s="34">
        <f t="shared" ca="1" si="37"/>
        <v>0</v>
      </c>
      <c r="CV21" s="34">
        <f t="shared" si="38"/>
        <v>0</v>
      </c>
      <c r="CW21" s="35">
        <f t="shared" si="38"/>
        <v>0</v>
      </c>
      <c r="CX21" s="34">
        <f t="shared" ca="1" si="39"/>
        <v>2675.99</v>
      </c>
      <c r="CY21" s="34">
        <f t="shared" si="40"/>
        <v>682.27</v>
      </c>
      <c r="CZ21" s="35">
        <f t="shared" ca="1" si="41"/>
        <v>1.7300000000000182</v>
      </c>
      <c r="DA21" s="22">
        <f t="shared" si="42"/>
        <v>45486</v>
      </c>
      <c r="DB21" s="35" t="str" cm="1">
        <f t="array" aca="1" ref="DB21" ca="1">IFERROR(INDEX(INDIRECT("'"&amp;n_feu&amp;"'!$O$5:$O$154"),MATCH($Y21&amp;DB$13,INDIRECT("'"&amp;n_feu&amp;"'!$C$5:$C$154")&amp;INDIRECT("'"&amp;n_feu&amp;"'!$D$5:$D$154"),0)),"")</f>
        <v/>
      </c>
      <c r="DC21" s="35"/>
      <c r="DD21" s="35" t="str">
        <f t="shared" ca="1" si="43"/>
        <v/>
      </c>
      <c r="DE21" s="36" t="str">
        <f t="shared" ca="1" si="44"/>
        <v/>
      </c>
      <c r="DF21" s="23" t="str">
        <f t="shared" ca="1" si="45"/>
        <v/>
      </c>
      <c r="DG21" s="23"/>
      <c r="DH21" s="31"/>
      <c r="DI21" s="37"/>
      <c r="DJ21" s="22">
        <f t="shared" si="46"/>
        <v>45486</v>
      </c>
      <c r="DK21" s="35" t="str" cm="1">
        <f t="array" aca="1" ref="DK21" ca="1">IFERROR(INDEX(INDIRECT("'"&amp;n_feu&amp;"'!$O$5:$O$164"),MATCH($Y21&amp;DK$13,INDIRECT("'"&amp;n_feu&amp;"'!$C$5:$C$164")&amp;INDIRECT("'"&amp;n_feu&amp;"'!$D$5:$D$164"),0)),"")</f>
        <v/>
      </c>
      <c r="DL21" s="35"/>
      <c r="DM21" s="35" t="str">
        <f t="shared" ca="1" si="47"/>
        <v/>
      </c>
      <c r="DN21" s="38">
        <f t="shared" ca="1" si="48"/>
        <v>0</v>
      </c>
      <c r="DO21" s="39" t="str" cm="1">
        <f t="array" ref="DO21">IF(ISNA(MATCH(A21,INT([2]SUMUP!$B$4:$B$550),0)),"",INDEX([2]SUMUP!$W:$W,MAX(IF(INT([2]SUMUP!$B$4:$B$550)=A21,ROW([2]SUMUP!$B$4:$B$550)))))</f>
        <v/>
      </c>
      <c r="DP21" s="39" t="str" cm="1">
        <f t="array" ref="DP21">IF(ISNA(MATCH(A21,INT([2]SUMUP!$B$4:$B$550),0)),"",INDEX([2]SUMUP!$X:$X,MAX(IF(INT([2]SUMUP!$B$4:$B$550)=A21,ROW([2]SUMUP!$B$4:$B$550)))))</f>
        <v/>
      </c>
      <c r="DQ21" s="39" t="str" cm="1">
        <f t="array" ref="DQ21">IF(ISNA(MATCH(A21,INT([2]SUMUP!$B$4:$B$550),0)),"",INDEX([2]SUMUP!$Y:$Y,MAX(IF(INT([2]SUMUP!$B$4:$B$550)=A21,ROW([2]SUMUP!$B$4:$B$550)))))</f>
        <v/>
      </c>
      <c r="DR21" s="36" t="str">
        <f t="shared" ca="1" si="106"/>
        <v/>
      </c>
      <c r="DS21" s="23" t="str">
        <f t="shared" ca="1" si="50"/>
        <v/>
      </c>
      <c r="DT21" s="23"/>
      <c r="DU21" s="31"/>
      <c r="DV21" s="37"/>
      <c r="DW21" s="22">
        <f t="shared" si="51"/>
        <v>45486</v>
      </c>
      <c r="DX21" s="40" t="str">
        <f t="shared" ca="1" si="52"/>
        <v/>
      </c>
      <c r="DY21" s="40">
        <f t="shared" ca="1" si="53"/>
        <v>1991.99</v>
      </c>
      <c r="DZ21" s="40" t="str">
        <f t="shared" ca="1" si="54"/>
        <v/>
      </c>
      <c r="EA21" s="40">
        <f t="shared" ca="1" si="55"/>
        <v>684</v>
      </c>
      <c r="EB21" s="40" t="str">
        <f t="shared" ca="1" si="56"/>
        <v/>
      </c>
      <c r="EC21" s="40" t="str">
        <f t="shared" ca="1" si="57"/>
        <v/>
      </c>
      <c r="ED21" s="40"/>
      <c r="EE21" s="40" t="str">
        <f t="shared" ca="1" si="58"/>
        <v/>
      </c>
      <c r="EF21" s="41" t="str">
        <f t="shared" ca="1" si="107"/>
        <v/>
      </c>
      <c r="EG21" s="35">
        <f t="shared" ca="1" si="60"/>
        <v>2675.99</v>
      </c>
      <c r="EH21" s="35" t="str" cm="1">
        <f t="array" aca="1" ref="EH21" ca="1">IFERROR(INDEX(INDIRECT("'"&amp;n_feu&amp;"'!$BH$5:$BH$154"),MATCH($Y21&amp;EH$13,INDIRECT("'"&amp;n_feu&amp;"'!$C$5:$C$154")&amp;INDIRECT("'"&amp;n_feu&amp;"'!$D$5:$D$154"),0)),"")</f>
        <v/>
      </c>
      <c r="EI21" s="35" cm="1">
        <f t="array" aca="1" ref="EI21" ca="1">IFERROR(INDEX(INDIRECT("'"&amp;n_feu&amp;"'!$BH$5:$BH$164"),MATCH($Y21&amp;EI$13,INDIRECT("'"&amp;n_feu&amp;"'!$C$5:$C$164")&amp;INDIRECT("'"&amp;n_feu&amp;"'!$D$5:$D$164"),0)),"")</f>
        <v>0</v>
      </c>
      <c r="EJ21" s="34" t="str" cm="1">
        <f t="array" aca="1" ref="EJ21" ca="1">IFERROR(INDEX(INDIRECT("'"&amp;n_feu&amp;"'!$BH$5:$BH$154"),MATCH($Y21&amp;EJ$13,INDIRECT("'"&amp;n_feu&amp;"'!$C$5:$C$154")&amp;INDIRECT("'"&amp;n_feu&amp;"'!$D$5:$D$154"),0)),"")</f>
        <v/>
      </c>
      <c r="EK21" s="34" cm="1">
        <f t="array" aca="1" ref="EK21" ca="1">IFERROR(INDEX(INDIRECT("'"&amp;n_feu&amp;"'!$BH$5:$BH$154"),MATCH($Y21&amp;EK$13,INDIRECT("'"&amp;n_feu&amp;"'!$C$5:$C$154")&amp;INDIRECT("'"&amp;n_feu&amp;"'!$D$5:$D$154"),0)),"")</f>
        <v>50</v>
      </c>
      <c r="EL21" s="34" t="str" cm="1">
        <f t="array" aca="1" ref="EL21" ca="1">IFERROR(INDEX(INDIRECT("'"&amp;n_feu&amp;"'!$BH$5:$BH$154"),MATCH($Y21&amp;EL$13,INDIRECT("'"&amp;n_feu&amp;"'!$C$5:$C$154")&amp;INDIRECT("'"&amp;n_feu&amp;"'!$D$5:$D$154"),0)),"")</f>
        <v/>
      </c>
      <c r="EM21" s="34" t="str" cm="1">
        <f t="array" aca="1" ref="EM21" ca="1">IFERROR(INDEX(INDIRECT("'"&amp;n_feu&amp;"'!$BH$5:$BH$154"),MATCH($Y21&amp;EM$13,INDIRECT("'"&amp;n_feu&amp;"'!$C$5:$C$154")&amp;INDIRECT("'"&amp;n_feu&amp;"'!$D$5:$D$154"),0)),"")</f>
        <v/>
      </c>
      <c r="EN21" s="34" t="str">
        <f t="shared" ca="1" si="61"/>
        <v/>
      </c>
      <c r="EO21" s="34">
        <f t="shared" ca="1" si="62"/>
        <v>50</v>
      </c>
      <c r="EP21" s="22">
        <f t="shared" si="63"/>
        <v>45486</v>
      </c>
      <c r="EQ21" s="23" t="str" cm="1">
        <f t="array" aca="1" ref="EQ21" ca="1">IFERROR(INDEX(INDIRECT("'"&amp;n_feu&amp;"'!$Q$5:$Q$144"),MATCH($Y21&amp;EQ$13,INDIRECT("'"&amp;n_feu&amp;"'!$C$5:$C$144")&amp;INDIRECT("'"&amp;n_feu&amp;"'!$D$5:$D$144"),0)),"")</f>
        <v/>
      </c>
      <c r="ER21" s="23" t="str" cm="1">
        <f t="array" aca="1" ref="ER21" ca="1">IFERROR(INDEX(INDIRECT("'"&amp;n_feu&amp;"'!$Q$5:$Q$164"),MATCH($Y21&amp;ER$13,INDIRECT("'"&amp;n_feu&amp;"'!$C$5:$C$164")&amp;INDIRECT("'"&amp;n_feu&amp;"'!$D$5:$D$164"),0)),"")</f>
        <v/>
      </c>
      <c r="ES21" s="23" t="str" cm="1">
        <f t="array" aca="1" ref="ES21" ca="1">IFERROR(INDEX(INDIRECT("'"&amp;n_feu&amp;"'!$Q$5:$Q$144"),MATCH($Y21&amp;ES$13,INDIRECT("'"&amp;n_feu&amp;"'!$C$5:$C$144")&amp;INDIRECT("'"&amp;n_feu&amp;"'!$D$5:$D$144"),0)),"")</f>
        <v/>
      </c>
      <c r="ET21" s="23" t="str" cm="1">
        <f t="array" aca="1" ref="ET21" ca="1">IFERROR(INDEX(INDIRECT("'"&amp;n_feu&amp;"'!$Q$5:$Q$144"),MATCH($Y21&amp;ET$13,INDIRECT("'"&amp;n_feu&amp;"'!$C$5:$C$144")&amp;INDIRECT("'"&amp;n_feu&amp;"'!$D$5:$D$144"),0)),"")</f>
        <v/>
      </c>
      <c r="EU21" s="23" t="str" cm="1">
        <f t="array" aca="1" ref="EU21" ca="1">IFERROR(INDEX(INDIRECT("'"&amp;n_feu&amp;"'!$Q$5:$Q$144"),MATCH($Y21&amp;EU$13,INDIRECT("'"&amp;n_feu&amp;"'!$C$5:$C$144")&amp;INDIRECT("'"&amp;n_feu&amp;"'!$D$5:$D$144"),0)),"")</f>
        <v/>
      </c>
      <c r="EV21" s="23" t="str" cm="1">
        <f t="array" aca="1" ref="EV21" ca="1">IFERROR(INDEX(INDIRECT("'"&amp;n_feu&amp;"'!$Q$5:$Q$144"),MATCH($Y21&amp;EV$13,INDIRECT("'"&amp;n_feu&amp;"'!$C$5:$C$144")&amp;INDIRECT("'"&amp;n_feu&amp;"'!$D$5:$D$144"),0)),"")</f>
        <v/>
      </c>
      <c r="EW21" s="23" t="str" cm="1">
        <f t="array" aca="1" ref="EW21" ca="1">IFERROR(INDEX(INDIRECT("'"&amp;n_feu&amp;"'!$Q$5:$Q$144"),MATCH($Y21&amp;EW$13,INDIRECT("'"&amp;n_feu&amp;"'!$C$5:$C$144")&amp;INDIRECT("'"&amp;n_feu&amp;"'!$D$5:$D$144"),0)),"")</f>
        <v/>
      </c>
      <c r="EX21" s="42" t="str">
        <f t="shared" ca="1" si="64"/>
        <v/>
      </c>
      <c r="EY21" s="43" t="str">
        <f t="shared" ca="1" si="65"/>
        <v/>
      </c>
      <c r="EZ21" s="44">
        <f t="shared" si="66"/>
        <v>45486</v>
      </c>
      <c r="FA21" s="23" t="str" cm="1">
        <f t="array" aca="1" ref="FA21" ca="1">IFERROR(INDEX(INDIRECT("'"&amp;n_feu&amp;"'!$R$5:$R$144"),MATCH($Y21&amp;FA$15,INDIRECT("'"&amp;n_feu&amp;"'!$C$5:$C$144")&amp;INDIRECT("'"&amp;n_feu&amp;"'!$D$5:$D$144"),0)),"")</f>
        <v/>
      </c>
      <c r="FB21" s="26" cm="1">
        <f t="array" aca="1" ref="FB21" ca="1">IFERROR(INDEX(INDIRECT("'"&amp;n_feu&amp;"'!$R$5:$R$164"),MATCH($Y21&amp;FB$15,INDIRECT("'"&amp;n_feu&amp;"'!$C$5:$C$164")&amp;INDIRECT("'"&amp;n_feu&amp;"'!$D$5:$D$164"),0)),"")</f>
        <v>1147</v>
      </c>
      <c r="FC21" s="23" t="str" cm="1">
        <f t="array" aca="1" ref="FC21" ca="1">IFERROR(INDEX(INDIRECT("'"&amp;n_feu&amp;"'!$R$5:$R$144"),MATCH($Y21&amp;FC$15,INDIRECT("'"&amp;n_feu&amp;"'!$C$5:$C$144")&amp;INDIRECT("'"&amp;n_feu&amp;"'!$D$5:$D$144"),0)),"")</f>
        <v/>
      </c>
      <c r="FD21" s="26" cm="1">
        <f t="array" aca="1" ref="FD21" ca="1">IFERROR(INDEX(INDIRECT("'"&amp;n_feu&amp;"'!$R$5:$R$144"),MATCH($Y21&amp;FD$15,INDIRECT("'"&amp;n_feu&amp;"'!$C$5:$C$144")&amp;INDIRECT("'"&amp;n_feu&amp;"'!$D$5:$D$144"),0)),"")</f>
        <v>502</v>
      </c>
      <c r="FE21" s="23" t="str" cm="1">
        <f t="array" aca="1" ref="FE21" ca="1">IFERROR(INDEX(INDIRECT("'"&amp;n_feu&amp;"'!$R$5:$R$144"),MATCH($Y21&amp;FE$15,INDIRECT("'"&amp;n_feu&amp;"'!$C$5:$C$144")&amp;INDIRECT("'"&amp;n_feu&amp;"'!$D$5:$D$144"),0)),"")</f>
        <v/>
      </c>
      <c r="FF21" s="23" t="str" cm="1">
        <f t="array" aca="1" ref="FF21" ca="1">IFERROR(INDEX(INDIRECT("'"&amp;n_feu&amp;"'!$R$5:$R$154"),MATCH($Y21&amp;FF$15,INDIRECT("'"&amp;n_feu&amp;"'!$C$5:$C$154")&amp;INDIRECT("'"&amp;n_feu&amp;"'!$D$5:$D$154"),0)),"")</f>
        <v/>
      </c>
      <c r="FG21" s="31" t="str" cm="1">
        <f t="array" aca="1" ref="FG21" ca="1">IFERROR(INDEX(INDIRECT("'"&amp;n_feu&amp;"'!$R$5:$R$154"),MATCH($Y21&amp;FG$15,INDIRECT("'"&amp;n_feu&amp;"'!$C$5:$C$154")&amp;INDIRECT("'"&amp;n_feu&amp;"'!$D$5:$D$154"),0)),"")</f>
        <v/>
      </c>
      <c r="FH21" s="45" t="str">
        <f t="shared" ca="1" si="108"/>
        <v/>
      </c>
      <c r="FI21" s="46">
        <f t="shared" ca="1" si="68"/>
        <v>1649</v>
      </c>
      <c r="FJ21" s="35">
        <f t="shared" ca="1" si="69"/>
        <v>27.868099999999998</v>
      </c>
      <c r="FK21" s="36" t="str">
        <f t="shared" ca="1" si="70"/>
        <v/>
      </c>
      <c r="FL21" s="23"/>
      <c r="FM21" s="23" t="str">
        <f t="shared" ca="1" si="71"/>
        <v/>
      </c>
      <c r="FN21" s="47" t="str">
        <f t="shared" si="72"/>
        <v/>
      </c>
      <c r="FO21" s="31"/>
      <c r="FP21" s="48"/>
      <c r="FQ21" s="36">
        <f t="shared" ca="1" si="73"/>
        <v>1127.6157000000001</v>
      </c>
      <c r="FR21" s="23">
        <v>1127.6099999999999</v>
      </c>
      <c r="FS21" s="23">
        <f t="shared" ca="1" si="96"/>
        <v>-5.7000000001607987E-3</v>
      </c>
      <c r="FT21" s="47">
        <f t="shared" si="97"/>
        <v>1127.6099999999999</v>
      </c>
      <c r="FU21" s="31">
        <v>19.989999999999998</v>
      </c>
      <c r="FV21" s="49" t="s">
        <v>156</v>
      </c>
      <c r="FW21" s="22">
        <f t="shared" si="76"/>
        <v>45486</v>
      </c>
      <c r="FX21" s="36" t="str">
        <f t="shared" ca="1" si="77"/>
        <v/>
      </c>
      <c r="FY21" s="23"/>
      <c r="FZ21" s="23" t="str">
        <f t="shared" ca="1" si="78"/>
        <v/>
      </c>
      <c r="GA21" s="47" t="str">
        <f t="shared" si="79"/>
        <v/>
      </c>
      <c r="GB21" s="50"/>
      <c r="GC21" s="48"/>
      <c r="GD21" s="51">
        <f t="shared" ca="1" si="80"/>
        <v>493.51619999999997</v>
      </c>
      <c r="GE21" s="52">
        <v>493.51</v>
      </c>
      <c r="GF21" s="23">
        <f t="shared" ca="1" si="81"/>
        <v>-6.199999999978445E-3</v>
      </c>
      <c r="GG21" s="47">
        <f t="shared" si="82"/>
        <v>493.51</v>
      </c>
      <c r="GH21" s="55">
        <v>55.94</v>
      </c>
      <c r="GI21" s="49" t="s">
        <v>157</v>
      </c>
      <c r="GJ21" s="51" t="str">
        <f t="shared" ca="1" si="83"/>
        <v/>
      </c>
      <c r="GK21" s="23"/>
      <c r="GL21" s="23" t="str">
        <f t="shared" ca="1" si="84"/>
        <v/>
      </c>
      <c r="GM21" s="47" t="str">
        <f t="shared" si="85"/>
        <v/>
      </c>
      <c r="GN21" s="31"/>
      <c r="GO21" s="53"/>
      <c r="GP21" s="51" t="str">
        <f t="shared" ca="1" si="86"/>
        <v/>
      </c>
      <c r="GQ21" s="23"/>
      <c r="GR21" s="23" t="str">
        <f t="shared" ca="1" si="87"/>
        <v/>
      </c>
      <c r="GS21" s="47" t="str">
        <f t="shared" si="88"/>
        <v/>
      </c>
      <c r="GT21" s="31"/>
      <c r="GU21" s="53"/>
      <c r="GV21" s="36" t="str" cm="1">
        <f t="array" aca="1" ref="GV21" ca="1">IFERROR(INDEX(INDIRECT("'"&amp;n_feu&amp;"'!$O$5:$O$154"),MATCH($Y21&amp;DB$13,INDIRECT("'"&amp;n_feu&amp;"'!$C$5:$C$154")&amp;INDIRECT("'"&amp;n_feu&amp;"'!$D$5:$D$154"),0)),"")</f>
        <v/>
      </c>
      <c r="GW21" s="23" t="str">
        <f t="shared" si="89"/>
        <v/>
      </c>
      <c r="GX21" s="23"/>
      <c r="GY21" s="23" t="str">
        <f t="shared" si="90"/>
        <v/>
      </c>
      <c r="GZ21" s="47" t="str">
        <f t="shared" si="91"/>
        <v/>
      </c>
      <c r="HA21" s="31"/>
      <c r="HB21" s="53"/>
      <c r="HC21" s="22">
        <f t="shared" si="92"/>
        <v>45486</v>
      </c>
      <c r="HD21" s="23" t="str" cm="1">
        <f t="array" aca="1" ref="HD21" ca="1">IFERROR(INDEX(INDIRECT("'"&amp;n_feu&amp;"'!$S$5:$S$144"),MATCH($Y21&amp;HD$15,INDIRECT("'"&amp;n_feu&amp;"'!$C$5:$C$144")&amp;INDIRECT("'"&amp;n_feu&amp;"'!$D$5:$D$144"),0)),"")</f>
        <v/>
      </c>
      <c r="HE21" s="23" t="str" cm="1">
        <f t="array" aca="1" ref="HE21" ca="1">IFERROR(INDEX(INDIRECT("'"&amp;n_feu&amp;"'!$S$5:$S$164"),MATCH($Y21&amp;HE$15,INDIRECT("'"&amp;n_feu&amp;"'!$C$5:$C$164")&amp;INDIRECT("'"&amp;n_feu&amp;"'!$D$5:$D$164"),0)),"")</f>
        <v/>
      </c>
      <c r="HF21" s="23" t="str" cm="1">
        <f t="array" aca="1" ref="HF21" ca="1">IFERROR(INDEX(INDIRECT("'"&amp;n_feu&amp;"'!$S$5:$S$144"),MATCH($Y21&amp;HF$15,INDIRECT("'"&amp;n_feu&amp;"'!$C$5:$C$144")&amp;INDIRECT("'"&amp;n_feu&amp;"'!$D$5:$D$144"),0)),"")</f>
        <v/>
      </c>
      <c r="HG21" s="23" t="str" cm="1">
        <f t="array" aca="1" ref="HG21" ca="1">IFERROR(INDEX(INDIRECT("'"&amp;n_feu&amp;"'!$S$5:$S$144"),MATCH($Y21&amp;HG$15,INDIRECT("'"&amp;n_feu&amp;"'!$C$5:$C$144")&amp;INDIRECT("'"&amp;n_feu&amp;"'!$D$5:$D$144"),0)),"")</f>
        <v/>
      </c>
      <c r="HH21" s="23" t="str" cm="1">
        <f t="array" aca="1" ref="HH21" ca="1">IFERROR(INDEX(INDIRECT("'"&amp;n_feu&amp;"'!$S$5:$S$144"),MATCH($Y21&amp;HH$15,INDIRECT("'"&amp;n_feu&amp;"'!$C$5:$C$144")&amp;INDIRECT("'"&amp;n_feu&amp;"'!$D$5:$D$144"),0)),"")</f>
        <v/>
      </c>
      <c r="HI21" s="23" t="str" cm="1">
        <f t="array" aca="1" ref="HI21" ca="1">IFERROR(INDEX(INDIRECT("'"&amp;n_feu&amp;"'!$S$5:$S$144"),MATCH($Y21&amp;HI$15,INDIRECT("'"&amp;n_feu&amp;"'!$C$5:$C$144")&amp;INDIRECT("'"&amp;n_feu&amp;"'!$D$5:$D$144"),0)),"")</f>
        <v/>
      </c>
      <c r="HJ21" s="23" t="str" cm="1">
        <f t="array" aca="1" ref="HJ21" ca="1">IFERROR(INDEX(INDIRECT("'"&amp;n_feu&amp;"'!$S$5:$S$144"),MATCH($Y21&amp;HJ$15,INDIRECT("'"&amp;n_feu&amp;"'!$C$5:$C$144")&amp;INDIRECT("'"&amp;n_feu&amp;"'!$D$5:$D$144"),0)),"")</f>
        <v/>
      </c>
      <c r="HK21" s="22">
        <f t="shared" si="93"/>
        <v>45486</v>
      </c>
      <c r="HL21" s="23" t="str" cm="1">
        <f t="array" aca="1" ref="HL21" ca="1">IFERROR(INDEX(INDIRECT("'"&amp;n_feu&amp;"'!$S$5:$S$144"),MATCH($Y21&amp;HL$15,INDIRECT("'"&amp;n_feu&amp;"'!$C$5:$C$144")&amp;INDIRECT("'"&amp;n_feu&amp;"'!$D$5:$D$144"),0)),"")</f>
        <v/>
      </c>
      <c r="HM21" s="23" t="str" cm="1">
        <f t="array" aca="1" ref="HM21" ca="1">IFERROR(INDEX(INDIRECT("'"&amp;n_feu&amp;"'!$S$5:$S$164"),MATCH($Y21&amp;HM$15,INDIRECT("'"&amp;n_feu&amp;"'!$C$5:$C$164")&amp;INDIRECT("'"&amp;n_feu&amp;"'!$D$5:$D$164"),0)),"")</f>
        <v/>
      </c>
      <c r="HN21" s="23" t="str" cm="1">
        <f t="array" aca="1" ref="HN21" ca="1">IFERROR(INDEX(INDIRECT("'"&amp;n_feu&amp;"'!$S$5:$S$144"),MATCH($Y21&amp;HN$15,INDIRECT("'"&amp;n_feu&amp;"'!$C$5:$C$144")&amp;INDIRECT("'"&amp;n_feu&amp;"'!$D$5:$D$144"),0)),"")</f>
        <v/>
      </c>
      <c r="HO21" s="23" t="str" cm="1">
        <f t="array" aca="1" ref="HO21" ca="1">IFERROR(INDEX(INDIRECT("'"&amp;n_feu&amp;"'!$S$5:$S$144"),MATCH($Y21&amp;HO$15,INDIRECT("'"&amp;n_feu&amp;"'!$C$5:$C$144")&amp;INDIRECT("'"&amp;n_feu&amp;"'!$D$5:$D$144"),0)),"")</f>
        <v/>
      </c>
      <c r="HP21" s="23" t="str" cm="1">
        <f t="array" aca="1" ref="HP21" ca="1">IFERROR(INDEX(INDIRECT("'"&amp;n_feu&amp;"'!$S$5:$S$144"),MATCH($Y21&amp;HP$15,INDIRECT("'"&amp;n_feu&amp;"'!$C$5:$C$144")&amp;INDIRECT("'"&amp;n_feu&amp;"'!$D$5:$D$144"),0)),"")</f>
        <v/>
      </c>
      <c r="HQ21" s="23" t="str" cm="1">
        <f t="array" aca="1" ref="HQ21" ca="1">IFERROR(INDEX(INDIRECT("'"&amp;n_feu&amp;"'!$S$5:$S$144"),MATCH($Y21&amp;HQ$15,INDIRECT("'"&amp;n_feu&amp;"'!$C$5:$C$144")&amp;INDIRECT("'"&amp;n_feu&amp;"'!$D$5:$D$144"),0)),"")</f>
        <v/>
      </c>
      <c r="HR21" s="23" t="str" cm="1">
        <f t="array" aca="1" ref="HR21" ca="1">IFERROR(INDEX(INDIRECT("'"&amp;n_feu&amp;"'!$S$5:$S$144"),MATCH($Y21&amp;HR$15,INDIRECT("'"&amp;n_feu&amp;"'!$C$5:$C$144")&amp;INDIRECT("'"&amp;n_feu&amp;"'!$D$5:$D$144"),0)),"")</f>
        <v/>
      </c>
      <c r="HS21" s="54">
        <f t="shared" ca="1" si="94"/>
        <v>0</v>
      </c>
      <c r="HT21" s="54">
        <f t="shared" ca="1" si="95"/>
        <v>0</v>
      </c>
    </row>
    <row r="22" spans="1:228" ht="30" customHeight="1" x14ac:dyDescent="0.25">
      <c r="A22" s="22">
        <v>45487</v>
      </c>
      <c r="B22" s="23" t="str" cm="1">
        <f t="array" aca="1" ref="B22" ca="1">IFERROR(INDEX(INDIRECT("'"&amp;n_feu&amp;"'!$F$5:$F$144"),MATCH($A22&amp;B$13,INDIRECT("'"&amp;n_feu&amp;"'!$C$5:$C$144")&amp;INDIRECT("'"&amp;n_feu&amp;"'!$D$5:$D$144"),0)),"")</f>
        <v/>
      </c>
      <c r="C22" s="23" t="str" cm="1">
        <f t="array" aca="1" ref="C22" ca="1">IFERROR(INDEX(INDIRECT("'"&amp;n_feu&amp;"'!$F$5:$F$164"),MATCH($A22&amp;C$13,INDIRECT("'"&amp;n_feu&amp;"'!$C$5:$C$164")&amp;INDIRECT("'"&amp;n_feu&amp;"'!$D$5:$D$164"),0)),"")</f>
        <v/>
      </c>
      <c r="D22" s="23" t="str" cm="1">
        <f t="array" aca="1" ref="D22" ca="1">IFERROR(INDEX(INDIRECT("'"&amp;n_feu&amp;"'!$F$5:$F$144"),MATCH($A22&amp;D$13,INDIRECT("'"&amp;n_feu&amp;"'!$C$5:$C$144")&amp;INDIRECT("'"&amp;n_feu&amp;"'!$D$5:$D$144"),0)),"")</f>
        <v/>
      </c>
      <c r="E22" s="23" t="str" cm="1">
        <f t="array" aca="1" ref="E22" ca="1">IFERROR(INDEX(INDIRECT("'"&amp;n_feu&amp;"'!$F$5:$F$144"),MATCH($A22&amp;E$13,INDIRECT("'"&amp;n_feu&amp;"'!$C$5:$C$144")&amp;INDIRECT("'"&amp;n_feu&amp;"'!$D$5:$D$144"),0)),"")</f>
        <v/>
      </c>
      <c r="F22" s="23" t="str" cm="1">
        <f t="array" aca="1" ref="F22" ca="1">IFERROR(INDEX(INDIRECT("'"&amp;n_feu&amp;"'!$F$5:$F$154"),MATCH($A22&amp;F$13,INDIRECT("'"&amp;n_feu&amp;"'!$C$5:$C$154")&amp;INDIRECT("'"&amp;n_feu&amp;"'!$D$5:$D$154"),0)),"")</f>
        <v/>
      </c>
      <c r="G22" s="23" t="str" cm="1">
        <f t="array" aca="1" ref="G22" ca="1">IFERROR(INDEX(INDIRECT("'"&amp;n_feu&amp;"'!$F$5:$F$154"),MATCH($A22&amp;G$13,INDIRECT("'"&amp;n_feu&amp;"'!$C$5:$C$154")&amp;INDIRECT("'"&amp;n_feu&amp;"'!$D$5:$D$154"),0)),"")</f>
        <v/>
      </c>
      <c r="H22" s="24">
        <f t="shared" ca="1" si="4"/>
        <v>0</v>
      </c>
      <c r="I22" s="25">
        <f t="shared" ca="1" si="98"/>
        <v>0</v>
      </c>
      <c r="J22" s="22">
        <f t="shared" si="6"/>
        <v>45487</v>
      </c>
      <c r="K22" s="26" t="str" cm="1">
        <f t="array" aca="1" ref="K22" ca="1">IFERROR(INDEX(INDIRECT("'"&amp;n_feu&amp;"'!$cv$5:$cv$144"),MATCH($A22&amp;K$13,INDIRECT("'"&amp;n_feu&amp;"'!$C$5:$C$144")&amp;INDIRECT("'"&amp;n_feu&amp;"'!$D$5:$D$144"),0)),"")</f>
        <v/>
      </c>
      <c r="L22" s="27" t="str">
        <f t="shared" ca="1" si="99"/>
        <v>0</v>
      </c>
      <c r="M22" s="26" cm="1">
        <f t="array" aca="1" ref="M22" ca="1">IFERROR(INDEX(INDIRECT("'"&amp;n_feu&amp;"'!$cv$5:$cv$164"),MATCH($A22&amp;M$13,INDIRECT("'"&amp;n_feu&amp;"'!$C$5:$C$164")&amp;INDIRECT("'"&amp;n_feu&amp;"'!$D$5:$D$164"),0)),"")</f>
        <v>0</v>
      </c>
      <c r="N22" s="27" t="str">
        <f t="shared" ca="1" si="100"/>
        <v>0</v>
      </c>
      <c r="O22" s="26" t="str" cm="1">
        <f t="array" aca="1" ref="O22" ca="1">IFERROR(INDEX(INDIRECT("'"&amp;n_feu&amp;"'!$cv$5:$cv$144"),MATCH($A22&amp;O$13,INDIRECT("'"&amp;n_feu&amp;"'!$C$5:$C$144")&amp;INDIRECT("'"&amp;n_feu&amp;"'!$D$5:$D$144"),0)),"")</f>
        <v/>
      </c>
      <c r="P22" s="27" t="str">
        <f t="shared" ca="1" si="101"/>
        <v>0</v>
      </c>
      <c r="Q22" s="26" cm="1">
        <f t="array" aca="1" ref="Q22" ca="1">IFERROR(INDEX(INDIRECT("'"&amp;n_feu&amp;"'!$cv$5:$cv$144"),MATCH($A22&amp;Q$13,INDIRECT("'"&amp;n_feu&amp;"'!$C$5:$C$144")&amp;INDIRECT("'"&amp;n_feu&amp;"'!$D$5:$D$144"),0)),"")</f>
        <v>0</v>
      </c>
      <c r="R22" s="27" t="str">
        <f t="shared" ca="1" si="102"/>
        <v>0</v>
      </c>
      <c r="S22" s="26" t="str" cm="1">
        <f t="array" aca="1" ref="S22" ca="1">IFERROR(INDEX(INDIRECT("'"&amp;n_feu&amp;"'!$cv$5:$cv$154"),MATCH($A22&amp;S$13,INDIRECT("'"&amp;n_feu&amp;"'!$C$5:$C$154")&amp;INDIRECT("'"&amp;n_feu&amp;"'!$D$5:$D$154"),0)),"")</f>
        <v/>
      </c>
      <c r="T22" s="27" t="str">
        <f t="shared" ca="1" si="103"/>
        <v>0</v>
      </c>
      <c r="U22" s="26" t="str" cm="1">
        <f t="array" aca="1" ref="U22" ca="1">IFERROR(INDEX(INDIRECT("'"&amp;n_feu&amp;"'!$cv$5:$cv$154"),MATCH($A22&amp;U$13,INDIRECT("'"&amp;n_feu&amp;"'!$C$5:$C$154")&amp;INDIRECT("'"&amp;n_feu&amp;"'!$D$5:$D$154"),0)),"")</f>
        <v/>
      </c>
      <c r="V22" s="27" t="str">
        <f t="shared" ca="1" si="104"/>
        <v>0</v>
      </c>
      <c r="W22" s="28">
        <f t="shared" ca="1" si="13"/>
        <v>0</v>
      </c>
      <c r="X22" s="28">
        <f t="shared" ca="1" si="14"/>
        <v>0</v>
      </c>
      <c r="Y22" s="22">
        <f t="shared" si="15"/>
        <v>45487</v>
      </c>
      <c r="Z22" s="23" t="str" cm="1">
        <f t="array" aca="1" ref="Z22" ca="1">IFERROR(INDEX(INDIRECT("'"&amp;n_feu&amp;"'!$I$5:$I$144"),MATCH($Y22&amp;Z$13,INDIRECT("'"&amp;n_feu&amp;"'!$C$5:$C$144")&amp;INDIRECT("'"&amp;n_feu&amp;"'!$D$5:$D$144"),0)),"")</f>
        <v/>
      </c>
      <c r="AA22" s="23" t="str" cm="1">
        <f t="array" aca="1" ref="AA22" ca="1">IFERROR(INDEX(INDIRECT("'"&amp;n_feu&amp;"'!$I$5:$I$164"),MATCH($Y22&amp;AA$13,INDIRECT("'"&amp;n_feu&amp;"'!$C$5:$C$164")&amp;INDIRECT("'"&amp;n_feu&amp;"'!$D$5:$D$164"),0)),"")</f>
        <v/>
      </c>
      <c r="AB22" s="23" t="str" cm="1">
        <f t="array" aca="1" ref="AB22" ca="1">IFERROR(INDEX(INDIRECT("'"&amp;n_feu&amp;"'!$I$5:$I$144"),MATCH($Y22&amp;AB$13,INDIRECT("'"&amp;n_feu&amp;"'!$C$5:$C$144")&amp;INDIRECT("'"&amp;n_feu&amp;"'!$D$5:$D$144"),0)),"")</f>
        <v/>
      </c>
      <c r="AC22" s="23" t="str" cm="1">
        <f t="array" aca="1" ref="AC22" ca="1">IFERROR(INDEX(INDIRECT("'"&amp;n_feu&amp;"'!$I$5:$I$144"),MATCH($Y22&amp;AC$13,INDIRECT("'"&amp;n_feu&amp;"'!$C$5:$C$144")&amp;INDIRECT("'"&amp;n_feu&amp;"'!$D$5:$D$144"),0)),"")</f>
        <v/>
      </c>
      <c r="AD22" s="23" t="str" cm="1">
        <f t="array" aca="1" ref="AD22" ca="1">IFERROR(INDEX(INDIRECT("'"&amp;n_feu&amp;"'!$I$5:$I$144"),MATCH($Y22&amp;AD$13,INDIRECT("'"&amp;n_feu&amp;"'!$C$5:$C$144")&amp;INDIRECT("'"&amp;n_feu&amp;"'!$D$5:$D$144"),0)),"")</f>
        <v/>
      </c>
      <c r="AE22" s="23" t="str" cm="1">
        <f t="array" aca="1" ref="AE22" ca="1">IFERROR(INDEX(INDIRECT("'"&amp;n_feu&amp;"'!$I$5:$I$154"),MATCH($Y22&amp;AE$13,INDIRECT("'"&amp;n_feu&amp;"'!$C$5:$C$154")&amp;INDIRECT("'"&amp;n_feu&amp;"'!$D$5:$D$154"),0)),"")</f>
        <v/>
      </c>
      <c r="AF22" s="23" t="str" cm="1">
        <f t="array" aca="1" ref="AF22" ca="1">IFERROR(INDEX(INDIRECT("'"&amp;n_feu&amp;"'!$I$5:$I$164"),MATCH($Y22&amp;AF$13,INDIRECT("'"&amp;n_feu&amp;"'!$C$5:$C$164")&amp;INDIRECT("'"&amp;n_feu&amp;"'!$D$5:$D$164"),0)),"")</f>
        <v/>
      </c>
      <c r="AG22" s="22">
        <f t="shared" si="16"/>
        <v>45487</v>
      </c>
      <c r="AH22" s="23" t="str" cm="1">
        <f t="array" aca="1" ref="AH22" ca="1">IFERROR(INDEX(INDIRECT("'"&amp;n_feu&amp;"'!$J$5:$J$144"),MATCH($Y22&amp;AH$13,INDIRECT("'"&amp;n_feu&amp;"'!$C$5:$C$144")&amp;INDIRECT("'"&amp;n_feu&amp;"'!$D$5:$D$144"),0)),"")</f>
        <v/>
      </c>
      <c r="AI22" s="23" t="str" cm="1">
        <f t="array" aca="1" ref="AI22" ca="1">IFERROR(INDEX(INDIRECT("'"&amp;n_feu&amp;"'!$J$5:$J$154"),MATCH($Y22&amp;AI$13,INDIRECT("'"&amp;n_feu&amp;"'!$C$5:$C$164")&amp;INDIRECT("'"&amp;n_feu&amp;"'!$D$5:$D$164"),0)),"")</f>
        <v/>
      </c>
      <c r="AJ22" s="23" t="str" cm="1">
        <f t="array" aca="1" ref="AJ22" ca="1">IFERROR(INDEX(INDIRECT("'"&amp;n_feu&amp;"'!$J$5:$J$144"),MATCH($Y22&amp;AJ$13,INDIRECT("'"&amp;n_feu&amp;"'!$C$5:$C$144")&amp;INDIRECT("'"&amp;n_feu&amp;"'!$D$5:$D$144"),0)),"")</f>
        <v/>
      </c>
      <c r="AK22" s="23" t="str" cm="1">
        <f t="array" aca="1" ref="AK22" ca="1">IFERROR(INDEX(INDIRECT("'"&amp;n_feu&amp;"'!$J$5:$J$144"),MATCH($Y22&amp;AK$13,INDIRECT("'"&amp;n_feu&amp;"'!$C$5:$C$144")&amp;INDIRECT("'"&amp;n_feu&amp;"'!$D$5:$D$144"),0)),"")</f>
        <v/>
      </c>
      <c r="AL22" s="23" t="str" cm="1">
        <f t="array" aca="1" ref="AL22" ca="1">IFERROR(INDEX(INDIRECT("'"&amp;n_feu&amp;"'!$J$5:$J$144"),MATCH($Y22&amp;AL$13,INDIRECT("'"&amp;n_feu&amp;"'!$C$5:$C$144")&amp;INDIRECT("'"&amp;n_feu&amp;"'!$D$5:$D$144"),0)),"")</f>
        <v/>
      </c>
      <c r="AM22" s="23" t="str" cm="1">
        <f t="array" aca="1" ref="AM22" ca="1">IFERROR(INDEX(INDIRECT("'"&amp;n_feu&amp;"'!$J$5:$J$154"),MATCH($Y22&amp;AM$13,INDIRECT("'"&amp;n_feu&amp;"'!$C$5:$C$154")&amp;INDIRECT("'"&amp;n_feu&amp;"'!$D$5:$D$154"),0)),"")</f>
        <v/>
      </c>
      <c r="AN22" s="23" t="str" cm="1">
        <f t="array" aca="1" ref="AN22" ca="1">IFERROR(INDEX(INDIRECT("'"&amp;n_feu&amp;"'!$J$5:$J$154"),MATCH($Y22&amp;AN$13,INDIRECT("'"&amp;n_feu&amp;"'!$C$5:$C$164")&amp;INDIRECT("'"&amp;n_feu&amp;"'!$D$5:$D$164"),0)),"")</f>
        <v/>
      </c>
      <c r="AO22" s="22">
        <f t="shared" si="17"/>
        <v>45487</v>
      </c>
      <c r="AP22" s="23" t="str" cm="1">
        <f t="array" aca="1" ref="AP22" ca="1">IFERROR(INDEX(INDIRECT("'"&amp;n_feu&amp;"'!$K$5:$K$144"),MATCH($Y22&amp;AP$13,INDIRECT("'"&amp;n_feu&amp;"'!$C$5:$C$144")&amp;INDIRECT("'"&amp;n_feu&amp;"'!$D$5:$D$144"),0)),"")</f>
        <v/>
      </c>
      <c r="AQ22" s="23" t="str" cm="1">
        <f t="array" aca="1" ref="AQ22" ca="1">IFERROR(INDEX(INDIRECT("'"&amp;n_feu&amp;"'!$K$5:$K$164"),MATCH($Y22&amp;AQ$13,INDIRECT("'"&amp;n_feu&amp;"'!$C$5:$C$164")&amp;INDIRECT("'"&amp;n_feu&amp;"'!$D$5:$D$164"),0)),"")</f>
        <v/>
      </c>
      <c r="AR22" s="23" t="str" cm="1">
        <f t="array" aca="1" ref="AR22" ca="1">IFERROR(INDEX(INDIRECT("'"&amp;n_feu&amp;"'!$K$5:$K$144"),MATCH($Y22&amp;AR$13,INDIRECT("'"&amp;n_feu&amp;"'!$C$5:$C$144")&amp;INDIRECT("'"&amp;n_feu&amp;"'!$D$5:$D$144"),0)),"")</f>
        <v/>
      </c>
      <c r="AS22" s="23" t="str" cm="1">
        <f t="array" aca="1" ref="AS22" ca="1">IFERROR(INDEX(INDIRECT("'"&amp;n_feu&amp;"'!$K$5:$K$144"),MATCH($Y22&amp;AS$13,INDIRECT("'"&amp;n_feu&amp;"'!$C$5:$C$144")&amp;INDIRECT("'"&amp;n_feu&amp;"'!$D$5:$D$144"),0)),"")</f>
        <v/>
      </c>
      <c r="AT22" s="23" t="str" cm="1">
        <f t="array" aca="1" ref="AT22" ca="1">IFERROR(INDEX(INDIRECT("'"&amp;n_feu&amp;"'!$K$5:$K$144"),MATCH($Y22&amp;AT$13,INDIRECT("'"&amp;n_feu&amp;"'!$C$5:$C$144")&amp;INDIRECT("'"&amp;n_feu&amp;"'!$D$5:$D$144"),0)),"")</f>
        <v/>
      </c>
      <c r="AU22" s="23" t="str" cm="1">
        <f t="array" aca="1" ref="AU22" ca="1">IFERROR(INDEX(INDIRECT("'"&amp;n_feu&amp;"'!$K$5:$K$154"),MATCH($Y22&amp;AU$13,INDIRECT("'"&amp;n_feu&amp;"'!$C$5:$C$154")&amp;INDIRECT("'"&amp;n_feu&amp;"'!$D$5:$D$154"),0)),"")</f>
        <v/>
      </c>
      <c r="AV22" s="23" t="str" cm="1">
        <f t="array" aca="1" ref="AV22" ca="1">IFERROR(INDEX(INDIRECT("'"&amp;n_feu&amp;"'!$K$5:$K$154"),MATCH($Y22&amp;AV$13,INDIRECT("'"&amp;n_feu&amp;"'!$C$5:$C$154")&amp;INDIRECT("'"&amp;n_feu&amp;"'!$D$5:$D$154"),0)),"")</f>
        <v/>
      </c>
      <c r="AW22" s="22">
        <f t="shared" si="18"/>
        <v>45487</v>
      </c>
      <c r="AX22" s="23" t="str" cm="1">
        <f t="array" aca="1" ref="AX22" ca="1">IFERROR(INDEX(INDIRECT("'"&amp;n_feu&amp;"'!$L$5:$L$144"),MATCH($Y22&amp;AX$13,INDIRECT("'"&amp;n_feu&amp;"'!$C$5:$C$144")&amp;INDIRECT("'"&amp;n_feu&amp;"'!$D$5:$D$144"),0)),"")</f>
        <v/>
      </c>
      <c r="AY22" s="23" t="str" cm="1">
        <f t="array" aca="1" ref="AY22" ca="1">IFERROR(INDEX(INDIRECT("'"&amp;n_feu&amp;"'!$L$5:$L$164"),MATCH($Y22&amp;AY$13,INDIRECT("'"&amp;n_feu&amp;"'!$C$5:$C$164")&amp;INDIRECT("'"&amp;n_feu&amp;"'!$D$5:$D$164"),0)),"")</f>
        <v/>
      </c>
      <c r="AZ22" s="23" t="str" cm="1">
        <f t="array" aca="1" ref="AZ22" ca="1">IFERROR(INDEX(INDIRECT("'"&amp;n_feu&amp;"'!$L$5:$L$144"),MATCH($Y22&amp;AZ$13,INDIRECT("'"&amp;n_feu&amp;"'!$C$5:$C$144")&amp;INDIRECT("'"&amp;n_feu&amp;"'!$D$5:$D$144"),0)),"")</f>
        <v/>
      </c>
      <c r="BA22" s="23" t="str" cm="1">
        <f t="array" aca="1" ref="BA22" ca="1">IFERROR(INDEX(INDIRECT("'"&amp;n_feu&amp;"'!$L$5:$L$144"),MATCH($Y22&amp;BA$13,INDIRECT("'"&amp;n_feu&amp;"'!$C$5:$C$144")&amp;INDIRECT("'"&amp;n_feu&amp;"'!$D$5:$D$144"),0)),"")</f>
        <v/>
      </c>
      <c r="BB22" s="23" t="str" cm="1">
        <f t="array" aca="1" ref="BB22" ca="1">IFERROR(INDEX(INDIRECT("'"&amp;n_feu&amp;"'!$L$5:$L$144"),MATCH($Y22&amp;BB$13,INDIRECT("'"&amp;n_feu&amp;"'!$C$5:$C$144")&amp;INDIRECT("'"&amp;n_feu&amp;"'!$D$5:$D$144"),0)),"")</f>
        <v/>
      </c>
      <c r="BC22" s="23" t="str" cm="1">
        <f t="array" aca="1" ref="BC22" ca="1">IFERROR(INDEX(INDIRECT("'"&amp;n_feu&amp;"'!$L$5:$L$164"),MATCH($Y22&amp;BC$13,INDIRECT("'"&amp;n_feu&amp;"'!$C$5:$C$164")&amp;INDIRECT("'"&amp;n_feu&amp;"'!$D$5:$D$164"),0)),"")</f>
        <v/>
      </c>
      <c r="BD22" s="23" t="str" cm="1">
        <f t="array" aca="1" ref="BD22" ca="1">IFERROR(INDEX(INDIRECT("'"&amp;n_feu&amp;"'!$L$5:$L$154"),MATCH($Y22&amp;BD$13,INDIRECT("'"&amp;n_feu&amp;"'!$C$5:$C$154")&amp;INDIRECT("'"&amp;n_feu&amp;"'!$D$5:$D$154"),0)),"")</f>
        <v/>
      </c>
      <c r="BE22" s="22">
        <f t="shared" si="19"/>
        <v>45487</v>
      </c>
      <c r="BF22" s="23" t="str" cm="1">
        <f t="array" aca="1" ref="BF22" ca="1">IFERROR(INDEX(INDIRECT("'"&amp;n_feu&amp;"'!$M$5:$M$144"),MATCH($Y22&amp;BF$13,INDIRECT("'"&amp;n_feu&amp;"'!$C$5:$C$144")&amp;INDIRECT("'"&amp;n_feu&amp;"'!$D$5:$D$144"),0)),"")</f>
        <v/>
      </c>
      <c r="BG22" s="23" t="str" cm="1">
        <f t="array" aca="1" ref="BG22" ca="1">IFERROR(INDEX(INDIRECT("'"&amp;n_feu&amp;"'!$M$5:$M$164"),MATCH($Y22&amp;BG$13,INDIRECT("'"&amp;n_feu&amp;"'!$C$5:$C$164")&amp;INDIRECT("'"&amp;n_feu&amp;"'!$D$5:$D$164"),0)),"")</f>
        <v/>
      </c>
      <c r="BH22" s="23" t="str" cm="1">
        <f t="array" aca="1" ref="BH22" ca="1">IFERROR(INDEX(INDIRECT("'"&amp;n_feu&amp;"'!$M$5:$M$144"),MATCH($Y22&amp;BH$13,INDIRECT("'"&amp;n_feu&amp;"'!$C$5:$C$144")&amp;INDIRECT("'"&amp;n_feu&amp;"'!$D$5:$D$144"),0)),"")</f>
        <v/>
      </c>
      <c r="BI22" s="23" t="str" cm="1">
        <f t="array" aca="1" ref="BI22" ca="1">IFERROR(INDEX(INDIRECT("'"&amp;n_feu&amp;"'!$M$5:$M$144"),MATCH($Y22&amp;BI$13,INDIRECT("'"&amp;n_feu&amp;"'!$C$5:$C$144")&amp;INDIRECT("'"&amp;n_feu&amp;"'!$D$5:$D$144"),0)),"")</f>
        <v/>
      </c>
      <c r="BJ22" s="23" t="str" cm="1">
        <f t="array" aca="1" ref="BJ22" ca="1">IFERROR(INDEX(INDIRECT("'"&amp;n_feu&amp;"'!$M$5:$M$144"),MATCH($Y22&amp;BJ$13,INDIRECT("'"&amp;n_feu&amp;"'!$C$5:$C$144")&amp;INDIRECT("'"&amp;n_feu&amp;"'!$D$5:$D$144"),0)),"")</f>
        <v/>
      </c>
      <c r="BK22" s="23" t="str" cm="1">
        <f t="array" aca="1" ref="BK22" ca="1">IFERROR(INDEX(INDIRECT("'"&amp;n_feu&amp;"'!$M$5:$M$164"),MATCH($Y22&amp;BK$13,INDIRECT("'"&amp;n_feu&amp;"'!$C$5:$C$164")&amp;INDIRECT("'"&amp;n_feu&amp;"'!$D$5:$D$164"),0)),"")</f>
        <v/>
      </c>
      <c r="BL22" s="23" t="str" cm="1">
        <f t="array" aca="1" ref="BL22" ca="1">IFERROR(INDEX(INDIRECT("'"&amp;n_feu&amp;"'!$M$5:$M$154"),MATCH($Y22&amp;BL$13,INDIRECT("'"&amp;n_feu&amp;"'!$C$5:$C$154")&amp;INDIRECT("'"&amp;n_feu&amp;"'!$D$5:$D$154"),0)),"")</f>
        <v/>
      </c>
      <c r="BM22" s="22">
        <f t="shared" si="20"/>
        <v>45487</v>
      </c>
      <c r="BN22" s="23" t="str">
        <f t="shared" ca="1" si="21"/>
        <v/>
      </c>
      <c r="BO22" s="23" t="str">
        <f t="shared" ca="1" si="22"/>
        <v/>
      </c>
      <c r="BP22" s="23" t="str">
        <f t="shared" ca="1" si="22"/>
        <v/>
      </c>
      <c r="BQ22" s="23" t="str">
        <f t="shared" ca="1" si="22"/>
        <v/>
      </c>
      <c r="BR22" s="23" t="str">
        <f t="shared" ca="1" si="22"/>
        <v/>
      </c>
      <c r="BS22" s="23" t="str">
        <f t="shared" ca="1" si="22"/>
        <v/>
      </c>
      <c r="BT22" s="23" t="str">
        <f t="shared" ca="1" si="22"/>
        <v/>
      </c>
      <c r="BU22" s="22">
        <f t="shared" si="23"/>
        <v>45487</v>
      </c>
      <c r="BV22" s="22">
        <f t="shared" si="24"/>
        <v>45487</v>
      </c>
      <c r="BW22" s="23" t="str">
        <f t="shared" ca="1" si="25"/>
        <v/>
      </c>
      <c r="BX22" s="23"/>
      <c r="BY22" s="23" t="str">
        <f t="shared" si="26"/>
        <v/>
      </c>
      <c r="BZ22" s="23" t="str">
        <f t="shared" ca="1" si="27"/>
        <v/>
      </c>
      <c r="CA22" s="23"/>
      <c r="CB22" s="23" t="str">
        <f t="shared" si="28"/>
        <v/>
      </c>
      <c r="CC22" s="23" t="str">
        <f t="shared" ca="1" si="29"/>
        <v/>
      </c>
      <c r="CD22" s="23"/>
      <c r="CE22" s="29" t="str">
        <f t="shared" si="30"/>
        <v/>
      </c>
      <c r="CF22" s="30"/>
      <c r="CG22" s="30" t="str">
        <f t="shared" ca="1" si="31"/>
        <v/>
      </c>
      <c r="CH22" s="30" t="str">
        <f>IFERROR(INDEX('FORMULE TOTAL'!$AH$9:AH1013,MATCH(RECAP!A22,'FORMULE TOTAL'!$AI$9:AI1013,0)),"")</f>
        <v/>
      </c>
      <c r="CI22" s="23" t="str">
        <f t="shared" ca="1" si="105"/>
        <v/>
      </c>
      <c r="CJ22" s="30" t="str">
        <f ca="1">IF(CI22="","",INDEX('[1] 01-01-23 au 24-05-2024'!$AN$23:$AN$5010,MATCH(BV22,'[1] 01-01-23 au 24-05-2024'!$AM$23:$AM$5010,0)))</f>
        <v/>
      </c>
      <c r="CK22" s="23"/>
      <c r="CL22" s="30" t="str">
        <f ca="1">IF(CI22="","",INDEX('[1] 01-01-23 au 24-05-2024'!$AO$23:$AO$5010,MATCH(BV22,'[1] 01-01-23 au 24-05-2024'!$AM$23:$AM$5010,0)))</f>
        <v/>
      </c>
      <c r="CM22" s="29" t="str">
        <f t="shared" si="32"/>
        <v/>
      </c>
      <c r="CN22" s="23" t="str">
        <f t="shared" ca="1" si="33"/>
        <v/>
      </c>
      <c r="CO22" s="23"/>
      <c r="CP22" s="31" t="str">
        <f t="shared" si="34"/>
        <v/>
      </c>
      <c r="CQ22" s="23" t="str">
        <f t="shared" ca="1" si="35"/>
        <v/>
      </c>
      <c r="CR22" s="23"/>
      <c r="CS22" s="32" t="str">
        <f t="shared" si="36"/>
        <v/>
      </c>
      <c r="CT22" s="33"/>
      <c r="CU22" s="34">
        <f t="shared" ca="1" si="37"/>
        <v>0</v>
      </c>
      <c r="CV22" s="34">
        <f t="shared" si="38"/>
        <v>0</v>
      </c>
      <c r="CW22" s="35">
        <f t="shared" si="38"/>
        <v>0</v>
      </c>
      <c r="CX22" s="34">
        <f t="shared" ca="1" si="39"/>
        <v>0</v>
      </c>
      <c r="CY22" s="34">
        <f t="shared" si="40"/>
        <v>0</v>
      </c>
      <c r="CZ22" s="35">
        <f t="shared" si="41"/>
        <v>0</v>
      </c>
      <c r="DA22" s="22">
        <f t="shared" si="42"/>
        <v>45487</v>
      </c>
      <c r="DB22" s="35" t="str" cm="1">
        <f t="array" aca="1" ref="DB22" ca="1">IFERROR(INDEX(INDIRECT("'"&amp;n_feu&amp;"'!$O$5:$O$154"),MATCH($Y22&amp;DB$13,INDIRECT("'"&amp;n_feu&amp;"'!$C$5:$C$154")&amp;INDIRECT("'"&amp;n_feu&amp;"'!$D$5:$D$154"),0)),"")</f>
        <v/>
      </c>
      <c r="DC22" s="35"/>
      <c r="DD22" s="35" t="str">
        <f t="shared" ca="1" si="43"/>
        <v/>
      </c>
      <c r="DE22" s="36" t="str">
        <f t="shared" ca="1" si="44"/>
        <v/>
      </c>
      <c r="DF22" s="23" t="str">
        <f t="shared" ca="1" si="45"/>
        <v/>
      </c>
      <c r="DG22" s="23"/>
      <c r="DH22" s="31"/>
      <c r="DI22" s="37"/>
      <c r="DJ22" s="22">
        <f t="shared" si="46"/>
        <v>45487</v>
      </c>
      <c r="DK22" s="35" t="str" cm="1">
        <f t="array" aca="1" ref="DK22" ca="1">IFERROR(INDEX(INDIRECT("'"&amp;n_feu&amp;"'!$O$5:$O$164"),MATCH($Y22&amp;DK$13,INDIRECT("'"&amp;n_feu&amp;"'!$C$5:$C$164")&amp;INDIRECT("'"&amp;n_feu&amp;"'!$D$5:$D$164"),0)),"")</f>
        <v/>
      </c>
      <c r="DL22" s="35"/>
      <c r="DM22" s="35" t="str">
        <f t="shared" ca="1" si="47"/>
        <v/>
      </c>
      <c r="DN22" s="38">
        <f t="shared" ca="1" si="48"/>
        <v>0</v>
      </c>
      <c r="DO22" s="39" t="str" cm="1">
        <f t="array" ref="DO22">IF(ISNA(MATCH(A22,INT([2]SUMUP!$B$4:$B$550),0)),"",INDEX([2]SUMUP!$W:$W,MAX(IF(INT([2]SUMUP!$B$4:$B$550)=A22,ROW([2]SUMUP!$B$4:$B$550)))))</f>
        <v/>
      </c>
      <c r="DP22" s="39" t="str" cm="1">
        <f t="array" ref="DP22">IF(ISNA(MATCH(A22,INT([2]SUMUP!$B$4:$B$550),0)),"",INDEX([2]SUMUP!$X:$X,MAX(IF(INT([2]SUMUP!$B$4:$B$550)=A22,ROW([2]SUMUP!$B$4:$B$550)))))</f>
        <v/>
      </c>
      <c r="DQ22" s="39" t="str" cm="1">
        <f t="array" ref="DQ22">IF(ISNA(MATCH(A22,INT([2]SUMUP!$B$4:$B$550),0)),"",INDEX([2]SUMUP!$Y:$Y,MAX(IF(INT([2]SUMUP!$B$4:$B$550)=A22,ROW([2]SUMUP!$B$4:$B$550)))))</f>
        <v/>
      </c>
      <c r="DR22" s="36" t="str">
        <f t="shared" ca="1" si="106"/>
        <v/>
      </c>
      <c r="DS22" s="23" t="str">
        <f t="shared" ca="1" si="50"/>
        <v/>
      </c>
      <c r="DT22" s="23"/>
      <c r="DU22" s="31"/>
      <c r="DV22" s="37"/>
      <c r="DW22" s="22">
        <f t="shared" si="51"/>
        <v>45487</v>
      </c>
      <c r="DX22" s="40" t="str">
        <f t="shared" ca="1" si="52"/>
        <v/>
      </c>
      <c r="DY22" s="40" t="str">
        <f t="shared" ca="1" si="53"/>
        <v/>
      </c>
      <c r="DZ22" s="40" t="str">
        <f t="shared" ca="1" si="54"/>
        <v/>
      </c>
      <c r="EA22" s="40" t="str">
        <f t="shared" ca="1" si="55"/>
        <v/>
      </c>
      <c r="EB22" s="40" t="str">
        <f t="shared" ca="1" si="56"/>
        <v/>
      </c>
      <c r="EC22" s="40" t="str">
        <f t="shared" ca="1" si="57"/>
        <v/>
      </c>
      <c r="ED22" s="40"/>
      <c r="EE22" s="40" t="str">
        <f t="shared" ca="1" si="58"/>
        <v/>
      </c>
      <c r="EF22" s="41" t="str">
        <f t="shared" ca="1" si="107"/>
        <v/>
      </c>
      <c r="EG22" s="35" t="str">
        <f t="shared" ca="1" si="60"/>
        <v/>
      </c>
      <c r="EH22" s="35" t="str" cm="1">
        <f t="array" aca="1" ref="EH22" ca="1">IFERROR(INDEX(INDIRECT("'"&amp;n_feu&amp;"'!$BH$5:$BH$154"),MATCH($Y22&amp;EH$13,INDIRECT("'"&amp;n_feu&amp;"'!$C$5:$C$154")&amp;INDIRECT("'"&amp;n_feu&amp;"'!$D$5:$D$154"),0)),"")</f>
        <v/>
      </c>
      <c r="EI22" s="35" cm="1">
        <f t="array" aca="1" ref="EI22" ca="1">IFERROR(INDEX(INDIRECT("'"&amp;n_feu&amp;"'!$BH$5:$BH$164"),MATCH($Y22&amp;EI$13,INDIRECT("'"&amp;n_feu&amp;"'!$C$5:$C$164")&amp;INDIRECT("'"&amp;n_feu&amp;"'!$D$5:$D$164"),0)),"")</f>
        <v>0</v>
      </c>
      <c r="EJ22" s="34" t="str" cm="1">
        <f t="array" aca="1" ref="EJ22" ca="1">IFERROR(INDEX(INDIRECT("'"&amp;n_feu&amp;"'!$BH$5:$BH$154"),MATCH($Y22&amp;EJ$13,INDIRECT("'"&amp;n_feu&amp;"'!$C$5:$C$154")&amp;INDIRECT("'"&amp;n_feu&amp;"'!$D$5:$D$154"),0)),"")</f>
        <v/>
      </c>
      <c r="EK22" s="34" cm="1">
        <f t="array" aca="1" ref="EK22" ca="1">IFERROR(INDEX(INDIRECT("'"&amp;n_feu&amp;"'!$BH$5:$BH$154"),MATCH($Y22&amp;EK$13,INDIRECT("'"&amp;n_feu&amp;"'!$C$5:$C$154")&amp;INDIRECT("'"&amp;n_feu&amp;"'!$D$5:$D$154"),0)),"")</f>
        <v>0</v>
      </c>
      <c r="EL22" s="34" t="str" cm="1">
        <f t="array" aca="1" ref="EL22" ca="1">IFERROR(INDEX(INDIRECT("'"&amp;n_feu&amp;"'!$BH$5:$BH$154"),MATCH($Y22&amp;EL$13,INDIRECT("'"&amp;n_feu&amp;"'!$C$5:$C$154")&amp;INDIRECT("'"&amp;n_feu&amp;"'!$D$5:$D$154"),0)),"")</f>
        <v/>
      </c>
      <c r="EM22" s="34" t="str" cm="1">
        <f t="array" aca="1" ref="EM22" ca="1">IFERROR(INDEX(INDIRECT("'"&amp;n_feu&amp;"'!$BH$5:$BH$154"),MATCH($Y22&amp;EM$13,INDIRECT("'"&amp;n_feu&amp;"'!$C$5:$C$154")&amp;INDIRECT("'"&amp;n_feu&amp;"'!$D$5:$D$154"),0)),"")</f>
        <v/>
      </c>
      <c r="EN22" s="34" t="str">
        <f t="shared" ca="1" si="61"/>
        <v/>
      </c>
      <c r="EO22" s="34" t="str">
        <f t="shared" ca="1" si="62"/>
        <v/>
      </c>
      <c r="EP22" s="22">
        <f t="shared" si="63"/>
        <v>45487</v>
      </c>
      <c r="EQ22" s="23" t="str" cm="1">
        <f t="array" aca="1" ref="EQ22" ca="1">IFERROR(INDEX(INDIRECT("'"&amp;n_feu&amp;"'!$Q$5:$Q$144"),MATCH($Y22&amp;EQ$13,INDIRECT("'"&amp;n_feu&amp;"'!$C$5:$C$144")&amp;INDIRECT("'"&amp;n_feu&amp;"'!$D$5:$D$144"),0)),"")</f>
        <v/>
      </c>
      <c r="ER22" s="23" t="str" cm="1">
        <f t="array" aca="1" ref="ER22" ca="1">IFERROR(INDEX(INDIRECT("'"&amp;n_feu&amp;"'!$Q$5:$Q$164"),MATCH($Y22&amp;ER$13,INDIRECT("'"&amp;n_feu&amp;"'!$C$5:$C$164")&amp;INDIRECT("'"&amp;n_feu&amp;"'!$D$5:$D$164"),0)),"")</f>
        <v/>
      </c>
      <c r="ES22" s="23" t="str" cm="1">
        <f t="array" aca="1" ref="ES22" ca="1">IFERROR(INDEX(INDIRECT("'"&amp;n_feu&amp;"'!$Q$5:$Q$144"),MATCH($Y22&amp;ES$13,INDIRECT("'"&amp;n_feu&amp;"'!$C$5:$C$144")&amp;INDIRECT("'"&amp;n_feu&amp;"'!$D$5:$D$144"),0)),"")</f>
        <v/>
      </c>
      <c r="ET22" s="23" t="str" cm="1">
        <f t="array" aca="1" ref="ET22" ca="1">IFERROR(INDEX(INDIRECT("'"&amp;n_feu&amp;"'!$Q$5:$Q$144"),MATCH($Y22&amp;ET$13,INDIRECT("'"&amp;n_feu&amp;"'!$C$5:$C$144")&amp;INDIRECT("'"&amp;n_feu&amp;"'!$D$5:$D$144"),0)),"")</f>
        <v/>
      </c>
      <c r="EU22" s="23" t="str" cm="1">
        <f t="array" aca="1" ref="EU22" ca="1">IFERROR(INDEX(INDIRECT("'"&amp;n_feu&amp;"'!$Q$5:$Q$144"),MATCH($Y22&amp;EU$13,INDIRECT("'"&amp;n_feu&amp;"'!$C$5:$C$144")&amp;INDIRECT("'"&amp;n_feu&amp;"'!$D$5:$D$144"),0)),"")</f>
        <v/>
      </c>
      <c r="EV22" s="23" t="str" cm="1">
        <f t="array" aca="1" ref="EV22" ca="1">IFERROR(INDEX(INDIRECT("'"&amp;n_feu&amp;"'!$Q$5:$Q$144"),MATCH($Y22&amp;EV$13,INDIRECT("'"&amp;n_feu&amp;"'!$C$5:$C$144")&amp;INDIRECT("'"&amp;n_feu&amp;"'!$D$5:$D$144"),0)),"")</f>
        <v/>
      </c>
      <c r="EW22" s="23" t="str" cm="1">
        <f t="array" aca="1" ref="EW22" ca="1">IFERROR(INDEX(INDIRECT("'"&amp;n_feu&amp;"'!$Q$5:$Q$144"),MATCH($Y22&amp;EW$13,INDIRECT("'"&amp;n_feu&amp;"'!$C$5:$C$144")&amp;INDIRECT("'"&amp;n_feu&amp;"'!$D$5:$D$144"),0)),"")</f>
        <v/>
      </c>
      <c r="EX22" s="42" t="str">
        <f t="shared" ca="1" si="64"/>
        <v/>
      </c>
      <c r="EY22" s="43" t="str">
        <f t="shared" ca="1" si="65"/>
        <v/>
      </c>
      <c r="EZ22" s="44">
        <f t="shared" si="66"/>
        <v>45487</v>
      </c>
      <c r="FA22" s="23" t="str" cm="1">
        <f t="array" aca="1" ref="FA22" ca="1">IFERROR(INDEX(INDIRECT("'"&amp;n_feu&amp;"'!$R$5:$R$144"),MATCH($Y22&amp;FA$15,INDIRECT("'"&amp;n_feu&amp;"'!$C$5:$C$144")&amp;INDIRECT("'"&amp;n_feu&amp;"'!$D$5:$D$144"),0)),"")</f>
        <v/>
      </c>
      <c r="FB22" s="23" t="str" cm="1">
        <f t="array" aca="1" ref="FB22" ca="1">IFERROR(INDEX(INDIRECT("'"&amp;n_feu&amp;"'!$R$5:$R$164"),MATCH($Y22&amp;FB$15,INDIRECT("'"&amp;n_feu&amp;"'!$C$5:$C$164")&amp;INDIRECT("'"&amp;n_feu&amp;"'!$D$5:$D$164"),0)),"")</f>
        <v/>
      </c>
      <c r="FC22" s="23" t="str" cm="1">
        <f t="array" aca="1" ref="FC22" ca="1">IFERROR(INDEX(INDIRECT("'"&amp;n_feu&amp;"'!$R$5:$R$144"),MATCH($Y22&amp;FC$15,INDIRECT("'"&amp;n_feu&amp;"'!$C$5:$C$144")&amp;INDIRECT("'"&amp;n_feu&amp;"'!$D$5:$D$144"),0)),"")</f>
        <v/>
      </c>
      <c r="FD22" s="23" t="str" cm="1">
        <f t="array" aca="1" ref="FD22" ca="1">IFERROR(INDEX(INDIRECT("'"&amp;n_feu&amp;"'!$R$5:$R$144"),MATCH($Y22&amp;FD$15,INDIRECT("'"&amp;n_feu&amp;"'!$C$5:$C$144")&amp;INDIRECT("'"&amp;n_feu&amp;"'!$D$5:$D$144"),0)),"")</f>
        <v/>
      </c>
      <c r="FE22" s="23" t="str" cm="1">
        <f t="array" aca="1" ref="FE22" ca="1">IFERROR(INDEX(INDIRECT("'"&amp;n_feu&amp;"'!$R$5:$R$144"),MATCH($Y22&amp;FE$15,INDIRECT("'"&amp;n_feu&amp;"'!$C$5:$C$144")&amp;INDIRECT("'"&amp;n_feu&amp;"'!$D$5:$D$144"),0)),"")</f>
        <v/>
      </c>
      <c r="FF22" s="23" t="str" cm="1">
        <f t="array" aca="1" ref="FF22" ca="1">IFERROR(INDEX(INDIRECT("'"&amp;n_feu&amp;"'!$R$5:$R$154"),MATCH($Y22&amp;FF$15,INDIRECT("'"&amp;n_feu&amp;"'!$C$5:$C$154")&amp;INDIRECT("'"&amp;n_feu&amp;"'!$D$5:$D$154"),0)),"")</f>
        <v/>
      </c>
      <c r="FG22" s="31" t="str" cm="1">
        <f t="array" aca="1" ref="FG22" ca="1">IFERROR(INDEX(INDIRECT("'"&amp;n_feu&amp;"'!$R$5:$R$154"),MATCH($Y22&amp;FG$15,INDIRECT("'"&amp;n_feu&amp;"'!$C$5:$C$154")&amp;INDIRECT("'"&amp;n_feu&amp;"'!$D$5:$D$154"),0)),"")</f>
        <v/>
      </c>
      <c r="FH22" s="45" t="str">
        <f t="shared" ca="1" si="108"/>
        <v/>
      </c>
      <c r="FI22" s="41" t="str">
        <f t="shared" ca="1" si="68"/>
        <v/>
      </c>
      <c r="FJ22" s="35" t="str">
        <f t="shared" ca="1" si="69"/>
        <v/>
      </c>
      <c r="FK22" s="36" t="str">
        <f t="shared" ca="1" si="70"/>
        <v/>
      </c>
      <c r="FL22" s="23"/>
      <c r="FM22" s="23" t="str">
        <f t="shared" ca="1" si="71"/>
        <v/>
      </c>
      <c r="FN22" s="47" t="str">
        <f t="shared" si="72"/>
        <v/>
      </c>
      <c r="FO22" s="31"/>
      <c r="FP22" s="48"/>
      <c r="FQ22" s="36" t="str">
        <f t="shared" ca="1" si="73"/>
        <v/>
      </c>
      <c r="FR22" s="23"/>
      <c r="FS22" s="23" t="str">
        <f t="shared" ca="1" si="96"/>
        <v/>
      </c>
      <c r="FT22" s="47" t="str">
        <f t="shared" si="97"/>
        <v/>
      </c>
      <c r="FU22" s="31"/>
      <c r="FV22" s="49"/>
      <c r="FW22" s="22">
        <f t="shared" si="76"/>
        <v>45487</v>
      </c>
      <c r="FX22" s="36" t="str">
        <f t="shared" ca="1" si="77"/>
        <v/>
      </c>
      <c r="FY22" s="23"/>
      <c r="FZ22" s="23" t="str">
        <f t="shared" ca="1" si="78"/>
        <v/>
      </c>
      <c r="GA22" s="47" t="str">
        <f t="shared" si="79"/>
        <v/>
      </c>
      <c r="GB22" s="50"/>
      <c r="GC22" s="48"/>
      <c r="GD22" s="51" t="str">
        <f t="shared" ca="1" si="80"/>
        <v/>
      </c>
      <c r="GE22" s="23"/>
      <c r="GF22" s="23" t="str">
        <f t="shared" ca="1" si="81"/>
        <v/>
      </c>
      <c r="GG22" s="47" t="str">
        <f t="shared" si="82"/>
        <v/>
      </c>
      <c r="GH22" s="55">
        <f>46.5+78.89</f>
        <v>125.39</v>
      </c>
      <c r="GI22" s="49" t="s">
        <v>158</v>
      </c>
      <c r="GJ22" s="51" t="str">
        <f t="shared" ca="1" si="83"/>
        <v/>
      </c>
      <c r="GK22" s="23"/>
      <c r="GL22" s="23" t="str">
        <f t="shared" ca="1" si="84"/>
        <v/>
      </c>
      <c r="GM22" s="47" t="str">
        <f t="shared" si="85"/>
        <v/>
      </c>
      <c r="GN22" s="31"/>
      <c r="GO22" s="53"/>
      <c r="GP22" s="51" t="str">
        <f t="shared" ca="1" si="86"/>
        <v/>
      </c>
      <c r="GQ22" s="23"/>
      <c r="GR22" s="23" t="str">
        <f t="shared" ca="1" si="87"/>
        <v/>
      </c>
      <c r="GS22" s="47" t="str">
        <f t="shared" si="88"/>
        <v/>
      </c>
      <c r="GT22" s="31"/>
      <c r="GU22" s="53"/>
      <c r="GV22" s="36" t="str" cm="1">
        <f t="array" aca="1" ref="GV22" ca="1">IFERROR(INDEX(INDIRECT("'"&amp;n_feu&amp;"'!$O$5:$O$154"),MATCH($Y22&amp;DB$13,INDIRECT("'"&amp;n_feu&amp;"'!$C$5:$C$154")&amp;INDIRECT("'"&amp;n_feu&amp;"'!$D$5:$D$154"),0)),"")</f>
        <v/>
      </c>
      <c r="GW22" s="23" t="str">
        <f t="shared" si="89"/>
        <v/>
      </c>
      <c r="GX22" s="23"/>
      <c r="GY22" s="23" t="str">
        <f t="shared" si="90"/>
        <v/>
      </c>
      <c r="GZ22" s="47" t="str">
        <f t="shared" si="91"/>
        <v/>
      </c>
      <c r="HA22" s="31"/>
      <c r="HB22" s="53"/>
      <c r="HC22" s="22">
        <f t="shared" si="92"/>
        <v>45487</v>
      </c>
      <c r="HD22" s="23" t="str" cm="1">
        <f t="array" aca="1" ref="HD22" ca="1">IFERROR(INDEX(INDIRECT("'"&amp;n_feu&amp;"'!$S$5:$S$144"),MATCH($Y22&amp;HD$15,INDIRECT("'"&amp;n_feu&amp;"'!$C$5:$C$144")&amp;INDIRECT("'"&amp;n_feu&amp;"'!$D$5:$D$144"),0)),"")</f>
        <v/>
      </c>
      <c r="HE22" s="23" t="str" cm="1">
        <f t="array" aca="1" ref="HE22" ca="1">IFERROR(INDEX(INDIRECT("'"&amp;n_feu&amp;"'!$S$5:$S$164"),MATCH($Y22&amp;HE$15,INDIRECT("'"&amp;n_feu&amp;"'!$C$5:$C$164")&amp;INDIRECT("'"&amp;n_feu&amp;"'!$D$5:$D$164"),0)),"")</f>
        <v/>
      </c>
      <c r="HF22" s="23" t="str" cm="1">
        <f t="array" aca="1" ref="HF22" ca="1">IFERROR(INDEX(INDIRECT("'"&amp;n_feu&amp;"'!$S$5:$S$144"),MATCH($Y22&amp;HF$15,INDIRECT("'"&amp;n_feu&amp;"'!$C$5:$C$144")&amp;INDIRECT("'"&amp;n_feu&amp;"'!$D$5:$D$144"),0)),"")</f>
        <v/>
      </c>
      <c r="HG22" s="23" t="str" cm="1">
        <f t="array" aca="1" ref="HG22" ca="1">IFERROR(INDEX(INDIRECT("'"&amp;n_feu&amp;"'!$S$5:$S$144"),MATCH($Y22&amp;HG$15,INDIRECT("'"&amp;n_feu&amp;"'!$C$5:$C$144")&amp;INDIRECT("'"&amp;n_feu&amp;"'!$D$5:$D$144"),0)),"")</f>
        <v/>
      </c>
      <c r="HH22" s="23" t="str" cm="1">
        <f t="array" aca="1" ref="HH22" ca="1">IFERROR(INDEX(INDIRECT("'"&amp;n_feu&amp;"'!$S$5:$S$144"),MATCH($Y22&amp;HH$15,INDIRECT("'"&amp;n_feu&amp;"'!$C$5:$C$144")&amp;INDIRECT("'"&amp;n_feu&amp;"'!$D$5:$D$144"),0)),"")</f>
        <v/>
      </c>
      <c r="HI22" s="23" t="str" cm="1">
        <f t="array" aca="1" ref="HI22" ca="1">IFERROR(INDEX(INDIRECT("'"&amp;n_feu&amp;"'!$S$5:$S$144"),MATCH($Y22&amp;HI$15,INDIRECT("'"&amp;n_feu&amp;"'!$C$5:$C$144")&amp;INDIRECT("'"&amp;n_feu&amp;"'!$D$5:$D$144"),0)),"")</f>
        <v/>
      </c>
      <c r="HJ22" s="23" t="str" cm="1">
        <f t="array" aca="1" ref="HJ22" ca="1">IFERROR(INDEX(INDIRECT("'"&amp;n_feu&amp;"'!$S$5:$S$144"),MATCH($Y22&amp;HJ$15,INDIRECT("'"&amp;n_feu&amp;"'!$C$5:$C$144")&amp;INDIRECT("'"&amp;n_feu&amp;"'!$D$5:$D$144"),0)),"")</f>
        <v/>
      </c>
      <c r="HK22" s="22">
        <f t="shared" si="93"/>
        <v>45487</v>
      </c>
      <c r="HL22" s="23" t="str" cm="1">
        <f t="array" aca="1" ref="HL22" ca="1">IFERROR(INDEX(INDIRECT("'"&amp;n_feu&amp;"'!$S$5:$S$144"),MATCH($Y22&amp;HL$15,INDIRECT("'"&amp;n_feu&amp;"'!$C$5:$C$144")&amp;INDIRECT("'"&amp;n_feu&amp;"'!$D$5:$D$144"),0)),"")</f>
        <v/>
      </c>
      <c r="HM22" s="23" t="str" cm="1">
        <f t="array" aca="1" ref="HM22" ca="1">IFERROR(INDEX(INDIRECT("'"&amp;n_feu&amp;"'!$S$5:$S$164"),MATCH($Y22&amp;HM$15,INDIRECT("'"&amp;n_feu&amp;"'!$C$5:$C$164")&amp;INDIRECT("'"&amp;n_feu&amp;"'!$D$5:$D$164"),0)),"")</f>
        <v/>
      </c>
      <c r="HN22" s="23" t="str" cm="1">
        <f t="array" aca="1" ref="HN22" ca="1">IFERROR(INDEX(INDIRECT("'"&amp;n_feu&amp;"'!$S$5:$S$144"),MATCH($Y22&amp;HN$15,INDIRECT("'"&amp;n_feu&amp;"'!$C$5:$C$144")&amp;INDIRECT("'"&amp;n_feu&amp;"'!$D$5:$D$144"),0)),"")</f>
        <v/>
      </c>
      <c r="HO22" s="23" t="str" cm="1">
        <f t="array" aca="1" ref="HO22" ca="1">IFERROR(INDEX(INDIRECT("'"&amp;n_feu&amp;"'!$S$5:$S$144"),MATCH($Y22&amp;HO$15,INDIRECT("'"&amp;n_feu&amp;"'!$C$5:$C$144")&amp;INDIRECT("'"&amp;n_feu&amp;"'!$D$5:$D$144"),0)),"")</f>
        <v/>
      </c>
      <c r="HP22" s="23" t="str" cm="1">
        <f t="array" aca="1" ref="HP22" ca="1">IFERROR(INDEX(INDIRECT("'"&amp;n_feu&amp;"'!$S$5:$S$144"),MATCH($Y22&amp;HP$15,INDIRECT("'"&amp;n_feu&amp;"'!$C$5:$C$144")&amp;INDIRECT("'"&amp;n_feu&amp;"'!$D$5:$D$144"),0)),"")</f>
        <v/>
      </c>
      <c r="HQ22" s="23" t="str" cm="1">
        <f t="array" aca="1" ref="HQ22" ca="1">IFERROR(INDEX(INDIRECT("'"&amp;n_feu&amp;"'!$S$5:$S$144"),MATCH($Y22&amp;HQ$15,INDIRECT("'"&amp;n_feu&amp;"'!$C$5:$C$144")&amp;INDIRECT("'"&amp;n_feu&amp;"'!$D$5:$D$144"),0)),"")</f>
        <v/>
      </c>
      <c r="HR22" s="23" t="str" cm="1">
        <f t="array" aca="1" ref="HR22" ca="1">IFERROR(INDEX(INDIRECT("'"&amp;n_feu&amp;"'!$S$5:$S$144"),MATCH($Y22&amp;HR$15,INDIRECT("'"&amp;n_feu&amp;"'!$C$5:$C$144")&amp;INDIRECT("'"&amp;n_feu&amp;"'!$D$5:$D$144"),0)),"")</f>
        <v/>
      </c>
      <c r="HS22" s="54">
        <f t="shared" ca="1" si="94"/>
        <v>0</v>
      </c>
      <c r="HT22" s="54">
        <f t="shared" ca="1" si="95"/>
        <v>0</v>
      </c>
    </row>
    <row r="23" spans="1:228" ht="30" customHeight="1" x14ac:dyDescent="0.25">
      <c r="A23" s="22">
        <v>45488</v>
      </c>
      <c r="B23" s="23" t="str" cm="1">
        <f t="array" aca="1" ref="B23" ca="1">IFERROR(INDEX(INDIRECT("'"&amp;n_feu&amp;"'!$F$5:$F$144"),MATCH($A23&amp;B$13,INDIRECT("'"&amp;n_feu&amp;"'!$C$5:$C$144")&amp;INDIRECT("'"&amp;n_feu&amp;"'!$D$5:$D$144"),0)),"")</f>
        <v/>
      </c>
      <c r="C23" s="23" cm="1">
        <f t="array" aca="1" ref="C23" ca="1">IFERROR(INDEX(INDIRECT("'"&amp;n_feu&amp;"'!$F$5:$F$164"),MATCH($A23&amp;C$13,INDIRECT("'"&amp;n_feu&amp;"'!$C$5:$C$164")&amp;INDIRECT("'"&amp;n_feu&amp;"'!$D$5:$D$164"),0)),"")</f>
        <v>1904</v>
      </c>
      <c r="D23" s="23" t="str" cm="1">
        <f t="array" aca="1" ref="D23" ca="1">IFERROR(INDEX(INDIRECT("'"&amp;n_feu&amp;"'!$F$5:$F$144"),MATCH($A23&amp;D$13,INDIRECT("'"&amp;n_feu&amp;"'!$C$5:$C$144")&amp;INDIRECT("'"&amp;n_feu&amp;"'!$D$5:$D$144"),0)),"")</f>
        <v/>
      </c>
      <c r="E23" s="23" cm="1">
        <f t="array" aca="1" ref="E23" ca="1">IFERROR(INDEX(INDIRECT("'"&amp;n_feu&amp;"'!$F$5:$F$144"),MATCH($A23&amp;E$13,INDIRECT("'"&amp;n_feu&amp;"'!$C$5:$C$144")&amp;INDIRECT("'"&amp;n_feu&amp;"'!$D$5:$D$144"),0)),"")</f>
        <v>746</v>
      </c>
      <c r="F23" s="23" t="str" cm="1">
        <f t="array" aca="1" ref="F23" ca="1">IFERROR(INDEX(INDIRECT("'"&amp;n_feu&amp;"'!$F$5:$F$154"),MATCH($A23&amp;F$13,INDIRECT("'"&amp;n_feu&amp;"'!$C$5:$C$154")&amp;INDIRECT("'"&amp;n_feu&amp;"'!$D$5:$D$154"),0)),"")</f>
        <v/>
      </c>
      <c r="G23" s="23" t="str" cm="1">
        <f t="array" aca="1" ref="G23" ca="1">IFERROR(INDEX(INDIRECT("'"&amp;n_feu&amp;"'!$F$5:$F$154"),MATCH($A23&amp;G$13,INDIRECT("'"&amp;n_feu&amp;"'!$C$5:$C$154")&amp;INDIRECT("'"&amp;n_feu&amp;"'!$D$5:$D$154"),0)),"")</f>
        <v/>
      </c>
      <c r="H23" s="24">
        <f t="shared" ca="1" si="4"/>
        <v>0</v>
      </c>
      <c r="I23" s="25">
        <f t="shared" ca="1" si="98"/>
        <v>2650</v>
      </c>
      <c r="J23" s="22">
        <f t="shared" si="6"/>
        <v>45488</v>
      </c>
      <c r="K23" s="26" t="str" cm="1">
        <f t="array" aca="1" ref="K23" ca="1">IFERROR(INDEX(INDIRECT("'"&amp;n_feu&amp;"'!$cv$5:$cv$144"),MATCH($A23&amp;K$13,INDIRECT("'"&amp;n_feu&amp;"'!$C$5:$C$144")&amp;INDIRECT("'"&amp;n_feu&amp;"'!$D$5:$D$144"),0)),"")</f>
        <v/>
      </c>
      <c r="L23" s="27" t="str">
        <f t="shared" ca="1" si="99"/>
        <v>0</v>
      </c>
      <c r="M23" s="26" cm="1">
        <f t="array" aca="1" ref="M23" ca="1">IFERROR(INDEX(INDIRECT("'"&amp;n_feu&amp;"'!$cv$5:$cv$164"),MATCH($A23&amp;M$13,INDIRECT("'"&amp;n_feu&amp;"'!$C$5:$C$164")&amp;INDIRECT("'"&amp;n_feu&amp;"'!$D$5:$D$164"),0)),"")</f>
        <v>1908.04</v>
      </c>
      <c r="N23" s="27">
        <f t="shared" ca="1" si="100"/>
        <v>4.0399999999999636</v>
      </c>
      <c r="O23" s="26" t="str" cm="1">
        <f t="array" aca="1" ref="O23" ca="1">IFERROR(INDEX(INDIRECT("'"&amp;n_feu&amp;"'!$cv$5:$cv$144"),MATCH($A23&amp;O$13,INDIRECT("'"&amp;n_feu&amp;"'!$C$5:$C$144")&amp;INDIRECT("'"&amp;n_feu&amp;"'!$D$5:$D$144"),0)),"")</f>
        <v/>
      </c>
      <c r="P23" s="27" t="str">
        <f t="shared" ca="1" si="101"/>
        <v>0</v>
      </c>
      <c r="Q23" s="26" cm="1">
        <f t="array" aca="1" ref="Q23" ca="1">IFERROR(INDEX(INDIRECT("'"&amp;n_feu&amp;"'!$cv$5:$cv$144"),MATCH($A23&amp;Q$13,INDIRECT("'"&amp;n_feu&amp;"'!$C$5:$C$144")&amp;INDIRECT("'"&amp;n_feu&amp;"'!$D$5:$D$144"),0)),"")</f>
        <v>746</v>
      </c>
      <c r="R23" s="27" t="str">
        <f t="shared" ca="1" si="102"/>
        <v>0</v>
      </c>
      <c r="S23" s="26" t="str" cm="1">
        <f t="array" aca="1" ref="S23" ca="1">IFERROR(INDEX(INDIRECT("'"&amp;n_feu&amp;"'!$cv$5:$cv$154"),MATCH($A23&amp;S$13,INDIRECT("'"&amp;n_feu&amp;"'!$C$5:$C$154")&amp;INDIRECT("'"&amp;n_feu&amp;"'!$D$5:$D$154"),0)),"")</f>
        <v/>
      </c>
      <c r="T23" s="27" t="str">
        <f t="shared" ca="1" si="103"/>
        <v>0</v>
      </c>
      <c r="U23" s="26" t="str" cm="1">
        <f t="array" aca="1" ref="U23" ca="1">IFERROR(INDEX(INDIRECT("'"&amp;n_feu&amp;"'!$cv$5:$cv$154"),MATCH($A23&amp;U$13,INDIRECT("'"&amp;n_feu&amp;"'!$C$5:$C$154")&amp;INDIRECT("'"&amp;n_feu&amp;"'!$D$5:$D$154"),0)),"")</f>
        <v/>
      </c>
      <c r="V23" s="27" t="str">
        <f t="shared" ca="1" si="104"/>
        <v>0</v>
      </c>
      <c r="W23" s="28">
        <f t="shared" ca="1" si="13"/>
        <v>0</v>
      </c>
      <c r="X23" s="28">
        <f t="shared" ca="1" si="14"/>
        <v>4.0399999999999636</v>
      </c>
      <c r="Y23" s="22">
        <f t="shared" si="15"/>
        <v>45488</v>
      </c>
      <c r="Z23" s="23" t="str" cm="1">
        <f t="array" aca="1" ref="Z23" ca="1">IFERROR(INDEX(INDIRECT("'"&amp;n_feu&amp;"'!$I$5:$I$144"),MATCH($Y23&amp;Z$13,INDIRECT("'"&amp;n_feu&amp;"'!$C$5:$C$144")&amp;INDIRECT("'"&amp;n_feu&amp;"'!$D$5:$D$144"),0)),"")</f>
        <v/>
      </c>
      <c r="AA23" s="23" cm="1">
        <f t="array" aca="1" ref="AA23" ca="1">IFERROR(INDEX(INDIRECT("'"&amp;n_feu&amp;"'!$I$5:$I$164"),MATCH($Y23&amp;AA$13,INDIRECT("'"&amp;n_feu&amp;"'!$C$5:$C$164")&amp;INDIRECT("'"&amp;n_feu&amp;"'!$D$5:$D$164"),0)),"")</f>
        <v>642</v>
      </c>
      <c r="AB23" s="23" t="str" cm="1">
        <f t="array" aca="1" ref="AB23" ca="1">IFERROR(INDEX(INDIRECT("'"&amp;n_feu&amp;"'!$I$5:$I$144"),MATCH($Y23&amp;AB$13,INDIRECT("'"&amp;n_feu&amp;"'!$C$5:$C$144")&amp;INDIRECT("'"&amp;n_feu&amp;"'!$D$5:$D$144"),0)),"")</f>
        <v/>
      </c>
      <c r="AC23" s="23" cm="1">
        <f t="array" aca="1" ref="AC23" ca="1">IFERROR(INDEX(INDIRECT("'"&amp;n_feu&amp;"'!$I$5:$I$144"),MATCH($Y23&amp;AC$13,INDIRECT("'"&amp;n_feu&amp;"'!$C$5:$C$144")&amp;INDIRECT("'"&amp;n_feu&amp;"'!$D$5:$D$144"),0)),"")</f>
        <v>131</v>
      </c>
      <c r="AD23" s="23" t="str" cm="1">
        <f t="array" aca="1" ref="AD23" ca="1">IFERROR(INDEX(INDIRECT("'"&amp;n_feu&amp;"'!$I$5:$I$144"),MATCH($Y23&amp;AD$13,INDIRECT("'"&amp;n_feu&amp;"'!$C$5:$C$144")&amp;INDIRECT("'"&amp;n_feu&amp;"'!$D$5:$D$144"),0)),"")</f>
        <v/>
      </c>
      <c r="AE23" s="23" t="str" cm="1">
        <f t="array" aca="1" ref="AE23" ca="1">IFERROR(INDEX(INDIRECT("'"&amp;n_feu&amp;"'!$I$5:$I$154"),MATCH($Y23&amp;AE$13,INDIRECT("'"&amp;n_feu&amp;"'!$C$5:$C$154")&amp;INDIRECT("'"&amp;n_feu&amp;"'!$D$5:$D$154"),0)),"")</f>
        <v/>
      </c>
      <c r="AF23" s="23" t="str" cm="1">
        <f t="array" aca="1" ref="AF23" ca="1">IFERROR(INDEX(INDIRECT("'"&amp;n_feu&amp;"'!$I$5:$I$164"),MATCH($Y23&amp;AF$13,INDIRECT("'"&amp;n_feu&amp;"'!$C$5:$C$164")&amp;INDIRECT("'"&amp;n_feu&amp;"'!$D$5:$D$164"),0)),"")</f>
        <v/>
      </c>
      <c r="AG23" s="22">
        <f t="shared" si="16"/>
        <v>45488</v>
      </c>
      <c r="AH23" s="23" t="str" cm="1">
        <f t="array" aca="1" ref="AH23" ca="1">IFERROR(INDEX(INDIRECT("'"&amp;n_feu&amp;"'!$J$5:$J$144"),MATCH($Y23&amp;AH$13,INDIRECT("'"&amp;n_feu&amp;"'!$C$5:$C$144")&amp;INDIRECT("'"&amp;n_feu&amp;"'!$D$5:$D$144"),0)),"")</f>
        <v/>
      </c>
      <c r="AI23" s="23" t="str" cm="1">
        <f t="array" aca="1" ref="AI23" ca="1">IFERROR(INDEX(INDIRECT("'"&amp;n_feu&amp;"'!$J$5:$J$154"),MATCH($Y23&amp;AI$13,INDIRECT("'"&amp;n_feu&amp;"'!$C$5:$C$164")&amp;INDIRECT("'"&amp;n_feu&amp;"'!$D$5:$D$164"),0)),"")</f>
        <v/>
      </c>
      <c r="AJ23" s="23" t="str" cm="1">
        <f t="array" aca="1" ref="AJ23" ca="1">IFERROR(INDEX(INDIRECT("'"&amp;n_feu&amp;"'!$J$5:$J$144"),MATCH($Y23&amp;AJ$13,INDIRECT("'"&amp;n_feu&amp;"'!$C$5:$C$144")&amp;INDIRECT("'"&amp;n_feu&amp;"'!$D$5:$D$144"),0)),"")</f>
        <v/>
      </c>
      <c r="AK23" s="23" cm="1">
        <f t="array" aca="1" ref="AK23" ca="1">IFERROR(INDEX(INDIRECT("'"&amp;n_feu&amp;"'!$J$5:$J$144"),MATCH($Y23&amp;AK$13,INDIRECT("'"&amp;n_feu&amp;"'!$C$5:$C$144")&amp;INDIRECT("'"&amp;n_feu&amp;"'!$D$5:$D$144"),0)),"")</f>
        <v>75</v>
      </c>
      <c r="AL23" s="23" t="str" cm="1">
        <f t="array" aca="1" ref="AL23" ca="1">IFERROR(INDEX(INDIRECT("'"&amp;n_feu&amp;"'!$J$5:$J$144"),MATCH($Y23&amp;AL$13,INDIRECT("'"&amp;n_feu&amp;"'!$C$5:$C$144")&amp;INDIRECT("'"&amp;n_feu&amp;"'!$D$5:$D$144"),0)),"")</f>
        <v/>
      </c>
      <c r="AM23" s="23" t="str" cm="1">
        <f t="array" aca="1" ref="AM23" ca="1">IFERROR(INDEX(INDIRECT("'"&amp;n_feu&amp;"'!$J$5:$J$154"),MATCH($Y23&amp;AM$13,INDIRECT("'"&amp;n_feu&amp;"'!$C$5:$C$154")&amp;INDIRECT("'"&amp;n_feu&amp;"'!$D$5:$D$154"),0)),"")</f>
        <v/>
      </c>
      <c r="AN23" s="23" t="str" cm="1">
        <f t="array" aca="1" ref="AN23" ca="1">IFERROR(INDEX(INDIRECT("'"&amp;n_feu&amp;"'!$J$5:$J$154"),MATCH($Y23&amp;AN$13,INDIRECT("'"&amp;n_feu&amp;"'!$C$5:$C$164")&amp;INDIRECT("'"&amp;n_feu&amp;"'!$D$5:$D$164"),0)),"")</f>
        <v/>
      </c>
      <c r="AO23" s="22">
        <f t="shared" si="17"/>
        <v>45488</v>
      </c>
      <c r="AP23" s="23" t="str" cm="1">
        <f t="array" aca="1" ref="AP23" ca="1">IFERROR(INDEX(INDIRECT("'"&amp;n_feu&amp;"'!$K$5:$K$144"),MATCH($Y23&amp;AP$13,INDIRECT("'"&amp;n_feu&amp;"'!$C$5:$C$144")&amp;INDIRECT("'"&amp;n_feu&amp;"'!$D$5:$D$144"),0)),"")</f>
        <v/>
      </c>
      <c r="AQ23" s="23" cm="1">
        <f t="array" aca="1" ref="AQ23" ca="1">IFERROR(INDEX(INDIRECT("'"&amp;n_feu&amp;"'!$K$5:$K$164"),MATCH($Y23&amp;AQ$13,INDIRECT("'"&amp;n_feu&amp;"'!$C$5:$C$164")&amp;INDIRECT("'"&amp;n_feu&amp;"'!$D$5:$D$164"),0)),"")</f>
        <v>40</v>
      </c>
      <c r="AR23" s="23" t="str" cm="1">
        <f t="array" aca="1" ref="AR23" ca="1">IFERROR(INDEX(INDIRECT("'"&amp;n_feu&amp;"'!$K$5:$K$144"),MATCH($Y23&amp;AR$13,INDIRECT("'"&amp;n_feu&amp;"'!$C$5:$C$144")&amp;INDIRECT("'"&amp;n_feu&amp;"'!$D$5:$D$144"),0)),"")</f>
        <v/>
      </c>
      <c r="AS23" s="23" cm="1">
        <f t="array" aca="1" ref="AS23" ca="1">IFERROR(INDEX(INDIRECT("'"&amp;n_feu&amp;"'!$K$5:$K$144"),MATCH($Y23&amp;AS$13,INDIRECT("'"&amp;n_feu&amp;"'!$C$5:$C$144")&amp;INDIRECT("'"&amp;n_feu&amp;"'!$D$5:$D$144"),0)),"")</f>
        <v>103</v>
      </c>
      <c r="AT23" s="23" t="str" cm="1">
        <f t="array" aca="1" ref="AT23" ca="1">IFERROR(INDEX(INDIRECT("'"&amp;n_feu&amp;"'!$K$5:$K$144"),MATCH($Y23&amp;AT$13,INDIRECT("'"&amp;n_feu&amp;"'!$C$5:$C$144")&amp;INDIRECT("'"&amp;n_feu&amp;"'!$D$5:$D$144"),0)),"")</f>
        <v/>
      </c>
      <c r="AU23" s="23" t="str" cm="1">
        <f t="array" aca="1" ref="AU23" ca="1">IFERROR(INDEX(INDIRECT("'"&amp;n_feu&amp;"'!$K$5:$K$154"),MATCH($Y23&amp;AU$13,INDIRECT("'"&amp;n_feu&amp;"'!$C$5:$C$154")&amp;INDIRECT("'"&amp;n_feu&amp;"'!$D$5:$D$154"),0)),"")</f>
        <v/>
      </c>
      <c r="AV23" s="23" t="str" cm="1">
        <f t="array" aca="1" ref="AV23" ca="1">IFERROR(INDEX(INDIRECT("'"&amp;n_feu&amp;"'!$K$5:$K$154"),MATCH($Y23&amp;AV$13,INDIRECT("'"&amp;n_feu&amp;"'!$C$5:$C$154")&amp;INDIRECT("'"&amp;n_feu&amp;"'!$D$5:$D$154"),0)),"")</f>
        <v/>
      </c>
      <c r="AW23" s="22">
        <f t="shared" si="18"/>
        <v>45488</v>
      </c>
      <c r="AX23" s="23" t="str" cm="1">
        <f t="array" aca="1" ref="AX23" ca="1">IFERROR(INDEX(INDIRECT("'"&amp;n_feu&amp;"'!$L$5:$L$144"),MATCH($Y23&amp;AX$13,INDIRECT("'"&amp;n_feu&amp;"'!$C$5:$C$144")&amp;INDIRECT("'"&amp;n_feu&amp;"'!$D$5:$D$144"),0)),"")</f>
        <v/>
      </c>
      <c r="AY23" s="23" t="str" cm="1">
        <f t="array" aca="1" ref="AY23" ca="1">IFERROR(INDEX(INDIRECT("'"&amp;n_feu&amp;"'!$L$5:$L$164"),MATCH($Y23&amp;AY$13,INDIRECT("'"&amp;n_feu&amp;"'!$C$5:$C$164")&amp;INDIRECT("'"&amp;n_feu&amp;"'!$D$5:$D$164"),0)),"")</f>
        <v/>
      </c>
      <c r="AZ23" s="23" t="str" cm="1">
        <f t="array" aca="1" ref="AZ23" ca="1">IFERROR(INDEX(INDIRECT("'"&amp;n_feu&amp;"'!$L$5:$L$144"),MATCH($Y23&amp;AZ$13,INDIRECT("'"&amp;n_feu&amp;"'!$C$5:$C$144")&amp;INDIRECT("'"&amp;n_feu&amp;"'!$D$5:$D$144"),0)),"")</f>
        <v/>
      </c>
      <c r="BA23" s="23" t="str" cm="1">
        <f t="array" aca="1" ref="BA23" ca="1">IFERROR(INDEX(INDIRECT("'"&amp;n_feu&amp;"'!$L$5:$L$144"),MATCH($Y23&amp;BA$13,INDIRECT("'"&amp;n_feu&amp;"'!$C$5:$C$144")&amp;INDIRECT("'"&amp;n_feu&amp;"'!$D$5:$D$144"),0)),"")</f>
        <v/>
      </c>
      <c r="BB23" s="23" t="str" cm="1">
        <f t="array" aca="1" ref="BB23" ca="1">IFERROR(INDEX(INDIRECT("'"&amp;n_feu&amp;"'!$L$5:$L$144"),MATCH($Y23&amp;BB$13,INDIRECT("'"&amp;n_feu&amp;"'!$C$5:$C$144")&amp;INDIRECT("'"&amp;n_feu&amp;"'!$D$5:$D$144"),0)),"")</f>
        <v/>
      </c>
      <c r="BC23" s="23" t="str" cm="1">
        <f t="array" aca="1" ref="BC23" ca="1">IFERROR(INDEX(INDIRECT("'"&amp;n_feu&amp;"'!$L$5:$L$164"),MATCH($Y23&amp;BC$13,INDIRECT("'"&amp;n_feu&amp;"'!$C$5:$C$164")&amp;INDIRECT("'"&amp;n_feu&amp;"'!$D$5:$D$164"),0)),"")</f>
        <v/>
      </c>
      <c r="BD23" s="23" t="str" cm="1">
        <f t="array" aca="1" ref="BD23" ca="1">IFERROR(INDEX(INDIRECT("'"&amp;n_feu&amp;"'!$L$5:$L$154"),MATCH($Y23&amp;BD$13,INDIRECT("'"&amp;n_feu&amp;"'!$C$5:$C$154")&amp;INDIRECT("'"&amp;n_feu&amp;"'!$D$5:$D$154"),0)),"")</f>
        <v/>
      </c>
      <c r="BE23" s="22">
        <f t="shared" si="19"/>
        <v>45488</v>
      </c>
      <c r="BF23" s="23" t="str" cm="1">
        <f t="array" aca="1" ref="BF23" ca="1">IFERROR(INDEX(INDIRECT("'"&amp;n_feu&amp;"'!$M$5:$M$144"),MATCH($Y23&amp;BF$13,INDIRECT("'"&amp;n_feu&amp;"'!$C$5:$C$144")&amp;INDIRECT("'"&amp;n_feu&amp;"'!$D$5:$D$144"),0)),"")</f>
        <v/>
      </c>
      <c r="BG23" s="23" t="str" cm="1">
        <f t="array" aca="1" ref="BG23" ca="1">IFERROR(INDEX(INDIRECT("'"&amp;n_feu&amp;"'!$M$5:$M$164"),MATCH($Y23&amp;BG$13,INDIRECT("'"&amp;n_feu&amp;"'!$C$5:$C$164")&amp;INDIRECT("'"&amp;n_feu&amp;"'!$D$5:$D$164"),0)),"")</f>
        <v/>
      </c>
      <c r="BH23" s="23" t="str" cm="1">
        <f t="array" aca="1" ref="BH23" ca="1">IFERROR(INDEX(INDIRECT("'"&amp;n_feu&amp;"'!$M$5:$M$144"),MATCH($Y23&amp;BH$13,INDIRECT("'"&amp;n_feu&amp;"'!$C$5:$C$144")&amp;INDIRECT("'"&amp;n_feu&amp;"'!$D$5:$D$144"),0)),"")</f>
        <v/>
      </c>
      <c r="BI23" s="23" t="str" cm="1">
        <f t="array" aca="1" ref="BI23" ca="1">IFERROR(INDEX(INDIRECT("'"&amp;n_feu&amp;"'!$M$5:$M$144"),MATCH($Y23&amp;BI$13,INDIRECT("'"&amp;n_feu&amp;"'!$C$5:$C$144")&amp;INDIRECT("'"&amp;n_feu&amp;"'!$D$5:$D$144"),0)),"")</f>
        <v/>
      </c>
      <c r="BJ23" s="23" t="str" cm="1">
        <f t="array" aca="1" ref="BJ23" ca="1">IFERROR(INDEX(INDIRECT("'"&amp;n_feu&amp;"'!$M$5:$M$144"),MATCH($Y23&amp;BJ$13,INDIRECT("'"&amp;n_feu&amp;"'!$C$5:$C$144")&amp;INDIRECT("'"&amp;n_feu&amp;"'!$D$5:$D$144"),0)),"")</f>
        <v/>
      </c>
      <c r="BK23" s="23" t="str" cm="1">
        <f t="array" aca="1" ref="BK23" ca="1">IFERROR(INDEX(INDIRECT("'"&amp;n_feu&amp;"'!$M$5:$M$164"),MATCH($Y23&amp;BK$13,INDIRECT("'"&amp;n_feu&amp;"'!$C$5:$C$164")&amp;INDIRECT("'"&amp;n_feu&amp;"'!$D$5:$D$164"),0)),"")</f>
        <v/>
      </c>
      <c r="BL23" s="23" t="str" cm="1">
        <f t="array" aca="1" ref="BL23" ca="1">IFERROR(INDEX(INDIRECT("'"&amp;n_feu&amp;"'!$M$5:$M$154"),MATCH($Y23&amp;BL$13,INDIRECT("'"&amp;n_feu&amp;"'!$C$5:$C$154")&amp;INDIRECT("'"&amp;n_feu&amp;"'!$D$5:$D$154"),0)),"")</f>
        <v/>
      </c>
      <c r="BM23" s="22">
        <f t="shared" si="20"/>
        <v>45488</v>
      </c>
      <c r="BN23" s="23" t="str">
        <f t="shared" ca="1" si="21"/>
        <v/>
      </c>
      <c r="BO23" s="23">
        <f t="shared" ca="1" si="22"/>
        <v>40</v>
      </c>
      <c r="BP23" s="23" t="str">
        <f t="shared" ca="1" si="22"/>
        <v/>
      </c>
      <c r="BQ23" s="23">
        <f t="shared" ca="1" si="22"/>
        <v>178</v>
      </c>
      <c r="BR23" s="23" t="str">
        <f t="shared" ca="1" si="22"/>
        <v/>
      </c>
      <c r="BS23" s="23" t="str">
        <f t="shared" ca="1" si="22"/>
        <v/>
      </c>
      <c r="BT23" s="23" t="str">
        <f t="shared" ca="1" si="22"/>
        <v/>
      </c>
      <c r="BU23" s="22">
        <f t="shared" si="23"/>
        <v>45488</v>
      </c>
      <c r="BV23" s="22">
        <f t="shared" si="24"/>
        <v>45488</v>
      </c>
      <c r="BW23" s="23" t="str">
        <f t="shared" ca="1" si="25"/>
        <v/>
      </c>
      <c r="BX23" s="23"/>
      <c r="BY23" s="23" t="str">
        <f t="shared" si="26"/>
        <v/>
      </c>
      <c r="BZ23" s="23">
        <f t="shared" ca="1" si="27"/>
        <v>682</v>
      </c>
      <c r="CA23" s="23"/>
      <c r="CB23" s="23" t="str">
        <f t="shared" si="28"/>
        <v/>
      </c>
      <c r="CC23" s="23" t="str">
        <f t="shared" ca="1" si="29"/>
        <v/>
      </c>
      <c r="CD23" s="23"/>
      <c r="CE23" s="29" t="str">
        <f t="shared" si="30"/>
        <v/>
      </c>
      <c r="CF23" s="30">
        <f>642+40</f>
        <v>682</v>
      </c>
      <c r="CG23" s="30" t="str">
        <f t="shared" ca="1" si="31"/>
        <v/>
      </c>
      <c r="CH23" s="30" t="str">
        <f>IFERROR(INDEX('FORMULE TOTAL'!$AH$9:AH1014,MATCH(RECAP!A23,'FORMULE TOTAL'!$AI$9:AI1014,0)),"")</f>
        <v/>
      </c>
      <c r="CI23" s="23">
        <f t="shared" ca="1" si="105"/>
        <v>309</v>
      </c>
      <c r="CJ23" s="30">
        <f ca="1">IF(CI23="","",INDEX('[1] 01-01-23 au 24-05-2024'!$AN$23:$AN$5010,MATCH(BV23,'[1] 01-01-23 au 24-05-2024'!$AM$23:$AM$5010,0)))</f>
        <v>309</v>
      </c>
      <c r="CK23" s="23">
        <v>306.04000000000002</v>
      </c>
      <c r="CL23" s="30">
        <f ca="1">IF(CI23="","",INDEX('[1] 01-01-23 au 24-05-2024'!$AO$23:$AO$5010,MATCH(BV23,'[1] 01-01-23 au 24-05-2024'!$AM$23:$AM$5010,0)))</f>
        <v>306.04000000000002</v>
      </c>
      <c r="CM23" s="29">
        <f t="shared" ca="1" si="32"/>
        <v>2.9599999999999795</v>
      </c>
      <c r="CN23" s="23" t="str">
        <f t="shared" ca="1" si="33"/>
        <v/>
      </c>
      <c r="CO23" s="23"/>
      <c r="CP23" s="31" t="str">
        <f t="shared" si="34"/>
        <v/>
      </c>
      <c r="CQ23" s="23" t="str">
        <f t="shared" ca="1" si="35"/>
        <v/>
      </c>
      <c r="CR23" s="23"/>
      <c r="CS23" s="32" t="str">
        <f t="shared" si="36"/>
        <v/>
      </c>
      <c r="CT23" s="33"/>
      <c r="CU23" s="34">
        <f t="shared" ca="1" si="37"/>
        <v>0</v>
      </c>
      <c r="CV23" s="34">
        <f t="shared" si="38"/>
        <v>0</v>
      </c>
      <c r="CW23" s="35">
        <f t="shared" si="38"/>
        <v>0</v>
      </c>
      <c r="CX23" s="34">
        <f t="shared" ca="1" si="39"/>
        <v>991</v>
      </c>
      <c r="CY23" s="34">
        <f t="shared" si="40"/>
        <v>306.04000000000002</v>
      </c>
      <c r="CZ23" s="35">
        <f t="shared" ca="1" si="41"/>
        <v>2.9599999999999795</v>
      </c>
      <c r="DA23" s="22">
        <f t="shared" si="42"/>
        <v>45488</v>
      </c>
      <c r="DB23" s="35" t="str" cm="1">
        <f t="array" aca="1" ref="DB23" ca="1">IFERROR(INDEX(INDIRECT("'"&amp;n_feu&amp;"'!$O$5:$O$154"),MATCH($Y23&amp;DB$13,INDIRECT("'"&amp;n_feu&amp;"'!$C$5:$C$154")&amp;INDIRECT("'"&amp;n_feu&amp;"'!$D$5:$D$154"),0)),"")</f>
        <v/>
      </c>
      <c r="DC23" s="35"/>
      <c r="DD23" s="35" t="str">
        <f t="shared" ca="1" si="43"/>
        <v/>
      </c>
      <c r="DE23" s="36" t="str">
        <f t="shared" ca="1" si="44"/>
        <v/>
      </c>
      <c r="DF23" s="23" t="str">
        <f t="shared" ca="1" si="45"/>
        <v/>
      </c>
      <c r="DG23" s="23"/>
      <c r="DH23" s="31"/>
      <c r="DI23" s="37"/>
      <c r="DJ23" s="22">
        <f t="shared" si="46"/>
        <v>45488</v>
      </c>
      <c r="DK23" s="35" t="str" cm="1">
        <f t="array" aca="1" ref="DK23" ca="1">IFERROR(INDEX(INDIRECT("'"&amp;n_feu&amp;"'!$O$5:$O$164"),MATCH($Y23&amp;DK$13,INDIRECT("'"&amp;n_feu&amp;"'!$C$5:$C$164")&amp;INDIRECT("'"&amp;n_feu&amp;"'!$D$5:$D$164"),0)),"")</f>
        <v/>
      </c>
      <c r="DL23" s="35"/>
      <c r="DM23" s="35" t="str">
        <f t="shared" ca="1" si="47"/>
        <v/>
      </c>
      <c r="DN23" s="38">
        <f t="shared" ca="1" si="48"/>
        <v>0</v>
      </c>
      <c r="DO23" s="39" t="str" cm="1">
        <f t="array" ref="DO23">IF(ISNA(MATCH(A23,INT([2]SUMUP!$B$4:$B$550),0)),"",INDEX([2]SUMUP!$W:$W,MAX(IF(INT([2]SUMUP!$B$4:$B$550)=A23,ROW([2]SUMUP!$B$4:$B$550)))))</f>
        <v/>
      </c>
      <c r="DP23" s="39" t="str" cm="1">
        <f t="array" ref="DP23">IF(ISNA(MATCH(A23,INT([2]SUMUP!$B$4:$B$550),0)),"",INDEX([2]SUMUP!$X:$X,MAX(IF(INT([2]SUMUP!$B$4:$B$550)=A23,ROW([2]SUMUP!$B$4:$B$550)))))</f>
        <v/>
      </c>
      <c r="DQ23" s="39" t="str" cm="1">
        <f t="array" ref="DQ23">IF(ISNA(MATCH(A23,INT([2]SUMUP!$B$4:$B$550),0)),"",INDEX([2]SUMUP!$Y:$Y,MAX(IF(INT([2]SUMUP!$B$4:$B$550)=A23,ROW([2]SUMUP!$B$4:$B$550)))))</f>
        <v/>
      </c>
      <c r="DR23" s="36" t="str">
        <f t="shared" ca="1" si="106"/>
        <v/>
      </c>
      <c r="DS23" s="23" t="str">
        <f t="shared" ca="1" si="50"/>
        <v/>
      </c>
      <c r="DT23" s="23"/>
      <c r="DU23" s="31"/>
      <c r="DV23" s="37"/>
      <c r="DW23" s="22">
        <f t="shared" si="51"/>
        <v>45488</v>
      </c>
      <c r="DX23" s="40" t="str">
        <f t="shared" ca="1" si="52"/>
        <v/>
      </c>
      <c r="DY23" s="40">
        <f t="shared" ca="1" si="53"/>
        <v>682</v>
      </c>
      <c r="DZ23" s="40" t="str">
        <f t="shared" ca="1" si="54"/>
        <v/>
      </c>
      <c r="EA23" s="40">
        <f t="shared" ca="1" si="55"/>
        <v>309</v>
      </c>
      <c r="EB23" s="40" t="str">
        <f t="shared" ca="1" si="56"/>
        <v/>
      </c>
      <c r="EC23" s="40" t="str">
        <f t="shared" ca="1" si="57"/>
        <v/>
      </c>
      <c r="ED23" s="40"/>
      <c r="EE23" s="40" t="str">
        <f t="shared" ca="1" si="58"/>
        <v/>
      </c>
      <c r="EF23" s="41" t="str">
        <f t="shared" ca="1" si="107"/>
        <v/>
      </c>
      <c r="EG23" s="35">
        <f t="shared" ca="1" si="60"/>
        <v>991</v>
      </c>
      <c r="EH23" s="35" t="str" cm="1">
        <f t="array" aca="1" ref="EH23" ca="1">IFERROR(INDEX(INDIRECT("'"&amp;n_feu&amp;"'!$BH$5:$BH$154"),MATCH($Y23&amp;EH$13,INDIRECT("'"&amp;n_feu&amp;"'!$C$5:$C$154")&amp;INDIRECT("'"&amp;n_feu&amp;"'!$D$5:$D$154"),0)),"")</f>
        <v/>
      </c>
      <c r="EI23" s="35" cm="1">
        <f t="array" aca="1" ref="EI23" ca="1">IFERROR(INDEX(INDIRECT("'"&amp;n_feu&amp;"'!$BH$5:$BH$164"),MATCH($Y23&amp;EI$13,INDIRECT("'"&amp;n_feu&amp;"'!$C$5:$C$164")&amp;INDIRECT("'"&amp;n_feu&amp;"'!$D$5:$D$164"),0)),"")</f>
        <v>570</v>
      </c>
      <c r="EJ23" s="34" t="str" cm="1">
        <f t="array" aca="1" ref="EJ23" ca="1">IFERROR(INDEX(INDIRECT("'"&amp;n_feu&amp;"'!$BH$5:$BH$154"),MATCH($Y23&amp;EJ$13,INDIRECT("'"&amp;n_feu&amp;"'!$C$5:$C$154")&amp;INDIRECT("'"&amp;n_feu&amp;"'!$D$5:$D$154"),0)),"")</f>
        <v/>
      </c>
      <c r="EK23" s="34" cm="1">
        <f t="array" aca="1" ref="EK23" ca="1">IFERROR(INDEX(INDIRECT("'"&amp;n_feu&amp;"'!$BH$5:$BH$154"),MATCH($Y23&amp;EK$13,INDIRECT("'"&amp;n_feu&amp;"'!$C$5:$C$154")&amp;INDIRECT("'"&amp;n_feu&amp;"'!$D$5:$D$154"),0)),"")</f>
        <v>50</v>
      </c>
      <c r="EL23" s="34" t="str" cm="1">
        <f t="array" aca="1" ref="EL23" ca="1">IFERROR(INDEX(INDIRECT("'"&amp;n_feu&amp;"'!$BH$5:$BH$154"),MATCH($Y23&amp;EL$13,INDIRECT("'"&amp;n_feu&amp;"'!$C$5:$C$154")&amp;INDIRECT("'"&amp;n_feu&amp;"'!$D$5:$D$154"),0)),"")</f>
        <v/>
      </c>
      <c r="EM23" s="34" t="str" cm="1">
        <f t="array" aca="1" ref="EM23" ca="1">IFERROR(INDEX(INDIRECT("'"&amp;n_feu&amp;"'!$BH$5:$BH$154"),MATCH($Y23&amp;EM$13,INDIRECT("'"&amp;n_feu&amp;"'!$C$5:$C$154")&amp;INDIRECT("'"&amp;n_feu&amp;"'!$D$5:$D$154"),0)),"")</f>
        <v/>
      </c>
      <c r="EN23" s="34" t="str">
        <f t="shared" ca="1" si="61"/>
        <v/>
      </c>
      <c r="EO23" s="34">
        <f t="shared" ca="1" si="62"/>
        <v>620</v>
      </c>
      <c r="EP23" s="22">
        <f t="shared" si="63"/>
        <v>45488</v>
      </c>
      <c r="EQ23" s="23" t="str" cm="1">
        <f t="array" aca="1" ref="EQ23" ca="1">IFERROR(INDEX(INDIRECT("'"&amp;n_feu&amp;"'!$Q$5:$Q$144"),MATCH($Y23&amp;EQ$13,INDIRECT("'"&amp;n_feu&amp;"'!$C$5:$C$144")&amp;INDIRECT("'"&amp;n_feu&amp;"'!$D$5:$D$144"),0)),"")</f>
        <v/>
      </c>
      <c r="ER23" s="23" t="str" cm="1">
        <f t="array" aca="1" ref="ER23" ca="1">IFERROR(INDEX(INDIRECT("'"&amp;n_feu&amp;"'!$Q$5:$Q$164"),MATCH($Y23&amp;ER$13,INDIRECT("'"&amp;n_feu&amp;"'!$C$5:$C$164")&amp;INDIRECT("'"&amp;n_feu&amp;"'!$D$5:$D$164"),0)),"")</f>
        <v/>
      </c>
      <c r="ES23" s="23" t="str" cm="1">
        <f t="array" aca="1" ref="ES23" ca="1">IFERROR(INDEX(INDIRECT("'"&amp;n_feu&amp;"'!$Q$5:$Q$144"),MATCH($Y23&amp;ES$13,INDIRECT("'"&amp;n_feu&amp;"'!$C$5:$C$144")&amp;INDIRECT("'"&amp;n_feu&amp;"'!$D$5:$D$144"),0)),"")</f>
        <v/>
      </c>
      <c r="ET23" s="23" t="str" cm="1">
        <f t="array" aca="1" ref="ET23" ca="1">IFERROR(INDEX(INDIRECT("'"&amp;n_feu&amp;"'!$Q$5:$Q$144"),MATCH($Y23&amp;ET$13,INDIRECT("'"&amp;n_feu&amp;"'!$C$5:$C$144")&amp;INDIRECT("'"&amp;n_feu&amp;"'!$D$5:$D$144"),0)),"")</f>
        <v/>
      </c>
      <c r="EU23" s="23" t="str" cm="1">
        <f t="array" aca="1" ref="EU23" ca="1">IFERROR(INDEX(INDIRECT("'"&amp;n_feu&amp;"'!$Q$5:$Q$144"),MATCH($Y23&amp;EU$13,INDIRECT("'"&amp;n_feu&amp;"'!$C$5:$C$144")&amp;INDIRECT("'"&amp;n_feu&amp;"'!$D$5:$D$144"),0)),"")</f>
        <v/>
      </c>
      <c r="EV23" s="23" t="str" cm="1">
        <f t="array" aca="1" ref="EV23" ca="1">IFERROR(INDEX(INDIRECT("'"&amp;n_feu&amp;"'!$Q$5:$Q$144"),MATCH($Y23&amp;EV$13,INDIRECT("'"&amp;n_feu&amp;"'!$C$5:$C$144")&amp;INDIRECT("'"&amp;n_feu&amp;"'!$D$5:$D$144"),0)),"")</f>
        <v/>
      </c>
      <c r="EW23" s="23" t="str" cm="1">
        <f t="array" aca="1" ref="EW23" ca="1">IFERROR(INDEX(INDIRECT("'"&amp;n_feu&amp;"'!$Q$5:$Q$144"),MATCH($Y23&amp;EW$13,INDIRECT("'"&amp;n_feu&amp;"'!$C$5:$C$144")&amp;INDIRECT("'"&amp;n_feu&amp;"'!$D$5:$D$144"),0)),"")</f>
        <v/>
      </c>
      <c r="EX23" s="42" t="str">
        <f t="shared" ca="1" si="64"/>
        <v/>
      </c>
      <c r="EY23" s="43" t="str">
        <f t="shared" ca="1" si="65"/>
        <v/>
      </c>
      <c r="EZ23" s="44">
        <f t="shared" si="66"/>
        <v>45488</v>
      </c>
      <c r="FA23" s="23" t="str" cm="1">
        <f t="array" aca="1" ref="FA23" ca="1">IFERROR(INDEX(INDIRECT("'"&amp;n_feu&amp;"'!$R$5:$R$144"),MATCH($Y23&amp;FA$15,INDIRECT("'"&amp;n_feu&amp;"'!$C$5:$C$144")&amp;INDIRECT("'"&amp;n_feu&amp;"'!$D$5:$D$144"),0)),"")</f>
        <v/>
      </c>
      <c r="FB23" s="26" cm="1">
        <f t="array" aca="1" ref="FB23" ca="1">IFERROR(INDEX(INDIRECT("'"&amp;n_feu&amp;"'!$R$5:$R$164"),MATCH($Y23&amp;FB$15,INDIRECT("'"&amp;n_feu&amp;"'!$C$5:$C$164")&amp;INDIRECT("'"&amp;n_feu&amp;"'!$D$5:$D$164"),0)),"")</f>
        <v>547</v>
      </c>
      <c r="FC23" s="23" t="str" cm="1">
        <f t="array" aca="1" ref="FC23" ca="1">IFERROR(INDEX(INDIRECT("'"&amp;n_feu&amp;"'!$R$5:$R$144"),MATCH($Y23&amp;FC$15,INDIRECT("'"&amp;n_feu&amp;"'!$C$5:$C$144")&amp;INDIRECT("'"&amp;n_feu&amp;"'!$D$5:$D$144"),0)),"")</f>
        <v/>
      </c>
      <c r="FD23" s="26" cm="1">
        <f t="array" aca="1" ref="FD23" ca="1">IFERROR(INDEX(INDIRECT("'"&amp;n_feu&amp;"'!$R$5:$R$144"),MATCH($Y23&amp;FD$15,INDIRECT("'"&amp;n_feu&amp;"'!$C$5:$C$144")&amp;INDIRECT("'"&amp;n_feu&amp;"'!$D$5:$D$144"),0)),"")</f>
        <v>330</v>
      </c>
      <c r="FE23" s="23" t="str" cm="1">
        <f t="array" aca="1" ref="FE23" ca="1">IFERROR(INDEX(INDIRECT("'"&amp;n_feu&amp;"'!$R$5:$R$144"),MATCH($Y23&amp;FE$15,INDIRECT("'"&amp;n_feu&amp;"'!$C$5:$C$144")&amp;INDIRECT("'"&amp;n_feu&amp;"'!$D$5:$D$144"),0)),"")</f>
        <v/>
      </c>
      <c r="FF23" s="23" t="str" cm="1">
        <f t="array" aca="1" ref="FF23" ca="1">IFERROR(INDEX(INDIRECT("'"&amp;n_feu&amp;"'!$R$5:$R$154"),MATCH($Y23&amp;FF$15,INDIRECT("'"&amp;n_feu&amp;"'!$C$5:$C$154")&amp;INDIRECT("'"&amp;n_feu&amp;"'!$D$5:$D$154"),0)),"")</f>
        <v/>
      </c>
      <c r="FG23" s="31" t="str" cm="1">
        <f t="array" aca="1" ref="FG23" ca="1">IFERROR(INDEX(INDIRECT("'"&amp;n_feu&amp;"'!$R$5:$R$154"),MATCH($Y23&amp;FG$15,INDIRECT("'"&amp;n_feu&amp;"'!$C$5:$C$154")&amp;INDIRECT("'"&amp;n_feu&amp;"'!$D$5:$D$154"),0)),"")</f>
        <v/>
      </c>
      <c r="FH23" s="45" t="str">
        <f t="shared" ca="1" si="108"/>
        <v/>
      </c>
      <c r="FI23" s="46">
        <f t="shared" ca="1" si="68"/>
        <v>877</v>
      </c>
      <c r="FJ23" s="35">
        <f t="shared" ca="1" si="69"/>
        <v>14.821299999999999</v>
      </c>
      <c r="FK23" s="36" t="str">
        <f t="shared" ca="1" si="70"/>
        <v/>
      </c>
      <c r="FL23" s="23"/>
      <c r="FM23" s="23" t="str">
        <f t="shared" ca="1" si="71"/>
        <v/>
      </c>
      <c r="FN23" s="47" t="str">
        <f t="shared" si="72"/>
        <v/>
      </c>
      <c r="FO23" s="31"/>
      <c r="FP23" s="48"/>
      <c r="FQ23" s="36">
        <f t="shared" ca="1" si="73"/>
        <v>537.75569999999993</v>
      </c>
      <c r="FR23" s="23"/>
      <c r="FS23" s="23">
        <f t="shared" ca="1" si="96"/>
        <v>-537.75569999999993</v>
      </c>
      <c r="FT23" s="47" t="str">
        <f t="shared" si="97"/>
        <v/>
      </c>
      <c r="FU23" s="31"/>
      <c r="FV23" s="49"/>
      <c r="FW23" s="22">
        <f t="shared" si="76"/>
        <v>45488</v>
      </c>
      <c r="FX23" s="36" t="str">
        <f t="shared" ca="1" si="77"/>
        <v/>
      </c>
      <c r="FY23" s="23"/>
      <c r="FZ23" s="23" t="str">
        <f t="shared" ca="1" si="78"/>
        <v/>
      </c>
      <c r="GA23" s="47" t="str">
        <f t="shared" si="79"/>
        <v/>
      </c>
      <c r="GB23" s="50"/>
      <c r="GC23" s="48"/>
      <c r="GD23" s="51">
        <f t="shared" ca="1" si="80"/>
        <v>324.423</v>
      </c>
      <c r="GE23" s="23">
        <v>324.41000000000003</v>
      </c>
      <c r="GF23" s="23">
        <f t="shared" ca="1" si="81"/>
        <v>-1.2999999999976808E-2</v>
      </c>
      <c r="GG23" s="47">
        <f t="shared" si="82"/>
        <v>324.41000000000003</v>
      </c>
      <c r="GH23" s="55">
        <f>58.48+41.05</f>
        <v>99.53</v>
      </c>
      <c r="GI23" s="57" t="s">
        <v>159</v>
      </c>
      <c r="GJ23" s="51" t="str">
        <f t="shared" ca="1" si="83"/>
        <v/>
      </c>
      <c r="GK23" s="23"/>
      <c r="GL23" s="23" t="str">
        <f t="shared" ca="1" si="84"/>
        <v/>
      </c>
      <c r="GM23" s="47" t="str">
        <f t="shared" si="85"/>
        <v/>
      </c>
      <c r="GN23" s="31"/>
      <c r="GO23" s="53"/>
      <c r="GP23" s="51" t="str">
        <f t="shared" ca="1" si="86"/>
        <v/>
      </c>
      <c r="GQ23" s="23"/>
      <c r="GR23" s="23" t="str">
        <f t="shared" ca="1" si="87"/>
        <v/>
      </c>
      <c r="GS23" s="47" t="str">
        <f t="shared" si="88"/>
        <v/>
      </c>
      <c r="GT23" s="31"/>
      <c r="GU23" s="53"/>
      <c r="GV23" s="36" t="str" cm="1">
        <f t="array" aca="1" ref="GV23" ca="1">IFERROR(INDEX(INDIRECT("'"&amp;n_feu&amp;"'!$O$5:$O$154"),MATCH($Y23&amp;DB$13,INDIRECT("'"&amp;n_feu&amp;"'!$C$5:$C$154")&amp;INDIRECT("'"&amp;n_feu&amp;"'!$D$5:$D$154"),0)),"")</f>
        <v/>
      </c>
      <c r="GW23" s="23" t="str">
        <f t="shared" si="89"/>
        <v/>
      </c>
      <c r="GX23" s="23"/>
      <c r="GY23" s="23" t="str">
        <f t="shared" si="90"/>
        <v/>
      </c>
      <c r="GZ23" s="47" t="str">
        <f t="shared" si="91"/>
        <v/>
      </c>
      <c r="HA23" s="31"/>
      <c r="HB23" s="53"/>
      <c r="HC23" s="22">
        <f t="shared" si="92"/>
        <v>45488</v>
      </c>
      <c r="HD23" s="23" t="str" cm="1">
        <f t="array" aca="1" ref="HD23" ca="1">IFERROR(INDEX(INDIRECT("'"&amp;n_feu&amp;"'!$S$5:$S$144"),MATCH($Y23&amp;HD$15,INDIRECT("'"&amp;n_feu&amp;"'!$C$5:$C$144")&amp;INDIRECT("'"&amp;n_feu&amp;"'!$D$5:$D$144"),0)),"")</f>
        <v/>
      </c>
      <c r="HE23" s="23" t="str" cm="1">
        <f t="array" aca="1" ref="HE23" ca="1">IFERROR(INDEX(INDIRECT("'"&amp;n_feu&amp;"'!$S$5:$S$164"),MATCH($Y23&amp;HE$15,INDIRECT("'"&amp;n_feu&amp;"'!$C$5:$C$164")&amp;INDIRECT("'"&amp;n_feu&amp;"'!$D$5:$D$164"),0)),"")</f>
        <v/>
      </c>
      <c r="HF23" s="23" t="str" cm="1">
        <f t="array" aca="1" ref="HF23" ca="1">IFERROR(INDEX(INDIRECT("'"&amp;n_feu&amp;"'!$S$5:$S$144"),MATCH($Y23&amp;HF$15,INDIRECT("'"&amp;n_feu&amp;"'!$C$5:$C$144")&amp;INDIRECT("'"&amp;n_feu&amp;"'!$D$5:$D$144"),0)),"")</f>
        <v/>
      </c>
      <c r="HG23" s="23" t="str" cm="1">
        <f t="array" aca="1" ref="HG23" ca="1">IFERROR(INDEX(INDIRECT("'"&amp;n_feu&amp;"'!$S$5:$S$144"),MATCH($Y23&amp;HG$15,INDIRECT("'"&amp;n_feu&amp;"'!$C$5:$C$144")&amp;INDIRECT("'"&amp;n_feu&amp;"'!$D$5:$D$144"),0)),"")</f>
        <v/>
      </c>
      <c r="HH23" s="23" t="str" cm="1">
        <f t="array" aca="1" ref="HH23" ca="1">IFERROR(INDEX(INDIRECT("'"&amp;n_feu&amp;"'!$S$5:$S$144"),MATCH($Y23&amp;HH$15,INDIRECT("'"&amp;n_feu&amp;"'!$C$5:$C$144")&amp;INDIRECT("'"&amp;n_feu&amp;"'!$D$5:$D$144"),0)),"")</f>
        <v/>
      </c>
      <c r="HI23" s="23" t="str" cm="1">
        <f t="array" aca="1" ref="HI23" ca="1">IFERROR(INDEX(INDIRECT("'"&amp;n_feu&amp;"'!$S$5:$S$144"),MATCH($Y23&amp;HI$15,INDIRECT("'"&amp;n_feu&amp;"'!$C$5:$C$144")&amp;INDIRECT("'"&amp;n_feu&amp;"'!$D$5:$D$144"),0)),"")</f>
        <v/>
      </c>
      <c r="HJ23" s="23" t="str" cm="1">
        <f t="array" aca="1" ref="HJ23" ca="1">IFERROR(INDEX(INDIRECT("'"&amp;n_feu&amp;"'!$S$5:$S$144"),MATCH($Y23&amp;HJ$15,INDIRECT("'"&amp;n_feu&amp;"'!$C$5:$C$144")&amp;INDIRECT("'"&amp;n_feu&amp;"'!$D$5:$D$144"),0)),"")</f>
        <v/>
      </c>
      <c r="HK23" s="22">
        <f t="shared" si="93"/>
        <v>45488</v>
      </c>
      <c r="HL23" s="23" t="str" cm="1">
        <f t="array" aca="1" ref="HL23" ca="1">IFERROR(INDEX(INDIRECT("'"&amp;n_feu&amp;"'!$S$5:$S$144"),MATCH($Y23&amp;HL$15,INDIRECT("'"&amp;n_feu&amp;"'!$C$5:$C$144")&amp;INDIRECT("'"&amp;n_feu&amp;"'!$D$5:$D$144"),0)),"")</f>
        <v/>
      </c>
      <c r="HM23" s="23" t="str" cm="1">
        <f t="array" aca="1" ref="HM23" ca="1">IFERROR(INDEX(INDIRECT("'"&amp;n_feu&amp;"'!$S$5:$S$164"),MATCH($Y23&amp;HM$15,INDIRECT("'"&amp;n_feu&amp;"'!$C$5:$C$164")&amp;INDIRECT("'"&amp;n_feu&amp;"'!$D$5:$D$164"),0)),"")</f>
        <v/>
      </c>
      <c r="HN23" s="23" t="str" cm="1">
        <f t="array" aca="1" ref="HN23" ca="1">IFERROR(INDEX(INDIRECT("'"&amp;n_feu&amp;"'!$S$5:$S$144"),MATCH($Y23&amp;HN$15,INDIRECT("'"&amp;n_feu&amp;"'!$C$5:$C$144")&amp;INDIRECT("'"&amp;n_feu&amp;"'!$D$5:$D$144"),0)),"")</f>
        <v/>
      </c>
      <c r="HO23" s="23" t="str" cm="1">
        <f t="array" aca="1" ref="HO23" ca="1">IFERROR(INDEX(INDIRECT("'"&amp;n_feu&amp;"'!$S$5:$S$144"),MATCH($Y23&amp;HO$15,INDIRECT("'"&amp;n_feu&amp;"'!$C$5:$C$144")&amp;INDIRECT("'"&amp;n_feu&amp;"'!$D$5:$D$144"),0)),"")</f>
        <v/>
      </c>
      <c r="HP23" s="23" t="str" cm="1">
        <f t="array" aca="1" ref="HP23" ca="1">IFERROR(INDEX(INDIRECT("'"&amp;n_feu&amp;"'!$S$5:$S$144"),MATCH($Y23&amp;HP$15,INDIRECT("'"&amp;n_feu&amp;"'!$C$5:$C$144")&amp;INDIRECT("'"&amp;n_feu&amp;"'!$D$5:$D$144"),0)),"")</f>
        <v/>
      </c>
      <c r="HQ23" s="23" t="str" cm="1">
        <f t="array" aca="1" ref="HQ23" ca="1">IFERROR(INDEX(INDIRECT("'"&amp;n_feu&amp;"'!$S$5:$S$144"),MATCH($Y23&amp;HQ$15,INDIRECT("'"&amp;n_feu&amp;"'!$C$5:$C$144")&amp;INDIRECT("'"&amp;n_feu&amp;"'!$D$5:$D$144"),0)),"")</f>
        <v/>
      </c>
      <c r="HR23" s="23" t="str" cm="1">
        <f t="array" aca="1" ref="HR23" ca="1">IFERROR(INDEX(INDIRECT("'"&amp;n_feu&amp;"'!$S$5:$S$144"),MATCH($Y23&amp;HR$15,INDIRECT("'"&amp;n_feu&amp;"'!$C$5:$C$144")&amp;INDIRECT("'"&amp;n_feu&amp;"'!$D$5:$D$144"),0)),"")</f>
        <v/>
      </c>
      <c r="HS23" s="54">
        <f t="shared" ca="1" si="94"/>
        <v>0</v>
      </c>
      <c r="HT23" s="54">
        <f t="shared" ca="1" si="95"/>
        <v>0</v>
      </c>
    </row>
    <row r="24" spans="1:228" ht="30" customHeight="1" x14ac:dyDescent="0.25">
      <c r="A24" s="22">
        <v>45489</v>
      </c>
      <c r="B24" s="23" t="str" cm="1">
        <f t="array" aca="1" ref="B24" ca="1">IFERROR(INDEX(INDIRECT("'"&amp;n_feu&amp;"'!$F$5:$F$144"),MATCH($A24&amp;B$13,INDIRECT("'"&amp;n_feu&amp;"'!$C$5:$C$144")&amp;INDIRECT("'"&amp;n_feu&amp;"'!$D$5:$D$144"),0)),"")</f>
        <v/>
      </c>
      <c r="C24" s="23" cm="1">
        <f t="array" aca="1" ref="C24" ca="1">IFERROR(INDEX(INDIRECT("'"&amp;n_feu&amp;"'!$F$5:$F$164"),MATCH($A24&amp;C$13,INDIRECT("'"&amp;n_feu&amp;"'!$C$5:$C$164")&amp;INDIRECT("'"&amp;n_feu&amp;"'!$D$5:$D$164"),0)),"")</f>
        <v>1445</v>
      </c>
      <c r="D24" s="23" t="str" cm="1">
        <f t="array" aca="1" ref="D24" ca="1">IFERROR(INDEX(INDIRECT("'"&amp;n_feu&amp;"'!$F$5:$F$144"),MATCH($A24&amp;D$13,INDIRECT("'"&amp;n_feu&amp;"'!$C$5:$C$144")&amp;INDIRECT("'"&amp;n_feu&amp;"'!$D$5:$D$144"),0)),"")</f>
        <v/>
      </c>
      <c r="E24" s="23" cm="1">
        <f t="array" aca="1" ref="E24" ca="1">IFERROR(INDEX(INDIRECT("'"&amp;n_feu&amp;"'!$F$5:$F$144"),MATCH($A24&amp;E$13,INDIRECT("'"&amp;n_feu&amp;"'!$C$5:$C$144")&amp;INDIRECT("'"&amp;n_feu&amp;"'!$D$5:$D$144"),0)),"")</f>
        <v>725</v>
      </c>
      <c r="F24" s="23" t="str" cm="1">
        <f t="array" aca="1" ref="F24" ca="1">IFERROR(INDEX(INDIRECT("'"&amp;n_feu&amp;"'!$F$5:$F$154"),MATCH($A24&amp;F$13,INDIRECT("'"&amp;n_feu&amp;"'!$C$5:$C$154")&amp;INDIRECT("'"&amp;n_feu&amp;"'!$D$5:$D$154"),0)),"")</f>
        <v/>
      </c>
      <c r="G24" s="23" t="str" cm="1">
        <f t="array" aca="1" ref="G24" ca="1">IFERROR(INDEX(INDIRECT("'"&amp;n_feu&amp;"'!$F$5:$F$154"),MATCH($A24&amp;G$13,INDIRECT("'"&amp;n_feu&amp;"'!$C$5:$C$154")&amp;INDIRECT("'"&amp;n_feu&amp;"'!$D$5:$D$154"),0)),"")</f>
        <v/>
      </c>
      <c r="H24" s="24">
        <f t="shared" ca="1" si="4"/>
        <v>0</v>
      </c>
      <c r="I24" s="25">
        <f t="shared" ca="1" si="98"/>
        <v>2170</v>
      </c>
      <c r="J24" s="22">
        <f t="shared" si="6"/>
        <v>45489</v>
      </c>
      <c r="K24" s="26" t="str" cm="1">
        <f t="array" aca="1" ref="K24" ca="1">IFERROR(INDEX(INDIRECT("'"&amp;n_feu&amp;"'!$cv$5:$cv$144"),MATCH($A24&amp;K$13,INDIRECT("'"&amp;n_feu&amp;"'!$C$5:$C$144")&amp;INDIRECT("'"&amp;n_feu&amp;"'!$D$5:$D$144"),0)),"")</f>
        <v/>
      </c>
      <c r="L24" s="27" t="str">
        <f t="shared" ca="1" si="99"/>
        <v>0</v>
      </c>
      <c r="M24" s="26" cm="1">
        <f t="array" aca="1" ref="M24" ca="1">IFERROR(INDEX(INDIRECT("'"&amp;n_feu&amp;"'!$cv$5:$cv$164"),MATCH($A24&amp;M$13,INDIRECT("'"&amp;n_feu&amp;"'!$C$5:$C$164")&amp;INDIRECT("'"&amp;n_feu&amp;"'!$D$5:$D$164"),0)),"")</f>
        <v>1445</v>
      </c>
      <c r="N24" s="27" t="str">
        <f t="shared" ca="1" si="100"/>
        <v>0</v>
      </c>
      <c r="O24" s="26" t="str" cm="1">
        <f t="array" aca="1" ref="O24" ca="1">IFERROR(INDEX(INDIRECT("'"&amp;n_feu&amp;"'!$cv$5:$cv$144"),MATCH($A24&amp;O$13,INDIRECT("'"&amp;n_feu&amp;"'!$C$5:$C$144")&amp;INDIRECT("'"&amp;n_feu&amp;"'!$D$5:$D$144"),0)),"")</f>
        <v/>
      </c>
      <c r="P24" s="27" t="str">
        <f t="shared" ca="1" si="101"/>
        <v>0</v>
      </c>
      <c r="Q24" s="26" cm="1">
        <f t="array" aca="1" ref="Q24" ca="1">IFERROR(INDEX(INDIRECT("'"&amp;n_feu&amp;"'!$cv$5:$cv$144"),MATCH($A24&amp;Q$13,INDIRECT("'"&amp;n_feu&amp;"'!$C$5:$C$144")&amp;INDIRECT("'"&amp;n_feu&amp;"'!$D$5:$D$144"),0)),"")</f>
        <v>726</v>
      </c>
      <c r="R24" s="27">
        <f t="shared" ca="1" si="102"/>
        <v>1</v>
      </c>
      <c r="S24" s="26" t="str" cm="1">
        <f t="array" aca="1" ref="S24" ca="1">IFERROR(INDEX(INDIRECT("'"&amp;n_feu&amp;"'!$cv$5:$cv$154"),MATCH($A24&amp;S$13,INDIRECT("'"&amp;n_feu&amp;"'!$C$5:$C$154")&amp;INDIRECT("'"&amp;n_feu&amp;"'!$D$5:$D$154"),0)),"")</f>
        <v/>
      </c>
      <c r="T24" s="27" t="str">
        <f t="shared" ca="1" si="103"/>
        <v>0</v>
      </c>
      <c r="U24" s="26" t="str" cm="1">
        <f t="array" aca="1" ref="U24" ca="1">IFERROR(INDEX(INDIRECT("'"&amp;n_feu&amp;"'!$cv$5:$cv$154"),MATCH($A24&amp;U$13,INDIRECT("'"&amp;n_feu&amp;"'!$C$5:$C$154")&amp;INDIRECT("'"&amp;n_feu&amp;"'!$D$5:$D$154"),0)),"")</f>
        <v/>
      </c>
      <c r="V24" s="27" t="str">
        <f t="shared" ca="1" si="104"/>
        <v>0</v>
      </c>
      <c r="W24" s="28">
        <f t="shared" ca="1" si="13"/>
        <v>0</v>
      </c>
      <c r="X24" s="28">
        <f t="shared" ca="1" si="14"/>
        <v>1</v>
      </c>
      <c r="Y24" s="22">
        <f t="shared" si="15"/>
        <v>45489</v>
      </c>
      <c r="Z24" s="23" t="str" cm="1">
        <f t="array" aca="1" ref="Z24" ca="1">IFERROR(INDEX(INDIRECT("'"&amp;n_feu&amp;"'!$I$5:$I$144"),MATCH($Y24&amp;Z$13,INDIRECT("'"&amp;n_feu&amp;"'!$C$5:$C$144")&amp;INDIRECT("'"&amp;n_feu&amp;"'!$D$5:$D$144"),0)),"")</f>
        <v/>
      </c>
      <c r="AA24" s="23" cm="1">
        <f t="array" aca="1" ref="AA24" ca="1">IFERROR(INDEX(INDIRECT("'"&amp;n_feu&amp;"'!$I$5:$I$164"),MATCH($Y24&amp;AA$13,INDIRECT("'"&amp;n_feu&amp;"'!$C$5:$C$164")&amp;INDIRECT("'"&amp;n_feu&amp;"'!$D$5:$D$164"),0)),"")</f>
        <v>498</v>
      </c>
      <c r="AB24" s="23" t="str" cm="1">
        <f t="array" aca="1" ref="AB24" ca="1">IFERROR(INDEX(INDIRECT("'"&amp;n_feu&amp;"'!$I$5:$I$144"),MATCH($Y24&amp;AB$13,INDIRECT("'"&amp;n_feu&amp;"'!$C$5:$C$144")&amp;INDIRECT("'"&amp;n_feu&amp;"'!$D$5:$D$144"),0)),"")</f>
        <v/>
      </c>
      <c r="AC24" s="23" cm="1">
        <f t="array" aca="1" ref="AC24" ca="1">IFERROR(INDEX(INDIRECT("'"&amp;n_feu&amp;"'!$I$5:$I$144"),MATCH($Y24&amp;AC$13,INDIRECT("'"&amp;n_feu&amp;"'!$C$5:$C$144")&amp;INDIRECT("'"&amp;n_feu&amp;"'!$D$5:$D$144"),0)),"")</f>
        <v>93</v>
      </c>
      <c r="AD24" s="23" t="str" cm="1">
        <f t="array" aca="1" ref="AD24" ca="1">IFERROR(INDEX(INDIRECT("'"&amp;n_feu&amp;"'!$I$5:$I$144"),MATCH($Y24&amp;AD$13,INDIRECT("'"&amp;n_feu&amp;"'!$C$5:$C$144")&amp;INDIRECT("'"&amp;n_feu&amp;"'!$D$5:$D$144"),0)),"")</f>
        <v/>
      </c>
      <c r="AE24" s="23" t="str" cm="1">
        <f t="array" aca="1" ref="AE24" ca="1">IFERROR(INDEX(INDIRECT("'"&amp;n_feu&amp;"'!$I$5:$I$154"),MATCH($Y24&amp;AE$13,INDIRECT("'"&amp;n_feu&amp;"'!$C$5:$C$154")&amp;INDIRECT("'"&amp;n_feu&amp;"'!$D$5:$D$154"),0)),"")</f>
        <v/>
      </c>
      <c r="AF24" s="23" t="str" cm="1">
        <f t="array" aca="1" ref="AF24" ca="1">IFERROR(INDEX(INDIRECT("'"&amp;n_feu&amp;"'!$I$5:$I$164"),MATCH($Y24&amp;AF$13,INDIRECT("'"&amp;n_feu&amp;"'!$C$5:$C$164")&amp;INDIRECT("'"&amp;n_feu&amp;"'!$D$5:$D$164"),0)),"")</f>
        <v/>
      </c>
      <c r="AG24" s="22">
        <f t="shared" si="16"/>
        <v>45489</v>
      </c>
      <c r="AH24" s="23" t="str" cm="1">
        <f t="array" aca="1" ref="AH24" ca="1">IFERROR(INDEX(INDIRECT("'"&amp;n_feu&amp;"'!$J$5:$J$144"),MATCH($Y24&amp;AH$13,INDIRECT("'"&amp;n_feu&amp;"'!$C$5:$C$144")&amp;INDIRECT("'"&amp;n_feu&amp;"'!$D$5:$D$144"),0)),"")</f>
        <v/>
      </c>
      <c r="AI24" s="23" t="str" cm="1">
        <f t="array" aca="1" ref="AI24" ca="1">IFERROR(INDEX(INDIRECT("'"&amp;n_feu&amp;"'!$J$5:$J$154"),MATCH($Y24&amp;AI$13,INDIRECT("'"&amp;n_feu&amp;"'!$C$5:$C$164")&amp;INDIRECT("'"&amp;n_feu&amp;"'!$D$5:$D$164"),0)),"")</f>
        <v/>
      </c>
      <c r="AJ24" s="23" t="str" cm="1">
        <f t="array" aca="1" ref="AJ24" ca="1">IFERROR(INDEX(INDIRECT("'"&amp;n_feu&amp;"'!$J$5:$J$144"),MATCH($Y24&amp;AJ$13,INDIRECT("'"&amp;n_feu&amp;"'!$C$5:$C$144")&amp;INDIRECT("'"&amp;n_feu&amp;"'!$D$5:$D$144"),0)),"")</f>
        <v/>
      </c>
      <c r="AK24" s="23" cm="1">
        <f t="array" aca="1" ref="AK24" ca="1">IFERROR(INDEX(INDIRECT("'"&amp;n_feu&amp;"'!$J$5:$J$144"),MATCH($Y24&amp;AK$13,INDIRECT("'"&amp;n_feu&amp;"'!$C$5:$C$144")&amp;INDIRECT("'"&amp;n_feu&amp;"'!$D$5:$D$144"),0)),"")</f>
        <v>176</v>
      </c>
      <c r="AL24" s="23" t="str" cm="1">
        <f t="array" aca="1" ref="AL24" ca="1">IFERROR(INDEX(INDIRECT("'"&amp;n_feu&amp;"'!$J$5:$J$144"),MATCH($Y24&amp;AL$13,INDIRECT("'"&amp;n_feu&amp;"'!$C$5:$C$144")&amp;INDIRECT("'"&amp;n_feu&amp;"'!$D$5:$D$144"),0)),"")</f>
        <v/>
      </c>
      <c r="AM24" s="23" t="str" cm="1">
        <f t="array" aca="1" ref="AM24" ca="1">IFERROR(INDEX(INDIRECT("'"&amp;n_feu&amp;"'!$J$5:$J$154"),MATCH($Y24&amp;AM$13,INDIRECT("'"&amp;n_feu&amp;"'!$C$5:$C$154")&amp;INDIRECT("'"&amp;n_feu&amp;"'!$D$5:$D$154"),0)),"")</f>
        <v/>
      </c>
      <c r="AN24" s="23" t="str" cm="1">
        <f t="array" aca="1" ref="AN24" ca="1">IFERROR(INDEX(INDIRECT("'"&amp;n_feu&amp;"'!$J$5:$J$154"),MATCH($Y24&amp;AN$13,INDIRECT("'"&amp;n_feu&amp;"'!$C$5:$C$164")&amp;INDIRECT("'"&amp;n_feu&amp;"'!$D$5:$D$164"),0)),"")</f>
        <v/>
      </c>
      <c r="AO24" s="22">
        <f t="shared" si="17"/>
        <v>45489</v>
      </c>
      <c r="AP24" s="23" t="str" cm="1">
        <f t="array" aca="1" ref="AP24" ca="1">IFERROR(INDEX(INDIRECT("'"&amp;n_feu&amp;"'!$K$5:$K$144"),MATCH($Y24&amp;AP$13,INDIRECT("'"&amp;n_feu&amp;"'!$C$5:$C$144")&amp;INDIRECT("'"&amp;n_feu&amp;"'!$D$5:$D$144"),0)),"")</f>
        <v/>
      </c>
      <c r="AQ24" s="23" cm="1">
        <f t="array" aca="1" ref="AQ24" ca="1">IFERROR(INDEX(INDIRECT("'"&amp;n_feu&amp;"'!$K$5:$K$164"),MATCH($Y24&amp;AQ$13,INDIRECT("'"&amp;n_feu&amp;"'!$C$5:$C$164")&amp;INDIRECT("'"&amp;n_feu&amp;"'!$D$5:$D$164"),0)),"")</f>
        <v>239</v>
      </c>
      <c r="AR24" s="23" t="str" cm="1">
        <f t="array" aca="1" ref="AR24" ca="1">IFERROR(INDEX(INDIRECT("'"&amp;n_feu&amp;"'!$K$5:$K$144"),MATCH($Y24&amp;AR$13,INDIRECT("'"&amp;n_feu&amp;"'!$C$5:$C$144")&amp;INDIRECT("'"&amp;n_feu&amp;"'!$D$5:$D$144"),0)),"")</f>
        <v/>
      </c>
      <c r="AS24" s="23" t="str" cm="1">
        <f t="array" aca="1" ref="AS24" ca="1">IFERROR(INDEX(INDIRECT("'"&amp;n_feu&amp;"'!$K$5:$K$144"),MATCH($Y24&amp;AS$13,INDIRECT("'"&amp;n_feu&amp;"'!$C$5:$C$144")&amp;INDIRECT("'"&amp;n_feu&amp;"'!$D$5:$D$144"),0)),"")</f>
        <v/>
      </c>
      <c r="AT24" s="23" t="str" cm="1">
        <f t="array" aca="1" ref="AT24" ca="1">IFERROR(INDEX(INDIRECT("'"&amp;n_feu&amp;"'!$K$5:$K$144"),MATCH($Y24&amp;AT$13,INDIRECT("'"&amp;n_feu&amp;"'!$C$5:$C$144")&amp;INDIRECT("'"&amp;n_feu&amp;"'!$D$5:$D$144"),0)),"")</f>
        <v/>
      </c>
      <c r="AU24" s="23" t="str" cm="1">
        <f t="array" aca="1" ref="AU24" ca="1">IFERROR(INDEX(INDIRECT("'"&amp;n_feu&amp;"'!$K$5:$K$154"),MATCH($Y24&amp;AU$13,INDIRECT("'"&amp;n_feu&amp;"'!$C$5:$C$154")&amp;INDIRECT("'"&amp;n_feu&amp;"'!$D$5:$D$154"),0)),"")</f>
        <v/>
      </c>
      <c r="AV24" s="23" t="str" cm="1">
        <f t="array" aca="1" ref="AV24" ca="1">IFERROR(INDEX(INDIRECT("'"&amp;n_feu&amp;"'!$K$5:$K$154"),MATCH($Y24&amp;AV$13,INDIRECT("'"&amp;n_feu&amp;"'!$C$5:$C$154")&amp;INDIRECT("'"&amp;n_feu&amp;"'!$D$5:$D$154"),0)),"")</f>
        <v/>
      </c>
      <c r="AW24" s="22">
        <f t="shared" si="18"/>
        <v>45489</v>
      </c>
      <c r="AX24" s="23" t="str" cm="1">
        <f t="array" aca="1" ref="AX24" ca="1">IFERROR(INDEX(INDIRECT("'"&amp;n_feu&amp;"'!$L$5:$L$144"),MATCH($Y24&amp;AX$13,INDIRECT("'"&amp;n_feu&amp;"'!$C$5:$C$144")&amp;INDIRECT("'"&amp;n_feu&amp;"'!$D$5:$D$144"),0)),"")</f>
        <v/>
      </c>
      <c r="AY24" s="23" t="str" cm="1">
        <f t="array" aca="1" ref="AY24" ca="1">IFERROR(INDEX(INDIRECT("'"&amp;n_feu&amp;"'!$L$5:$L$164"),MATCH($Y24&amp;AY$13,INDIRECT("'"&amp;n_feu&amp;"'!$C$5:$C$164")&amp;INDIRECT("'"&amp;n_feu&amp;"'!$D$5:$D$164"),0)),"")</f>
        <v/>
      </c>
      <c r="AZ24" s="23" t="str" cm="1">
        <f t="array" aca="1" ref="AZ24" ca="1">IFERROR(INDEX(INDIRECT("'"&amp;n_feu&amp;"'!$L$5:$L$144"),MATCH($Y24&amp;AZ$13,INDIRECT("'"&amp;n_feu&amp;"'!$C$5:$C$144")&amp;INDIRECT("'"&amp;n_feu&amp;"'!$D$5:$D$144"),0)),"")</f>
        <v/>
      </c>
      <c r="BA24" s="23" t="str" cm="1">
        <f t="array" aca="1" ref="BA24" ca="1">IFERROR(INDEX(INDIRECT("'"&amp;n_feu&amp;"'!$L$5:$L$144"),MATCH($Y24&amp;BA$13,INDIRECT("'"&amp;n_feu&amp;"'!$C$5:$C$144")&amp;INDIRECT("'"&amp;n_feu&amp;"'!$D$5:$D$144"),0)),"")</f>
        <v/>
      </c>
      <c r="BB24" s="23" t="str" cm="1">
        <f t="array" aca="1" ref="BB24" ca="1">IFERROR(INDEX(INDIRECT("'"&amp;n_feu&amp;"'!$L$5:$L$144"),MATCH($Y24&amp;BB$13,INDIRECT("'"&amp;n_feu&amp;"'!$C$5:$C$144")&amp;INDIRECT("'"&amp;n_feu&amp;"'!$D$5:$D$144"),0)),"")</f>
        <v/>
      </c>
      <c r="BC24" s="23" t="str" cm="1">
        <f t="array" aca="1" ref="BC24" ca="1">IFERROR(INDEX(INDIRECT("'"&amp;n_feu&amp;"'!$L$5:$L$164"),MATCH($Y24&amp;BC$13,INDIRECT("'"&amp;n_feu&amp;"'!$C$5:$C$164")&amp;INDIRECT("'"&amp;n_feu&amp;"'!$D$5:$D$164"),0)),"")</f>
        <v/>
      </c>
      <c r="BD24" s="23" t="str" cm="1">
        <f t="array" aca="1" ref="BD24" ca="1">IFERROR(INDEX(INDIRECT("'"&amp;n_feu&amp;"'!$L$5:$L$154"),MATCH($Y24&amp;BD$13,INDIRECT("'"&amp;n_feu&amp;"'!$C$5:$C$154")&amp;INDIRECT("'"&amp;n_feu&amp;"'!$D$5:$D$154"),0)),"")</f>
        <v/>
      </c>
      <c r="BE24" s="22">
        <f t="shared" si="19"/>
        <v>45489</v>
      </c>
      <c r="BF24" s="23" t="str" cm="1">
        <f t="array" aca="1" ref="BF24" ca="1">IFERROR(INDEX(INDIRECT("'"&amp;n_feu&amp;"'!$M$5:$M$144"),MATCH($Y24&amp;BF$13,INDIRECT("'"&amp;n_feu&amp;"'!$C$5:$C$144")&amp;INDIRECT("'"&amp;n_feu&amp;"'!$D$5:$D$144"),0)),"")</f>
        <v/>
      </c>
      <c r="BG24" s="23" t="str" cm="1">
        <f t="array" aca="1" ref="BG24" ca="1">IFERROR(INDEX(INDIRECT("'"&amp;n_feu&amp;"'!$M$5:$M$164"),MATCH($Y24&amp;BG$13,INDIRECT("'"&amp;n_feu&amp;"'!$C$5:$C$164")&amp;INDIRECT("'"&amp;n_feu&amp;"'!$D$5:$D$164"),0)),"")</f>
        <v/>
      </c>
      <c r="BH24" s="23" t="str" cm="1">
        <f t="array" aca="1" ref="BH24" ca="1">IFERROR(INDEX(INDIRECT("'"&amp;n_feu&amp;"'!$M$5:$M$144"),MATCH($Y24&amp;BH$13,INDIRECT("'"&amp;n_feu&amp;"'!$C$5:$C$144")&amp;INDIRECT("'"&amp;n_feu&amp;"'!$D$5:$D$144"),0)),"")</f>
        <v/>
      </c>
      <c r="BI24" s="23" t="str" cm="1">
        <f t="array" aca="1" ref="BI24" ca="1">IFERROR(INDEX(INDIRECT("'"&amp;n_feu&amp;"'!$M$5:$M$144"),MATCH($Y24&amp;BI$13,INDIRECT("'"&amp;n_feu&amp;"'!$C$5:$C$144")&amp;INDIRECT("'"&amp;n_feu&amp;"'!$D$5:$D$144"),0)),"")</f>
        <v/>
      </c>
      <c r="BJ24" s="23" t="str" cm="1">
        <f t="array" aca="1" ref="BJ24" ca="1">IFERROR(INDEX(INDIRECT("'"&amp;n_feu&amp;"'!$M$5:$M$144"),MATCH($Y24&amp;BJ$13,INDIRECT("'"&amp;n_feu&amp;"'!$C$5:$C$144")&amp;INDIRECT("'"&amp;n_feu&amp;"'!$D$5:$D$144"),0)),"")</f>
        <v/>
      </c>
      <c r="BK24" s="23" t="str" cm="1">
        <f t="array" aca="1" ref="BK24" ca="1">IFERROR(INDEX(INDIRECT("'"&amp;n_feu&amp;"'!$M$5:$M$164"),MATCH($Y24&amp;BK$13,INDIRECT("'"&amp;n_feu&amp;"'!$C$5:$C$164")&amp;INDIRECT("'"&amp;n_feu&amp;"'!$D$5:$D$164"),0)),"")</f>
        <v/>
      </c>
      <c r="BL24" s="23" t="str" cm="1">
        <f t="array" aca="1" ref="BL24" ca="1">IFERROR(INDEX(INDIRECT("'"&amp;n_feu&amp;"'!$M$5:$M$154"),MATCH($Y24&amp;BL$13,INDIRECT("'"&amp;n_feu&amp;"'!$C$5:$C$154")&amp;INDIRECT("'"&amp;n_feu&amp;"'!$D$5:$D$154"),0)),"")</f>
        <v/>
      </c>
      <c r="BM24" s="22">
        <f t="shared" si="20"/>
        <v>45489</v>
      </c>
      <c r="BN24" s="23" t="str">
        <f t="shared" ca="1" si="21"/>
        <v/>
      </c>
      <c r="BO24" s="23">
        <f t="shared" ca="1" si="22"/>
        <v>239</v>
      </c>
      <c r="BP24" s="23" t="str">
        <f t="shared" ca="1" si="22"/>
        <v/>
      </c>
      <c r="BQ24" s="23">
        <f t="shared" ca="1" si="22"/>
        <v>176</v>
      </c>
      <c r="BR24" s="23" t="str">
        <f t="shared" ca="1" si="22"/>
        <v/>
      </c>
      <c r="BS24" s="23" t="str">
        <f t="shared" ca="1" si="22"/>
        <v/>
      </c>
      <c r="BT24" s="23" t="str">
        <f t="shared" ca="1" si="22"/>
        <v/>
      </c>
      <c r="BU24" s="22">
        <f t="shared" si="23"/>
        <v>45489</v>
      </c>
      <c r="BV24" s="22">
        <f t="shared" si="24"/>
        <v>45489</v>
      </c>
      <c r="BW24" s="23" t="str">
        <f t="shared" ca="1" si="25"/>
        <v/>
      </c>
      <c r="BX24" s="23"/>
      <c r="BY24" s="23" t="str">
        <f t="shared" si="26"/>
        <v/>
      </c>
      <c r="BZ24" s="23">
        <f t="shared" ca="1" si="27"/>
        <v>737</v>
      </c>
      <c r="CA24" s="23"/>
      <c r="CB24" s="23" t="str">
        <f t="shared" si="28"/>
        <v/>
      </c>
      <c r="CC24" s="23" t="str">
        <f t="shared" ca="1" si="29"/>
        <v/>
      </c>
      <c r="CD24" s="23"/>
      <c r="CE24" s="29" t="str">
        <f t="shared" si="30"/>
        <v/>
      </c>
      <c r="CF24" s="30">
        <f>498+239</f>
        <v>737</v>
      </c>
      <c r="CG24" s="30" t="str">
        <f t="shared" ca="1" si="31"/>
        <v/>
      </c>
      <c r="CH24" s="30" t="str">
        <f>IFERROR(INDEX('FORMULE TOTAL'!$AH$9:AH1015,MATCH(RECAP!A24,'FORMULE TOTAL'!$AI$9:AI1015,0)),"")</f>
        <v/>
      </c>
      <c r="CI24" s="23">
        <f t="shared" ca="1" si="105"/>
        <v>269</v>
      </c>
      <c r="CJ24" s="30">
        <f ca="1">IF(CI24="","",INDEX('[1] 01-01-23 au 24-05-2024'!$AN$5:$AN$5010,MATCH(BV24,'[1] 01-01-23 au 24-05-2024'!$AM$5:$AM$5010,0)))</f>
        <v>269</v>
      </c>
      <c r="CK24" s="23">
        <v>267.89</v>
      </c>
      <c r="CL24" s="30">
        <f ca="1">IF(CI24="","",INDEX('[1] 01-01-23 au 24-05-2024'!$AO$23:$AO$5010,MATCH(BV24,'[1] 01-01-23 au 24-05-2024'!$AM$23:$AM$5010,0)))</f>
        <v>267.89</v>
      </c>
      <c r="CM24" s="29">
        <f t="shared" ca="1" si="32"/>
        <v>1.1100000000000136</v>
      </c>
      <c r="CN24" s="23" t="str">
        <f t="shared" ca="1" si="33"/>
        <v/>
      </c>
      <c r="CO24" s="23"/>
      <c r="CP24" s="31" t="str">
        <f t="shared" si="34"/>
        <v/>
      </c>
      <c r="CQ24" s="23" t="str">
        <f t="shared" ca="1" si="35"/>
        <v/>
      </c>
      <c r="CR24" s="23"/>
      <c r="CS24" s="32" t="str">
        <f t="shared" si="36"/>
        <v/>
      </c>
      <c r="CT24" s="33"/>
      <c r="CU24" s="34">
        <f t="shared" ca="1" si="37"/>
        <v>0</v>
      </c>
      <c r="CV24" s="34">
        <f t="shared" si="38"/>
        <v>0</v>
      </c>
      <c r="CW24" s="35">
        <f t="shared" si="38"/>
        <v>0</v>
      </c>
      <c r="CX24" s="34">
        <f t="shared" ca="1" si="39"/>
        <v>1006</v>
      </c>
      <c r="CY24" s="34">
        <f t="shared" si="40"/>
        <v>267.89</v>
      </c>
      <c r="CZ24" s="35">
        <f t="shared" ca="1" si="41"/>
        <v>1.1100000000000136</v>
      </c>
      <c r="DA24" s="22">
        <f t="shared" si="42"/>
        <v>45489</v>
      </c>
      <c r="DB24" s="35" t="str" cm="1">
        <f t="array" aca="1" ref="DB24" ca="1">IFERROR(INDEX(INDIRECT("'"&amp;n_feu&amp;"'!$O$5:$O$154"),MATCH($Y24&amp;DB$13,INDIRECT("'"&amp;n_feu&amp;"'!$C$5:$C$154")&amp;INDIRECT("'"&amp;n_feu&amp;"'!$D$5:$D$154"),0)),"")</f>
        <v/>
      </c>
      <c r="DC24" s="35"/>
      <c r="DD24" s="35" t="str">
        <f t="shared" ca="1" si="43"/>
        <v/>
      </c>
      <c r="DE24" s="36" t="str">
        <f t="shared" ca="1" si="44"/>
        <v/>
      </c>
      <c r="DF24" s="23" t="str">
        <f t="shared" ca="1" si="45"/>
        <v/>
      </c>
      <c r="DG24" s="23"/>
      <c r="DH24" s="31"/>
      <c r="DI24" s="37"/>
      <c r="DJ24" s="22">
        <f t="shared" si="46"/>
        <v>45489</v>
      </c>
      <c r="DK24" s="35" t="str" cm="1">
        <f t="array" aca="1" ref="DK24" ca="1">IFERROR(INDEX(INDIRECT("'"&amp;n_feu&amp;"'!$O$5:$O$164"),MATCH($Y24&amp;DK$13,INDIRECT("'"&amp;n_feu&amp;"'!$C$5:$C$164")&amp;INDIRECT("'"&amp;n_feu&amp;"'!$D$5:$D$164"),0)),"")</f>
        <v/>
      </c>
      <c r="DL24" s="35"/>
      <c r="DM24" s="35" t="str">
        <f t="shared" ca="1" si="47"/>
        <v/>
      </c>
      <c r="DN24" s="38">
        <f t="shared" ca="1" si="48"/>
        <v>0</v>
      </c>
      <c r="DO24" s="39" t="str" cm="1">
        <f t="array" ref="DO24">IF(ISNA(MATCH(A24,INT([2]SUMUP!$B$4:$B$550),0)),"",INDEX([2]SUMUP!$W:$W,MAX(IF(INT([2]SUMUP!$B$4:$B$550)=A24,ROW([2]SUMUP!$B$4:$B$550)))))</f>
        <v/>
      </c>
      <c r="DP24" s="39" t="str" cm="1">
        <f t="array" ref="DP24">IF(ISNA(MATCH(A24,INT([2]SUMUP!$B$4:$B$550),0)),"",INDEX([2]SUMUP!$X:$X,MAX(IF(INT([2]SUMUP!$B$4:$B$550)=A24,ROW([2]SUMUP!$B$4:$B$550)))))</f>
        <v/>
      </c>
      <c r="DQ24" s="39" t="str" cm="1">
        <f t="array" ref="DQ24">IF(ISNA(MATCH(A24,INT([2]SUMUP!$B$4:$B$550),0)),"",INDEX([2]SUMUP!$Y:$Y,MAX(IF(INT([2]SUMUP!$B$4:$B$550)=A24,ROW([2]SUMUP!$B$4:$B$550)))))</f>
        <v/>
      </c>
      <c r="DR24" s="36" t="str">
        <f t="shared" ca="1" si="106"/>
        <v/>
      </c>
      <c r="DS24" s="23" t="str">
        <f t="shared" ca="1" si="50"/>
        <v/>
      </c>
      <c r="DT24" s="23"/>
      <c r="DU24" s="31"/>
      <c r="DV24" s="37"/>
      <c r="DW24" s="22">
        <f t="shared" si="51"/>
        <v>45489</v>
      </c>
      <c r="DX24" s="40" t="str">
        <f t="shared" ca="1" si="52"/>
        <v/>
      </c>
      <c r="DY24" s="40">
        <f t="shared" ca="1" si="53"/>
        <v>737</v>
      </c>
      <c r="DZ24" s="40" t="str">
        <f t="shared" ca="1" si="54"/>
        <v/>
      </c>
      <c r="EA24" s="40">
        <f t="shared" ca="1" si="55"/>
        <v>269</v>
      </c>
      <c r="EB24" s="40" t="str">
        <f t="shared" ca="1" si="56"/>
        <v/>
      </c>
      <c r="EC24" s="40" t="str">
        <f t="shared" ca="1" si="57"/>
        <v/>
      </c>
      <c r="ED24" s="40"/>
      <c r="EE24" s="40" t="str">
        <f t="shared" ca="1" si="58"/>
        <v/>
      </c>
      <c r="EF24" s="41" t="str">
        <f t="shared" ca="1" si="107"/>
        <v/>
      </c>
      <c r="EG24" s="35">
        <f t="shared" ca="1" si="60"/>
        <v>1006</v>
      </c>
      <c r="EH24" s="35" t="str" cm="1">
        <f t="array" aca="1" ref="EH24" ca="1">IFERROR(INDEX(INDIRECT("'"&amp;n_feu&amp;"'!$BH$5:$BH$154"),MATCH($Y24&amp;EH$13,INDIRECT("'"&amp;n_feu&amp;"'!$C$5:$C$154")&amp;INDIRECT("'"&amp;n_feu&amp;"'!$D$5:$D$154"),0)),"")</f>
        <v/>
      </c>
      <c r="EI24" s="35" cm="1">
        <f t="array" aca="1" ref="EI24" ca="1">IFERROR(INDEX(INDIRECT("'"&amp;n_feu&amp;"'!$BH$5:$BH$164"),MATCH($Y24&amp;EI$13,INDIRECT("'"&amp;n_feu&amp;"'!$C$5:$C$164")&amp;INDIRECT("'"&amp;n_feu&amp;"'!$D$5:$D$164"),0)),"")</f>
        <v>250</v>
      </c>
      <c r="EJ24" s="34" t="str" cm="1">
        <f t="array" aca="1" ref="EJ24" ca="1">IFERROR(INDEX(INDIRECT("'"&amp;n_feu&amp;"'!$BH$5:$BH$154"),MATCH($Y24&amp;EJ$13,INDIRECT("'"&amp;n_feu&amp;"'!$C$5:$C$154")&amp;INDIRECT("'"&amp;n_feu&amp;"'!$D$5:$D$154"),0)),"")</f>
        <v/>
      </c>
      <c r="EK24" s="34" cm="1">
        <f t="array" aca="1" ref="EK24" ca="1">IFERROR(INDEX(INDIRECT("'"&amp;n_feu&amp;"'!$BH$5:$BH$154"),MATCH($Y24&amp;EK$13,INDIRECT("'"&amp;n_feu&amp;"'!$C$5:$C$154")&amp;INDIRECT("'"&amp;n_feu&amp;"'!$D$5:$D$154"),0)),"")</f>
        <v>0</v>
      </c>
      <c r="EL24" s="34" t="str" cm="1">
        <f t="array" aca="1" ref="EL24" ca="1">IFERROR(INDEX(INDIRECT("'"&amp;n_feu&amp;"'!$BH$5:$BH$154"),MATCH($Y24&amp;EL$13,INDIRECT("'"&amp;n_feu&amp;"'!$C$5:$C$154")&amp;INDIRECT("'"&amp;n_feu&amp;"'!$D$5:$D$154"),0)),"")</f>
        <v/>
      </c>
      <c r="EM24" s="34" t="str" cm="1">
        <f t="array" aca="1" ref="EM24" ca="1">IFERROR(INDEX(INDIRECT("'"&amp;n_feu&amp;"'!$BH$5:$BH$154"),MATCH($Y24&amp;EM$13,INDIRECT("'"&amp;n_feu&amp;"'!$C$5:$C$154")&amp;INDIRECT("'"&amp;n_feu&amp;"'!$D$5:$D$154"),0)),"")</f>
        <v/>
      </c>
      <c r="EN24" s="34" t="str">
        <f t="shared" ca="1" si="61"/>
        <v/>
      </c>
      <c r="EO24" s="34">
        <f t="shared" ca="1" si="62"/>
        <v>250</v>
      </c>
      <c r="EP24" s="22">
        <f t="shared" si="63"/>
        <v>45489</v>
      </c>
      <c r="EQ24" s="23" t="str" cm="1">
        <f t="array" aca="1" ref="EQ24" ca="1">IFERROR(INDEX(INDIRECT("'"&amp;n_feu&amp;"'!$Q$5:$Q$144"),MATCH($Y24&amp;EQ$13,INDIRECT("'"&amp;n_feu&amp;"'!$C$5:$C$144")&amp;INDIRECT("'"&amp;n_feu&amp;"'!$D$5:$D$144"),0)),"")</f>
        <v/>
      </c>
      <c r="ER24" s="23" t="str" cm="1">
        <f t="array" aca="1" ref="ER24" ca="1">IFERROR(INDEX(INDIRECT("'"&amp;n_feu&amp;"'!$Q$5:$Q$164"),MATCH($Y24&amp;ER$13,INDIRECT("'"&amp;n_feu&amp;"'!$C$5:$C$164")&amp;INDIRECT("'"&amp;n_feu&amp;"'!$D$5:$D$164"),0)),"")</f>
        <v/>
      </c>
      <c r="ES24" s="23" t="str" cm="1">
        <f t="array" aca="1" ref="ES24" ca="1">IFERROR(INDEX(INDIRECT("'"&amp;n_feu&amp;"'!$Q$5:$Q$144"),MATCH($Y24&amp;ES$13,INDIRECT("'"&amp;n_feu&amp;"'!$C$5:$C$144")&amp;INDIRECT("'"&amp;n_feu&amp;"'!$D$5:$D$144"),0)),"")</f>
        <v/>
      </c>
      <c r="ET24" s="23" t="str" cm="1">
        <f t="array" aca="1" ref="ET24" ca="1">IFERROR(INDEX(INDIRECT("'"&amp;n_feu&amp;"'!$Q$5:$Q$144"),MATCH($Y24&amp;ET$13,INDIRECT("'"&amp;n_feu&amp;"'!$C$5:$C$144")&amp;INDIRECT("'"&amp;n_feu&amp;"'!$D$5:$D$144"),0)),"")</f>
        <v/>
      </c>
      <c r="EU24" s="23" t="str" cm="1">
        <f t="array" aca="1" ref="EU24" ca="1">IFERROR(INDEX(INDIRECT("'"&amp;n_feu&amp;"'!$Q$5:$Q$144"),MATCH($Y24&amp;EU$13,INDIRECT("'"&amp;n_feu&amp;"'!$C$5:$C$144")&amp;INDIRECT("'"&amp;n_feu&amp;"'!$D$5:$D$144"),0)),"")</f>
        <v/>
      </c>
      <c r="EV24" s="23" t="str" cm="1">
        <f t="array" aca="1" ref="EV24" ca="1">IFERROR(INDEX(INDIRECT("'"&amp;n_feu&amp;"'!$Q$5:$Q$144"),MATCH($Y24&amp;EV$13,INDIRECT("'"&amp;n_feu&amp;"'!$C$5:$C$144")&amp;INDIRECT("'"&amp;n_feu&amp;"'!$D$5:$D$144"),0)),"")</f>
        <v/>
      </c>
      <c r="EW24" s="23" t="str" cm="1">
        <f t="array" aca="1" ref="EW24" ca="1">IFERROR(INDEX(INDIRECT("'"&amp;n_feu&amp;"'!$Q$5:$Q$144"),MATCH($Y24&amp;EW$13,INDIRECT("'"&amp;n_feu&amp;"'!$C$5:$C$144")&amp;INDIRECT("'"&amp;n_feu&amp;"'!$D$5:$D$144"),0)),"")</f>
        <v/>
      </c>
      <c r="EX24" s="42" t="str">
        <f t="shared" ca="1" si="64"/>
        <v/>
      </c>
      <c r="EY24" s="43" t="str">
        <f t="shared" ca="1" si="65"/>
        <v/>
      </c>
      <c r="EZ24" s="44">
        <f t="shared" si="66"/>
        <v>45489</v>
      </c>
      <c r="FA24" s="23" t="str" cm="1">
        <f t="array" aca="1" ref="FA24" ca="1">IFERROR(INDEX(INDIRECT("'"&amp;n_feu&amp;"'!$R$5:$R$144"),MATCH($Y24&amp;FA$15,INDIRECT("'"&amp;n_feu&amp;"'!$C$5:$C$144")&amp;INDIRECT("'"&amp;n_feu&amp;"'!$D$5:$D$144"),0)),"")</f>
        <v/>
      </c>
      <c r="FB24" s="26" cm="1">
        <f t="array" aca="1" ref="FB24" ca="1">IFERROR(INDEX(INDIRECT("'"&amp;n_feu&amp;"'!$R$5:$R$164"),MATCH($Y24&amp;FB$15,INDIRECT("'"&amp;n_feu&amp;"'!$C$5:$C$164")&amp;INDIRECT("'"&amp;n_feu&amp;"'!$D$5:$D$164"),0)),"")</f>
        <v>397</v>
      </c>
      <c r="FC24" s="23" t="str" cm="1">
        <f t="array" aca="1" ref="FC24" ca="1">IFERROR(INDEX(INDIRECT("'"&amp;n_feu&amp;"'!$R$5:$R$144"),MATCH($Y24&amp;FC$15,INDIRECT("'"&amp;n_feu&amp;"'!$C$5:$C$144")&amp;INDIRECT("'"&amp;n_feu&amp;"'!$D$5:$D$144"),0)),"")</f>
        <v/>
      </c>
      <c r="FD24" s="26" cm="1">
        <f t="array" aca="1" ref="FD24" ca="1">IFERROR(INDEX(INDIRECT("'"&amp;n_feu&amp;"'!$R$5:$R$144"),MATCH($Y24&amp;FD$15,INDIRECT("'"&amp;n_feu&amp;"'!$C$5:$C$144")&amp;INDIRECT("'"&amp;n_feu&amp;"'!$D$5:$D$144"),0)),"")</f>
        <v>397</v>
      </c>
      <c r="FE24" s="23" t="str" cm="1">
        <f t="array" aca="1" ref="FE24" ca="1">IFERROR(INDEX(INDIRECT("'"&amp;n_feu&amp;"'!$R$5:$R$144"),MATCH($Y24&amp;FE$15,INDIRECT("'"&amp;n_feu&amp;"'!$C$5:$C$144")&amp;INDIRECT("'"&amp;n_feu&amp;"'!$D$5:$D$144"),0)),"")</f>
        <v/>
      </c>
      <c r="FF24" s="23" t="str" cm="1">
        <f t="array" aca="1" ref="FF24" ca="1">IFERROR(INDEX(INDIRECT("'"&amp;n_feu&amp;"'!$R$5:$R$154"),MATCH($Y24&amp;FF$15,INDIRECT("'"&amp;n_feu&amp;"'!$C$5:$C$154")&amp;INDIRECT("'"&amp;n_feu&amp;"'!$D$5:$D$154"),0)),"")</f>
        <v/>
      </c>
      <c r="FG24" s="31" t="str" cm="1">
        <f t="array" aca="1" ref="FG24" ca="1">IFERROR(INDEX(INDIRECT("'"&amp;n_feu&amp;"'!$R$5:$R$154"),MATCH($Y24&amp;FG$15,INDIRECT("'"&amp;n_feu&amp;"'!$C$5:$C$154")&amp;INDIRECT("'"&amp;n_feu&amp;"'!$D$5:$D$154"),0)),"")</f>
        <v/>
      </c>
      <c r="FH24" s="45" t="str">
        <f t="shared" ca="1" si="108"/>
        <v/>
      </c>
      <c r="FI24" s="46">
        <f t="shared" ca="1" si="68"/>
        <v>794</v>
      </c>
      <c r="FJ24" s="35">
        <f t="shared" ca="1" si="69"/>
        <v>13.4186</v>
      </c>
      <c r="FK24" s="36" t="str">
        <f t="shared" ca="1" si="70"/>
        <v/>
      </c>
      <c r="FL24" s="23"/>
      <c r="FM24" s="23" t="str">
        <f t="shared" ca="1" si="71"/>
        <v/>
      </c>
      <c r="FN24" s="47" t="str">
        <f t="shared" si="72"/>
        <v/>
      </c>
      <c r="FO24" s="31"/>
      <c r="FP24" s="48"/>
      <c r="FQ24" s="36">
        <f t="shared" ca="1" si="73"/>
        <v>390.29070000000002</v>
      </c>
      <c r="FR24" s="23">
        <f>132.72+115.02+509.24+142.55+28.51</f>
        <v>928.04</v>
      </c>
      <c r="FS24" s="23">
        <f t="shared" ca="1" si="96"/>
        <v>537.74929999999995</v>
      </c>
      <c r="FT24" s="47">
        <f t="shared" si="97"/>
        <v>928.04</v>
      </c>
      <c r="FU24" s="31">
        <v>76.680000000000007</v>
      </c>
      <c r="FV24" s="49" t="s">
        <v>160</v>
      </c>
      <c r="FW24" s="22">
        <f t="shared" si="76"/>
        <v>45489</v>
      </c>
      <c r="FX24" s="36" t="str">
        <f t="shared" ca="1" si="77"/>
        <v/>
      </c>
      <c r="FY24" s="23"/>
      <c r="FZ24" s="23" t="str">
        <f t="shared" ca="1" si="78"/>
        <v/>
      </c>
      <c r="GA24" s="47" t="str">
        <f t="shared" si="79"/>
        <v/>
      </c>
      <c r="GB24" s="50"/>
      <c r="GC24" s="48"/>
      <c r="GD24" s="51">
        <f t="shared" ca="1" si="80"/>
        <v>390.29070000000002</v>
      </c>
      <c r="GE24" s="23">
        <f>272.31+79.63+38.34</f>
        <v>390.28</v>
      </c>
      <c r="GF24" s="23">
        <f t="shared" ca="1" si="81"/>
        <v>-1.0700000000042564E-2</v>
      </c>
      <c r="GG24" s="47">
        <f t="shared" si="82"/>
        <v>390.28</v>
      </c>
      <c r="GH24" s="55">
        <f>7.14+15.01</f>
        <v>22.15</v>
      </c>
      <c r="GI24" s="49" t="s">
        <v>161</v>
      </c>
      <c r="GJ24" s="51" t="str">
        <f t="shared" ca="1" si="83"/>
        <v/>
      </c>
      <c r="GK24" s="23"/>
      <c r="GL24" s="23" t="str">
        <f t="shared" ca="1" si="84"/>
        <v/>
      </c>
      <c r="GM24" s="47" t="str">
        <f t="shared" si="85"/>
        <v/>
      </c>
      <c r="GN24" s="31"/>
      <c r="GO24" s="53"/>
      <c r="GP24" s="51" t="str">
        <f t="shared" ca="1" si="86"/>
        <v/>
      </c>
      <c r="GQ24" s="23"/>
      <c r="GR24" s="23" t="str">
        <f t="shared" ca="1" si="87"/>
        <v/>
      </c>
      <c r="GS24" s="47" t="str">
        <f t="shared" si="88"/>
        <v/>
      </c>
      <c r="GT24" s="31"/>
      <c r="GU24" s="53"/>
      <c r="GV24" s="36" t="str" cm="1">
        <f t="array" aca="1" ref="GV24" ca="1">IFERROR(INDEX(INDIRECT("'"&amp;n_feu&amp;"'!$O$5:$O$154"),MATCH($Y24&amp;DB$13,INDIRECT("'"&amp;n_feu&amp;"'!$C$5:$C$154")&amp;INDIRECT("'"&amp;n_feu&amp;"'!$D$5:$D$154"),0)),"")</f>
        <v/>
      </c>
      <c r="GW24" s="23" t="str">
        <f t="shared" si="89"/>
        <v/>
      </c>
      <c r="GX24" s="23"/>
      <c r="GY24" s="23" t="str">
        <f t="shared" si="90"/>
        <v/>
      </c>
      <c r="GZ24" s="47" t="str">
        <f t="shared" si="91"/>
        <v/>
      </c>
      <c r="HA24" s="31"/>
      <c r="HB24" s="53"/>
      <c r="HC24" s="22">
        <f t="shared" si="92"/>
        <v>45489</v>
      </c>
      <c r="HD24" s="23" t="str" cm="1">
        <f t="array" aca="1" ref="HD24" ca="1">IFERROR(INDEX(INDIRECT("'"&amp;n_feu&amp;"'!$S$5:$S$144"),MATCH($Y24&amp;HD$15,INDIRECT("'"&amp;n_feu&amp;"'!$C$5:$C$144")&amp;INDIRECT("'"&amp;n_feu&amp;"'!$D$5:$D$144"),0)),"")</f>
        <v/>
      </c>
      <c r="HE24" s="23" t="str" cm="1">
        <f t="array" aca="1" ref="HE24" ca="1">IFERROR(INDEX(INDIRECT("'"&amp;n_feu&amp;"'!$S$5:$S$164"),MATCH($Y24&amp;HE$15,INDIRECT("'"&amp;n_feu&amp;"'!$C$5:$C$164")&amp;INDIRECT("'"&amp;n_feu&amp;"'!$D$5:$D$164"),0)),"")</f>
        <v/>
      </c>
      <c r="HF24" s="23" t="str" cm="1">
        <f t="array" aca="1" ref="HF24" ca="1">IFERROR(INDEX(INDIRECT("'"&amp;n_feu&amp;"'!$S$5:$S$144"),MATCH($Y24&amp;HF$15,INDIRECT("'"&amp;n_feu&amp;"'!$C$5:$C$144")&amp;INDIRECT("'"&amp;n_feu&amp;"'!$D$5:$D$144"),0)),"")</f>
        <v/>
      </c>
      <c r="HG24" s="23" t="str" cm="1">
        <f t="array" aca="1" ref="HG24" ca="1">IFERROR(INDEX(INDIRECT("'"&amp;n_feu&amp;"'!$S$5:$S$144"),MATCH($Y24&amp;HG$15,INDIRECT("'"&amp;n_feu&amp;"'!$C$5:$C$144")&amp;INDIRECT("'"&amp;n_feu&amp;"'!$D$5:$D$144"),0)),"")</f>
        <v/>
      </c>
      <c r="HH24" s="23" t="str" cm="1">
        <f t="array" aca="1" ref="HH24" ca="1">IFERROR(INDEX(INDIRECT("'"&amp;n_feu&amp;"'!$S$5:$S$144"),MATCH($Y24&amp;HH$15,INDIRECT("'"&amp;n_feu&amp;"'!$C$5:$C$144")&amp;INDIRECT("'"&amp;n_feu&amp;"'!$D$5:$D$144"),0)),"")</f>
        <v/>
      </c>
      <c r="HI24" s="23" t="str" cm="1">
        <f t="array" aca="1" ref="HI24" ca="1">IFERROR(INDEX(INDIRECT("'"&amp;n_feu&amp;"'!$S$5:$S$144"),MATCH($Y24&amp;HI$15,INDIRECT("'"&amp;n_feu&amp;"'!$C$5:$C$144")&amp;INDIRECT("'"&amp;n_feu&amp;"'!$D$5:$D$144"),0)),"")</f>
        <v/>
      </c>
      <c r="HJ24" s="23" t="str" cm="1">
        <f t="array" aca="1" ref="HJ24" ca="1">IFERROR(INDEX(INDIRECT("'"&amp;n_feu&amp;"'!$S$5:$S$144"),MATCH($Y24&amp;HJ$15,INDIRECT("'"&amp;n_feu&amp;"'!$C$5:$C$144")&amp;INDIRECT("'"&amp;n_feu&amp;"'!$D$5:$D$144"),0)),"")</f>
        <v/>
      </c>
      <c r="HK24" s="22">
        <f t="shared" si="93"/>
        <v>45489</v>
      </c>
      <c r="HL24" s="23" t="str" cm="1">
        <f t="array" aca="1" ref="HL24" ca="1">IFERROR(INDEX(INDIRECT("'"&amp;n_feu&amp;"'!$S$5:$S$144"),MATCH($Y24&amp;HL$15,INDIRECT("'"&amp;n_feu&amp;"'!$C$5:$C$144")&amp;INDIRECT("'"&amp;n_feu&amp;"'!$D$5:$D$144"),0)),"")</f>
        <v/>
      </c>
      <c r="HM24" s="23" t="str" cm="1">
        <f t="array" aca="1" ref="HM24" ca="1">IFERROR(INDEX(INDIRECT("'"&amp;n_feu&amp;"'!$S$5:$S$164"),MATCH($Y24&amp;HM$15,INDIRECT("'"&amp;n_feu&amp;"'!$C$5:$C$164")&amp;INDIRECT("'"&amp;n_feu&amp;"'!$D$5:$D$164"),0)),"")</f>
        <v/>
      </c>
      <c r="HN24" s="23" t="str" cm="1">
        <f t="array" aca="1" ref="HN24" ca="1">IFERROR(INDEX(INDIRECT("'"&amp;n_feu&amp;"'!$S$5:$S$144"),MATCH($Y24&amp;HN$15,INDIRECT("'"&amp;n_feu&amp;"'!$C$5:$C$144")&amp;INDIRECT("'"&amp;n_feu&amp;"'!$D$5:$D$144"),0)),"")</f>
        <v/>
      </c>
      <c r="HO24" s="23" t="str" cm="1">
        <f t="array" aca="1" ref="HO24" ca="1">IFERROR(INDEX(INDIRECT("'"&amp;n_feu&amp;"'!$S$5:$S$144"),MATCH($Y24&amp;HO$15,INDIRECT("'"&amp;n_feu&amp;"'!$C$5:$C$144")&amp;INDIRECT("'"&amp;n_feu&amp;"'!$D$5:$D$144"),0)),"")</f>
        <v/>
      </c>
      <c r="HP24" s="23" t="str" cm="1">
        <f t="array" aca="1" ref="HP24" ca="1">IFERROR(INDEX(INDIRECT("'"&amp;n_feu&amp;"'!$S$5:$S$144"),MATCH($Y24&amp;HP$15,INDIRECT("'"&amp;n_feu&amp;"'!$C$5:$C$144")&amp;INDIRECT("'"&amp;n_feu&amp;"'!$D$5:$D$144"),0)),"")</f>
        <v/>
      </c>
      <c r="HQ24" s="23" t="str" cm="1">
        <f t="array" aca="1" ref="HQ24" ca="1">IFERROR(INDEX(INDIRECT("'"&amp;n_feu&amp;"'!$S$5:$S$144"),MATCH($Y24&amp;HQ$15,INDIRECT("'"&amp;n_feu&amp;"'!$C$5:$C$144")&amp;INDIRECT("'"&amp;n_feu&amp;"'!$D$5:$D$144"),0)),"")</f>
        <v/>
      </c>
      <c r="HR24" s="23" t="str" cm="1">
        <f t="array" aca="1" ref="HR24" ca="1">IFERROR(INDEX(INDIRECT("'"&amp;n_feu&amp;"'!$S$5:$S$144"),MATCH($Y24&amp;HR$15,INDIRECT("'"&amp;n_feu&amp;"'!$C$5:$C$144")&amp;INDIRECT("'"&amp;n_feu&amp;"'!$D$5:$D$144"),0)),"")</f>
        <v/>
      </c>
      <c r="HS24" s="54">
        <f t="shared" ca="1" si="94"/>
        <v>0</v>
      </c>
      <c r="HT24" s="54">
        <f t="shared" ca="1" si="95"/>
        <v>0</v>
      </c>
    </row>
    <row r="25" spans="1:228" ht="30" customHeight="1" x14ac:dyDescent="0.25">
      <c r="A25" s="22">
        <v>45490</v>
      </c>
      <c r="B25" s="23" t="str" cm="1">
        <f t="array" aca="1" ref="B25" ca="1">IFERROR(INDEX(INDIRECT("'"&amp;n_feu&amp;"'!$F$5:$F$144"),MATCH($A25&amp;B$13,INDIRECT("'"&amp;n_feu&amp;"'!$C$5:$C$144")&amp;INDIRECT("'"&amp;n_feu&amp;"'!$D$5:$D$144"),0)),"")</f>
        <v/>
      </c>
      <c r="C25" s="23" cm="1">
        <f t="array" aca="1" ref="C25" ca="1">IFERROR(INDEX(INDIRECT("'"&amp;n_feu&amp;"'!$F$5:$F$164"),MATCH($A25&amp;C$13,INDIRECT("'"&amp;n_feu&amp;"'!$C$5:$C$164")&amp;INDIRECT("'"&amp;n_feu&amp;"'!$D$5:$D$164"),0)),"")</f>
        <v>1615</v>
      </c>
      <c r="D25" s="23" t="str" cm="1">
        <f t="array" aca="1" ref="D25" ca="1">IFERROR(INDEX(INDIRECT("'"&amp;n_feu&amp;"'!$F$5:$F$144"),MATCH($A25&amp;D$13,INDIRECT("'"&amp;n_feu&amp;"'!$C$5:$C$144")&amp;INDIRECT("'"&amp;n_feu&amp;"'!$D$5:$D$144"),0)),"")</f>
        <v/>
      </c>
      <c r="E25" s="23" cm="1">
        <f t="array" aca="1" ref="E25" ca="1">IFERROR(INDEX(INDIRECT("'"&amp;n_feu&amp;"'!$F$5:$F$144"),MATCH($A25&amp;E$13,INDIRECT("'"&amp;n_feu&amp;"'!$C$5:$C$144")&amp;INDIRECT("'"&amp;n_feu&amp;"'!$D$5:$D$144"),0)),"")</f>
        <v>632.5</v>
      </c>
      <c r="F25" s="23" t="str" cm="1">
        <f t="array" aca="1" ref="F25" ca="1">IFERROR(INDEX(INDIRECT("'"&amp;n_feu&amp;"'!$F$5:$F$154"),MATCH($A25&amp;F$13,INDIRECT("'"&amp;n_feu&amp;"'!$C$5:$C$154")&amp;INDIRECT("'"&amp;n_feu&amp;"'!$D$5:$D$154"),0)),"")</f>
        <v/>
      </c>
      <c r="G25" s="23" t="str" cm="1">
        <f t="array" aca="1" ref="G25" ca="1">IFERROR(INDEX(INDIRECT("'"&amp;n_feu&amp;"'!$F$5:$F$154"),MATCH($A25&amp;G$13,INDIRECT("'"&amp;n_feu&amp;"'!$C$5:$C$154")&amp;INDIRECT("'"&amp;n_feu&amp;"'!$D$5:$D$154"),0)),"")</f>
        <v/>
      </c>
      <c r="H25" s="24">
        <f t="shared" ca="1" si="4"/>
        <v>0</v>
      </c>
      <c r="I25" s="25">
        <f t="shared" ca="1" si="98"/>
        <v>2247.5</v>
      </c>
      <c r="J25" s="22">
        <f t="shared" si="6"/>
        <v>45490</v>
      </c>
      <c r="K25" s="26" t="str" cm="1">
        <f t="array" aca="1" ref="K25" ca="1">IFERROR(INDEX(INDIRECT("'"&amp;n_feu&amp;"'!$cv$5:$cv$144"),MATCH($A25&amp;K$13,INDIRECT("'"&amp;n_feu&amp;"'!$C$5:$C$144")&amp;INDIRECT("'"&amp;n_feu&amp;"'!$D$5:$D$144"),0)),"")</f>
        <v/>
      </c>
      <c r="L25" s="27" t="str">
        <f t="shared" ca="1" si="99"/>
        <v>0</v>
      </c>
      <c r="M25" s="26" cm="1">
        <f t="array" aca="1" ref="M25" ca="1">IFERROR(INDEX(INDIRECT("'"&amp;n_feu&amp;"'!$cv$5:$cv$164"),MATCH($A25&amp;M$13,INDIRECT("'"&amp;n_feu&amp;"'!$C$5:$C$164")&amp;INDIRECT("'"&amp;n_feu&amp;"'!$D$5:$D$164"),0)),"")</f>
        <v>1615</v>
      </c>
      <c r="N25" s="27" t="str">
        <f t="shared" ca="1" si="100"/>
        <v>0</v>
      </c>
      <c r="O25" s="26" t="str" cm="1">
        <f t="array" aca="1" ref="O25" ca="1">IFERROR(INDEX(INDIRECT("'"&amp;n_feu&amp;"'!$cv$5:$cv$144"),MATCH($A25&amp;O$13,INDIRECT("'"&amp;n_feu&amp;"'!$C$5:$C$144")&amp;INDIRECT("'"&amp;n_feu&amp;"'!$D$5:$D$144"),0)),"")</f>
        <v/>
      </c>
      <c r="P25" s="27" t="str">
        <f t="shared" ca="1" si="101"/>
        <v>0</v>
      </c>
      <c r="Q25" s="26" cm="1">
        <f t="array" aca="1" ref="Q25" ca="1">IFERROR(INDEX(INDIRECT("'"&amp;n_feu&amp;"'!$cv$5:$cv$144"),MATCH($A25&amp;Q$13,INDIRECT("'"&amp;n_feu&amp;"'!$C$5:$C$144")&amp;INDIRECT("'"&amp;n_feu&amp;"'!$D$5:$D$144"),0)),"")</f>
        <v>632.5</v>
      </c>
      <c r="R25" s="27" t="str">
        <f t="shared" ca="1" si="102"/>
        <v>0</v>
      </c>
      <c r="S25" s="26" t="str" cm="1">
        <f t="array" aca="1" ref="S25" ca="1">IFERROR(INDEX(INDIRECT("'"&amp;n_feu&amp;"'!$cv$5:$cv$154"),MATCH($A25&amp;S$13,INDIRECT("'"&amp;n_feu&amp;"'!$C$5:$C$154")&amp;INDIRECT("'"&amp;n_feu&amp;"'!$D$5:$D$154"),0)),"")</f>
        <v/>
      </c>
      <c r="T25" s="27" t="str">
        <f t="shared" ca="1" si="103"/>
        <v>0</v>
      </c>
      <c r="U25" s="26" t="str" cm="1">
        <f t="array" aca="1" ref="U25" ca="1">IFERROR(INDEX(INDIRECT("'"&amp;n_feu&amp;"'!$cv$5:$cv$154"),MATCH($A25&amp;U$13,INDIRECT("'"&amp;n_feu&amp;"'!$C$5:$C$154")&amp;INDIRECT("'"&amp;n_feu&amp;"'!$D$5:$D$154"),0)),"")</f>
        <v/>
      </c>
      <c r="V25" s="27" t="str">
        <f t="shared" ca="1" si="104"/>
        <v>0</v>
      </c>
      <c r="W25" s="28">
        <f t="shared" ca="1" si="13"/>
        <v>0</v>
      </c>
      <c r="X25" s="28">
        <f t="shared" ca="1" si="14"/>
        <v>0</v>
      </c>
      <c r="Y25" s="22">
        <f t="shared" si="15"/>
        <v>45490</v>
      </c>
      <c r="Z25" s="23" t="str" cm="1">
        <f t="array" aca="1" ref="Z25" ca="1">IFERROR(INDEX(INDIRECT("'"&amp;n_feu&amp;"'!$I$5:$I$144"),MATCH($Y25&amp;Z$13,INDIRECT("'"&amp;n_feu&amp;"'!$C$5:$C$144")&amp;INDIRECT("'"&amp;n_feu&amp;"'!$D$5:$D$144"),0)),"")</f>
        <v/>
      </c>
      <c r="AA25" s="23" cm="1">
        <f t="array" aca="1" ref="AA25" ca="1">IFERROR(INDEX(INDIRECT("'"&amp;n_feu&amp;"'!$I$5:$I$164"),MATCH($Y25&amp;AA$13,INDIRECT("'"&amp;n_feu&amp;"'!$C$5:$C$164")&amp;INDIRECT("'"&amp;n_feu&amp;"'!$D$5:$D$164"),0)),"")</f>
        <v>570</v>
      </c>
      <c r="AB25" s="23" t="str" cm="1">
        <f t="array" aca="1" ref="AB25" ca="1">IFERROR(INDEX(INDIRECT("'"&amp;n_feu&amp;"'!$I$5:$I$144"),MATCH($Y25&amp;AB$13,INDIRECT("'"&amp;n_feu&amp;"'!$C$5:$C$144")&amp;INDIRECT("'"&amp;n_feu&amp;"'!$D$5:$D$144"),0)),"")</f>
        <v/>
      </c>
      <c r="AC25" s="23" cm="1">
        <f t="array" aca="1" ref="AC25" ca="1">IFERROR(INDEX(INDIRECT("'"&amp;n_feu&amp;"'!$I$5:$I$144"),MATCH($Y25&amp;AC$13,INDIRECT("'"&amp;n_feu&amp;"'!$C$5:$C$144")&amp;INDIRECT("'"&amp;n_feu&amp;"'!$D$5:$D$144"),0)),"")</f>
        <v>330</v>
      </c>
      <c r="AD25" s="23" t="str" cm="1">
        <f t="array" aca="1" ref="AD25" ca="1">IFERROR(INDEX(INDIRECT("'"&amp;n_feu&amp;"'!$I$5:$I$144"),MATCH($Y25&amp;AD$13,INDIRECT("'"&amp;n_feu&amp;"'!$C$5:$C$144")&amp;INDIRECT("'"&amp;n_feu&amp;"'!$D$5:$D$144"),0)),"")</f>
        <v/>
      </c>
      <c r="AE25" s="23" t="str" cm="1">
        <f t="array" aca="1" ref="AE25" ca="1">IFERROR(INDEX(INDIRECT("'"&amp;n_feu&amp;"'!$I$5:$I$154"),MATCH($Y25&amp;AE$13,INDIRECT("'"&amp;n_feu&amp;"'!$C$5:$C$154")&amp;INDIRECT("'"&amp;n_feu&amp;"'!$D$5:$D$154"),0)),"")</f>
        <v/>
      </c>
      <c r="AF25" s="23" t="str" cm="1">
        <f t="array" aca="1" ref="AF25" ca="1">IFERROR(INDEX(INDIRECT("'"&amp;n_feu&amp;"'!$I$5:$I$164"),MATCH($Y25&amp;AF$13,INDIRECT("'"&amp;n_feu&amp;"'!$C$5:$C$164")&amp;INDIRECT("'"&amp;n_feu&amp;"'!$D$5:$D$164"),0)),"")</f>
        <v/>
      </c>
      <c r="AG25" s="22">
        <f t="shared" si="16"/>
        <v>45490</v>
      </c>
      <c r="AH25" s="23" t="str" cm="1">
        <f t="array" aca="1" ref="AH25" ca="1">IFERROR(INDEX(INDIRECT("'"&amp;n_feu&amp;"'!$J$5:$J$144"),MATCH($Y25&amp;AH$13,INDIRECT("'"&amp;n_feu&amp;"'!$C$5:$C$144")&amp;INDIRECT("'"&amp;n_feu&amp;"'!$D$5:$D$144"),0)),"")</f>
        <v/>
      </c>
      <c r="AI25" s="23" cm="1">
        <f t="array" aca="1" ref="AI25" ca="1">IFERROR(INDEX(INDIRECT("'"&amp;n_feu&amp;"'!$J$5:$J$154"),MATCH($Y25&amp;AI$13,INDIRECT("'"&amp;n_feu&amp;"'!$C$5:$C$164")&amp;INDIRECT("'"&amp;n_feu&amp;"'!$D$5:$D$164"),0)),"")</f>
        <v>33</v>
      </c>
      <c r="AJ25" s="23" t="str" cm="1">
        <f t="array" aca="1" ref="AJ25" ca="1">IFERROR(INDEX(INDIRECT("'"&amp;n_feu&amp;"'!$J$5:$J$144"),MATCH($Y25&amp;AJ$13,INDIRECT("'"&amp;n_feu&amp;"'!$C$5:$C$144")&amp;INDIRECT("'"&amp;n_feu&amp;"'!$D$5:$D$144"),0)),"")</f>
        <v/>
      </c>
      <c r="AK25" s="23" t="str" cm="1">
        <f t="array" aca="1" ref="AK25" ca="1">IFERROR(INDEX(INDIRECT("'"&amp;n_feu&amp;"'!$J$5:$J$144"),MATCH($Y25&amp;AK$13,INDIRECT("'"&amp;n_feu&amp;"'!$C$5:$C$144")&amp;INDIRECT("'"&amp;n_feu&amp;"'!$D$5:$D$144"),0)),"")</f>
        <v/>
      </c>
      <c r="AL25" s="23" t="str" cm="1">
        <f t="array" aca="1" ref="AL25" ca="1">IFERROR(INDEX(INDIRECT("'"&amp;n_feu&amp;"'!$J$5:$J$144"),MATCH($Y25&amp;AL$13,INDIRECT("'"&amp;n_feu&amp;"'!$C$5:$C$144")&amp;INDIRECT("'"&amp;n_feu&amp;"'!$D$5:$D$144"),0)),"")</f>
        <v/>
      </c>
      <c r="AM25" s="23" t="str" cm="1">
        <f t="array" aca="1" ref="AM25" ca="1">IFERROR(INDEX(INDIRECT("'"&amp;n_feu&amp;"'!$J$5:$J$154"),MATCH($Y25&amp;AM$13,INDIRECT("'"&amp;n_feu&amp;"'!$C$5:$C$154")&amp;INDIRECT("'"&amp;n_feu&amp;"'!$D$5:$D$154"),0)),"")</f>
        <v/>
      </c>
      <c r="AN25" s="23" t="str" cm="1">
        <f t="array" aca="1" ref="AN25" ca="1">IFERROR(INDEX(INDIRECT("'"&amp;n_feu&amp;"'!$J$5:$J$154"),MATCH($Y25&amp;AN$13,INDIRECT("'"&amp;n_feu&amp;"'!$C$5:$C$164")&amp;INDIRECT("'"&amp;n_feu&amp;"'!$D$5:$D$164"),0)),"")</f>
        <v/>
      </c>
      <c r="AO25" s="22">
        <f t="shared" si="17"/>
        <v>45490</v>
      </c>
      <c r="AP25" s="23" t="str" cm="1">
        <f t="array" aca="1" ref="AP25" ca="1">IFERROR(INDEX(INDIRECT("'"&amp;n_feu&amp;"'!$K$5:$K$144"),MATCH($Y25&amp;AP$13,INDIRECT("'"&amp;n_feu&amp;"'!$C$5:$C$144")&amp;INDIRECT("'"&amp;n_feu&amp;"'!$D$5:$D$144"),0)),"")</f>
        <v/>
      </c>
      <c r="AQ25" s="23" cm="1">
        <f t="array" aca="1" ref="AQ25" ca="1">IFERROR(INDEX(INDIRECT("'"&amp;n_feu&amp;"'!$K$5:$K$164"),MATCH($Y25&amp;AQ$13,INDIRECT("'"&amp;n_feu&amp;"'!$C$5:$C$164")&amp;INDIRECT("'"&amp;n_feu&amp;"'!$D$5:$D$164"),0)),"")</f>
        <v>39</v>
      </c>
      <c r="AR25" s="23" t="str" cm="1">
        <f t="array" aca="1" ref="AR25" ca="1">IFERROR(INDEX(INDIRECT("'"&amp;n_feu&amp;"'!$K$5:$K$144"),MATCH($Y25&amp;AR$13,INDIRECT("'"&amp;n_feu&amp;"'!$C$5:$C$144")&amp;INDIRECT("'"&amp;n_feu&amp;"'!$D$5:$D$144"),0)),"")</f>
        <v/>
      </c>
      <c r="AS25" s="23" t="str" cm="1">
        <f t="array" aca="1" ref="AS25" ca="1">IFERROR(INDEX(INDIRECT("'"&amp;n_feu&amp;"'!$K$5:$K$144"),MATCH($Y25&amp;AS$13,INDIRECT("'"&amp;n_feu&amp;"'!$C$5:$C$144")&amp;INDIRECT("'"&amp;n_feu&amp;"'!$D$5:$D$144"),0)),"")</f>
        <v/>
      </c>
      <c r="AT25" s="23" t="str" cm="1">
        <f t="array" aca="1" ref="AT25" ca="1">IFERROR(INDEX(INDIRECT("'"&amp;n_feu&amp;"'!$K$5:$K$144"),MATCH($Y25&amp;AT$13,INDIRECT("'"&amp;n_feu&amp;"'!$C$5:$C$144")&amp;INDIRECT("'"&amp;n_feu&amp;"'!$D$5:$D$144"),0)),"")</f>
        <v/>
      </c>
      <c r="AU25" s="23" t="str" cm="1">
        <f t="array" aca="1" ref="AU25" ca="1">IFERROR(INDEX(INDIRECT("'"&amp;n_feu&amp;"'!$K$5:$K$154"),MATCH($Y25&amp;AU$13,INDIRECT("'"&amp;n_feu&amp;"'!$C$5:$C$154")&amp;INDIRECT("'"&amp;n_feu&amp;"'!$D$5:$D$154"),0)),"")</f>
        <v/>
      </c>
      <c r="AV25" s="23" t="str" cm="1">
        <f t="array" aca="1" ref="AV25" ca="1">IFERROR(INDEX(INDIRECT("'"&amp;n_feu&amp;"'!$K$5:$K$154"),MATCH($Y25&amp;AV$13,INDIRECT("'"&amp;n_feu&amp;"'!$C$5:$C$154")&amp;INDIRECT("'"&amp;n_feu&amp;"'!$D$5:$D$154"),0)),"")</f>
        <v/>
      </c>
      <c r="AW25" s="22">
        <f t="shared" si="18"/>
        <v>45490</v>
      </c>
      <c r="AX25" s="23" t="str" cm="1">
        <f t="array" aca="1" ref="AX25" ca="1">IFERROR(INDEX(INDIRECT("'"&amp;n_feu&amp;"'!$L$5:$L$144"),MATCH($Y25&amp;AX$13,INDIRECT("'"&amp;n_feu&amp;"'!$C$5:$C$144")&amp;INDIRECT("'"&amp;n_feu&amp;"'!$D$5:$D$144"),0)),"")</f>
        <v/>
      </c>
      <c r="AY25" s="23" t="str" cm="1">
        <f t="array" aca="1" ref="AY25" ca="1">IFERROR(INDEX(INDIRECT("'"&amp;n_feu&amp;"'!$L$5:$L$164"),MATCH($Y25&amp;AY$13,INDIRECT("'"&amp;n_feu&amp;"'!$C$5:$C$164")&amp;INDIRECT("'"&amp;n_feu&amp;"'!$D$5:$D$164"),0)),"")</f>
        <v/>
      </c>
      <c r="AZ25" s="23" t="str" cm="1">
        <f t="array" aca="1" ref="AZ25" ca="1">IFERROR(INDEX(INDIRECT("'"&amp;n_feu&amp;"'!$L$5:$L$144"),MATCH($Y25&amp;AZ$13,INDIRECT("'"&amp;n_feu&amp;"'!$C$5:$C$144")&amp;INDIRECT("'"&amp;n_feu&amp;"'!$D$5:$D$144"),0)),"")</f>
        <v/>
      </c>
      <c r="BA25" s="23" t="str" cm="1">
        <f t="array" aca="1" ref="BA25" ca="1">IFERROR(INDEX(INDIRECT("'"&amp;n_feu&amp;"'!$L$5:$L$144"),MATCH($Y25&amp;BA$13,INDIRECT("'"&amp;n_feu&amp;"'!$C$5:$C$144")&amp;INDIRECT("'"&amp;n_feu&amp;"'!$D$5:$D$144"),0)),"")</f>
        <v/>
      </c>
      <c r="BB25" s="23" t="str" cm="1">
        <f t="array" aca="1" ref="BB25" ca="1">IFERROR(INDEX(INDIRECT("'"&amp;n_feu&amp;"'!$L$5:$L$144"),MATCH($Y25&amp;BB$13,INDIRECT("'"&amp;n_feu&amp;"'!$C$5:$C$144")&amp;INDIRECT("'"&amp;n_feu&amp;"'!$D$5:$D$144"),0)),"")</f>
        <v/>
      </c>
      <c r="BC25" s="23" t="str" cm="1">
        <f t="array" aca="1" ref="BC25" ca="1">IFERROR(INDEX(INDIRECT("'"&amp;n_feu&amp;"'!$L$5:$L$164"),MATCH($Y25&amp;BC$13,INDIRECT("'"&amp;n_feu&amp;"'!$C$5:$C$164")&amp;INDIRECT("'"&amp;n_feu&amp;"'!$D$5:$D$164"),0)),"")</f>
        <v/>
      </c>
      <c r="BD25" s="23" t="str" cm="1">
        <f t="array" aca="1" ref="BD25" ca="1">IFERROR(INDEX(INDIRECT("'"&amp;n_feu&amp;"'!$L$5:$L$154"),MATCH($Y25&amp;BD$13,INDIRECT("'"&amp;n_feu&amp;"'!$C$5:$C$154")&amp;INDIRECT("'"&amp;n_feu&amp;"'!$D$5:$D$154"),0)),"")</f>
        <v/>
      </c>
      <c r="BE25" s="22">
        <f t="shared" si="19"/>
        <v>45490</v>
      </c>
      <c r="BF25" s="23" t="str" cm="1">
        <f t="array" aca="1" ref="BF25" ca="1">IFERROR(INDEX(INDIRECT("'"&amp;n_feu&amp;"'!$M$5:$M$144"),MATCH($Y25&amp;BF$13,INDIRECT("'"&amp;n_feu&amp;"'!$C$5:$C$144")&amp;INDIRECT("'"&amp;n_feu&amp;"'!$D$5:$D$144"),0)),"")</f>
        <v/>
      </c>
      <c r="BG25" s="23" t="str" cm="1">
        <f t="array" aca="1" ref="BG25" ca="1">IFERROR(INDEX(INDIRECT("'"&amp;n_feu&amp;"'!$M$5:$M$164"),MATCH($Y25&amp;BG$13,INDIRECT("'"&amp;n_feu&amp;"'!$C$5:$C$164")&amp;INDIRECT("'"&amp;n_feu&amp;"'!$D$5:$D$164"),0)),"")</f>
        <v/>
      </c>
      <c r="BH25" s="23" t="str" cm="1">
        <f t="array" aca="1" ref="BH25" ca="1">IFERROR(INDEX(INDIRECT("'"&amp;n_feu&amp;"'!$M$5:$M$144"),MATCH($Y25&amp;BH$13,INDIRECT("'"&amp;n_feu&amp;"'!$C$5:$C$144")&amp;INDIRECT("'"&amp;n_feu&amp;"'!$D$5:$D$144"),0)),"")</f>
        <v/>
      </c>
      <c r="BI25" s="23" t="str" cm="1">
        <f t="array" aca="1" ref="BI25" ca="1">IFERROR(INDEX(INDIRECT("'"&amp;n_feu&amp;"'!$M$5:$M$144"),MATCH($Y25&amp;BI$13,INDIRECT("'"&amp;n_feu&amp;"'!$C$5:$C$144")&amp;INDIRECT("'"&amp;n_feu&amp;"'!$D$5:$D$144"),0)),"")</f>
        <v/>
      </c>
      <c r="BJ25" s="23" t="str" cm="1">
        <f t="array" aca="1" ref="BJ25" ca="1">IFERROR(INDEX(INDIRECT("'"&amp;n_feu&amp;"'!$M$5:$M$144"),MATCH($Y25&amp;BJ$13,INDIRECT("'"&amp;n_feu&amp;"'!$C$5:$C$144")&amp;INDIRECT("'"&amp;n_feu&amp;"'!$D$5:$D$144"),0)),"")</f>
        <v/>
      </c>
      <c r="BK25" s="23" t="str" cm="1">
        <f t="array" aca="1" ref="BK25" ca="1">IFERROR(INDEX(INDIRECT("'"&amp;n_feu&amp;"'!$M$5:$M$164"),MATCH($Y25&amp;BK$13,INDIRECT("'"&amp;n_feu&amp;"'!$C$5:$C$164")&amp;INDIRECT("'"&amp;n_feu&amp;"'!$D$5:$D$164"),0)),"")</f>
        <v/>
      </c>
      <c r="BL25" s="23" t="str" cm="1">
        <f t="array" aca="1" ref="BL25" ca="1">IFERROR(INDEX(INDIRECT("'"&amp;n_feu&amp;"'!$M$5:$M$154"),MATCH($Y25&amp;BL$13,INDIRECT("'"&amp;n_feu&amp;"'!$C$5:$C$154")&amp;INDIRECT("'"&amp;n_feu&amp;"'!$D$5:$D$154"),0)),"")</f>
        <v/>
      </c>
      <c r="BM25" s="22">
        <f t="shared" si="20"/>
        <v>45490</v>
      </c>
      <c r="BN25" s="23" t="str">
        <f t="shared" ca="1" si="21"/>
        <v/>
      </c>
      <c r="BO25" s="23">
        <f t="shared" ca="1" si="22"/>
        <v>72</v>
      </c>
      <c r="BP25" s="23" t="str">
        <f t="shared" ca="1" si="22"/>
        <v/>
      </c>
      <c r="BQ25" s="23" t="str">
        <f t="shared" ca="1" si="22"/>
        <v/>
      </c>
      <c r="BR25" s="23" t="str">
        <f t="shared" ca="1" si="22"/>
        <v/>
      </c>
      <c r="BS25" s="23" t="str">
        <f t="shared" ca="1" si="22"/>
        <v/>
      </c>
      <c r="BT25" s="23" t="str">
        <f t="shared" ca="1" si="22"/>
        <v/>
      </c>
      <c r="BU25" s="22">
        <f t="shared" si="23"/>
        <v>45490</v>
      </c>
      <c r="BV25" s="22">
        <f t="shared" si="24"/>
        <v>45490</v>
      </c>
      <c r="BW25" s="23" t="str">
        <f t="shared" ca="1" si="25"/>
        <v/>
      </c>
      <c r="BX25" s="23"/>
      <c r="BY25" s="23" t="str">
        <f t="shared" si="26"/>
        <v/>
      </c>
      <c r="BZ25" s="23">
        <f t="shared" ca="1" si="27"/>
        <v>642</v>
      </c>
      <c r="CA25" s="23"/>
      <c r="CB25" s="23" t="str">
        <f t="shared" si="28"/>
        <v/>
      </c>
      <c r="CC25" s="23" t="str">
        <f t="shared" ca="1" si="29"/>
        <v/>
      </c>
      <c r="CD25" s="23"/>
      <c r="CE25" s="29" t="str">
        <f t="shared" si="30"/>
        <v/>
      </c>
      <c r="CF25" s="30">
        <f>570+72</f>
        <v>642</v>
      </c>
      <c r="CG25" s="30" t="str">
        <f t="shared" ca="1" si="31"/>
        <v/>
      </c>
      <c r="CH25" s="30" t="str">
        <f>IFERROR(INDEX('FORMULE TOTAL'!$AH$9:AH1016,MATCH(RECAP!A25,'FORMULE TOTAL'!$AI$9:AI1016,0)),"")</f>
        <v/>
      </c>
      <c r="CI25" s="23">
        <f t="shared" ca="1" si="105"/>
        <v>330</v>
      </c>
      <c r="CJ25" s="30">
        <f ca="1">IF(CI25="","",INDEX('[1] 01-01-23 au 24-05-2024'!$AN$5:$AN$5010,MATCH(BV25,'[1] 01-01-23 au 24-05-2024'!$AM$5:$AM$5010,0)))</f>
        <v>330</v>
      </c>
      <c r="CK25" s="23">
        <v>329.15</v>
      </c>
      <c r="CL25" s="30">
        <f ca="1">IF(CI25="","",INDEX('[1] 01-01-23 au 24-05-2024'!$AO$23:$AO$5010,MATCH(BV25,'[1] 01-01-23 au 24-05-2024'!$AM$23:$AM$5010,0)))</f>
        <v>329.15</v>
      </c>
      <c r="CM25" s="29">
        <f t="shared" ca="1" si="32"/>
        <v>0.85000000000002274</v>
      </c>
      <c r="CN25" s="23" t="str">
        <f t="shared" ca="1" si="33"/>
        <v/>
      </c>
      <c r="CO25" s="23"/>
      <c r="CP25" s="31" t="str">
        <f t="shared" si="34"/>
        <v/>
      </c>
      <c r="CQ25" s="23" t="str">
        <f t="shared" ca="1" si="35"/>
        <v/>
      </c>
      <c r="CR25" s="23"/>
      <c r="CS25" s="32" t="str">
        <f t="shared" si="36"/>
        <v/>
      </c>
      <c r="CT25" s="33"/>
      <c r="CU25" s="34">
        <f t="shared" ca="1" si="37"/>
        <v>0</v>
      </c>
      <c r="CV25" s="34">
        <f t="shared" si="38"/>
        <v>0</v>
      </c>
      <c r="CW25" s="35">
        <f t="shared" si="38"/>
        <v>0</v>
      </c>
      <c r="CX25" s="34">
        <f t="shared" ca="1" si="39"/>
        <v>972</v>
      </c>
      <c r="CY25" s="34">
        <f t="shared" si="40"/>
        <v>329.15</v>
      </c>
      <c r="CZ25" s="35">
        <f t="shared" ca="1" si="41"/>
        <v>0.85000000000002274</v>
      </c>
      <c r="DA25" s="22">
        <f t="shared" si="42"/>
        <v>45490</v>
      </c>
      <c r="DB25" s="35" t="str" cm="1">
        <f t="array" aca="1" ref="DB25" ca="1">IFERROR(INDEX(INDIRECT("'"&amp;n_feu&amp;"'!$O$5:$O$154"),MATCH($Y25&amp;DB$13,INDIRECT("'"&amp;n_feu&amp;"'!$C$5:$C$154")&amp;INDIRECT("'"&amp;n_feu&amp;"'!$D$5:$D$154"),0)),"")</f>
        <v/>
      </c>
      <c r="DC25" s="35"/>
      <c r="DD25" s="35" t="str">
        <f t="shared" ca="1" si="43"/>
        <v/>
      </c>
      <c r="DE25" s="36" t="str">
        <f t="shared" ca="1" si="44"/>
        <v/>
      </c>
      <c r="DF25" s="23" t="str">
        <f t="shared" ca="1" si="45"/>
        <v/>
      </c>
      <c r="DG25" s="23"/>
      <c r="DH25" s="31"/>
      <c r="DI25" s="37"/>
      <c r="DJ25" s="22">
        <f t="shared" si="46"/>
        <v>45490</v>
      </c>
      <c r="DK25" s="35" t="str" cm="1">
        <f t="array" aca="1" ref="DK25" ca="1">IFERROR(INDEX(INDIRECT("'"&amp;n_feu&amp;"'!$O$5:$O$164"),MATCH($Y25&amp;DK$13,INDIRECT("'"&amp;n_feu&amp;"'!$C$5:$C$164")&amp;INDIRECT("'"&amp;n_feu&amp;"'!$D$5:$D$164"),0)),"")</f>
        <v/>
      </c>
      <c r="DL25" s="35"/>
      <c r="DM25" s="35" t="str">
        <f t="shared" ca="1" si="47"/>
        <v/>
      </c>
      <c r="DN25" s="38">
        <f t="shared" ca="1" si="48"/>
        <v>0</v>
      </c>
      <c r="DO25" s="39" t="str" cm="1">
        <f t="array" ref="DO25">IF(ISNA(MATCH(A25,INT([2]SUMUP!$B$4:$B$550),0)),"",INDEX([2]SUMUP!$W:$W,MAX(IF(INT([2]SUMUP!$B$4:$B$550)=A25,ROW([2]SUMUP!$B$4:$B$550)))))</f>
        <v/>
      </c>
      <c r="DP25" s="39" t="str" cm="1">
        <f t="array" ref="DP25">IF(ISNA(MATCH(A25,INT([2]SUMUP!$B$4:$B$550),0)),"",INDEX([2]SUMUP!$X:$X,MAX(IF(INT([2]SUMUP!$B$4:$B$550)=A25,ROW([2]SUMUP!$B$4:$B$550)))))</f>
        <v/>
      </c>
      <c r="DQ25" s="39" t="str" cm="1">
        <f t="array" ref="DQ25">IF(ISNA(MATCH(A25,INT([2]SUMUP!$B$4:$B$550),0)),"",INDEX([2]SUMUP!$Y:$Y,MAX(IF(INT([2]SUMUP!$B$4:$B$550)=A25,ROW([2]SUMUP!$B$4:$B$550)))))</f>
        <v/>
      </c>
      <c r="DR25" s="36" t="str">
        <f t="shared" ca="1" si="106"/>
        <v/>
      </c>
      <c r="DS25" s="23" t="str">
        <f t="shared" ca="1" si="50"/>
        <v/>
      </c>
      <c r="DT25" s="23"/>
      <c r="DU25" s="31"/>
      <c r="DV25" s="37"/>
      <c r="DW25" s="22">
        <f t="shared" si="51"/>
        <v>45490</v>
      </c>
      <c r="DX25" s="40" t="str">
        <f t="shared" ca="1" si="52"/>
        <v/>
      </c>
      <c r="DY25" s="40">
        <f t="shared" ca="1" si="53"/>
        <v>642</v>
      </c>
      <c r="DZ25" s="40" t="str">
        <f t="shared" ca="1" si="54"/>
        <v/>
      </c>
      <c r="EA25" s="40">
        <f t="shared" ca="1" si="55"/>
        <v>330</v>
      </c>
      <c r="EB25" s="40" t="str">
        <f t="shared" ca="1" si="56"/>
        <v/>
      </c>
      <c r="EC25" s="40" t="str">
        <f t="shared" ca="1" si="57"/>
        <v/>
      </c>
      <c r="ED25" s="40"/>
      <c r="EE25" s="40" t="str">
        <f t="shared" ca="1" si="58"/>
        <v/>
      </c>
      <c r="EF25" s="41" t="str">
        <f t="shared" ca="1" si="107"/>
        <v/>
      </c>
      <c r="EG25" s="35">
        <f t="shared" ca="1" si="60"/>
        <v>972</v>
      </c>
      <c r="EH25" s="35" t="str" cm="1">
        <f t="array" aca="1" ref="EH25" ca="1">IFERROR(INDEX(INDIRECT("'"&amp;n_feu&amp;"'!$BH$5:$BH$154"),MATCH($Y25&amp;EH$13,INDIRECT("'"&amp;n_feu&amp;"'!$C$5:$C$154")&amp;INDIRECT("'"&amp;n_feu&amp;"'!$D$5:$D$154"),0)),"")</f>
        <v/>
      </c>
      <c r="EI25" s="35" cm="1">
        <f t="array" aca="1" ref="EI25" ca="1">IFERROR(INDEX(INDIRECT("'"&amp;n_feu&amp;"'!$BH$5:$BH$164"),MATCH($Y25&amp;EI$13,INDIRECT("'"&amp;n_feu&amp;"'!$C$5:$C$164")&amp;INDIRECT("'"&amp;n_feu&amp;"'!$D$5:$D$164"),0)),"")</f>
        <v>250</v>
      </c>
      <c r="EJ25" s="34" t="str" cm="1">
        <f t="array" aca="1" ref="EJ25" ca="1">IFERROR(INDEX(INDIRECT("'"&amp;n_feu&amp;"'!$BH$5:$BH$154"),MATCH($Y25&amp;EJ$13,INDIRECT("'"&amp;n_feu&amp;"'!$C$5:$C$154")&amp;INDIRECT("'"&amp;n_feu&amp;"'!$D$5:$D$154"),0)),"")</f>
        <v/>
      </c>
      <c r="EK25" s="34" cm="1">
        <f t="array" aca="1" ref="EK25" ca="1">IFERROR(INDEX(INDIRECT("'"&amp;n_feu&amp;"'!$BH$5:$BH$154"),MATCH($Y25&amp;EK$13,INDIRECT("'"&amp;n_feu&amp;"'!$C$5:$C$154")&amp;INDIRECT("'"&amp;n_feu&amp;"'!$D$5:$D$154"),0)),"")</f>
        <v>50</v>
      </c>
      <c r="EL25" s="34" t="str" cm="1">
        <f t="array" aca="1" ref="EL25" ca="1">IFERROR(INDEX(INDIRECT("'"&amp;n_feu&amp;"'!$BH$5:$BH$154"),MATCH($Y25&amp;EL$13,INDIRECT("'"&amp;n_feu&amp;"'!$C$5:$C$154")&amp;INDIRECT("'"&amp;n_feu&amp;"'!$D$5:$D$154"),0)),"")</f>
        <v/>
      </c>
      <c r="EM25" s="34" t="str" cm="1">
        <f t="array" aca="1" ref="EM25" ca="1">IFERROR(INDEX(INDIRECT("'"&amp;n_feu&amp;"'!$BH$5:$BH$154"),MATCH($Y25&amp;EM$13,INDIRECT("'"&amp;n_feu&amp;"'!$C$5:$C$154")&amp;INDIRECT("'"&amp;n_feu&amp;"'!$D$5:$D$154"),0)),"")</f>
        <v/>
      </c>
      <c r="EN25" s="34" t="str">
        <f t="shared" ca="1" si="61"/>
        <v/>
      </c>
      <c r="EO25" s="34">
        <f t="shared" ca="1" si="62"/>
        <v>300</v>
      </c>
      <c r="EP25" s="22">
        <f t="shared" si="63"/>
        <v>45490</v>
      </c>
      <c r="EQ25" s="23" t="str" cm="1">
        <f t="array" aca="1" ref="EQ25" ca="1">IFERROR(INDEX(INDIRECT("'"&amp;n_feu&amp;"'!$Q$5:$Q$144"),MATCH($Y25&amp;EQ$13,INDIRECT("'"&amp;n_feu&amp;"'!$C$5:$C$144")&amp;INDIRECT("'"&amp;n_feu&amp;"'!$D$5:$D$144"),0)),"")</f>
        <v/>
      </c>
      <c r="ER25" s="23" t="str" cm="1">
        <f t="array" aca="1" ref="ER25" ca="1">IFERROR(INDEX(INDIRECT("'"&amp;n_feu&amp;"'!$Q$5:$Q$164"),MATCH($Y25&amp;ER$13,INDIRECT("'"&amp;n_feu&amp;"'!$C$5:$C$164")&amp;INDIRECT("'"&amp;n_feu&amp;"'!$D$5:$D$164"),0)),"")</f>
        <v/>
      </c>
      <c r="ES25" s="23" t="str" cm="1">
        <f t="array" aca="1" ref="ES25" ca="1">IFERROR(INDEX(INDIRECT("'"&amp;n_feu&amp;"'!$Q$5:$Q$144"),MATCH($Y25&amp;ES$13,INDIRECT("'"&amp;n_feu&amp;"'!$C$5:$C$144")&amp;INDIRECT("'"&amp;n_feu&amp;"'!$D$5:$D$144"),0)),"")</f>
        <v/>
      </c>
      <c r="ET25" s="23" t="str" cm="1">
        <f t="array" aca="1" ref="ET25" ca="1">IFERROR(INDEX(INDIRECT("'"&amp;n_feu&amp;"'!$Q$5:$Q$144"),MATCH($Y25&amp;ET$13,INDIRECT("'"&amp;n_feu&amp;"'!$C$5:$C$144")&amp;INDIRECT("'"&amp;n_feu&amp;"'!$D$5:$D$144"),0)),"")</f>
        <v/>
      </c>
      <c r="EU25" s="23" t="str" cm="1">
        <f t="array" aca="1" ref="EU25" ca="1">IFERROR(INDEX(INDIRECT("'"&amp;n_feu&amp;"'!$Q$5:$Q$144"),MATCH($Y25&amp;EU$13,INDIRECT("'"&amp;n_feu&amp;"'!$C$5:$C$144")&amp;INDIRECT("'"&amp;n_feu&amp;"'!$D$5:$D$144"),0)),"")</f>
        <v/>
      </c>
      <c r="EV25" s="23" t="str" cm="1">
        <f t="array" aca="1" ref="EV25" ca="1">IFERROR(INDEX(INDIRECT("'"&amp;n_feu&amp;"'!$Q$5:$Q$144"),MATCH($Y25&amp;EV$13,INDIRECT("'"&amp;n_feu&amp;"'!$C$5:$C$144")&amp;INDIRECT("'"&amp;n_feu&amp;"'!$D$5:$D$144"),0)),"")</f>
        <v/>
      </c>
      <c r="EW25" s="23" t="str" cm="1">
        <f t="array" aca="1" ref="EW25" ca="1">IFERROR(INDEX(INDIRECT("'"&amp;n_feu&amp;"'!$Q$5:$Q$144"),MATCH($Y25&amp;EW$13,INDIRECT("'"&amp;n_feu&amp;"'!$C$5:$C$144")&amp;INDIRECT("'"&amp;n_feu&amp;"'!$D$5:$D$144"),0)),"")</f>
        <v/>
      </c>
      <c r="EX25" s="42" t="str">
        <f t="shared" ca="1" si="64"/>
        <v/>
      </c>
      <c r="EY25" s="43" t="str">
        <f t="shared" ca="1" si="65"/>
        <v/>
      </c>
      <c r="EZ25" s="44">
        <f t="shared" si="66"/>
        <v>45490</v>
      </c>
      <c r="FA25" s="23" t="str" cm="1">
        <f t="array" aca="1" ref="FA25" ca="1">IFERROR(INDEX(INDIRECT("'"&amp;n_feu&amp;"'!$R$5:$R$144"),MATCH($Y25&amp;FA$15,INDIRECT("'"&amp;n_feu&amp;"'!$C$5:$C$144")&amp;INDIRECT("'"&amp;n_feu&amp;"'!$D$5:$D$144"),0)),"")</f>
        <v/>
      </c>
      <c r="FB25" s="26" cm="1">
        <f t="array" aca="1" ref="FB25" ca="1">IFERROR(INDEX(INDIRECT("'"&amp;n_feu&amp;"'!$R$5:$R$164"),MATCH($Y25&amp;FB$15,INDIRECT("'"&amp;n_feu&amp;"'!$C$5:$C$164")&amp;INDIRECT("'"&amp;n_feu&amp;"'!$D$5:$D$164"),0)),"")</f>
        <v>642</v>
      </c>
      <c r="FC25" s="23" t="str" cm="1">
        <f t="array" aca="1" ref="FC25" ca="1">IFERROR(INDEX(INDIRECT("'"&amp;n_feu&amp;"'!$R$5:$R$144"),MATCH($Y25&amp;FC$15,INDIRECT("'"&amp;n_feu&amp;"'!$C$5:$C$144")&amp;INDIRECT("'"&amp;n_feu&amp;"'!$D$5:$D$144"),0)),"")</f>
        <v/>
      </c>
      <c r="FD25" s="26" cm="1">
        <f t="array" aca="1" ref="FD25" ca="1">IFERROR(INDEX(INDIRECT("'"&amp;n_feu&amp;"'!$R$5:$R$144"),MATCH($Y25&amp;FD$15,INDIRECT("'"&amp;n_feu&amp;"'!$C$5:$C$144")&amp;INDIRECT("'"&amp;n_feu&amp;"'!$D$5:$D$144"),0)),"")</f>
        <v>138.5</v>
      </c>
      <c r="FE25" s="23" t="str" cm="1">
        <f t="array" aca="1" ref="FE25" ca="1">IFERROR(INDEX(INDIRECT("'"&amp;n_feu&amp;"'!$R$5:$R$144"),MATCH($Y25&amp;FE$15,INDIRECT("'"&amp;n_feu&amp;"'!$C$5:$C$144")&amp;INDIRECT("'"&amp;n_feu&amp;"'!$D$5:$D$144"),0)),"")</f>
        <v/>
      </c>
      <c r="FF25" s="23" t="str" cm="1">
        <f t="array" aca="1" ref="FF25" ca="1">IFERROR(INDEX(INDIRECT("'"&amp;n_feu&amp;"'!$R$5:$R$154"),MATCH($Y25&amp;FF$15,INDIRECT("'"&amp;n_feu&amp;"'!$C$5:$C$154")&amp;INDIRECT("'"&amp;n_feu&amp;"'!$D$5:$D$154"),0)),"")</f>
        <v/>
      </c>
      <c r="FG25" s="31" t="str" cm="1">
        <f t="array" aca="1" ref="FG25" ca="1">IFERROR(INDEX(INDIRECT("'"&amp;n_feu&amp;"'!$R$5:$R$154"),MATCH($Y25&amp;FG$15,INDIRECT("'"&amp;n_feu&amp;"'!$C$5:$C$154")&amp;INDIRECT("'"&amp;n_feu&amp;"'!$D$5:$D$154"),0)),"")</f>
        <v/>
      </c>
      <c r="FH25" s="45" t="str">
        <f t="shared" ca="1" si="108"/>
        <v/>
      </c>
      <c r="FI25" s="46">
        <f t="shared" ca="1" si="68"/>
        <v>780.5</v>
      </c>
      <c r="FJ25" s="35">
        <f t="shared" ca="1" si="69"/>
        <v>13.190449999999998</v>
      </c>
      <c r="FK25" s="36" t="str">
        <f t="shared" ca="1" si="70"/>
        <v/>
      </c>
      <c r="FL25" s="23"/>
      <c r="FM25" s="23" t="str">
        <f t="shared" ca="1" si="71"/>
        <v/>
      </c>
      <c r="FN25" s="47" t="str">
        <f t="shared" si="72"/>
        <v/>
      </c>
      <c r="FO25" s="31"/>
      <c r="FP25" s="48"/>
      <c r="FQ25" s="36">
        <f t="shared" ca="1" si="73"/>
        <v>631.15019999999993</v>
      </c>
      <c r="FR25" s="23">
        <v>631.15</v>
      </c>
      <c r="FS25" s="23">
        <f t="shared" ca="1" si="96"/>
        <v>-1.9999999994979589E-4</v>
      </c>
      <c r="FT25" s="47">
        <f t="shared" si="97"/>
        <v>631.15</v>
      </c>
      <c r="FU25" s="31">
        <v>793.7</v>
      </c>
      <c r="FV25" s="49" t="s">
        <v>140</v>
      </c>
      <c r="FW25" s="22">
        <f t="shared" si="76"/>
        <v>45490</v>
      </c>
      <c r="FX25" s="36" t="str">
        <f t="shared" ca="1" si="77"/>
        <v/>
      </c>
      <c r="FY25" s="23"/>
      <c r="FZ25" s="23" t="str">
        <f t="shared" ca="1" si="78"/>
        <v/>
      </c>
      <c r="GA25" s="47" t="str">
        <f t="shared" si="79"/>
        <v/>
      </c>
      <c r="GB25" s="50"/>
      <c r="GC25" s="48"/>
      <c r="GD25" s="51">
        <f t="shared" ca="1" si="80"/>
        <v>136.15934999999999</v>
      </c>
      <c r="GE25" s="23">
        <f>96.83+39.32</f>
        <v>136.15</v>
      </c>
      <c r="GF25" s="23">
        <f t="shared" ca="1" si="81"/>
        <v>-9.3499999999835381E-3</v>
      </c>
      <c r="GG25" s="47">
        <f t="shared" si="82"/>
        <v>136.15</v>
      </c>
      <c r="GH25" s="31"/>
      <c r="GI25" s="49"/>
      <c r="GJ25" s="51" t="str">
        <f t="shared" ca="1" si="83"/>
        <v/>
      </c>
      <c r="GK25" s="23"/>
      <c r="GL25" s="23" t="str">
        <f t="shared" ca="1" si="84"/>
        <v/>
      </c>
      <c r="GM25" s="47" t="str">
        <f t="shared" si="85"/>
        <v/>
      </c>
      <c r="GN25" s="31"/>
      <c r="GO25" s="53"/>
      <c r="GP25" s="51" t="str">
        <f t="shared" ca="1" si="86"/>
        <v/>
      </c>
      <c r="GQ25" s="23"/>
      <c r="GR25" s="23" t="str">
        <f t="shared" ca="1" si="87"/>
        <v/>
      </c>
      <c r="GS25" s="47" t="str">
        <f t="shared" si="88"/>
        <v/>
      </c>
      <c r="GT25" s="31"/>
      <c r="GU25" s="53"/>
      <c r="GV25" s="36" t="str" cm="1">
        <f t="array" aca="1" ref="GV25" ca="1">IFERROR(INDEX(INDIRECT("'"&amp;n_feu&amp;"'!$O$5:$O$154"),MATCH($Y25&amp;DB$13,INDIRECT("'"&amp;n_feu&amp;"'!$C$5:$C$154")&amp;INDIRECT("'"&amp;n_feu&amp;"'!$D$5:$D$154"),0)),"")</f>
        <v/>
      </c>
      <c r="GW25" s="23" t="str">
        <f t="shared" si="89"/>
        <v/>
      </c>
      <c r="GX25" s="23"/>
      <c r="GY25" s="23" t="str">
        <f t="shared" si="90"/>
        <v/>
      </c>
      <c r="GZ25" s="47" t="str">
        <f t="shared" si="91"/>
        <v/>
      </c>
      <c r="HA25" s="31"/>
      <c r="HB25" s="53"/>
      <c r="HC25" s="22">
        <f t="shared" si="92"/>
        <v>45490</v>
      </c>
      <c r="HD25" s="23" t="str" cm="1">
        <f t="array" aca="1" ref="HD25" ca="1">IFERROR(INDEX(INDIRECT("'"&amp;n_feu&amp;"'!$S$5:$S$144"),MATCH($Y25&amp;HD$15,INDIRECT("'"&amp;n_feu&amp;"'!$C$5:$C$144")&amp;INDIRECT("'"&amp;n_feu&amp;"'!$D$5:$D$144"),0)),"")</f>
        <v/>
      </c>
      <c r="HE25" s="23" t="str" cm="1">
        <f t="array" aca="1" ref="HE25" ca="1">IFERROR(INDEX(INDIRECT("'"&amp;n_feu&amp;"'!$S$5:$S$164"),MATCH($Y25&amp;HE$15,INDIRECT("'"&amp;n_feu&amp;"'!$C$5:$C$164")&amp;INDIRECT("'"&amp;n_feu&amp;"'!$D$5:$D$164"),0)),"")</f>
        <v/>
      </c>
      <c r="HF25" s="23" t="str" cm="1">
        <f t="array" aca="1" ref="HF25" ca="1">IFERROR(INDEX(INDIRECT("'"&amp;n_feu&amp;"'!$S$5:$S$144"),MATCH($Y25&amp;HF$15,INDIRECT("'"&amp;n_feu&amp;"'!$C$5:$C$144")&amp;INDIRECT("'"&amp;n_feu&amp;"'!$D$5:$D$144"),0)),"")</f>
        <v/>
      </c>
      <c r="HG25" s="23" t="str" cm="1">
        <f t="array" aca="1" ref="HG25" ca="1">IFERROR(INDEX(INDIRECT("'"&amp;n_feu&amp;"'!$S$5:$S$144"),MATCH($Y25&amp;HG$15,INDIRECT("'"&amp;n_feu&amp;"'!$C$5:$C$144")&amp;INDIRECT("'"&amp;n_feu&amp;"'!$D$5:$D$144"),0)),"")</f>
        <v/>
      </c>
      <c r="HH25" s="23" t="str" cm="1">
        <f t="array" aca="1" ref="HH25" ca="1">IFERROR(INDEX(INDIRECT("'"&amp;n_feu&amp;"'!$S$5:$S$144"),MATCH($Y25&amp;HH$15,INDIRECT("'"&amp;n_feu&amp;"'!$C$5:$C$144")&amp;INDIRECT("'"&amp;n_feu&amp;"'!$D$5:$D$144"),0)),"")</f>
        <v/>
      </c>
      <c r="HI25" s="23" t="str" cm="1">
        <f t="array" aca="1" ref="HI25" ca="1">IFERROR(INDEX(INDIRECT("'"&amp;n_feu&amp;"'!$S$5:$S$144"),MATCH($Y25&amp;HI$15,INDIRECT("'"&amp;n_feu&amp;"'!$C$5:$C$144")&amp;INDIRECT("'"&amp;n_feu&amp;"'!$D$5:$D$144"),0)),"")</f>
        <v/>
      </c>
      <c r="HJ25" s="23" t="str" cm="1">
        <f t="array" aca="1" ref="HJ25" ca="1">IFERROR(INDEX(INDIRECT("'"&amp;n_feu&amp;"'!$S$5:$S$144"),MATCH($Y25&amp;HJ$15,INDIRECT("'"&amp;n_feu&amp;"'!$C$5:$C$144")&amp;INDIRECT("'"&amp;n_feu&amp;"'!$D$5:$D$144"),0)),"")</f>
        <v/>
      </c>
      <c r="HK25" s="22">
        <f t="shared" si="93"/>
        <v>45490</v>
      </c>
      <c r="HL25" s="23" t="str" cm="1">
        <f t="array" aca="1" ref="HL25" ca="1">IFERROR(INDEX(INDIRECT("'"&amp;n_feu&amp;"'!$S$5:$S$144"),MATCH($Y25&amp;HL$15,INDIRECT("'"&amp;n_feu&amp;"'!$C$5:$C$144")&amp;INDIRECT("'"&amp;n_feu&amp;"'!$D$5:$D$144"),0)),"")</f>
        <v/>
      </c>
      <c r="HM25" s="23" t="str" cm="1">
        <f t="array" aca="1" ref="HM25" ca="1">IFERROR(INDEX(INDIRECT("'"&amp;n_feu&amp;"'!$S$5:$S$164"),MATCH($Y25&amp;HM$15,INDIRECT("'"&amp;n_feu&amp;"'!$C$5:$C$164")&amp;INDIRECT("'"&amp;n_feu&amp;"'!$D$5:$D$164"),0)),"")</f>
        <v/>
      </c>
      <c r="HN25" s="23" t="str" cm="1">
        <f t="array" aca="1" ref="HN25" ca="1">IFERROR(INDEX(INDIRECT("'"&amp;n_feu&amp;"'!$S$5:$S$144"),MATCH($Y25&amp;HN$15,INDIRECT("'"&amp;n_feu&amp;"'!$C$5:$C$144")&amp;INDIRECT("'"&amp;n_feu&amp;"'!$D$5:$D$144"),0)),"")</f>
        <v/>
      </c>
      <c r="HO25" s="23" t="str" cm="1">
        <f t="array" aca="1" ref="HO25" ca="1">IFERROR(INDEX(INDIRECT("'"&amp;n_feu&amp;"'!$S$5:$S$144"),MATCH($Y25&amp;HO$15,INDIRECT("'"&amp;n_feu&amp;"'!$C$5:$C$144")&amp;INDIRECT("'"&amp;n_feu&amp;"'!$D$5:$D$144"),0)),"")</f>
        <v/>
      </c>
      <c r="HP25" s="23" t="str" cm="1">
        <f t="array" aca="1" ref="HP25" ca="1">IFERROR(INDEX(INDIRECT("'"&amp;n_feu&amp;"'!$S$5:$S$144"),MATCH($Y25&amp;HP$15,INDIRECT("'"&amp;n_feu&amp;"'!$C$5:$C$144")&amp;INDIRECT("'"&amp;n_feu&amp;"'!$D$5:$D$144"),0)),"")</f>
        <v/>
      </c>
      <c r="HQ25" s="23" t="str" cm="1">
        <f t="array" aca="1" ref="HQ25" ca="1">IFERROR(INDEX(INDIRECT("'"&amp;n_feu&amp;"'!$S$5:$S$144"),MATCH($Y25&amp;HQ$15,INDIRECT("'"&amp;n_feu&amp;"'!$C$5:$C$144")&amp;INDIRECT("'"&amp;n_feu&amp;"'!$D$5:$D$144"),0)),"")</f>
        <v/>
      </c>
      <c r="HR25" s="23" t="str" cm="1">
        <f t="array" aca="1" ref="HR25" ca="1">IFERROR(INDEX(INDIRECT("'"&amp;n_feu&amp;"'!$S$5:$S$144"),MATCH($Y25&amp;HR$15,INDIRECT("'"&amp;n_feu&amp;"'!$C$5:$C$144")&amp;INDIRECT("'"&amp;n_feu&amp;"'!$D$5:$D$144"),0)),"")</f>
        <v/>
      </c>
      <c r="HS25" s="54">
        <f t="shared" ca="1" si="94"/>
        <v>0</v>
      </c>
      <c r="HT25" s="54">
        <f t="shared" ca="1" si="95"/>
        <v>0</v>
      </c>
    </row>
    <row r="26" spans="1:228" ht="30" customHeight="1" x14ac:dyDescent="0.25">
      <c r="A26" s="22">
        <v>45491</v>
      </c>
      <c r="B26" s="23" t="str" cm="1">
        <f t="array" aca="1" ref="B26" ca="1">IFERROR(INDEX(INDIRECT("'"&amp;n_feu&amp;"'!$F$5:$F$144"),MATCH($A26&amp;B$13,INDIRECT("'"&amp;n_feu&amp;"'!$C$5:$C$144")&amp;INDIRECT("'"&amp;n_feu&amp;"'!$D$5:$D$144"),0)),"")</f>
        <v/>
      </c>
      <c r="C26" s="23" cm="1">
        <f t="array" aca="1" ref="C26" ca="1">IFERROR(INDEX(INDIRECT("'"&amp;n_feu&amp;"'!$F$5:$F$164"),MATCH($A26&amp;C$13,INDIRECT("'"&amp;n_feu&amp;"'!$C$5:$C$164")&amp;INDIRECT("'"&amp;n_feu&amp;"'!$D$5:$D$164"),0)),"")</f>
        <v>1067</v>
      </c>
      <c r="D26" s="23" t="str" cm="1">
        <f t="array" aca="1" ref="D26" ca="1">IFERROR(INDEX(INDIRECT("'"&amp;n_feu&amp;"'!$F$5:$F$144"),MATCH($A26&amp;D$13,INDIRECT("'"&amp;n_feu&amp;"'!$C$5:$C$144")&amp;INDIRECT("'"&amp;n_feu&amp;"'!$D$5:$D$144"),0)),"")</f>
        <v/>
      </c>
      <c r="E26" s="23" cm="1">
        <f t="array" aca="1" ref="E26" ca="1">IFERROR(INDEX(INDIRECT("'"&amp;n_feu&amp;"'!$F$5:$F$144"),MATCH($A26&amp;E$13,INDIRECT("'"&amp;n_feu&amp;"'!$C$5:$C$144")&amp;INDIRECT("'"&amp;n_feu&amp;"'!$D$5:$D$144"),0)),"")</f>
        <v>395</v>
      </c>
      <c r="F26" s="23" t="str" cm="1">
        <f t="array" aca="1" ref="F26" ca="1">IFERROR(INDEX(INDIRECT("'"&amp;n_feu&amp;"'!$F$5:$F$154"),MATCH($A26&amp;F$13,INDIRECT("'"&amp;n_feu&amp;"'!$C$5:$C$154")&amp;INDIRECT("'"&amp;n_feu&amp;"'!$D$5:$D$154"),0)),"")</f>
        <v/>
      </c>
      <c r="G26" s="23" t="str" cm="1">
        <f t="array" aca="1" ref="G26" ca="1">IFERROR(INDEX(INDIRECT("'"&amp;n_feu&amp;"'!$F$5:$F$154"),MATCH($A26&amp;G$13,INDIRECT("'"&amp;n_feu&amp;"'!$C$5:$C$154")&amp;INDIRECT("'"&amp;n_feu&amp;"'!$D$5:$D$154"),0)),"")</f>
        <v/>
      </c>
      <c r="H26" s="24">
        <f t="shared" ca="1" si="4"/>
        <v>0</v>
      </c>
      <c r="I26" s="25">
        <f t="shared" ca="1" si="98"/>
        <v>1462</v>
      </c>
      <c r="J26" s="22">
        <f t="shared" si="6"/>
        <v>45491</v>
      </c>
      <c r="K26" s="26" t="str" cm="1">
        <f t="array" aca="1" ref="K26" ca="1">IFERROR(INDEX(INDIRECT("'"&amp;n_feu&amp;"'!$cv$5:$cv$144"),MATCH($A26&amp;K$13,INDIRECT("'"&amp;n_feu&amp;"'!$C$5:$C$144")&amp;INDIRECT("'"&amp;n_feu&amp;"'!$D$5:$D$144"),0)),"")</f>
        <v/>
      </c>
      <c r="L26" s="27" t="str">
        <f t="shared" ca="1" si="99"/>
        <v>0</v>
      </c>
      <c r="M26" s="26" cm="1">
        <f t="array" aca="1" ref="M26" ca="1">IFERROR(INDEX(INDIRECT("'"&amp;n_feu&amp;"'!$cv$5:$cv$164"),MATCH($A26&amp;M$13,INDIRECT("'"&amp;n_feu&amp;"'!$C$5:$C$164")&amp;INDIRECT("'"&amp;n_feu&amp;"'!$D$5:$D$164"),0)),"")</f>
        <v>1067</v>
      </c>
      <c r="N26" s="27" t="str">
        <f t="shared" ca="1" si="100"/>
        <v>0</v>
      </c>
      <c r="O26" s="26" t="str" cm="1">
        <f t="array" aca="1" ref="O26" ca="1">IFERROR(INDEX(INDIRECT("'"&amp;n_feu&amp;"'!$cv$5:$cv$144"),MATCH($A26&amp;O$13,INDIRECT("'"&amp;n_feu&amp;"'!$C$5:$C$144")&amp;INDIRECT("'"&amp;n_feu&amp;"'!$D$5:$D$144"),0)),"")</f>
        <v/>
      </c>
      <c r="P26" s="27" t="str">
        <f t="shared" ca="1" si="101"/>
        <v>0</v>
      </c>
      <c r="Q26" s="26" cm="1">
        <f t="array" aca="1" ref="Q26" ca="1">IFERROR(INDEX(INDIRECT("'"&amp;n_feu&amp;"'!$cv$5:$cv$144"),MATCH($A26&amp;Q$13,INDIRECT("'"&amp;n_feu&amp;"'!$C$5:$C$144")&amp;INDIRECT("'"&amp;n_feu&amp;"'!$D$5:$D$144"),0)),"")</f>
        <v>395</v>
      </c>
      <c r="R26" s="27" t="str">
        <f t="shared" ca="1" si="102"/>
        <v>0</v>
      </c>
      <c r="S26" s="26" t="str" cm="1">
        <f t="array" aca="1" ref="S26" ca="1">IFERROR(INDEX(INDIRECT("'"&amp;n_feu&amp;"'!$cv$5:$cv$154"),MATCH($A26&amp;S$13,INDIRECT("'"&amp;n_feu&amp;"'!$C$5:$C$154")&amp;INDIRECT("'"&amp;n_feu&amp;"'!$D$5:$D$154"),0)),"")</f>
        <v/>
      </c>
      <c r="T26" s="27" t="str">
        <f t="shared" ca="1" si="103"/>
        <v>0</v>
      </c>
      <c r="U26" s="26" t="str" cm="1">
        <f t="array" aca="1" ref="U26" ca="1">IFERROR(INDEX(INDIRECT("'"&amp;n_feu&amp;"'!$cv$5:$cv$154"),MATCH($A26&amp;U$13,INDIRECT("'"&amp;n_feu&amp;"'!$C$5:$C$154")&amp;INDIRECT("'"&amp;n_feu&amp;"'!$D$5:$D$154"),0)),"")</f>
        <v/>
      </c>
      <c r="V26" s="27" t="str">
        <f t="shared" ca="1" si="104"/>
        <v>0</v>
      </c>
      <c r="W26" s="28">
        <f t="shared" ca="1" si="13"/>
        <v>0</v>
      </c>
      <c r="X26" s="28">
        <f t="shared" ca="1" si="14"/>
        <v>0</v>
      </c>
      <c r="Y26" s="22">
        <f t="shared" si="15"/>
        <v>45491</v>
      </c>
      <c r="Z26" s="23" t="str" cm="1">
        <f t="array" aca="1" ref="Z26" ca="1">IFERROR(INDEX(INDIRECT("'"&amp;n_feu&amp;"'!$I$5:$I$144"),MATCH($Y26&amp;Z$13,INDIRECT("'"&amp;n_feu&amp;"'!$C$5:$C$144")&amp;INDIRECT("'"&amp;n_feu&amp;"'!$D$5:$D$144"),0)),"")</f>
        <v/>
      </c>
      <c r="AA26" s="23" cm="1">
        <f t="array" aca="1" ref="AA26" ca="1">IFERROR(INDEX(INDIRECT("'"&amp;n_feu&amp;"'!$I$5:$I$164"),MATCH($Y26&amp;AA$13,INDIRECT("'"&amp;n_feu&amp;"'!$C$5:$C$164")&amp;INDIRECT("'"&amp;n_feu&amp;"'!$D$5:$D$164"),0)),"")</f>
        <v>398</v>
      </c>
      <c r="AB26" s="23" t="str" cm="1">
        <f t="array" aca="1" ref="AB26" ca="1">IFERROR(INDEX(INDIRECT("'"&amp;n_feu&amp;"'!$I$5:$I$144"),MATCH($Y26&amp;AB$13,INDIRECT("'"&amp;n_feu&amp;"'!$C$5:$C$144")&amp;INDIRECT("'"&amp;n_feu&amp;"'!$D$5:$D$144"),0)),"")</f>
        <v/>
      </c>
      <c r="AC26" s="23" cm="1">
        <f t="array" aca="1" ref="AC26" ca="1">IFERROR(INDEX(INDIRECT("'"&amp;n_feu&amp;"'!$I$5:$I$144"),MATCH($Y26&amp;AC$13,INDIRECT("'"&amp;n_feu&amp;"'!$C$5:$C$144")&amp;INDIRECT("'"&amp;n_feu&amp;"'!$D$5:$D$144"),0)),"")</f>
        <v>92</v>
      </c>
      <c r="AD26" s="23" t="str" cm="1">
        <f t="array" aca="1" ref="AD26" ca="1">IFERROR(INDEX(INDIRECT("'"&amp;n_feu&amp;"'!$I$5:$I$144"),MATCH($Y26&amp;AD$13,INDIRECT("'"&amp;n_feu&amp;"'!$C$5:$C$144")&amp;INDIRECT("'"&amp;n_feu&amp;"'!$D$5:$D$144"),0)),"")</f>
        <v/>
      </c>
      <c r="AE26" s="23" t="str" cm="1">
        <f t="array" aca="1" ref="AE26" ca="1">IFERROR(INDEX(INDIRECT("'"&amp;n_feu&amp;"'!$I$5:$I$154"),MATCH($Y26&amp;AE$13,INDIRECT("'"&amp;n_feu&amp;"'!$C$5:$C$154")&amp;INDIRECT("'"&amp;n_feu&amp;"'!$D$5:$D$154"),0)),"")</f>
        <v/>
      </c>
      <c r="AF26" s="23" t="str" cm="1">
        <f t="array" aca="1" ref="AF26" ca="1">IFERROR(INDEX(INDIRECT("'"&amp;n_feu&amp;"'!$I$5:$I$164"),MATCH($Y26&amp;AF$13,INDIRECT("'"&amp;n_feu&amp;"'!$C$5:$C$164")&amp;INDIRECT("'"&amp;n_feu&amp;"'!$D$5:$D$164"),0)),"")</f>
        <v/>
      </c>
      <c r="AG26" s="22">
        <f t="shared" si="16"/>
        <v>45491</v>
      </c>
      <c r="AH26" s="23" t="str" cm="1">
        <f t="array" aca="1" ref="AH26" ca="1">IFERROR(INDEX(INDIRECT("'"&amp;n_feu&amp;"'!$J$5:$J$144"),MATCH($Y26&amp;AH$13,INDIRECT("'"&amp;n_feu&amp;"'!$C$5:$C$144")&amp;INDIRECT("'"&amp;n_feu&amp;"'!$D$5:$D$144"),0)),"")</f>
        <v/>
      </c>
      <c r="AI26" s="23" t="str" cm="1">
        <f t="array" aca="1" ref="AI26" ca="1">IFERROR(INDEX(INDIRECT("'"&amp;n_feu&amp;"'!$J$5:$J$154"),MATCH($Y26&amp;AI$13,INDIRECT("'"&amp;n_feu&amp;"'!$C$5:$C$164")&amp;INDIRECT("'"&amp;n_feu&amp;"'!$D$5:$D$164"),0)),"")</f>
        <v/>
      </c>
      <c r="AJ26" s="23" t="str" cm="1">
        <f t="array" aca="1" ref="AJ26" ca="1">IFERROR(INDEX(INDIRECT("'"&amp;n_feu&amp;"'!$J$5:$J$144"),MATCH($Y26&amp;AJ$13,INDIRECT("'"&amp;n_feu&amp;"'!$C$5:$C$144")&amp;INDIRECT("'"&amp;n_feu&amp;"'!$D$5:$D$144"),0)),"")</f>
        <v/>
      </c>
      <c r="AK26" s="23" t="str" cm="1">
        <f t="array" aca="1" ref="AK26" ca="1">IFERROR(INDEX(INDIRECT("'"&amp;n_feu&amp;"'!$J$5:$J$144"),MATCH($Y26&amp;AK$13,INDIRECT("'"&amp;n_feu&amp;"'!$C$5:$C$144")&amp;INDIRECT("'"&amp;n_feu&amp;"'!$D$5:$D$144"),0)),"")</f>
        <v/>
      </c>
      <c r="AL26" s="23" t="str" cm="1">
        <f t="array" aca="1" ref="AL26" ca="1">IFERROR(INDEX(INDIRECT("'"&amp;n_feu&amp;"'!$J$5:$J$144"),MATCH($Y26&amp;AL$13,INDIRECT("'"&amp;n_feu&amp;"'!$C$5:$C$144")&amp;INDIRECT("'"&amp;n_feu&amp;"'!$D$5:$D$144"),0)),"")</f>
        <v/>
      </c>
      <c r="AM26" s="23" t="str" cm="1">
        <f t="array" aca="1" ref="AM26" ca="1">IFERROR(INDEX(INDIRECT("'"&amp;n_feu&amp;"'!$J$5:$J$154"),MATCH($Y26&amp;AM$13,INDIRECT("'"&amp;n_feu&amp;"'!$C$5:$C$154")&amp;INDIRECT("'"&amp;n_feu&amp;"'!$D$5:$D$154"),0)),"")</f>
        <v/>
      </c>
      <c r="AN26" s="23" t="str" cm="1">
        <f t="array" aca="1" ref="AN26" ca="1">IFERROR(INDEX(INDIRECT("'"&amp;n_feu&amp;"'!$J$5:$J$154"),MATCH($Y26&amp;AN$13,INDIRECT("'"&amp;n_feu&amp;"'!$C$5:$C$164")&amp;INDIRECT("'"&amp;n_feu&amp;"'!$D$5:$D$164"),0)),"")</f>
        <v/>
      </c>
      <c r="AO26" s="22">
        <f t="shared" si="17"/>
        <v>45491</v>
      </c>
      <c r="AP26" s="23" t="str" cm="1">
        <f t="array" aca="1" ref="AP26" ca="1">IFERROR(INDEX(INDIRECT("'"&amp;n_feu&amp;"'!$K$5:$K$144"),MATCH($Y26&amp;AP$13,INDIRECT("'"&amp;n_feu&amp;"'!$C$5:$C$144")&amp;INDIRECT("'"&amp;n_feu&amp;"'!$D$5:$D$144"),0)),"")</f>
        <v/>
      </c>
      <c r="AQ26" s="23" cm="1">
        <f t="array" aca="1" ref="AQ26" ca="1">IFERROR(INDEX(INDIRECT("'"&amp;n_feu&amp;"'!$K$5:$K$164"),MATCH($Y26&amp;AQ$13,INDIRECT("'"&amp;n_feu&amp;"'!$C$5:$C$164")&amp;INDIRECT("'"&amp;n_feu&amp;"'!$D$5:$D$164"),0)),"")</f>
        <v>152</v>
      </c>
      <c r="AR26" s="23" t="str" cm="1">
        <f t="array" aca="1" ref="AR26" ca="1">IFERROR(INDEX(INDIRECT("'"&amp;n_feu&amp;"'!$K$5:$K$144"),MATCH($Y26&amp;AR$13,INDIRECT("'"&amp;n_feu&amp;"'!$C$5:$C$144")&amp;INDIRECT("'"&amp;n_feu&amp;"'!$D$5:$D$144"),0)),"")</f>
        <v/>
      </c>
      <c r="AS26" s="23" t="str" cm="1">
        <f t="array" aca="1" ref="AS26" ca="1">IFERROR(INDEX(INDIRECT("'"&amp;n_feu&amp;"'!$K$5:$K$144"),MATCH($Y26&amp;AS$13,INDIRECT("'"&amp;n_feu&amp;"'!$C$5:$C$144")&amp;INDIRECT("'"&amp;n_feu&amp;"'!$D$5:$D$144"),0)),"")</f>
        <v/>
      </c>
      <c r="AT26" s="23" t="str" cm="1">
        <f t="array" aca="1" ref="AT26" ca="1">IFERROR(INDEX(INDIRECT("'"&amp;n_feu&amp;"'!$K$5:$K$144"),MATCH($Y26&amp;AT$13,INDIRECT("'"&amp;n_feu&amp;"'!$C$5:$C$144")&amp;INDIRECT("'"&amp;n_feu&amp;"'!$D$5:$D$144"),0)),"")</f>
        <v/>
      </c>
      <c r="AU26" s="23" t="str" cm="1">
        <f t="array" aca="1" ref="AU26" ca="1">IFERROR(INDEX(INDIRECT("'"&amp;n_feu&amp;"'!$K$5:$K$154"),MATCH($Y26&amp;AU$13,INDIRECT("'"&amp;n_feu&amp;"'!$C$5:$C$154")&amp;INDIRECT("'"&amp;n_feu&amp;"'!$D$5:$D$154"),0)),"")</f>
        <v/>
      </c>
      <c r="AV26" s="23" t="str" cm="1">
        <f t="array" aca="1" ref="AV26" ca="1">IFERROR(INDEX(INDIRECT("'"&amp;n_feu&amp;"'!$K$5:$K$154"),MATCH($Y26&amp;AV$13,INDIRECT("'"&amp;n_feu&amp;"'!$C$5:$C$154")&amp;INDIRECT("'"&amp;n_feu&amp;"'!$D$5:$D$154"),0)),"")</f>
        <v/>
      </c>
      <c r="AW26" s="22">
        <f t="shared" si="18"/>
        <v>45491</v>
      </c>
      <c r="AX26" s="23" t="str" cm="1">
        <f t="array" aca="1" ref="AX26" ca="1">IFERROR(INDEX(INDIRECT("'"&amp;n_feu&amp;"'!$L$5:$L$144"),MATCH($Y26&amp;AX$13,INDIRECT("'"&amp;n_feu&amp;"'!$C$5:$C$144")&amp;INDIRECT("'"&amp;n_feu&amp;"'!$D$5:$D$144"),0)),"")</f>
        <v/>
      </c>
      <c r="AY26" s="23" t="str" cm="1">
        <f t="array" aca="1" ref="AY26" ca="1">IFERROR(INDEX(INDIRECT("'"&amp;n_feu&amp;"'!$L$5:$L$164"),MATCH($Y26&amp;AY$13,INDIRECT("'"&amp;n_feu&amp;"'!$C$5:$C$164")&amp;INDIRECT("'"&amp;n_feu&amp;"'!$D$5:$D$164"),0)),"")</f>
        <v/>
      </c>
      <c r="AZ26" s="23" t="str" cm="1">
        <f t="array" aca="1" ref="AZ26" ca="1">IFERROR(INDEX(INDIRECT("'"&amp;n_feu&amp;"'!$L$5:$L$144"),MATCH($Y26&amp;AZ$13,INDIRECT("'"&amp;n_feu&amp;"'!$C$5:$C$144")&amp;INDIRECT("'"&amp;n_feu&amp;"'!$D$5:$D$144"),0)),"")</f>
        <v/>
      </c>
      <c r="BA26" s="23" t="str" cm="1">
        <f t="array" aca="1" ref="BA26" ca="1">IFERROR(INDEX(INDIRECT("'"&amp;n_feu&amp;"'!$L$5:$L$144"),MATCH($Y26&amp;BA$13,INDIRECT("'"&amp;n_feu&amp;"'!$C$5:$C$144")&amp;INDIRECT("'"&amp;n_feu&amp;"'!$D$5:$D$144"),0)),"")</f>
        <v/>
      </c>
      <c r="BB26" s="23" t="str" cm="1">
        <f t="array" aca="1" ref="BB26" ca="1">IFERROR(INDEX(INDIRECT("'"&amp;n_feu&amp;"'!$L$5:$L$144"),MATCH($Y26&amp;BB$13,INDIRECT("'"&amp;n_feu&amp;"'!$C$5:$C$144")&amp;INDIRECT("'"&amp;n_feu&amp;"'!$D$5:$D$144"),0)),"")</f>
        <v/>
      </c>
      <c r="BC26" s="23" t="str" cm="1">
        <f t="array" aca="1" ref="BC26" ca="1">IFERROR(INDEX(INDIRECT("'"&amp;n_feu&amp;"'!$L$5:$L$164"),MATCH($Y26&amp;BC$13,INDIRECT("'"&amp;n_feu&amp;"'!$C$5:$C$164")&amp;INDIRECT("'"&amp;n_feu&amp;"'!$D$5:$D$164"),0)),"")</f>
        <v/>
      </c>
      <c r="BD26" s="23" t="str" cm="1">
        <f t="array" aca="1" ref="BD26" ca="1">IFERROR(INDEX(INDIRECT("'"&amp;n_feu&amp;"'!$L$5:$L$154"),MATCH($Y26&amp;BD$13,INDIRECT("'"&amp;n_feu&amp;"'!$C$5:$C$154")&amp;INDIRECT("'"&amp;n_feu&amp;"'!$D$5:$D$154"),0)),"")</f>
        <v/>
      </c>
      <c r="BE26" s="22">
        <f t="shared" si="19"/>
        <v>45491</v>
      </c>
      <c r="BF26" s="23" t="str" cm="1">
        <f t="array" aca="1" ref="BF26" ca="1">IFERROR(INDEX(INDIRECT("'"&amp;n_feu&amp;"'!$M$5:$M$144"),MATCH($Y26&amp;BF$13,INDIRECT("'"&amp;n_feu&amp;"'!$C$5:$C$144")&amp;INDIRECT("'"&amp;n_feu&amp;"'!$D$5:$D$144"),0)),"")</f>
        <v/>
      </c>
      <c r="BG26" s="23" t="str" cm="1">
        <f t="array" aca="1" ref="BG26" ca="1">IFERROR(INDEX(INDIRECT("'"&amp;n_feu&amp;"'!$M$5:$M$164"),MATCH($Y26&amp;BG$13,INDIRECT("'"&amp;n_feu&amp;"'!$C$5:$C$164")&amp;INDIRECT("'"&amp;n_feu&amp;"'!$D$5:$D$164"),0)),"")</f>
        <v/>
      </c>
      <c r="BH26" s="23" t="str" cm="1">
        <f t="array" aca="1" ref="BH26" ca="1">IFERROR(INDEX(INDIRECT("'"&amp;n_feu&amp;"'!$M$5:$M$144"),MATCH($Y26&amp;BH$13,INDIRECT("'"&amp;n_feu&amp;"'!$C$5:$C$144")&amp;INDIRECT("'"&amp;n_feu&amp;"'!$D$5:$D$144"),0)),"")</f>
        <v/>
      </c>
      <c r="BI26" s="23" t="str" cm="1">
        <f t="array" aca="1" ref="BI26" ca="1">IFERROR(INDEX(INDIRECT("'"&amp;n_feu&amp;"'!$M$5:$M$144"),MATCH($Y26&amp;BI$13,INDIRECT("'"&amp;n_feu&amp;"'!$C$5:$C$144")&amp;INDIRECT("'"&amp;n_feu&amp;"'!$D$5:$D$144"),0)),"")</f>
        <v/>
      </c>
      <c r="BJ26" s="23" t="str" cm="1">
        <f t="array" aca="1" ref="BJ26" ca="1">IFERROR(INDEX(INDIRECT("'"&amp;n_feu&amp;"'!$M$5:$M$144"),MATCH($Y26&amp;BJ$13,INDIRECT("'"&amp;n_feu&amp;"'!$C$5:$C$144")&amp;INDIRECT("'"&amp;n_feu&amp;"'!$D$5:$D$144"),0)),"")</f>
        <v/>
      </c>
      <c r="BK26" s="23" t="str" cm="1">
        <f t="array" aca="1" ref="BK26" ca="1">IFERROR(INDEX(INDIRECT("'"&amp;n_feu&amp;"'!$M$5:$M$164"),MATCH($Y26&amp;BK$13,INDIRECT("'"&amp;n_feu&amp;"'!$C$5:$C$164")&amp;INDIRECT("'"&amp;n_feu&amp;"'!$D$5:$D$164"),0)),"")</f>
        <v/>
      </c>
      <c r="BL26" s="23" t="str" cm="1">
        <f t="array" aca="1" ref="BL26" ca="1">IFERROR(INDEX(INDIRECT("'"&amp;n_feu&amp;"'!$M$5:$M$154"),MATCH($Y26&amp;BL$13,INDIRECT("'"&amp;n_feu&amp;"'!$C$5:$C$154")&amp;INDIRECT("'"&amp;n_feu&amp;"'!$D$5:$D$154"),0)),"")</f>
        <v/>
      </c>
      <c r="BM26" s="22">
        <f t="shared" si="20"/>
        <v>45491</v>
      </c>
      <c r="BN26" s="23" t="str">
        <f t="shared" ca="1" si="21"/>
        <v/>
      </c>
      <c r="BO26" s="23">
        <f t="shared" ca="1" si="22"/>
        <v>152</v>
      </c>
      <c r="BP26" s="23" t="str">
        <f t="shared" ca="1" si="22"/>
        <v/>
      </c>
      <c r="BQ26" s="23" t="str">
        <f t="shared" ca="1" si="22"/>
        <v/>
      </c>
      <c r="BR26" s="23" t="str">
        <f t="shared" ca="1" si="22"/>
        <v/>
      </c>
      <c r="BS26" s="23" t="str">
        <f t="shared" ca="1" si="22"/>
        <v/>
      </c>
      <c r="BT26" s="23" t="str">
        <f t="shared" ca="1" si="22"/>
        <v/>
      </c>
      <c r="BU26" s="22">
        <f t="shared" si="23"/>
        <v>45491</v>
      </c>
      <c r="BV26" s="22">
        <f t="shared" si="24"/>
        <v>45491</v>
      </c>
      <c r="BW26" s="23" t="str">
        <f t="shared" ca="1" si="25"/>
        <v/>
      </c>
      <c r="BX26" s="23"/>
      <c r="BY26" s="23" t="str">
        <f t="shared" si="26"/>
        <v/>
      </c>
      <c r="BZ26" s="23">
        <f t="shared" ca="1" si="27"/>
        <v>550</v>
      </c>
      <c r="CA26" s="23"/>
      <c r="CB26" s="23" t="str">
        <f t="shared" si="28"/>
        <v/>
      </c>
      <c r="CC26" s="23" t="str">
        <f t="shared" ca="1" si="29"/>
        <v/>
      </c>
      <c r="CD26" s="23"/>
      <c r="CE26" s="29" t="str">
        <f t="shared" si="30"/>
        <v/>
      </c>
      <c r="CF26" s="30">
        <f>353+197</f>
        <v>550</v>
      </c>
      <c r="CG26" s="30" t="str">
        <f t="shared" ca="1" si="31"/>
        <v/>
      </c>
      <c r="CH26" s="30">
        <f>IFERROR(INDEX('FORMULE TOTAL'!$AH$9:AH1017,MATCH(RECAP!A26,'FORMULE TOTAL'!$AI$9:AI1017,0)),"")</f>
        <v>294</v>
      </c>
      <c r="CI26" s="23">
        <f t="shared" ca="1" si="105"/>
        <v>92</v>
      </c>
      <c r="CJ26" s="30">
        <f ca="1">IF(CI26="","",INDEX('[1] 01-01-23 au 24-05-2024'!$AN$5:$AN$5010,MATCH(BV26,'[1] 01-01-23 au 24-05-2024'!$AM$5:$AM$5010,0)))</f>
        <v>92</v>
      </c>
      <c r="CK26" s="23">
        <v>91.84</v>
      </c>
      <c r="CL26" s="30">
        <f ca="1">IF(CI26="","",INDEX('[1] 01-01-23 au 24-05-2024'!$AO$23:$AO$5010,MATCH(BV26,'[1] 01-01-23 au 24-05-2024'!$AM$23:$AM$5010,0)))</f>
        <v>91.84</v>
      </c>
      <c r="CM26" s="29">
        <f t="shared" ca="1" si="32"/>
        <v>0.15999999999999659</v>
      </c>
      <c r="CN26" s="23" t="str">
        <f t="shared" ca="1" si="33"/>
        <v/>
      </c>
      <c r="CO26" s="23"/>
      <c r="CP26" s="31" t="str">
        <f t="shared" si="34"/>
        <v/>
      </c>
      <c r="CQ26" s="23" t="str">
        <f t="shared" ca="1" si="35"/>
        <v/>
      </c>
      <c r="CR26" s="23"/>
      <c r="CS26" s="32" t="str">
        <f t="shared" si="36"/>
        <v/>
      </c>
      <c r="CT26" s="33"/>
      <c r="CU26" s="34">
        <f t="shared" ca="1" si="37"/>
        <v>0</v>
      </c>
      <c r="CV26" s="34">
        <f t="shared" si="38"/>
        <v>0</v>
      </c>
      <c r="CW26" s="35">
        <f t="shared" si="38"/>
        <v>0</v>
      </c>
      <c r="CX26" s="34">
        <f t="shared" ca="1" si="39"/>
        <v>642</v>
      </c>
      <c r="CY26" s="34">
        <f t="shared" si="40"/>
        <v>91.84</v>
      </c>
      <c r="CZ26" s="35">
        <f t="shared" ca="1" si="41"/>
        <v>0.15999999999999659</v>
      </c>
      <c r="DA26" s="22">
        <f t="shared" si="42"/>
        <v>45491</v>
      </c>
      <c r="DB26" s="35" t="str" cm="1">
        <f t="array" aca="1" ref="DB26" ca="1">IFERROR(INDEX(INDIRECT("'"&amp;n_feu&amp;"'!$O$5:$O$154"),MATCH($Y26&amp;DB$13,INDIRECT("'"&amp;n_feu&amp;"'!$C$5:$C$154")&amp;INDIRECT("'"&amp;n_feu&amp;"'!$D$5:$D$154"),0)),"")</f>
        <v/>
      </c>
      <c r="DC26" s="35"/>
      <c r="DD26" s="35" t="str">
        <f t="shared" ca="1" si="43"/>
        <v/>
      </c>
      <c r="DE26" s="36" t="str">
        <f t="shared" ca="1" si="44"/>
        <v/>
      </c>
      <c r="DF26" s="23" t="str">
        <f t="shared" ca="1" si="45"/>
        <v/>
      </c>
      <c r="DG26" s="23"/>
      <c r="DH26" s="31"/>
      <c r="DI26" s="37"/>
      <c r="DJ26" s="22">
        <f t="shared" si="46"/>
        <v>45491</v>
      </c>
      <c r="DK26" s="35" t="str" cm="1">
        <f t="array" aca="1" ref="DK26" ca="1">IFERROR(INDEX(INDIRECT("'"&amp;n_feu&amp;"'!$O$5:$O$164"),MATCH($Y26&amp;DK$13,INDIRECT("'"&amp;n_feu&amp;"'!$C$5:$C$164")&amp;INDIRECT("'"&amp;n_feu&amp;"'!$D$5:$D$164"),0)),"")</f>
        <v/>
      </c>
      <c r="DL26" s="35"/>
      <c r="DM26" s="35" t="str">
        <f t="shared" ca="1" si="47"/>
        <v/>
      </c>
      <c r="DN26" s="38">
        <f t="shared" ca="1" si="48"/>
        <v>0</v>
      </c>
      <c r="DO26" s="39" t="str" cm="1">
        <f t="array" ref="DO26">IF(ISNA(MATCH(A26,INT([2]SUMUP!$B$4:$B$550),0)),"",INDEX([2]SUMUP!$W:$W,MAX(IF(INT([2]SUMUP!$B$4:$B$550)=A26,ROW([2]SUMUP!$B$4:$B$550)))))</f>
        <v/>
      </c>
      <c r="DP26" s="39" t="str" cm="1">
        <f t="array" ref="DP26">IF(ISNA(MATCH(A26,INT([2]SUMUP!$B$4:$B$550),0)),"",INDEX([2]SUMUP!$X:$X,MAX(IF(INT([2]SUMUP!$B$4:$B$550)=A26,ROW([2]SUMUP!$B$4:$B$550)))))</f>
        <v/>
      </c>
      <c r="DQ26" s="39" t="str" cm="1">
        <f t="array" ref="DQ26">IF(ISNA(MATCH(A26,INT([2]SUMUP!$B$4:$B$550),0)),"",INDEX([2]SUMUP!$Y:$Y,MAX(IF(INT([2]SUMUP!$B$4:$B$550)=A26,ROW([2]SUMUP!$B$4:$B$550)))))</f>
        <v/>
      </c>
      <c r="DR26" s="36" t="str">
        <f t="shared" ca="1" si="106"/>
        <v/>
      </c>
      <c r="DS26" s="23" t="str">
        <f t="shared" ca="1" si="50"/>
        <v/>
      </c>
      <c r="DT26" s="23"/>
      <c r="DU26" s="31"/>
      <c r="DV26" s="37"/>
      <c r="DW26" s="22">
        <f t="shared" si="51"/>
        <v>45491</v>
      </c>
      <c r="DX26" s="40" t="str">
        <f t="shared" ca="1" si="52"/>
        <v/>
      </c>
      <c r="DY26" s="40">
        <f t="shared" ca="1" si="53"/>
        <v>550</v>
      </c>
      <c r="DZ26" s="40" t="str">
        <f t="shared" ca="1" si="54"/>
        <v/>
      </c>
      <c r="EA26" s="40">
        <f t="shared" ca="1" si="55"/>
        <v>92</v>
      </c>
      <c r="EB26" s="40" t="str">
        <f t="shared" ca="1" si="56"/>
        <v/>
      </c>
      <c r="EC26" s="40" t="str">
        <f t="shared" ca="1" si="57"/>
        <v/>
      </c>
      <c r="ED26" s="40"/>
      <c r="EE26" s="40" t="str">
        <f t="shared" ca="1" si="58"/>
        <v/>
      </c>
      <c r="EF26" s="41" t="str">
        <f t="shared" ca="1" si="107"/>
        <v/>
      </c>
      <c r="EG26" s="35">
        <f t="shared" ca="1" si="60"/>
        <v>642</v>
      </c>
      <c r="EH26" s="35" t="str" cm="1">
        <f t="array" aca="1" ref="EH26" ca="1">IFERROR(INDEX(INDIRECT("'"&amp;n_feu&amp;"'!$BH$5:$BH$154"),MATCH($Y26&amp;EH$13,INDIRECT("'"&amp;n_feu&amp;"'!$C$5:$C$154")&amp;INDIRECT("'"&amp;n_feu&amp;"'!$D$5:$D$154"),0)),"")</f>
        <v/>
      </c>
      <c r="EI26" s="35" cm="1">
        <f t="array" aca="1" ref="EI26" ca="1">IFERROR(INDEX(INDIRECT("'"&amp;n_feu&amp;"'!$BH$5:$BH$164"),MATCH($Y26&amp;EI$13,INDIRECT("'"&amp;n_feu&amp;"'!$C$5:$C$164")&amp;INDIRECT("'"&amp;n_feu&amp;"'!$D$5:$D$164"),0)),"")</f>
        <v>100</v>
      </c>
      <c r="EJ26" s="34" t="str" cm="1">
        <f t="array" aca="1" ref="EJ26" ca="1">IFERROR(INDEX(INDIRECT("'"&amp;n_feu&amp;"'!$BH$5:$BH$154"),MATCH($Y26&amp;EJ$13,INDIRECT("'"&amp;n_feu&amp;"'!$C$5:$C$154")&amp;INDIRECT("'"&amp;n_feu&amp;"'!$D$5:$D$154"),0)),"")</f>
        <v/>
      </c>
      <c r="EK26" s="34" cm="1">
        <f t="array" aca="1" ref="EK26" ca="1">IFERROR(INDEX(INDIRECT("'"&amp;n_feu&amp;"'!$BH$5:$BH$154"),MATCH($Y26&amp;EK$13,INDIRECT("'"&amp;n_feu&amp;"'!$C$5:$C$154")&amp;INDIRECT("'"&amp;n_feu&amp;"'!$D$5:$D$154"),0)),"")</f>
        <v>0</v>
      </c>
      <c r="EL26" s="34" t="str" cm="1">
        <f t="array" aca="1" ref="EL26" ca="1">IFERROR(INDEX(INDIRECT("'"&amp;n_feu&amp;"'!$BH$5:$BH$154"),MATCH($Y26&amp;EL$13,INDIRECT("'"&amp;n_feu&amp;"'!$C$5:$C$154")&amp;INDIRECT("'"&amp;n_feu&amp;"'!$D$5:$D$154"),0)),"")</f>
        <v/>
      </c>
      <c r="EM26" s="34" t="str" cm="1">
        <f t="array" aca="1" ref="EM26" ca="1">IFERROR(INDEX(INDIRECT("'"&amp;n_feu&amp;"'!$BH$5:$BH$154"),MATCH($Y26&amp;EM$13,INDIRECT("'"&amp;n_feu&amp;"'!$C$5:$C$154")&amp;INDIRECT("'"&amp;n_feu&amp;"'!$D$5:$D$154"),0)),"")</f>
        <v/>
      </c>
      <c r="EN26" s="34" t="str">
        <f t="shared" ca="1" si="61"/>
        <v/>
      </c>
      <c r="EO26" s="34">
        <f t="shared" ca="1" si="62"/>
        <v>100</v>
      </c>
      <c r="EP26" s="22">
        <f t="shared" si="63"/>
        <v>45491</v>
      </c>
      <c r="EQ26" s="23" t="str" cm="1">
        <f t="array" aca="1" ref="EQ26" ca="1">IFERROR(INDEX(INDIRECT("'"&amp;n_feu&amp;"'!$Q$5:$Q$144"),MATCH($Y26&amp;EQ$13,INDIRECT("'"&amp;n_feu&amp;"'!$C$5:$C$144")&amp;INDIRECT("'"&amp;n_feu&amp;"'!$D$5:$D$144"),0)),"")</f>
        <v/>
      </c>
      <c r="ER26" s="23" t="str" cm="1">
        <f t="array" aca="1" ref="ER26" ca="1">IFERROR(INDEX(INDIRECT("'"&amp;n_feu&amp;"'!$Q$5:$Q$164"),MATCH($Y26&amp;ER$13,INDIRECT("'"&amp;n_feu&amp;"'!$C$5:$C$164")&amp;INDIRECT("'"&amp;n_feu&amp;"'!$D$5:$D$164"),0)),"")</f>
        <v/>
      </c>
      <c r="ES26" s="23" t="str" cm="1">
        <f t="array" aca="1" ref="ES26" ca="1">IFERROR(INDEX(INDIRECT("'"&amp;n_feu&amp;"'!$Q$5:$Q$144"),MATCH($Y26&amp;ES$13,INDIRECT("'"&amp;n_feu&amp;"'!$C$5:$C$144")&amp;INDIRECT("'"&amp;n_feu&amp;"'!$D$5:$D$144"),0)),"")</f>
        <v/>
      </c>
      <c r="ET26" s="23" t="str" cm="1">
        <f t="array" aca="1" ref="ET26" ca="1">IFERROR(INDEX(INDIRECT("'"&amp;n_feu&amp;"'!$Q$5:$Q$144"),MATCH($Y26&amp;ET$13,INDIRECT("'"&amp;n_feu&amp;"'!$C$5:$C$144")&amp;INDIRECT("'"&amp;n_feu&amp;"'!$D$5:$D$144"),0)),"")</f>
        <v/>
      </c>
      <c r="EU26" s="23" t="str" cm="1">
        <f t="array" aca="1" ref="EU26" ca="1">IFERROR(INDEX(INDIRECT("'"&amp;n_feu&amp;"'!$Q$5:$Q$144"),MATCH($Y26&amp;EU$13,INDIRECT("'"&amp;n_feu&amp;"'!$C$5:$C$144")&amp;INDIRECT("'"&amp;n_feu&amp;"'!$D$5:$D$144"),0)),"")</f>
        <v/>
      </c>
      <c r="EV26" s="23" t="str" cm="1">
        <f t="array" aca="1" ref="EV26" ca="1">IFERROR(INDEX(INDIRECT("'"&amp;n_feu&amp;"'!$Q$5:$Q$144"),MATCH($Y26&amp;EV$13,INDIRECT("'"&amp;n_feu&amp;"'!$C$5:$C$144")&amp;INDIRECT("'"&amp;n_feu&amp;"'!$D$5:$D$144"),0)),"")</f>
        <v/>
      </c>
      <c r="EW26" s="23" t="str" cm="1">
        <f t="array" aca="1" ref="EW26" ca="1">IFERROR(INDEX(INDIRECT("'"&amp;n_feu&amp;"'!$Q$5:$Q$144"),MATCH($Y26&amp;EW$13,INDIRECT("'"&amp;n_feu&amp;"'!$C$5:$C$144")&amp;INDIRECT("'"&amp;n_feu&amp;"'!$D$5:$D$144"),0)),"")</f>
        <v/>
      </c>
      <c r="EX26" s="42" t="str">
        <f t="shared" ca="1" si="64"/>
        <v/>
      </c>
      <c r="EY26" s="43" t="str">
        <f t="shared" ca="1" si="65"/>
        <v/>
      </c>
      <c r="EZ26" s="44">
        <f t="shared" si="66"/>
        <v>45491</v>
      </c>
      <c r="FA26" s="23" t="str" cm="1">
        <f t="array" aca="1" ref="FA26" ca="1">IFERROR(INDEX(INDIRECT("'"&amp;n_feu&amp;"'!$R$5:$R$144"),MATCH($Y26&amp;FA$15,INDIRECT("'"&amp;n_feu&amp;"'!$C$5:$C$144")&amp;INDIRECT("'"&amp;n_feu&amp;"'!$D$5:$D$144"),0)),"")</f>
        <v/>
      </c>
      <c r="FB26" s="26" cm="1">
        <f t="array" aca="1" ref="FB26" ca="1">IFERROR(INDEX(INDIRECT("'"&amp;n_feu&amp;"'!$R$5:$R$164"),MATCH($Y26&amp;FB$15,INDIRECT("'"&amp;n_feu&amp;"'!$C$5:$C$164")&amp;INDIRECT("'"&amp;n_feu&amp;"'!$D$5:$D$164"),0)),"")</f>
        <v>443</v>
      </c>
      <c r="FC26" s="23" t="str" cm="1">
        <f t="array" aca="1" ref="FC26" ca="1">IFERROR(INDEX(INDIRECT("'"&amp;n_feu&amp;"'!$R$5:$R$144"),MATCH($Y26&amp;FC$15,INDIRECT("'"&amp;n_feu&amp;"'!$C$5:$C$144")&amp;INDIRECT("'"&amp;n_feu&amp;"'!$D$5:$D$144"),0)),"")</f>
        <v/>
      </c>
      <c r="FD26" s="26" cm="1">
        <f t="array" aca="1" ref="FD26" ca="1">IFERROR(INDEX(INDIRECT("'"&amp;n_feu&amp;"'!$R$5:$R$144"),MATCH($Y26&amp;FD$15,INDIRECT("'"&amp;n_feu&amp;"'!$C$5:$C$144")&amp;INDIRECT("'"&amp;n_feu&amp;"'!$D$5:$D$144"),0)),"")</f>
        <v>222</v>
      </c>
      <c r="FE26" s="23" t="str" cm="1">
        <f t="array" aca="1" ref="FE26" ca="1">IFERROR(INDEX(INDIRECT("'"&amp;n_feu&amp;"'!$R$5:$R$144"),MATCH($Y26&amp;FE$15,INDIRECT("'"&amp;n_feu&amp;"'!$C$5:$C$144")&amp;INDIRECT("'"&amp;n_feu&amp;"'!$D$5:$D$144"),0)),"")</f>
        <v/>
      </c>
      <c r="FF26" s="23" t="str" cm="1">
        <f t="array" aca="1" ref="FF26" ca="1">IFERROR(INDEX(INDIRECT("'"&amp;n_feu&amp;"'!$R$5:$R$154"),MATCH($Y26&amp;FF$15,INDIRECT("'"&amp;n_feu&amp;"'!$C$5:$C$154")&amp;INDIRECT("'"&amp;n_feu&amp;"'!$D$5:$D$154"),0)),"")</f>
        <v/>
      </c>
      <c r="FG26" s="31" t="str" cm="1">
        <f t="array" aca="1" ref="FG26" ca="1">IFERROR(INDEX(INDIRECT("'"&amp;n_feu&amp;"'!$R$5:$R$154"),MATCH($Y26&amp;FG$15,INDIRECT("'"&amp;n_feu&amp;"'!$C$5:$C$154")&amp;INDIRECT("'"&amp;n_feu&amp;"'!$D$5:$D$154"),0)),"")</f>
        <v/>
      </c>
      <c r="FH26" s="45" t="str">
        <f t="shared" ca="1" si="108"/>
        <v/>
      </c>
      <c r="FI26" s="46">
        <f t="shared" ca="1" si="68"/>
        <v>665</v>
      </c>
      <c r="FJ26" s="35">
        <f t="shared" ca="1" si="69"/>
        <v>11.238499999999998</v>
      </c>
      <c r="FK26" s="36" t="str">
        <f t="shared" ca="1" si="70"/>
        <v/>
      </c>
      <c r="FL26" s="23"/>
      <c r="FM26" s="23" t="str">
        <f t="shared" ca="1" si="71"/>
        <v/>
      </c>
      <c r="FN26" s="47" t="str">
        <f t="shared" si="72"/>
        <v/>
      </c>
      <c r="FO26" s="31"/>
      <c r="FP26" s="48"/>
      <c r="FQ26" s="36">
        <f t="shared" ca="1" si="73"/>
        <v>435.51330000000002</v>
      </c>
      <c r="FR26" s="23">
        <f>67.83+257.57+110.11</f>
        <v>435.51</v>
      </c>
      <c r="FS26" s="23">
        <f t="shared" ca="1" si="96"/>
        <v>-3.3000000000242835E-3</v>
      </c>
      <c r="FT26" s="47">
        <f t="shared" si="97"/>
        <v>435.51</v>
      </c>
      <c r="FU26" s="31"/>
      <c r="FV26" s="49"/>
      <c r="FW26" s="22">
        <f t="shared" si="76"/>
        <v>45491</v>
      </c>
      <c r="FX26" s="36" t="str">
        <f t="shared" ca="1" si="77"/>
        <v/>
      </c>
      <c r="FY26" s="23"/>
      <c r="FZ26" s="23" t="str">
        <f t="shared" ca="1" si="78"/>
        <v/>
      </c>
      <c r="GA26" s="47" t="str">
        <f t="shared" si="79"/>
        <v/>
      </c>
      <c r="GB26" s="50"/>
      <c r="GC26" s="48"/>
      <c r="GD26" s="51">
        <f t="shared" ca="1" si="80"/>
        <v>218.2482</v>
      </c>
      <c r="GE26" s="23">
        <f>38.34+135.66+44.24</f>
        <v>218.24</v>
      </c>
      <c r="GF26" s="23">
        <f t="shared" ca="1" si="81"/>
        <v>-8.1999999999879947E-3</v>
      </c>
      <c r="GG26" s="47">
        <f t="shared" si="82"/>
        <v>218.24</v>
      </c>
      <c r="GH26" s="31"/>
      <c r="GI26" s="49"/>
      <c r="GJ26" s="51" t="str">
        <f t="shared" ca="1" si="83"/>
        <v/>
      </c>
      <c r="GK26" s="23"/>
      <c r="GL26" s="23" t="str">
        <f t="shared" ca="1" si="84"/>
        <v/>
      </c>
      <c r="GM26" s="47" t="str">
        <f t="shared" si="85"/>
        <v/>
      </c>
      <c r="GN26" s="31"/>
      <c r="GO26" s="53"/>
      <c r="GP26" s="51" t="str">
        <f t="shared" ca="1" si="86"/>
        <v/>
      </c>
      <c r="GQ26" s="23"/>
      <c r="GR26" s="23" t="str">
        <f t="shared" ca="1" si="87"/>
        <v/>
      </c>
      <c r="GS26" s="47" t="str">
        <f t="shared" si="88"/>
        <v/>
      </c>
      <c r="GT26" s="31"/>
      <c r="GU26" s="53"/>
      <c r="GV26" s="36" t="str" cm="1">
        <f t="array" aca="1" ref="GV26" ca="1">IFERROR(INDEX(INDIRECT("'"&amp;n_feu&amp;"'!$O$5:$O$154"),MATCH($Y26&amp;DB$13,INDIRECT("'"&amp;n_feu&amp;"'!$C$5:$C$154")&amp;INDIRECT("'"&amp;n_feu&amp;"'!$D$5:$D$154"),0)),"")</f>
        <v/>
      </c>
      <c r="GW26" s="23" t="str">
        <f t="shared" si="89"/>
        <v/>
      </c>
      <c r="GX26" s="23"/>
      <c r="GY26" s="23" t="str">
        <f t="shared" si="90"/>
        <v/>
      </c>
      <c r="GZ26" s="47" t="str">
        <f t="shared" si="91"/>
        <v/>
      </c>
      <c r="HA26" s="31"/>
      <c r="HB26" s="53"/>
      <c r="HC26" s="22">
        <f t="shared" si="92"/>
        <v>45491</v>
      </c>
      <c r="HD26" s="23" t="str" cm="1">
        <f t="array" aca="1" ref="HD26" ca="1">IFERROR(INDEX(INDIRECT("'"&amp;n_feu&amp;"'!$S$5:$S$144"),MATCH($Y26&amp;HD$15,INDIRECT("'"&amp;n_feu&amp;"'!$C$5:$C$144")&amp;INDIRECT("'"&amp;n_feu&amp;"'!$D$5:$D$144"),0)),"")</f>
        <v/>
      </c>
      <c r="HE26" s="23" t="str" cm="1">
        <f t="array" aca="1" ref="HE26" ca="1">IFERROR(INDEX(INDIRECT("'"&amp;n_feu&amp;"'!$S$5:$S$164"),MATCH($Y26&amp;HE$15,INDIRECT("'"&amp;n_feu&amp;"'!$C$5:$C$164")&amp;INDIRECT("'"&amp;n_feu&amp;"'!$D$5:$D$164"),0)),"")</f>
        <v/>
      </c>
      <c r="HF26" s="23" t="str" cm="1">
        <f t="array" aca="1" ref="HF26" ca="1">IFERROR(INDEX(INDIRECT("'"&amp;n_feu&amp;"'!$S$5:$S$144"),MATCH($Y26&amp;HF$15,INDIRECT("'"&amp;n_feu&amp;"'!$C$5:$C$144")&amp;INDIRECT("'"&amp;n_feu&amp;"'!$D$5:$D$144"),0)),"")</f>
        <v/>
      </c>
      <c r="HG26" s="23" t="str" cm="1">
        <f t="array" aca="1" ref="HG26" ca="1">IFERROR(INDEX(INDIRECT("'"&amp;n_feu&amp;"'!$S$5:$S$144"),MATCH($Y26&amp;HG$15,INDIRECT("'"&amp;n_feu&amp;"'!$C$5:$C$144")&amp;INDIRECT("'"&amp;n_feu&amp;"'!$D$5:$D$144"),0)),"")</f>
        <v/>
      </c>
      <c r="HH26" s="23" t="str" cm="1">
        <f t="array" aca="1" ref="HH26" ca="1">IFERROR(INDEX(INDIRECT("'"&amp;n_feu&amp;"'!$S$5:$S$144"),MATCH($Y26&amp;HH$15,INDIRECT("'"&amp;n_feu&amp;"'!$C$5:$C$144")&amp;INDIRECT("'"&amp;n_feu&amp;"'!$D$5:$D$144"),0)),"")</f>
        <v/>
      </c>
      <c r="HI26" s="23" t="str" cm="1">
        <f t="array" aca="1" ref="HI26" ca="1">IFERROR(INDEX(INDIRECT("'"&amp;n_feu&amp;"'!$S$5:$S$144"),MATCH($Y26&amp;HI$15,INDIRECT("'"&amp;n_feu&amp;"'!$C$5:$C$144")&amp;INDIRECT("'"&amp;n_feu&amp;"'!$D$5:$D$144"),0)),"")</f>
        <v/>
      </c>
      <c r="HJ26" s="23" t="str" cm="1">
        <f t="array" aca="1" ref="HJ26" ca="1">IFERROR(INDEX(INDIRECT("'"&amp;n_feu&amp;"'!$S$5:$S$144"),MATCH($Y26&amp;HJ$15,INDIRECT("'"&amp;n_feu&amp;"'!$C$5:$C$144")&amp;INDIRECT("'"&amp;n_feu&amp;"'!$D$5:$D$144"),0)),"")</f>
        <v/>
      </c>
      <c r="HK26" s="22">
        <f t="shared" si="93"/>
        <v>45491</v>
      </c>
      <c r="HL26" s="23" t="str" cm="1">
        <f t="array" aca="1" ref="HL26" ca="1">IFERROR(INDEX(INDIRECT("'"&amp;n_feu&amp;"'!$S$5:$S$144"),MATCH($Y26&amp;HL$15,INDIRECT("'"&amp;n_feu&amp;"'!$C$5:$C$144")&amp;INDIRECT("'"&amp;n_feu&amp;"'!$D$5:$D$144"),0)),"")</f>
        <v/>
      </c>
      <c r="HM26" s="23" t="str" cm="1">
        <f t="array" aca="1" ref="HM26" ca="1">IFERROR(INDEX(INDIRECT("'"&amp;n_feu&amp;"'!$S$5:$S$164"),MATCH($Y26&amp;HM$15,INDIRECT("'"&amp;n_feu&amp;"'!$C$5:$C$164")&amp;INDIRECT("'"&amp;n_feu&amp;"'!$D$5:$D$164"),0)),"")</f>
        <v/>
      </c>
      <c r="HN26" s="23" t="str" cm="1">
        <f t="array" aca="1" ref="HN26" ca="1">IFERROR(INDEX(INDIRECT("'"&amp;n_feu&amp;"'!$S$5:$S$144"),MATCH($Y26&amp;HN$15,INDIRECT("'"&amp;n_feu&amp;"'!$C$5:$C$144")&amp;INDIRECT("'"&amp;n_feu&amp;"'!$D$5:$D$144"),0)),"")</f>
        <v/>
      </c>
      <c r="HO26" s="23" t="str" cm="1">
        <f t="array" aca="1" ref="HO26" ca="1">IFERROR(INDEX(INDIRECT("'"&amp;n_feu&amp;"'!$S$5:$S$144"),MATCH($Y26&amp;HO$15,INDIRECT("'"&amp;n_feu&amp;"'!$C$5:$C$144")&amp;INDIRECT("'"&amp;n_feu&amp;"'!$D$5:$D$144"),0)),"")</f>
        <v/>
      </c>
      <c r="HP26" s="23" t="str" cm="1">
        <f t="array" aca="1" ref="HP26" ca="1">IFERROR(INDEX(INDIRECT("'"&amp;n_feu&amp;"'!$S$5:$S$144"),MATCH($Y26&amp;HP$15,INDIRECT("'"&amp;n_feu&amp;"'!$C$5:$C$144")&amp;INDIRECT("'"&amp;n_feu&amp;"'!$D$5:$D$144"),0)),"")</f>
        <v/>
      </c>
      <c r="HQ26" s="23" t="str" cm="1">
        <f t="array" aca="1" ref="HQ26" ca="1">IFERROR(INDEX(INDIRECT("'"&amp;n_feu&amp;"'!$S$5:$S$144"),MATCH($Y26&amp;HQ$15,INDIRECT("'"&amp;n_feu&amp;"'!$C$5:$C$144")&amp;INDIRECT("'"&amp;n_feu&amp;"'!$D$5:$D$144"),0)),"")</f>
        <v/>
      </c>
      <c r="HR26" s="23" t="str" cm="1">
        <f t="array" aca="1" ref="HR26" ca="1">IFERROR(INDEX(INDIRECT("'"&amp;n_feu&amp;"'!$S$5:$S$144"),MATCH($Y26&amp;HR$15,INDIRECT("'"&amp;n_feu&amp;"'!$C$5:$C$144")&amp;INDIRECT("'"&amp;n_feu&amp;"'!$D$5:$D$144"),0)),"")</f>
        <v/>
      </c>
      <c r="HS26" s="54">
        <f t="shared" ca="1" si="94"/>
        <v>0</v>
      </c>
      <c r="HT26" s="54">
        <f t="shared" ca="1" si="95"/>
        <v>0</v>
      </c>
    </row>
    <row r="27" spans="1:228" ht="30" customHeight="1" x14ac:dyDescent="0.25">
      <c r="A27" s="22">
        <v>45492</v>
      </c>
      <c r="B27" s="23" t="str" cm="1">
        <f t="array" aca="1" ref="B27" ca="1">IFERROR(INDEX(INDIRECT("'"&amp;n_feu&amp;"'!$F$5:$F$144"),MATCH($A27&amp;B$13,INDIRECT("'"&amp;n_feu&amp;"'!$C$5:$C$144")&amp;INDIRECT("'"&amp;n_feu&amp;"'!$D$5:$D$144"),0)),"")</f>
        <v/>
      </c>
      <c r="C27" s="23" cm="1">
        <f t="array" aca="1" ref="C27" ca="1">IFERROR(INDEX(INDIRECT("'"&amp;n_feu&amp;"'!$F$5:$F$164"),MATCH($A27&amp;C$13,INDIRECT("'"&amp;n_feu&amp;"'!$C$5:$C$164")&amp;INDIRECT("'"&amp;n_feu&amp;"'!$D$5:$D$164"),0)),"")</f>
        <v>1428</v>
      </c>
      <c r="D27" s="23" t="str" cm="1">
        <f t="array" aca="1" ref="D27" ca="1">IFERROR(INDEX(INDIRECT("'"&amp;n_feu&amp;"'!$F$5:$F$144"),MATCH($A27&amp;D$13,INDIRECT("'"&amp;n_feu&amp;"'!$C$5:$C$144")&amp;INDIRECT("'"&amp;n_feu&amp;"'!$D$5:$D$144"),0)),"")</f>
        <v/>
      </c>
      <c r="E27" s="23" cm="1">
        <f t="array" aca="1" ref="E27" ca="1">IFERROR(INDEX(INDIRECT("'"&amp;n_feu&amp;"'!$F$5:$F$144"),MATCH($A27&amp;E$13,INDIRECT("'"&amp;n_feu&amp;"'!$C$5:$C$144")&amp;INDIRECT("'"&amp;n_feu&amp;"'!$D$5:$D$144"),0)),"")</f>
        <v>961</v>
      </c>
      <c r="F27" s="23" t="str" cm="1">
        <f t="array" aca="1" ref="F27" ca="1">IFERROR(INDEX(INDIRECT("'"&amp;n_feu&amp;"'!$F$5:$F$154"),MATCH($A27&amp;F$13,INDIRECT("'"&amp;n_feu&amp;"'!$C$5:$C$154")&amp;INDIRECT("'"&amp;n_feu&amp;"'!$D$5:$D$154"),0)),"")</f>
        <v/>
      </c>
      <c r="G27" s="23" t="str" cm="1">
        <f t="array" aca="1" ref="G27" ca="1">IFERROR(INDEX(INDIRECT("'"&amp;n_feu&amp;"'!$F$5:$F$154"),MATCH($A27&amp;G$13,INDIRECT("'"&amp;n_feu&amp;"'!$C$5:$C$154")&amp;INDIRECT("'"&amp;n_feu&amp;"'!$D$5:$D$154"),0)),"")</f>
        <v/>
      </c>
      <c r="H27" s="24">
        <f t="shared" ca="1" si="4"/>
        <v>0</v>
      </c>
      <c r="I27" s="25">
        <f t="shared" ca="1" si="98"/>
        <v>2389</v>
      </c>
      <c r="J27" s="22">
        <f t="shared" si="6"/>
        <v>45492</v>
      </c>
      <c r="K27" s="26" t="str" cm="1">
        <f t="array" aca="1" ref="K27" ca="1">IFERROR(INDEX(INDIRECT("'"&amp;n_feu&amp;"'!$cv$5:$cv$144"),MATCH($A27&amp;K$13,INDIRECT("'"&amp;n_feu&amp;"'!$C$5:$C$144")&amp;INDIRECT("'"&amp;n_feu&amp;"'!$D$5:$D$144"),0)),"")</f>
        <v/>
      </c>
      <c r="L27" s="27" t="str">
        <f t="shared" ca="1" si="99"/>
        <v>0</v>
      </c>
      <c r="M27" s="26" cm="1">
        <f t="array" aca="1" ref="M27" ca="1">IFERROR(INDEX(INDIRECT("'"&amp;n_feu&amp;"'!$cv$5:$cv$164"),MATCH($A27&amp;M$13,INDIRECT("'"&amp;n_feu&amp;"'!$C$5:$C$164")&amp;INDIRECT("'"&amp;n_feu&amp;"'!$D$5:$D$164"),0)),"")</f>
        <v>1429.01</v>
      </c>
      <c r="N27" s="27">
        <f t="shared" ca="1" si="100"/>
        <v>1.0099999999999909</v>
      </c>
      <c r="O27" s="26" t="str" cm="1">
        <f t="array" aca="1" ref="O27" ca="1">IFERROR(INDEX(INDIRECT("'"&amp;n_feu&amp;"'!$cv$5:$cv$144"),MATCH($A27&amp;O$13,INDIRECT("'"&amp;n_feu&amp;"'!$C$5:$C$144")&amp;INDIRECT("'"&amp;n_feu&amp;"'!$D$5:$D$144"),0)),"")</f>
        <v/>
      </c>
      <c r="P27" s="27" t="str">
        <f t="shared" ca="1" si="101"/>
        <v>0</v>
      </c>
      <c r="Q27" s="26" cm="1">
        <f t="array" aca="1" ref="Q27" ca="1">IFERROR(INDEX(INDIRECT("'"&amp;n_feu&amp;"'!$cv$5:$cv$144"),MATCH($A27&amp;Q$13,INDIRECT("'"&amp;n_feu&amp;"'!$C$5:$C$144")&amp;INDIRECT("'"&amp;n_feu&amp;"'!$D$5:$D$144"),0)),"")</f>
        <v>961</v>
      </c>
      <c r="R27" s="27" t="str">
        <f t="shared" ca="1" si="102"/>
        <v>0</v>
      </c>
      <c r="S27" s="26" t="str" cm="1">
        <f t="array" aca="1" ref="S27" ca="1">IFERROR(INDEX(INDIRECT("'"&amp;n_feu&amp;"'!$cv$5:$cv$154"),MATCH($A27&amp;S$13,INDIRECT("'"&amp;n_feu&amp;"'!$C$5:$C$154")&amp;INDIRECT("'"&amp;n_feu&amp;"'!$D$5:$D$154"),0)),"")</f>
        <v/>
      </c>
      <c r="T27" s="27" t="str">
        <f t="shared" ca="1" si="103"/>
        <v>0</v>
      </c>
      <c r="U27" s="26" t="str" cm="1">
        <f t="array" aca="1" ref="U27" ca="1">IFERROR(INDEX(INDIRECT("'"&amp;n_feu&amp;"'!$cv$5:$cv$154"),MATCH($A27&amp;U$13,INDIRECT("'"&amp;n_feu&amp;"'!$C$5:$C$154")&amp;INDIRECT("'"&amp;n_feu&amp;"'!$D$5:$D$154"),0)),"")</f>
        <v/>
      </c>
      <c r="V27" s="27" t="str">
        <f t="shared" ca="1" si="104"/>
        <v>0</v>
      </c>
      <c r="W27" s="28">
        <f t="shared" ca="1" si="13"/>
        <v>0</v>
      </c>
      <c r="X27" s="28">
        <f t="shared" ca="1" si="14"/>
        <v>1.0099999999999909</v>
      </c>
      <c r="Y27" s="22">
        <f t="shared" si="15"/>
        <v>45492</v>
      </c>
      <c r="Z27" s="23" t="str" cm="1">
        <f t="array" aca="1" ref="Z27" ca="1">IFERROR(INDEX(INDIRECT("'"&amp;n_feu&amp;"'!$I$5:$I$144"),MATCH($Y27&amp;Z$13,INDIRECT("'"&amp;n_feu&amp;"'!$C$5:$C$144")&amp;INDIRECT("'"&amp;n_feu&amp;"'!$D$5:$D$144"),0)),"")</f>
        <v/>
      </c>
      <c r="AA27" s="23" cm="1">
        <f t="array" aca="1" ref="AA27" ca="1">IFERROR(INDEX(INDIRECT("'"&amp;n_feu&amp;"'!$I$5:$I$164"),MATCH($Y27&amp;AA$13,INDIRECT("'"&amp;n_feu&amp;"'!$C$5:$C$164")&amp;INDIRECT("'"&amp;n_feu&amp;"'!$D$5:$D$164"),0)),"")</f>
        <v>467</v>
      </c>
      <c r="AB27" s="23" t="str" cm="1">
        <f t="array" aca="1" ref="AB27" ca="1">IFERROR(INDEX(INDIRECT("'"&amp;n_feu&amp;"'!$I$5:$I$144"),MATCH($Y27&amp;AB$13,INDIRECT("'"&amp;n_feu&amp;"'!$C$5:$C$144")&amp;INDIRECT("'"&amp;n_feu&amp;"'!$D$5:$D$144"),0)),"")</f>
        <v/>
      </c>
      <c r="AC27" s="23" cm="1">
        <f t="array" aca="1" ref="AC27" ca="1">IFERROR(INDEX(INDIRECT("'"&amp;n_feu&amp;"'!$I$5:$I$144"),MATCH($Y27&amp;AC$13,INDIRECT("'"&amp;n_feu&amp;"'!$C$5:$C$144")&amp;INDIRECT("'"&amp;n_feu&amp;"'!$D$5:$D$144"),0)),"")</f>
        <v>282</v>
      </c>
      <c r="AD27" s="23" t="str" cm="1">
        <f t="array" aca="1" ref="AD27" ca="1">IFERROR(INDEX(INDIRECT("'"&amp;n_feu&amp;"'!$I$5:$I$144"),MATCH($Y27&amp;AD$13,INDIRECT("'"&amp;n_feu&amp;"'!$C$5:$C$144")&amp;INDIRECT("'"&amp;n_feu&amp;"'!$D$5:$D$144"),0)),"")</f>
        <v/>
      </c>
      <c r="AE27" s="23" t="str" cm="1">
        <f t="array" aca="1" ref="AE27" ca="1">IFERROR(INDEX(INDIRECT("'"&amp;n_feu&amp;"'!$I$5:$I$154"),MATCH($Y27&amp;AE$13,INDIRECT("'"&amp;n_feu&amp;"'!$C$5:$C$154")&amp;INDIRECT("'"&amp;n_feu&amp;"'!$D$5:$D$154"),0)),"")</f>
        <v/>
      </c>
      <c r="AF27" s="23" t="str" cm="1">
        <f t="array" aca="1" ref="AF27" ca="1">IFERROR(INDEX(INDIRECT("'"&amp;n_feu&amp;"'!$I$5:$I$164"),MATCH($Y27&amp;AF$13,INDIRECT("'"&amp;n_feu&amp;"'!$C$5:$C$164")&amp;INDIRECT("'"&amp;n_feu&amp;"'!$D$5:$D$164"),0)),"")</f>
        <v/>
      </c>
      <c r="AG27" s="22">
        <f t="shared" si="16"/>
        <v>45492</v>
      </c>
      <c r="AH27" s="23" t="str" cm="1">
        <f t="array" aca="1" ref="AH27" ca="1">IFERROR(INDEX(INDIRECT("'"&amp;n_feu&amp;"'!$J$5:$J$144"),MATCH($Y27&amp;AH$13,INDIRECT("'"&amp;n_feu&amp;"'!$C$5:$C$144")&amp;INDIRECT("'"&amp;n_feu&amp;"'!$D$5:$D$144"),0)),"")</f>
        <v/>
      </c>
      <c r="AI27" s="23" cm="1">
        <f t="array" aca="1" ref="AI27" ca="1">IFERROR(INDEX(INDIRECT("'"&amp;n_feu&amp;"'!$J$5:$J$154"),MATCH($Y27&amp;AI$13,INDIRECT("'"&amp;n_feu&amp;"'!$C$5:$C$164")&amp;INDIRECT("'"&amp;n_feu&amp;"'!$D$5:$D$164"),0)),"")</f>
        <v>138</v>
      </c>
      <c r="AJ27" s="23" t="str" cm="1">
        <f t="array" aca="1" ref="AJ27" ca="1">IFERROR(INDEX(INDIRECT("'"&amp;n_feu&amp;"'!$J$5:$J$144"),MATCH($Y27&amp;AJ$13,INDIRECT("'"&amp;n_feu&amp;"'!$C$5:$C$144")&amp;INDIRECT("'"&amp;n_feu&amp;"'!$D$5:$D$144"),0)),"")</f>
        <v/>
      </c>
      <c r="AK27" s="23" t="str" cm="1">
        <f t="array" aca="1" ref="AK27" ca="1">IFERROR(INDEX(INDIRECT("'"&amp;n_feu&amp;"'!$J$5:$J$144"),MATCH($Y27&amp;AK$13,INDIRECT("'"&amp;n_feu&amp;"'!$C$5:$C$144")&amp;INDIRECT("'"&amp;n_feu&amp;"'!$D$5:$D$144"),0)),"")</f>
        <v/>
      </c>
      <c r="AL27" s="23" t="str" cm="1">
        <f t="array" aca="1" ref="AL27" ca="1">IFERROR(INDEX(INDIRECT("'"&amp;n_feu&amp;"'!$J$5:$J$144"),MATCH($Y27&amp;AL$13,INDIRECT("'"&amp;n_feu&amp;"'!$C$5:$C$144")&amp;INDIRECT("'"&amp;n_feu&amp;"'!$D$5:$D$144"),0)),"")</f>
        <v/>
      </c>
      <c r="AM27" s="23" t="str" cm="1">
        <f t="array" aca="1" ref="AM27" ca="1">IFERROR(INDEX(INDIRECT("'"&amp;n_feu&amp;"'!$J$5:$J$154"),MATCH($Y27&amp;AM$13,INDIRECT("'"&amp;n_feu&amp;"'!$C$5:$C$154")&amp;INDIRECT("'"&amp;n_feu&amp;"'!$D$5:$D$154"),0)),"")</f>
        <v/>
      </c>
      <c r="AN27" s="23" t="str" cm="1">
        <f t="array" aca="1" ref="AN27" ca="1">IFERROR(INDEX(INDIRECT("'"&amp;n_feu&amp;"'!$J$5:$J$154"),MATCH($Y27&amp;AN$13,INDIRECT("'"&amp;n_feu&amp;"'!$C$5:$C$164")&amp;INDIRECT("'"&amp;n_feu&amp;"'!$D$5:$D$164"),0)),"")</f>
        <v/>
      </c>
      <c r="AO27" s="22">
        <f t="shared" si="17"/>
        <v>45492</v>
      </c>
      <c r="AP27" s="23" t="str" cm="1">
        <f t="array" aca="1" ref="AP27" ca="1">IFERROR(INDEX(INDIRECT("'"&amp;n_feu&amp;"'!$K$5:$K$144"),MATCH($Y27&amp;AP$13,INDIRECT("'"&amp;n_feu&amp;"'!$C$5:$C$144")&amp;INDIRECT("'"&amp;n_feu&amp;"'!$D$5:$D$144"),0)),"")</f>
        <v/>
      </c>
      <c r="AQ27" s="23" t="str" cm="1">
        <f t="array" aca="1" ref="AQ27" ca="1">IFERROR(INDEX(INDIRECT("'"&amp;n_feu&amp;"'!$K$5:$K$164"),MATCH($Y27&amp;AQ$13,INDIRECT("'"&amp;n_feu&amp;"'!$C$5:$C$164")&amp;INDIRECT("'"&amp;n_feu&amp;"'!$D$5:$D$164"),0)),"")</f>
        <v/>
      </c>
      <c r="AR27" s="23" t="str" cm="1">
        <f t="array" aca="1" ref="AR27" ca="1">IFERROR(INDEX(INDIRECT("'"&amp;n_feu&amp;"'!$K$5:$K$144"),MATCH($Y27&amp;AR$13,INDIRECT("'"&amp;n_feu&amp;"'!$C$5:$C$144")&amp;INDIRECT("'"&amp;n_feu&amp;"'!$D$5:$D$144"),0)),"")</f>
        <v/>
      </c>
      <c r="AS27" s="23" t="str" cm="1">
        <f t="array" aca="1" ref="AS27" ca="1">IFERROR(INDEX(INDIRECT("'"&amp;n_feu&amp;"'!$K$5:$K$144"),MATCH($Y27&amp;AS$13,INDIRECT("'"&amp;n_feu&amp;"'!$C$5:$C$144")&amp;INDIRECT("'"&amp;n_feu&amp;"'!$D$5:$D$144"),0)),"")</f>
        <v/>
      </c>
      <c r="AT27" s="23" t="str" cm="1">
        <f t="array" aca="1" ref="AT27" ca="1">IFERROR(INDEX(INDIRECT("'"&amp;n_feu&amp;"'!$K$5:$K$144"),MATCH($Y27&amp;AT$13,INDIRECT("'"&amp;n_feu&amp;"'!$C$5:$C$144")&amp;INDIRECT("'"&amp;n_feu&amp;"'!$D$5:$D$144"),0)),"")</f>
        <v/>
      </c>
      <c r="AU27" s="23" t="str" cm="1">
        <f t="array" aca="1" ref="AU27" ca="1">IFERROR(INDEX(INDIRECT("'"&amp;n_feu&amp;"'!$K$5:$K$154"),MATCH($Y27&amp;AU$13,INDIRECT("'"&amp;n_feu&amp;"'!$C$5:$C$154")&amp;INDIRECT("'"&amp;n_feu&amp;"'!$D$5:$D$154"),0)),"")</f>
        <v/>
      </c>
      <c r="AV27" s="23" t="str" cm="1">
        <f t="array" aca="1" ref="AV27" ca="1">IFERROR(INDEX(INDIRECT("'"&amp;n_feu&amp;"'!$K$5:$K$154"),MATCH($Y27&amp;AV$13,INDIRECT("'"&amp;n_feu&amp;"'!$C$5:$C$154")&amp;INDIRECT("'"&amp;n_feu&amp;"'!$D$5:$D$154"),0)),"")</f>
        <v/>
      </c>
      <c r="AW27" s="22">
        <f t="shared" si="18"/>
        <v>45492</v>
      </c>
      <c r="AX27" s="23" t="str" cm="1">
        <f t="array" aca="1" ref="AX27" ca="1">IFERROR(INDEX(INDIRECT("'"&amp;n_feu&amp;"'!$L$5:$L$144"),MATCH($Y27&amp;AX$13,INDIRECT("'"&amp;n_feu&amp;"'!$C$5:$C$144")&amp;INDIRECT("'"&amp;n_feu&amp;"'!$D$5:$D$144"),0)),"")</f>
        <v/>
      </c>
      <c r="AY27" s="23" t="str" cm="1">
        <f t="array" aca="1" ref="AY27" ca="1">IFERROR(INDEX(INDIRECT("'"&amp;n_feu&amp;"'!$L$5:$L$164"),MATCH($Y27&amp;AY$13,INDIRECT("'"&amp;n_feu&amp;"'!$C$5:$C$164")&amp;INDIRECT("'"&amp;n_feu&amp;"'!$D$5:$D$164"),0)),"")</f>
        <v/>
      </c>
      <c r="AZ27" s="23" t="str" cm="1">
        <f t="array" aca="1" ref="AZ27" ca="1">IFERROR(INDEX(INDIRECT("'"&amp;n_feu&amp;"'!$L$5:$L$144"),MATCH($Y27&amp;AZ$13,INDIRECT("'"&amp;n_feu&amp;"'!$C$5:$C$144")&amp;INDIRECT("'"&amp;n_feu&amp;"'!$D$5:$D$144"),0)),"")</f>
        <v/>
      </c>
      <c r="BA27" s="23" t="str" cm="1">
        <f t="array" aca="1" ref="BA27" ca="1">IFERROR(INDEX(INDIRECT("'"&amp;n_feu&amp;"'!$L$5:$L$144"),MATCH($Y27&amp;BA$13,INDIRECT("'"&amp;n_feu&amp;"'!$C$5:$C$144")&amp;INDIRECT("'"&amp;n_feu&amp;"'!$D$5:$D$144"),0)),"")</f>
        <v/>
      </c>
      <c r="BB27" s="23" t="str" cm="1">
        <f t="array" aca="1" ref="BB27" ca="1">IFERROR(INDEX(INDIRECT("'"&amp;n_feu&amp;"'!$L$5:$L$144"),MATCH($Y27&amp;BB$13,INDIRECT("'"&amp;n_feu&amp;"'!$C$5:$C$144")&amp;INDIRECT("'"&amp;n_feu&amp;"'!$D$5:$D$144"),0)),"")</f>
        <v/>
      </c>
      <c r="BC27" s="23" t="str" cm="1">
        <f t="array" aca="1" ref="BC27" ca="1">IFERROR(INDEX(INDIRECT("'"&amp;n_feu&amp;"'!$L$5:$L$164"),MATCH($Y27&amp;BC$13,INDIRECT("'"&amp;n_feu&amp;"'!$C$5:$C$164")&amp;INDIRECT("'"&amp;n_feu&amp;"'!$D$5:$D$164"),0)),"")</f>
        <v/>
      </c>
      <c r="BD27" s="23" t="str" cm="1">
        <f t="array" aca="1" ref="BD27" ca="1">IFERROR(INDEX(INDIRECT("'"&amp;n_feu&amp;"'!$L$5:$L$154"),MATCH($Y27&amp;BD$13,INDIRECT("'"&amp;n_feu&amp;"'!$C$5:$C$154")&amp;INDIRECT("'"&amp;n_feu&amp;"'!$D$5:$D$154"),0)),"")</f>
        <v/>
      </c>
      <c r="BE27" s="22">
        <f t="shared" si="19"/>
        <v>45492</v>
      </c>
      <c r="BF27" s="23" t="str" cm="1">
        <f t="array" aca="1" ref="BF27" ca="1">IFERROR(INDEX(INDIRECT("'"&amp;n_feu&amp;"'!$M$5:$M$144"),MATCH($Y27&amp;BF$13,INDIRECT("'"&amp;n_feu&amp;"'!$C$5:$C$144")&amp;INDIRECT("'"&amp;n_feu&amp;"'!$D$5:$D$144"),0)),"")</f>
        <v/>
      </c>
      <c r="BG27" s="23" t="str" cm="1">
        <f t="array" aca="1" ref="BG27" ca="1">IFERROR(INDEX(INDIRECT("'"&amp;n_feu&amp;"'!$M$5:$M$164"),MATCH($Y27&amp;BG$13,INDIRECT("'"&amp;n_feu&amp;"'!$C$5:$C$164")&amp;INDIRECT("'"&amp;n_feu&amp;"'!$D$5:$D$164"),0)),"")</f>
        <v/>
      </c>
      <c r="BH27" s="23" t="str" cm="1">
        <f t="array" aca="1" ref="BH27" ca="1">IFERROR(INDEX(INDIRECT("'"&amp;n_feu&amp;"'!$M$5:$M$144"),MATCH($Y27&amp;BH$13,INDIRECT("'"&amp;n_feu&amp;"'!$C$5:$C$144")&amp;INDIRECT("'"&amp;n_feu&amp;"'!$D$5:$D$144"),0)),"")</f>
        <v/>
      </c>
      <c r="BI27" s="23" t="str" cm="1">
        <f t="array" aca="1" ref="BI27" ca="1">IFERROR(INDEX(INDIRECT("'"&amp;n_feu&amp;"'!$M$5:$M$144"),MATCH($Y27&amp;BI$13,INDIRECT("'"&amp;n_feu&amp;"'!$C$5:$C$144")&amp;INDIRECT("'"&amp;n_feu&amp;"'!$D$5:$D$144"),0)),"")</f>
        <v/>
      </c>
      <c r="BJ27" s="23" t="str" cm="1">
        <f t="array" aca="1" ref="BJ27" ca="1">IFERROR(INDEX(INDIRECT("'"&amp;n_feu&amp;"'!$M$5:$M$144"),MATCH($Y27&amp;BJ$13,INDIRECT("'"&amp;n_feu&amp;"'!$C$5:$C$144")&amp;INDIRECT("'"&amp;n_feu&amp;"'!$D$5:$D$144"),0)),"")</f>
        <v/>
      </c>
      <c r="BK27" s="23" t="str" cm="1">
        <f t="array" aca="1" ref="BK27" ca="1">IFERROR(INDEX(INDIRECT("'"&amp;n_feu&amp;"'!$M$5:$M$164"),MATCH($Y27&amp;BK$13,INDIRECT("'"&amp;n_feu&amp;"'!$C$5:$C$164")&amp;INDIRECT("'"&amp;n_feu&amp;"'!$D$5:$D$164"),0)),"")</f>
        <v/>
      </c>
      <c r="BL27" s="23" t="str" cm="1">
        <f t="array" aca="1" ref="BL27" ca="1">IFERROR(INDEX(INDIRECT("'"&amp;n_feu&amp;"'!$M$5:$M$154"),MATCH($Y27&amp;BL$13,INDIRECT("'"&amp;n_feu&amp;"'!$C$5:$C$154")&amp;INDIRECT("'"&amp;n_feu&amp;"'!$D$5:$D$154"),0)),"")</f>
        <v/>
      </c>
      <c r="BM27" s="22">
        <f t="shared" si="20"/>
        <v>45492</v>
      </c>
      <c r="BN27" s="23" t="str">
        <f t="shared" ca="1" si="21"/>
        <v/>
      </c>
      <c r="BO27" s="23">
        <f t="shared" ca="1" si="22"/>
        <v>138</v>
      </c>
      <c r="BP27" s="23" t="str">
        <f t="shared" ca="1" si="22"/>
        <v/>
      </c>
      <c r="BQ27" s="23" t="str">
        <f t="shared" ca="1" si="22"/>
        <v/>
      </c>
      <c r="BR27" s="23" t="str">
        <f t="shared" ca="1" si="22"/>
        <v/>
      </c>
      <c r="BS27" s="23" t="str">
        <f t="shared" ca="1" si="22"/>
        <v/>
      </c>
      <c r="BT27" s="23" t="str">
        <f t="shared" ca="1" si="22"/>
        <v/>
      </c>
      <c r="BU27" s="22">
        <f t="shared" si="23"/>
        <v>45492</v>
      </c>
      <c r="BV27" s="22">
        <f t="shared" si="24"/>
        <v>45492</v>
      </c>
      <c r="BW27" s="23" t="str">
        <f t="shared" ca="1" si="25"/>
        <v/>
      </c>
      <c r="BX27" s="23"/>
      <c r="BY27" s="23" t="str">
        <f t="shared" si="26"/>
        <v/>
      </c>
      <c r="BZ27" s="23">
        <f t="shared" ca="1" si="27"/>
        <v>605</v>
      </c>
      <c r="CA27" s="23"/>
      <c r="CB27" s="23" t="str">
        <f t="shared" si="28"/>
        <v/>
      </c>
      <c r="CC27" s="23" t="str">
        <f t="shared" ca="1" si="29"/>
        <v/>
      </c>
      <c r="CD27" s="23"/>
      <c r="CE27" s="29" t="str">
        <f t="shared" si="30"/>
        <v/>
      </c>
      <c r="CF27" s="30">
        <f>467+138</f>
        <v>605</v>
      </c>
      <c r="CG27" s="30" t="str">
        <f t="shared" ca="1" si="31"/>
        <v/>
      </c>
      <c r="CH27" s="30">
        <f>IFERROR(INDEX('FORMULE TOTAL'!$AH$9:AH1018,MATCH(RECAP!A27,'FORMULE TOTAL'!$AI$9:AI1018,0)),"")</f>
        <v>467</v>
      </c>
      <c r="CI27" s="23">
        <f t="shared" ca="1" si="105"/>
        <v>282</v>
      </c>
      <c r="CJ27" s="30">
        <f ca="1">IF(CI27="","",INDEX('[1] 01-01-23 au 24-05-2024'!$AN$5:$AN$5010,MATCH(BV27,'[1] 01-01-23 au 24-05-2024'!$AM$5:$AM$5010,0)))</f>
        <v>282</v>
      </c>
      <c r="CK27" s="23"/>
      <c r="CL27" s="30">
        <f ca="1">IF(CI27="","",INDEX('[1] 01-01-23 au 24-05-2024'!$AO$23:$AO$5010,MATCH(BV27,'[1] 01-01-23 au 24-05-2024'!$AM$23:$AM$5010,0)))</f>
        <v>281.69</v>
      </c>
      <c r="CM27" s="29" t="str">
        <f t="shared" si="32"/>
        <v/>
      </c>
      <c r="CN27" s="23" t="str">
        <f t="shared" ca="1" si="33"/>
        <v/>
      </c>
      <c r="CO27" s="23"/>
      <c r="CP27" s="31" t="str">
        <f t="shared" si="34"/>
        <v/>
      </c>
      <c r="CQ27" s="23" t="str">
        <f t="shared" ca="1" si="35"/>
        <v/>
      </c>
      <c r="CR27" s="23"/>
      <c r="CS27" s="32" t="str">
        <f t="shared" si="36"/>
        <v/>
      </c>
      <c r="CT27" s="33"/>
      <c r="CU27" s="34">
        <f t="shared" ca="1" si="37"/>
        <v>0</v>
      </c>
      <c r="CV27" s="34">
        <f t="shared" si="38"/>
        <v>0</v>
      </c>
      <c r="CW27" s="35">
        <f t="shared" si="38"/>
        <v>0</v>
      </c>
      <c r="CX27" s="34">
        <f t="shared" ca="1" si="39"/>
        <v>887</v>
      </c>
      <c r="CY27" s="34">
        <f t="shared" si="40"/>
        <v>0</v>
      </c>
      <c r="CZ27" s="35">
        <f t="shared" si="41"/>
        <v>0</v>
      </c>
      <c r="DA27" s="22">
        <f t="shared" si="42"/>
        <v>45492</v>
      </c>
      <c r="DB27" s="35" t="str" cm="1">
        <f t="array" aca="1" ref="DB27" ca="1">IFERROR(INDEX(INDIRECT("'"&amp;n_feu&amp;"'!$O$5:$O$154"),MATCH($Y27&amp;DB$13,INDIRECT("'"&amp;n_feu&amp;"'!$C$5:$C$154")&amp;INDIRECT("'"&amp;n_feu&amp;"'!$D$5:$D$154"),0)),"")</f>
        <v/>
      </c>
      <c r="DC27" s="35"/>
      <c r="DD27" s="35" t="str">
        <f t="shared" ca="1" si="43"/>
        <v/>
      </c>
      <c r="DE27" s="36" t="str">
        <f t="shared" ca="1" si="44"/>
        <v/>
      </c>
      <c r="DF27" s="23" t="str">
        <f t="shared" ca="1" si="45"/>
        <v/>
      </c>
      <c r="DG27" s="23"/>
      <c r="DH27" s="31"/>
      <c r="DI27" s="37"/>
      <c r="DJ27" s="22">
        <f t="shared" si="46"/>
        <v>45492</v>
      </c>
      <c r="DK27" s="35" t="str" cm="1">
        <f t="array" aca="1" ref="DK27" ca="1">IFERROR(INDEX(INDIRECT("'"&amp;n_feu&amp;"'!$O$5:$O$164"),MATCH($Y27&amp;DK$13,INDIRECT("'"&amp;n_feu&amp;"'!$C$5:$C$164")&amp;INDIRECT("'"&amp;n_feu&amp;"'!$D$5:$D$164"),0)),"")</f>
        <v/>
      </c>
      <c r="DL27" s="35"/>
      <c r="DM27" s="35" t="str">
        <f t="shared" ca="1" si="47"/>
        <v/>
      </c>
      <c r="DN27" s="38">
        <f t="shared" ca="1" si="48"/>
        <v>0</v>
      </c>
      <c r="DO27" s="39" t="str" cm="1">
        <f t="array" ref="DO27">IF(ISNA(MATCH(A27,INT([2]SUMUP!$B$4:$B$550),0)),"",INDEX([2]SUMUP!$W:$W,MAX(IF(INT([2]SUMUP!$B$4:$B$550)=A27,ROW([2]SUMUP!$B$4:$B$550)))))</f>
        <v/>
      </c>
      <c r="DP27" s="39" t="str" cm="1">
        <f t="array" ref="DP27">IF(ISNA(MATCH(A27,INT([2]SUMUP!$B$4:$B$550),0)),"",INDEX([2]SUMUP!$X:$X,MAX(IF(INT([2]SUMUP!$B$4:$B$550)=A27,ROW([2]SUMUP!$B$4:$B$550)))))</f>
        <v/>
      </c>
      <c r="DQ27" s="39" t="str" cm="1">
        <f t="array" ref="DQ27">IF(ISNA(MATCH(A27,INT([2]SUMUP!$B$4:$B$550),0)),"",INDEX([2]SUMUP!$Y:$Y,MAX(IF(INT([2]SUMUP!$B$4:$B$550)=A27,ROW([2]SUMUP!$B$4:$B$550)))))</f>
        <v/>
      </c>
      <c r="DR27" s="36" t="str">
        <f t="shared" ca="1" si="106"/>
        <v/>
      </c>
      <c r="DS27" s="23" t="str">
        <f t="shared" ca="1" si="50"/>
        <v/>
      </c>
      <c r="DT27" s="23"/>
      <c r="DU27" s="31"/>
      <c r="DV27" s="37"/>
      <c r="DW27" s="22">
        <f t="shared" si="51"/>
        <v>45492</v>
      </c>
      <c r="DX27" s="40" t="str">
        <f t="shared" ca="1" si="52"/>
        <v/>
      </c>
      <c r="DY27" s="40">
        <f t="shared" ca="1" si="53"/>
        <v>605</v>
      </c>
      <c r="DZ27" s="40" t="str">
        <f t="shared" ca="1" si="54"/>
        <v/>
      </c>
      <c r="EA27" s="40">
        <f t="shared" ca="1" si="55"/>
        <v>282</v>
      </c>
      <c r="EB27" s="40" t="str">
        <f t="shared" ca="1" si="56"/>
        <v/>
      </c>
      <c r="EC27" s="40" t="str">
        <f t="shared" ca="1" si="57"/>
        <v/>
      </c>
      <c r="ED27" s="40"/>
      <c r="EE27" s="40" t="str">
        <f t="shared" ca="1" si="58"/>
        <v/>
      </c>
      <c r="EF27" s="41" t="str">
        <f t="shared" ca="1" si="107"/>
        <v/>
      </c>
      <c r="EG27" s="35">
        <f t="shared" ca="1" si="60"/>
        <v>887</v>
      </c>
      <c r="EH27" s="35" t="str" cm="1">
        <f t="array" aca="1" ref="EH27" ca="1">IFERROR(INDEX(INDIRECT("'"&amp;n_feu&amp;"'!$BH$5:$BH$154"),MATCH($Y27&amp;EH$13,INDIRECT("'"&amp;n_feu&amp;"'!$C$5:$C$154")&amp;INDIRECT("'"&amp;n_feu&amp;"'!$D$5:$D$154"),0)),"")</f>
        <v/>
      </c>
      <c r="EI27" s="35" cm="1">
        <f t="array" aca="1" ref="EI27" ca="1">IFERROR(INDEX(INDIRECT("'"&amp;n_feu&amp;"'!$BH$5:$BH$164"),MATCH($Y27&amp;EI$13,INDIRECT("'"&amp;n_feu&amp;"'!$C$5:$C$164")&amp;INDIRECT("'"&amp;n_feu&amp;"'!$D$5:$D$164"),0)),"")</f>
        <v>450</v>
      </c>
      <c r="EJ27" s="34" t="str" cm="1">
        <f t="array" aca="1" ref="EJ27" ca="1">IFERROR(INDEX(INDIRECT("'"&amp;n_feu&amp;"'!$BH$5:$BH$154"),MATCH($Y27&amp;EJ$13,INDIRECT("'"&amp;n_feu&amp;"'!$C$5:$C$154")&amp;INDIRECT("'"&amp;n_feu&amp;"'!$D$5:$D$154"),0)),"")</f>
        <v/>
      </c>
      <c r="EK27" s="34" cm="1">
        <f t="array" aca="1" ref="EK27" ca="1">IFERROR(INDEX(INDIRECT("'"&amp;n_feu&amp;"'!$BH$5:$BH$154"),MATCH($Y27&amp;EK$13,INDIRECT("'"&amp;n_feu&amp;"'!$C$5:$C$154")&amp;INDIRECT("'"&amp;n_feu&amp;"'!$D$5:$D$154"),0)),"")</f>
        <v>100</v>
      </c>
      <c r="EL27" s="34" t="str" cm="1">
        <f t="array" aca="1" ref="EL27" ca="1">IFERROR(INDEX(INDIRECT("'"&amp;n_feu&amp;"'!$BH$5:$BH$154"),MATCH($Y27&amp;EL$13,INDIRECT("'"&amp;n_feu&amp;"'!$C$5:$C$154")&amp;INDIRECT("'"&amp;n_feu&amp;"'!$D$5:$D$154"),0)),"")</f>
        <v/>
      </c>
      <c r="EM27" s="34" t="str" cm="1">
        <f t="array" aca="1" ref="EM27" ca="1">IFERROR(INDEX(INDIRECT("'"&amp;n_feu&amp;"'!$BH$5:$BH$154"),MATCH($Y27&amp;EM$13,INDIRECT("'"&amp;n_feu&amp;"'!$C$5:$C$154")&amp;INDIRECT("'"&amp;n_feu&amp;"'!$D$5:$D$154"),0)),"")</f>
        <v/>
      </c>
      <c r="EN27" s="34" t="str">
        <f t="shared" ca="1" si="61"/>
        <v/>
      </c>
      <c r="EO27" s="34">
        <f t="shared" ca="1" si="62"/>
        <v>550</v>
      </c>
      <c r="EP27" s="22">
        <f t="shared" si="63"/>
        <v>45492</v>
      </c>
      <c r="EQ27" s="23" t="str" cm="1">
        <f t="array" aca="1" ref="EQ27" ca="1">IFERROR(INDEX(INDIRECT("'"&amp;n_feu&amp;"'!$Q$5:$Q$144"),MATCH($Y27&amp;EQ$13,INDIRECT("'"&amp;n_feu&amp;"'!$C$5:$C$144")&amp;INDIRECT("'"&amp;n_feu&amp;"'!$D$5:$D$144"),0)),"")</f>
        <v/>
      </c>
      <c r="ER27" s="23" t="str" cm="1">
        <f t="array" aca="1" ref="ER27" ca="1">IFERROR(INDEX(INDIRECT("'"&amp;n_feu&amp;"'!$Q$5:$Q$164"),MATCH($Y27&amp;ER$13,INDIRECT("'"&amp;n_feu&amp;"'!$C$5:$C$164")&amp;INDIRECT("'"&amp;n_feu&amp;"'!$D$5:$D$164"),0)),"")</f>
        <v/>
      </c>
      <c r="ES27" s="23" t="str" cm="1">
        <f t="array" aca="1" ref="ES27" ca="1">IFERROR(INDEX(INDIRECT("'"&amp;n_feu&amp;"'!$Q$5:$Q$144"),MATCH($Y27&amp;ES$13,INDIRECT("'"&amp;n_feu&amp;"'!$C$5:$C$144")&amp;INDIRECT("'"&amp;n_feu&amp;"'!$D$5:$D$144"),0)),"")</f>
        <v/>
      </c>
      <c r="ET27" s="23" t="str" cm="1">
        <f t="array" aca="1" ref="ET27" ca="1">IFERROR(INDEX(INDIRECT("'"&amp;n_feu&amp;"'!$Q$5:$Q$144"),MATCH($Y27&amp;ET$13,INDIRECT("'"&amp;n_feu&amp;"'!$C$5:$C$144")&amp;INDIRECT("'"&amp;n_feu&amp;"'!$D$5:$D$144"),0)),"")</f>
        <v/>
      </c>
      <c r="EU27" s="23" t="str" cm="1">
        <f t="array" aca="1" ref="EU27" ca="1">IFERROR(INDEX(INDIRECT("'"&amp;n_feu&amp;"'!$Q$5:$Q$144"),MATCH($Y27&amp;EU$13,INDIRECT("'"&amp;n_feu&amp;"'!$C$5:$C$144")&amp;INDIRECT("'"&amp;n_feu&amp;"'!$D$5:$D$144"),0)),"")</f>
        <v/>
      </c>
      <c r="EV27" s="23" t="str" cm="1">
        <f t="array" aca="1" ref="EV27" ca="1">IFERROR(INDEX(INDIRECT("'"&amp;n_feu&amp;"'!$Q$5:$Q$144"),MATCH($Y27&amp;EV$13,INDIRECT("'"&amp;n_feu&amp;"'!$C$5:$C$144")&amp;INDIRECT("'"&amp;n_feu&amp;"'!$D$5:$D$144"),0)),"")</f>
        <v/>
      </c>
      <c r="EW27" s="23" t="str" cm="1">
        <f t="array" aca="1" ref="EW27" ca="1">IFERROR(INDEX(INDIRECT("'"&amp;n_feu&amp;"'!$Q$5:$Q$144"),MATCH($Y27&amp;EW$13,INDIRECT("'"&amp;n_feu&amp;"'!$C$5:$C$144")&amp;INDIRECT("'"&amp;n_feu&amp;"'!$D$5:$D$144"),0)),"")</f>
        <v/>
      </c>
      <c r="EX27" s="42" t="str">
        <f t="shared" ca="1" si="64"/>
        <v/>
      </c>
      <c r="EY27" s="43" t="str">
        <f t="shared" ca="1" si="65"/>
        <v/>
      </c>
      <c r="EZ27" s="44">
        <f t="shared" si="66"/>
        <v>45492</v>
      </c>
      <c r="FA27" s="23" t="str" cm="1">
        <f t="array" aca="1" ref="FA27" ca="1">IFERROR(INDEX(INDIRECT("'"&amp;n_feu&amp;"'!$R$5:$R$144"),MATCH($Y27&amp;FA$15,INDIRECT("'"&amp;n_feu&amp;"'!$C$5:$C$144")&amp;INDIRECT("'"&amp;n_feu&amp;"'!$D$5:$D$144"),0)),"")</f>
        <v/>
      </c>
      <c r="FB27" s="26" cm="1">
        <f t="array" aca="1" ref="FB27" ca="1">IFERROR(INDEX(INDIRECT("'"&amp;n_feu&amp;"'!$R$5:$R$164"),MATCH($Y27&amp;FB$15,INDIRECT("'"&amp;n_feu&amp;"'!$C$5:$C$164")&amp;INDIRECT("'"&amp;n_feu&amp;"'!$D$5:$D$164"),0)),"")</f>
        <v>350</v>
      </c>
      <c r="FC27" s="23" t="str" cm="1">
        <f t="array" aca="1" ref="FC27" ca="1">IFERROR(INDEX(INDIRECT("'"&amp;n_feu&amp;"'!$R$5:$R$144"),MATCH($Y27&amp;FC$15,INDIRECT("'"&amp;n_feu&amp;"'!$C$5:$C$144")&amp;INDIRECT("'"&amp;n_feu&amp;"'!$D$5:$D$144"),0)),"")</f>
        <v/>
      </c>
      <c r="FD27" s="26" cm="1">
        <f t="array" aca="1" ref="FD27" ca="1">IFERROR(INDEX(INDIRECT("'"&amp;n_feu&amp;"'!$R$5:$R$144"),MATCH($Y27&amp;FD$15,INDIRECT("'"&amp;n_feu&amp;"'!$C$5:$C$144")&amp;INDIRECT("'"&amp;n_feu&amp;"'!$D$5:$D$144"),0)),"")</f>
        <v>519</v>
      </c>
      <c r="FE27" s="23" t="str" cm="1">
        <f t="array" aca="1" ref="FE27" ca="1">IFERROR(INDEX(INDIRECT("'"&amp;n_feu&amp;"'!$R$5:$R$144"),MATCH($Y27&amp;FE$15,INDIRECT("'"&amp;n_feu&amp;"'!$C$5:$C$144")&amp;INDIRECT("'"&amp;n_feu&amp;"'!$D$5:$D$144"),0)),"")</f>
        <v/>
      </c>
      <c r="FF27" s="23" t="str" cm="1">
        <f t="array" aca="1" ref="FF27" ca="1">IFERROR(INDEX(INDIRECT("'"&amp;n_feu&amp;"'!$R$5:$R$154"),MATCH($Y27&amp;FF$15,INDIRECT("'"&amp;n_feu&amp;"'!$C$5:$C$154")&amp;INDIRECT("'"&amp;n_feu&amp;"'!$D$5:$D$154"),0)),"")</f>
        <v/>
      </c>
      <c r="FG27" s="31" t="str" cm="1">
        <f t="array" aca="1" ref="FG27" ca="1">IFERROR(INDEX(INDIRECT("'"&amp;n_feu&amp;"'!$R$5:$R$154"),MATCH($Y27&amp;FG$15,INDIRECT("'"&amp;n_feu&amp;"'!$C$5:$C$154")&amp;INDIRECT("'"&amp;n_feu&amp;"'!$D$5:$D$154"),0)),"")</f>
        <v/>
      </c>
      <c r="FH27" s="45" t="str">
        <f t="shared" ca="1" si="108"/>
        <v/>
      </c>
      <c r="FI27" s="46">
        <f t="shared" ca="1" si="68"/>
        <v>869</v>
      </c>
      <c r="FJ27" s="35">
        <f t="shared" ca="1" si="69"/>
        <v>14.6861</v>
      </c>
      <c r="FK27" s="36" t="str">
        <f t="shared" ca="1" si="70"/>
        <v/>
      </c>
      <c r="FL27" s="23"/>
      <c r="FM27" s="23" t="str">
        <f t="shared" ca="1" si="71"/>
        <v/>
      </c>
      <c r="FN27" s="47" t="str">
        <f t="shared" si="72"/>
        <v/>
      </c>
      <c r="FO27" s="31"/>
      <c r="FP27" s="48"/>
      <c r="FQ27" s="36">
        <f t="shared" ca="1" si="73"/>
        <v>344.08499999999998</v>
      </c>
      <c r="FR27" s="23">
        <v>344.09</v>
      </c>
      <c r="FS27" s="23">
        <f t="shared" ca="1" si="96"/>
        <v>4.9999999999954525E-3</v>
      </c>
      <c r="FT27" s="47">
        <f t="shared" si="97"/>
        <v>344.09</v>
      </c>
      <c r="FU27" s="31"/>
      <c r="FV27" s="49"/>
      <c r="FW27" s="22">
        <f t="shared" si="76"/>
        <v>45492</v>
      </c>
      <c r="FX27" s="36" t="str">
        <f t="shared" ca="1" si="77"/>
        <v/>
      </c>
      <c r="FY27" s="23"/>
      <c r="FZ27" s="23" t="str">
        <f t="shared" ca="1" si="78"/>
        <v/>
      </c>
      <c r="GA27" s="47" t="str">
        <f t="shared" si="79"/>
        <v/>
      </c>
      <c r="GB27" s="50"/>
      <c r="GC27" s="48"/>
      <c r="GD27" s="51">
        <f t="shared" ca="1" si="80"/>
        <v>510.22890000000001</v>
      </c>
      <c r="GE27" s="23">
        <f>29.49+166.15+225.13+89.46</f>
        <v>510.22999999999996</v>
      </c>
      <c r="GF27" s="23">
        <f t="shared" ca="1" si="81"/>
        <v>1.0999999999512511E-3</v>
      </c>
      <c r="GG27" s="47">
        <f t="shared" si="82"/>
        <v>510.22999999999996</v>
      </c>
      <c r="GH27" s="31">
        <v>2500</v>
      </c>
      <c r="GI27" s="49" t="s">
        <v>162</v>
      </c>
      <c r="GJ27" s="51" t="str">
        <f t="shared" ca="1" si="83"/>
        <v/>
      </c>
      <c r="GK27" s="23"/>
      <c r="GL27" s="23" t="str">
        <f t="shared" ca="1" si="84"/>
        <v/>
      </c>
      <c r="GM27" s="47" t="str">
        <f t="shared" si="85"/>
        <v/>
      </c>
      <c r="GN27" s="31"/>
      <c r="GO27" s="53"/>
      <c r="GP27" s="51" t="str">
        <f t="shared" ca="1" si="86"/>
        <v/>
      </c>
      <c r="GQ27" s="23"/>
      <c r="GR27" s="23" t="str">
        <f t="shared" ca="1" si="87"/>
        <v/>
      </c>
      <c r="GS27" s="47" t="str">
        <f t="shared" si="88"/>
        <v/>
      </c>
      <c r="GT27" s="31"/>
      <c r="GU27" s="53"/>
      <c r="GV27" s="36" t="str" cm="1">
        <f t="array" aca="1" ref="GV27" ca="1">IFERROR(INDEX(INDIRECT("'"&amp;n_feu&amp;"'!$O$5:$O$154"),MATCH($Y27&amp;DB$13,INDIRECT("'"&amp;n_feu&amp;"'!$C$5:$C$154")&amp;INDIRECT("'"&amp;n_feu&amp;"'!$D$5:$D$154"),0)),"")</f>
        <v/>
      </c>
      <c r="GW27" s="23" t="str">
        <f t="shared" si="89"/>
        <v/>
      </c>
      <c r="GX27" s="23"/>
      <c r="GY27" s="23" t="str">
        <f t="shared" si="90"/>
        <v/>
      </c>
      <c r="GZ27" s="47" t="str">
        <f t="shared" si="91"/>
        <v/>
      </c>
      <c r="HA27" s="31"/>
      <c r="HB27" s="53"/>
      <c r="HC27" s="22">
        <f t="shared" si="92"/>
        <v>45492</v>
      </c>
      <c r="HD27" s="23" t="str" cm="1">
        <f t="array" aca="1" ref="HD27" ca="1">IFERROR(INDEX(INDIRECT("'"&amp;n_feu&amp;"'!$S$5:$S$144"),MATCH($Y27&amp;HD$15,INDIRECT("'"&amp;n_feu&amp;"'!$C$5:$C$144")&amp;INDIRECT("'"&amp;n_feu&amp;"'!$D$5:$D$144"),0)),"")</f>
        <v/>
      </c>
      <c r="HE27" s="23" t="str" cm="1">
        <f t="array" aca="1" ref="HE27" ca="1">IFERROR(INDEX(INDIRECT("'"&amp;n_feu&amp;"'!$S$5:$S$164"),MATCH($Y27&amp;HE$15,INDIRECT("'"&amp;n_feu&amp;"'!$C$5:$C$164")&amp;INDIRECT("'"&amp;n_feu&amp;"'!$D$5:$D$164"),0)),"")</f>
        <v/>
      </c>
      <c r="HF27" s="23" t="str" cm="1">
        <f t="array" aca="1" ref="HF27" ca="1">IFERROR(INDEX(INDIRECT("'"&amp;n_feu&amp;"'!$S$5:$S$144"),MATCH($Y27&amp;HF$15,INDIRECT("'"&amp;n_feu&amp;"'!$C$5:$C$144")&amp;INDIRECT("'"&amp;n_feu&amp;"'!$D$5:$D$144"),0)),"")</f>
        <v/>
      </c>
      <c r="HG27" s="23" t="str" cm="1">
        <f t="array" aca="1" ref="HG27" ca="1">IFERROR(INDEX(INDIRECT("'"&amp;n_feu&amp;"'!$S$5:$S$144"),MATCH($Y27&amp;HG$15,INDIRECT("'"&amp;n_feu&amp;"'!$C$5:$C$144")&amp;INDIRECT("'"&amp;n_feu&amp;"'!$D$5:$D$144"),0)),"")</f>
        <v/>
      </c>
      <c r="HH27" s="23" t="str" cm="1">
        <f t="array" aca="1" ref="HH27" ca="1">IFERROR(INDEX(INDIRECT("'"&amp;n_feu&amp;"'!$S$5:$S$144"),MATCH($Y27&amp;HH$15,INDIRECT("'"&amp;n_feu&amp;"'!$C$5:$C$144")&amp;INDIRECT("'"&amp;n_feu&amp;"'!$D$5:$D$144"),0)),"")</f>
        <v/>
      </c>
      <c r="HI27" s="23" t="str" cm="1">
        <f t="array" aca="1" ref="HI27" ca="1">IFERROR(INDEX(INDIRECT("'"&amp;n_feu&amp;"'!$S$5:$S$144"),MATCH($Y27&amp;HI$15,INDIRECT("'"&amp;n_feu&amp;"'!$C$5:$C$144")&amp;INDIRECT("'"&amp;n_feu&amp;"'!$D$5:$D$144"),0)),"")</f>
        <v/>
      </c>
      <c r="HJ27" s="23" t="str" cm="1">
        <f t="array" aca="1" ref="HJ27" ca="1">IFERROR(INDEX(INDIRECT("'"&amp;n_feu&amp;"'!$S$5:$S$144"),MATCH($Y27&amp;HJ$15,INDIRECT("'"&amp;n_feu&amp;"'!$C$5:$C$144")&amp;INDIRECT("'"&amp;n_feu&amp;"'!$D$5:$D$144"),0)),"")</f>
        <v/>
      </c>
      <c r="HK27" s="22">
        <f t="shared" si="93"/>
        <v>45492</v>
      </c>
      <c r="HL27" s="23" t="str" cm="1">
        <f t="array" aca="1" ref="HL27" ca="1">IFERROR(INDEX(INDIRECT("'"&amp;n_feu&amp;"'!$S$5:$S$144"),MATCH($Y27&amp;HL$15,INDIRECT("'"&amp;n_feu&amp;"'!$C$5:$C$144")&amp;INDIRECT("'"&amp;n_feu&amp;"'!$D$5:$D$144"),0)),"")</f>
        <v/>
      </c>
      <c r="HM27" s="23" t="str" cm="1">
        <f t="array" aca="1" ref="HM27" ca="1">IFERROR(INDEX(INDIRECT("'"&amp;n_feu&amp;"'!$S$5:$S$164"),MATCH($Y27&amp;HM$15,INDIRECT("'"&amp;n_feu&amp;"'!$C$5:$C$164")&amp;INDIRECT("'"&amp;n_feu&amp;"'!$D$5:$D$164"),0)),"")</f>
        <v/>
      </c>
      <c r="HN27" s="23" t="str" cm="1">
        <f t="array" aca="1" ref="HN27" ca="1">IFERROR(INDEX(INDIRECT("'"&amp;n_feu&amp;"'!$S$5:$S$144"),MATCH($Y27&amp;HN$15,INDIRECT("'"&amp;n_feu&amp;"'!$C$5:$C$144")&amp;INDIRECT("'"&amp;n_feu&amp;"'!$D$5:$D$144"),0)),"")</f>
        <v/>
      </c>
      <c r="HO27" s="23" t="str" cm="1">
        <f t="array" aca="1" ref="HO27" ca="1">IFERROR(INDEX(INDIRECT("'"&amp;n_feu&amp;"'!$S$5:$S$144"),MATCH($Y27&amp;HO$15,INDIRECT("'"&amp;n_feu&amp;"'!$C$5:$C$144")&amp;INDIRECT("'"&amp;n_feu&amp;"'!$D$5:$D$144"),0)),"")</f>
        <v/>
      </c>
      <c r="HP27" s="23" t="str" cm="1">
        <f t="array" aca="1" ref="HP27" ca="1">IFERROR(INDEX(INDIRECT("'"&amp;n_feu&amp;"'!$S$5:$S$144"),MATCH($Y27&amp;HP$15,INDIRECT("'"&amp;n_feu&amp;"'!$C$5:$C$144")&amp;INDIRECT("'"&amp;n_feu&amp;"'!$D$5:$D$144"),0)),"")</f>
        <v/>
      </c>
      <c r="HQ27" s="23" t="str" cm="1">
        <f t="array" aca="1" ref="HQ27" ca="1">IFERROR(INDEX(INDIRECT("'"&amp;n_feu&amp;"'!$S$5:$S$144"),MATCH($Y27&amp;HQ$15,INDIRECT("'"&amp;n_feu&amp;"'!$C$5:$C$144")&amp;INDIRECT("'"&amp;n_feu&amp;"'!$D$5:$D$144"),0)),"")</f>
        <v/>
      </c>
      <c r="HR27" s="23" t="str" cm="1">
        <f t="array" aca="1" ref="HR27" ca="1">IFERROR(INDEX(INDIRECT("'"&amp;n_feu&amp;"'!$S$5:$S$144"),MATCH($Y27&amp;HR$15,INDIRECT("'"&amp;n_feu&amp;"'!$C$5:$C$144")&amp;INDIRECT("'"&amp;n_feu&amp;"'!$D$5:$D$144"),0)),"")</f>
        <v/>
      </c>
      <c r="HS27" s="54">
        <f t="shared" ca="1" si="94"/>
        <v>0</v>
      </c>
      <c r="HT27" s="54">
        <f t="shared" ca="1" si="95"/>
        <v>0</v>
      </c>
    </row>
    <row r="28" spans="1:228" ht="30" customHeight="1" x14ac:dyDescent="0.25">
      <c r="A28" s="22">
        <v>45493</v>
      </c>
      <c r="B28" s="23" t="str" cm="1">
        <f t="array" aca="1" ref="B28" ca="1">IFERROR(INDEX(INDIRECT("'"&amp;n_feu&amp;"'!$F$5:$F$144"),MATCH($A28&amp;B$13,INDIRECT("'"&amp;n_feu&amp;"'!$C$5:$C$144")&amp;INDIRECT("'"&amp;n_feu&amp;"'!$D$5:$D$144"),0)),"")</f>
        <v/>
      </c>
      <c r="C28" s="23" cm="1">
        <f t="array" aca="1" ref="C28" ca="1">IFERROR(INDEX(INDIRECT("'"&amp;n_feu&amp;"'!$F$5:$F$164"),MATCH($A28&amp;C$13,INDIRECT("'"&amp;n_feu&amp;"'!$C$5:$C$164")&amp;INDIRECT("'"&amp;n_feu&amp;"'!$D$5:$D$164"),0)),"")</f>
        <v>2223.5</v>
      </c>
      <c r="D28" s="23" t="str" cm="1">
        <f t="array" aca="1" ref="D28" ca="1">IFERROR(INDEX(INDIRECT("'"&amp;n_feu&amp;"'!$F$5:$F$144"),MATCH($A28&amp;D$13,INDIRECT("'"&amp;n_feu&amp;"'!$C$5:$C$144")&amp;INDIRECT("'"&amp;n_feu&amp;"'!$D$5:$D$144"),0)),"")</f>
        <v/>
      </c>
      <c r="E28" s="23" cm="1">
        <f t="array" aca="1" ref="E28" ca="1">IFERROR(INDEX(INDIRECT("'"&amp;n_feu&amp;"'!$F$5:$F$144"),MATCH($A28&amp;E$13,INDIRECT("'"&amp;n_feu&amp;"'!$C$5:$C$144")&amp;INDIRECT("'"&amp;n_feu&amp;"'!$D$5:$D$144"),0)),"")</f>
        <v>1151</v>
      </c>
      <c r="F28" s="23" t="str" cm="1">
        <f t="array" aca="1" ref="F28" ca="1">IFERROR(INDEX(INDIRECT("'"&amp;n_feu&amp;"'!$F$5:$F$154"),MATCH($A28&amp;F$13,INDIRECT("'"&amp;n_feu&amp;"'!$C$5:$C$154")&amp;INDIRECT("'"&amp;n_feu&amp;"'!$D$5:$D$154"),0)),"")</f>
        <v/>
      </c>
      <c r="G28" s="23" t="str" cm="1">
        <f t="array" aca="1" ref="G28" ca="1">IFERROR(INDEX(INDIRECT("'"&amp;n_feu&amp;"'!$F$5:$F$154"),MATCH($A28&amp;G$13,INDIRECT("'"&amp;n_feu&amp;"'!$C$5:$C$154")&amp;INDIRECT("'"&amp;n_feu&amp;"'!$D$5:$D$154"),0)),"")</f>
        <v/>
      </c>
      <c r="H28" s="24">
        <f t="shared" ca="1" si="4"/>
        <v>0</v>
      </c>
      <c r="I28" s="25">
        <f t="shared" ca="1" si="98"/>
        <v>3374.5</v>
      </c>
      <c r="J28" s="22">
        <f t="shared" si="6"/>
        <v>45493</v>
      </c>
      <c r="K28" s="26" t="str" cm="1">
        <f t="array" aca="1" ref="K28" ca="1">IFERROR(INDEX(INDIRECT("'"&amp;n_feu&amp;"'!$cv$5:$cv$144"),MATCH($A28&amp;K$13,INDIRECT("'"&amp;n_feu&amp;"'!$C$5:$C$144")&amp;INDIRECT("'"&amp;n_feu&amp;"'!$D$5:$D$144"),0)),"")</f>
        <v/>
      </c>
      <c r="L28" s="27" t="str">
        <f t="shared" ca="1" si="99"/>
        <v>0</v>
      </c>
      <c r="M28" s="26" cm="1">
        <f t="array" aca="1" ref="M28" ca="1">IFERROR(INDEX(INDIRECT("'"&amp;n_feu&amp;"'!$cv$5:$cv$164"),MATCH($A28&amp;M$13,INDIRECT("'"&amp;n_feu&amp;"'!$C$5:$C$164")&amp;INDIRECT("'"&amp;n_feu&amp;"'!$D$5:$D$164"),0)),"")</f>
        <v>2222.29</v>
      </c>
      <c r="N28" s="27">
        <f t="shared" ca="1" si="100"/>
        <v>-1.2100000000000364</v>
      </c>
      <c r="O28" s="26" t="str" cm="1">
        <f t="array" aca="1" ref="O28" ca="1">IFERROR(INDEX(INDIRECT("'"&amp;n_feu&amp;"'!$cv$5:$cv$144"),MATCH($A28&amp;O$13,INDIRECT("'"&amp;n_feu&amp;"'!$C$5:$C$144")&amp;INDIRECT("'"&amp;n_feu&amp;"'!$D$5:$D$144"),0)),"")</f>
        <v/>
      </c>
      <c r="P28" s="27" t="str">
        <f t="shared" ca="1" si="101"/>
        <v>0</v>
      </c>
      <c r="Q28" s="26" cm="1">
        <f t="array" aca="1" ref="Q28" ca="1">IFERROR(INDEX(INDIRECT("'"&amp;n_feu&amp;"'!$cv$5:$cv$144"),MATCH($A28&amp;Q$13,INDIRECT("'"&amp;n_feu&amp;"'!$C$5:$C$144")&amp;INDIRECT("'"&amp;n_feu&amp;"'!$D$5:$D$144"),0)),"")</f>
        <v>1151</v>
      </c>
      <c r="R28" s="27" t="str">
        <f t="shared" ca="1" si="102"/>
        <v>0</v>
      </c>
      <c r="S28" s="26" t="str" cm="1">
        <f t="array" aca="1" ref="S28" ca="1">IFERROR(INDEX(INDIRECT("'"&amp;n_feu&amp;"'!$cv$5:$cv$154"),MATCH($A28&amp;S$13,INDIRECT("'"&amp;n_feu&amp;"'!$C$5:$C$154")&amp;INDIRECT("'"&amp;n_feu&amp;"'!$D$5:$D$154"),0)),"")</f>
        <v/>
      </c>
      <c r="T28" s="27" t="str">
        <f t="shared" ca="1" si="103"/>
        <v>0</v>
      </c>
      <c r="U28" s="26" t="str" cm="1">
        <f t="array" aca="1" ref="U28" ca="1">IFERROR(INDEX(INDIRECT("'"&amp;n_feu&amp;"'!$cv$5:$cv$154"),MATCH($A28&amp;U$13,INDIRECT("'"&amp;n_feu&amp;"'!$C$5:$C$154")&amp;INDIRECT("'"&amp;n_feu&amp;"'!$D$5:$D$154"),0)),"")</f>
        <v/>
      </c>
      <c r="V28" s="27" t="str">
        <f t="shared" ca="1" si="104"/>
        <v>0</v>
      </c>
      <c r="W28" s="28">
        <f t="shared" ca="1" si="13"/>
        <v>0</v>
      </c>
      <c r="X28" s="28">
        <f t="shared" ca="1" si="14"/>
        <v>-1.2100000000000364</v>
      </c>
      <c r="Y28" s="22">
        <f t="shared" si="15"/>
        <v>45493</v>
      </c>
      <c r="Z28" s="23" t="str" cm="1">
        <f t="array" aca="1" ref="Z28" ca="1">IFERROR(INDEX(INDIRECT("'"&amp;n_feu&amp;"'!$I$5:$I$144"),MATCH($Y28&amp;Z$13,INDIRECT("'"&amp;n_feu&amp;"'!$C$5:$C$144")&amp;INDIRECT("'"&amp;n_feu&amp;"'!$D$5:$D$144"),0)),"")</f>
        <v/>
      </c>
      <c r="AA28" s="23" cm="1">
        <f t="array" aca="1" ref="AA28" ca="1">IFERROR(INDEX(INDIRECT("'"&amp;n_feu&amp;"'!$I$5:$I$164"),MATCH($Y28&amp;AA$13,INDIRECT("'"&amp;n_feu&amp;"'!$C$5:$C$164")&amp;INDIRECT("'"&amp;n_feu&amp;"'!$D$5:$D$164"),0)),"")</f>
        <v>912</v>
      </c>
      <c r="AB28" s="23" t="str" cm="1">
        <f t="array" aca="1" ref="AB28" ca="1">IFERROR(INDEX(INDIRECT("'"&amp;n_feu&amp;"'!$I$5:$I$144"),MATCH($Y28&amp;AB$13,INDIRECT("'"&amp;n_feu&amp;"'!$C$5:$C$144")&amp;INDIRECT("'"&amp;n_feu&amp;"'!$D$5:$D$144"),0)),"")</f>
        <v/>
      </c>
      <c r="AC28" s="23" cm="1">
        <f t="array" aca="1" ref="AC28" ca="1">IFERROR(INDEX(INDIRECT("'"&amp;n_feu&amp;"'!$I$5:$I$144"),MATCH($Y28&amp;AC$13,INDIRECT("'"&amp;n_feu&amp;"'!$C$5:$C$144")&amp;INDIRECT("'"&amp;n_feu&amp;"'!$D$5:$D$144"),0)),"")</f>
        <v>136</v>
      </c>
      <c r="AD28" s="23" t="str" cm="1">
        <f t="array" aca="1" ref="AD28" ca="1">IFERROR(INDEX(INDIRECT("'"&amp;n_feu&amp;"'!$I$5:$I$144"),MATCH($Y28&amp;AD$13,INDIRECT("'"&amp;n_feu&amp;"'!$C$5:$C$144")&amp;INDIRECT("'"&amp;n_feu&amp;"'!$D$5:$D$144"),0)),"")</f>
        <v/>
      </c>
      <c r="AE28" s="23" t="str" cm="1">
        <f t="array" aca="1" ref="AE28" ca="1">IFERROR(INDEX(INDIRECT("'"&amp;n_feu&amp;"'!$I$5:$I$154"),MATCH($Y28&amp;AE$13,INDIRECT("'"&amp;n_feu&amp;"'!$C$5:$C$154")&amp;INDIRECT("'"&amp;n_feu&amp;"'!$D$5:$D$154"),0)),"")</f>
        <v/>
      </c>
      <c r="AF28" s="23" t="str" cm="1">
        <f t="array" aca="1" ref="AF28" ca="1">IFERROR(INDEX(INDIRECT("'"&amp;n_feu&amp;"'!$I$5:$I$164"),MATCH($Y28&amp;AF$13,INDIRECT("'"&amp;n_feu&amp;"'!$C$5:$C$164")&amp;INDIRECT("'"&amp;n_feu&amp;"'!$D$5:$D$164"),0)),"")</f>
        <v/>
      </c>
      <c r="AG28" s="22">
        <f t="shared" si="16"/>
        <v>45493</v>
      </c>
      <c r="AH28" s="23" t="str" cm="1">
        <f t="array" aca="1" ref="AH28" ca="1">IFERROR(INDEX(INDIRECT("'"&amp;n_feu&amp;"'!$J$5:$J$144"),MATCH($Y28&amp;AH$13,INDIRECT("'"&amp;n_feu&amp;"'!$C$5:$C$144")&amp;INDIRECT("'"&amp;n_feu&amp;"'!$D$5:$D$144"),0)),"")</f>
        <v/>
      </c>
      <c r="AI28" s="23" t="str" cm="1">
        <f t="array" aca="1" ref="AI28" ca="1">IFERROR(INDEX(INDIRECT("'"&amp;n_feu&amp;"'!$J$5:$J$154"),MATCH($Y28&amp;AI$13,INDIRECT("'"&amp;n_feu&amp;"'!$C$5:$C$164")&amp;INDIRECT("'"&amp;n_feu&amp;"'!$D$5:$D$164"),0)),"")</f>
        <v/>
      </c>
      <c r="AJ28" s="23" t="str" cm="1">
        <f t="array" aca="1" ref="AJ28" ca="1">IFERROR(INDEX(INDIRECT("'"&amp;n_feu&amp;"'!$J$5:$J$144"),MATCH($Y28&amp;AJ$13,INDIRECT("'"&amp;n_feu&amp;"'!$C$5:$C$144")&amp;INDIRECT("'"&amp;n_feu&amp;"'!$D$5:$D$144"),0)),"")</f>
        <v/>
      </c>
      <c r="AK28" s="23" t="str" cm="1">
        <f t="array" aca="1" ref="AK28" ca="1">IFERROR(INDEX(INDIRECT("'"&amp;n_feu&amp;"'!$J$5:$J$144"),MATCH($Y28&amp;AK$13,INDIRECT("'"&amp;n_feu&amp;"'!$C$5:$C$144")&amp;INDIRECT("'"&amp;n_feu&amp;"'!$D$5:$D$144"),0)),"")</f>
        <v/>
      </c>
      <c r="AL28" s="23" t="str" cm="1">
        <f t="array" aca="1" ref="AL28" ca="1">IFERROR(INDEX(INDIRECT("'"&amp;n_feu&amp;"'!$J$5:$J$144"),MATCH($Y28&amp;AL$13,INDIRECT("'"&amp;n_feu&amp;"'!$C$5:$C$144")&amp;INDIRECT("'"&amp;n_feu&amp;"'!$D$5:$D$144"),0)),"")</f>
        <v/>
      </c>
      <c r="AM28" s="23" t="str" cm="1">
        <f t="array" aca="1" ref="AM28" ca="1">IFERROR(INDEX(INDIRECT("'"&amp;n_feu&amp;"'!$J$5:$J$154"),MATCH($Y28&amp;AM$13,INDIRECT("'"&amp;n_feu&amp;"'!$C$5:$C$154")&amp;INDIRECT("'"&amp;n_feu&amp;"'!$D$5:$D$154"),0)),"")</f>
        <v/>
      </c>
      <c r="AN28" s="23" t="str" cm="1">
        <f t="array" aca="1" ref="AN28" ca="1">IFERROR(INDEX(INDIRECT("'"&amp;n_feu&amp;"'!$J$5:$J$154"),MATCH($Y28&amp;AN$13,INDIRECT("'"&amp;n_feu&amp;"'!$C$5:$C$164")&amp;INDIRECT("'"&amp;n_feu&amp;"'!$D$5:$D$164"),0)),"")</f>
        <v/>
      </c>
      <c r="AO28" s="22">
        <f t="shared" si="17"/>
        <v>45493</v>
      </c>
      <c r="AP28" s="23" t="str" cm="1">
        <f t="array" aca="1" ref="AP28" ca="1">IFERROR(INDEX(INDIRECT("'"&amp;n_feu&amp;"'!$K$5:$K$144"),MATCH($Y28&amp;AP$13,INDIRECT("'"&amp;n_feu&amp;"'!$C$5:$C$144")&amp;INDIRECT("'"&amp;n_feu&amp;"'!$D$5:$D$144"),0)),"")</f>
        <v/>
      </c>
      <c r="AQ28" s="23" cm="1">
        <f t="array" aca="1" ref="AQ28" ca="1">IFERROR(INDEX(INDIRECT("'"&amp;n_feu&amp;"'!$K$5:$K$164"),MATCH($Y28&amp;AQ$13,INDIRECT("'"&amp;n_feu&amp;"'!$C$5:$C$164")&amp;INDIRECT("'"&amp;n_feu&amp;"'!$D$5:$D$164"),0)),"")</f>
        <v>34</v>
      </c>
      <c r="AR28" s="23" t="str" cm="1">
        <f t="array" aca="1" ref="AR28" ca="1">IFERROR(INDEX(INDIRECT("'"&amp;n_feu&amp;"'!$K$5:$K$144"),MATCH($Y28&amp;AR$13,INDIRECT("'"&amp;n_feu&amp;"'!$C$5:$C$144")&amp;INDIRECT("'"&amp;n_feu&amp;"'!$D$5:$D$144"),0)),"")</f>
        <v/>
      </c>
      <c r="AS28" s="23" t="str" cm="1">
        <f t="array" aca="1" ref="AS28" ca="1">IFERROR(INDEX(INDIRECT("'"&amp;n_feu&amp;"'!$K$5:$K$144"),MATCH($Y28&amp;AS$13,INDIRECT("'"&amp;n_feu&amp;"'!$C$5:$C$144")&amp;INDIRECT("'"&amp;n_feu&amp;"'!$D$5:$D$144"),0)),"")</f>
        <v/>
      </c>
      <c r="AT28" s="23" t="str" cm="1">
        <f t="array" aca="1" ref="AT28" ca="1">IFERROR(INDEX(INDIRECT("'"&amp;n_feu&amp;"'!$K$5:$K$144"),MATCH($Y28&amp;AT$13,INDIRECT("'"&amp;n_feu&amp;"'!$C$5:$C$144")&amp;INDIRECT("'"&amp;n_feu&amp;"'!$D$5:$D$144"),0)),"")</f>
        <v/>
      </c>
      <c r="AU28" s="23" t="str" cm="1">
        <f t="array" aca="1" ref="AU28" ca="1">IFERROR(INDEX(INDIRECT("'"&amp;n_feu&amp;"'!$K$5:$K$154"),MATCH($Y28&amp;AU$13,INDIRECT("'"&amp;n_feu&amp;"'!$C$5:$C$154")&amp;INDIRECT("'"&amp;n_feu&amp;"'!$D$5:$D$154"),0)),"")</f>
        <v/>
      </c>
      <c r="AV28" s="23" t="str" cm="1">
        <f t="array" aca="1" ref="AV28" ca="1">IFERROR(INDEX(INDIRECT("'"&amp;n_feu&amp;"'!$K$5:$K$154"),MATCH($Y28&amp;AV$13,INDIRECT("'"&amp;n_feu&amp;"'!$C$5:$C$154")&amp;INDIRECT("'"&amp;n_feu&amp;"'!$D$5:$D$154"),0)),"")</f>
        <v/>
      </c>
      <c r="AW28" s="22">
        <f t="shared" si="18"/>
        <v>45493</v>
      </c>
      <c r="AX28" s="23" t="str" cm="1">
        <f t="array" aca="1" ref="AX28" ca="1">IFERROR(INDEX(INDIRECT("'"&amp;n_feu&amp;"'!$L$5:$L$144"),MATCH($Y28&amp;AX$13,INDIRECT("'"&amp;n_feu&amp;"'!$C$5:$C$144")&amp;INDIRECT("'"&amp;n_feu&amp;"'!$D$5:$D$144"),0)),"")</f>
        <v/>
      </c>
      <c r="AY28" s="23" t="str" cm="1">
        <f t="array" aca="1" ref="AY28" ca="1">IFERROR(INDEX(INDIRECT("'"&amp;n_feu&amp;"'!$L$5:$L$164"),MATCH($Y28&amp;AY$13,INDIRECT("'"&amp;n_feu&amp;"'!$C$5:$C$164")&amp;INDIRECT("'"&amp;n_feu&amp;"'!$D$5:$D$164"),0)),"")</f>
        <v/>
      </c>
      <c r="AZ28" s="23" t="str" cm="1">
        <f t="array" aca="1" ref="AZ28" ca="1">IFERROR(INDEX(INDIRECT("'"&amp;n_feu&amp;"'!$L$5:$L$144"),MATCH($Y28&amp;AZ$13,INDIRECT("'"&amp;n_feu&amp;"'!$C$5:$C$144")&amp;INDIRECT("'"&amp;n_feu&amp;"'!$D$5:$D$144"),0)),"")</f>
        <v/>
      </c>
      <c r="BA28" s="23" t="str" cm="1">
        <f t="array" aca="1" ref="BA28" ca="1">IFERROR(INDEX(INDIRECT("'"&amp;n_feu&amp;"'!$L$5:$L$144"),MATCH($Y28&amp;BA$13,INDIRECT("'"&amp;n_feu&amp;"'!$C$5:$C$144")&amp;INDIRECT("'"&amp;n_feu&amp;"'!$D$5:$D$144"),0)),"")</f>
        <v/>
      </c>
      <c r="BB28" s="23" t="str" cm="1">
        <f t="array" aca="1" ref="BB28" ca="1">IFERROR(INDEX(INDIRECT("'"&amp;n_feu&amp;"'!$L$5:$L$144"),MATCH($Y28&amp;BB$13,INDIRECT("'"&amp;n_feu&amp;"'!$C$5:$C$144")&amp;INDIRECT("'"&amp;n_feu&amp;"'!$D$5:$D$144"),0)),"")</f>
        <v/>
      </c>
      <c r="BC28" s="23" t="str" cm="1">
        <f t="array" aca="1" ref="BC28" ca="1">IFERROR(INDEX(INDIRECT("'"&amp;n_feu&amp;"'!$L$5:$L$164"),MATCH($Y28&amp;BC$13,INDIRECT("'"&amp;n_feu&amp;"'!$C$5:$C$164")&amp;INDIRECT("'"&amp;n_feu&amp;"'!$D$5:$D$164"),0)),"")</f>
        <v/>
      </c>
      <c r="BD28" s="23" t="str" cm="1">
        <f t="array" aca="1" ref="BD28" ca="1">IFERROR(INDEX(INDIRECT("'"&amp;n_feu&amp;"'!$L$5:$L$154"),MATCH($Y28&amp;BD$13,INDIRECT("'"&amp;n_feu&amp;"'!$C$5:$C$154")&amp;INDIRECT("'"&amp;n_feu&amp;"'!$D$5:$D$154"),0)),"")</f>
        <v/>
      </c>
      <c r="BE28" s="22">
        <f t="shared" si="19"/>
        <v>45493</v>
      </c>
      <c r="BF28" s="23" t="str" cm="1">
        <f t="array" aca="1" ref="BF28" ca="1">IFERROR(INDEX(INDIRECT("'"&amp;n_feu&amp;"'!$M$5:$M$144"),MATCH($Y28&amp;BF$13,INDIRECT("'"&amp;n_feu&amp;"'!$C$5:$C$144")&amp;INDIRECT("'"&amp;n_feu&amp;"'!$D$5:$D$144"),0)),"")</f>
        <v/>
      </c>
      <c r="BG28" s="23" t="str" cm="1">
        <f t="array" aca="1" ref="BG28" ca="1">IFERROR(INDEX(INDIRECT("'"&amp;n_feu&amp;"'!$M$5:$M$164"),MATCH($Y28&amp;BG$13,INDIRECT("'"&amp;n_feu&amp;"'!$C$5:$C$164")&amp;INDIRECT("'"&amp;n_feu&amp;"'!$D$5:$D$164"),0)),"")</f>
        <v/>
      </c>
      <c r="BH28" s="23" t="str" cm="1">
        <f t="array" aca="1" ref="BH28" ca="1">IFERROR(INDEX(INDIRECT("'"&amp;n_feu&amp;"'!$M$5:$M$144"),MATCH($Y28&amp;BH$13,INDIRECT("'"&amp;n_feu&amp;"'!$C$5:$C$144")&amp;INDIRECT("'"&amp;n_feu&amp;"'!$D$5:$D$144"),0)),"")</f>
        <v/>
      </c>
      <c r="BI28" s="23" t="str" cm="1">
        <f t="array" aca="1" ref="BI28" ca="1">IFERROR(INDEX(INDIRECT("'"&amp;n_feu&amp;"'!$M$5:$M$144"),MATCH($Y28&amp;BI$13,INDIRECT("'"&amp;n_feu&amp;"'!$C$5:$C$144")&amp;INDIRECT("'"&amp;n_feu&amp;"'!$D$5:$D$144"),0)),"")</f>
        <v/>
      </c>
      <c r="BJ28" s="23" t="str" cm="1">
        <f t="array" aca="1" ref="BJ28" ca="1">IFERROR(INDEX(INDIRECT("'"&amp;n_feu&amp;"'!$M$5:$M$144"),MATCH($Y28&amp;BJ$13,INDIRECT("'"&amp;n_feu&amp;"'!$C$5:$C$144")&amp;INDIRECT("'"&amp;n_feu&amp;"'!$D$5:$D$144"),0)),"")</f>
        <v/>
      </c>
      <c r="BK28" s="23" t="str" cm="1">
        <f t="array" aca="1" ref="BK28" ca="1">IFERROR(INDEX(INDIRECT("'"&amp;n_feu&amp;"'!$M$5:$M$164"),MATCH($Y28&amp;BK$13,INDIRECT("'"&amp;n_feu&amp;"'!$C$5:$C$164")&amp;INDIRECT("'"&amp;n_feu&amp;"'!$D$5:$D$164"),0)),"")</f>
        <v/>
      </c>
      <c r="BL28" s="23" t="str" cm="1">
        <f t="array" aca="1" ref="BL28" ca="1">IFERROR(INDEX(INDIRECT("'"&amp;n_feu&amp;"'!$M$5:$M$154"),MATCH($Y28&amp;BL$13,INDIRECT("'"&amp;n_feu&amp;"'!$C$5:$C$154")&amp;INDIRECT("'"&amp;n_feu&amp;"'!$D$5:$D$154"),0)),"")</f>
        <v/>
      </c>
      <c r="BM28" s="22">
        <f t="shared" si="20"/>
        <v>45493</v>
      </c>
      <c r="BN28" s="23" t="str">
        <f t="shared" ca="1" si="21"/>
        <v/>
      </c>
      <c r="BO28" s="23">
        <f t="shared" ca="1" si="22"/>
        <v>34</v>
      </c>
      <c r="BP28" s="23" t="str">
        <f t="shared" ca="1" si="22"/>
        <v/>
      </c>
      <c r="BQ28" s="23" t="str">
        <f t="shared" ca="1" si="22"/>
        <v/>
      </c>
      <c r="BR28" s="23" t="str">
        <f t="shared" ca="1" si="22"/>
        <v/>
      </c>
      <c r="BS28" s="23" t="str">
        <f t="shared" ca="1" si="22"/>
        <v/>
      </c>
      <c r="BT28" s="23" t="str">
        <f t="shared" ca="1" si="22"/>
        <v/>
      </c>
      <c r="BU28" s="22">
        <f t="shared" si="23"/>
        <v>45493</v>
      </c>
      <c r="BV28" s="22">
        <f t="shared" si="24"/>
        <v>45493</v>
      </c>
      <c r="BW28" s="23" t="str">
        <f t="shared" ca="1" si="25"/>
        <v/>
      </c>
      <c r="BX28" s="23"/>
      <c r="BY28" s="23" t="str">
        <f t="shared" si="26"/>
        <v/>
      </c>
      <c r="BZ28" s="23">
        <f t="shared" ca="1" si="27"/>
        <v>946</v>
      </c>
      <c r="CA28" s="23"/>
      <c r="CB28" s="23" t="str">
        <f t="shared" si="28"/>
        <v/>
      </c>
      <c r="CC28" s="23" t="str">
        <f t="shared" ca="1" si="29"/>
        <v/>
      </c>
      <c r="CD28" s="23"/>
      <c r="CE28" s="29" t="str">
        <f t="shared" si="30"/>
        <v/>
      </c>
      <c r="CF28" s="30">
        <f>912+34</f>
        <v>946</v>
      </c>
      <c r="CG28" s="30" t="str">
        <f t="shared" ca="1" si="31"/>
        <v/>
      </c>
      <c r="CH28" s="30">
        <f>IFERROR(INDEX('FORMULE TOTAL'!$AH$9:AH1019,MATCH(RECAP!A28,'FORMULE TOTAL'!$AI$9:AI1019,0)),"")</f>
        <v>912</v>
      </c>
      <c r="CI28" s="23">
        <f t="shared" ca="1" si="105"/>
        <v>136</v>
      </c>
      <c r="CJ28" s="30">
        <f ca="1">IF(CI28="","",INDEX('[1] 01-01-23 au 24-05-2024'!$AN$5:$AN$5010,MATCH(BV28,'[1] 01-01-23 au 24-05-2024'!$AM$5:$AM$5010,0)))</f>
        <v>136</v>
      </c>
      <c r="CK28" s="23"/>
      <c r="CL28" s="30">
        <f ca="1">IF(CI28="","",INDEX('[1] 01-01-23 au 24-05-2024'!$AO$23:$AO$5010,MATCH(BV28,'[1] 01-01-23 au 24-05-2024'!$AM$23:$AM$5010,0)))</f>
        <v>135.37</v>
      </c>
      <c r="CM28" s="29" t="str">
        <f t="shared" si="32"/>
        <v/>
      </c>
      <c r="CN28" s="23" t="str">
        <f t="shared" ca="1" si="33"/>
        <v/>
      </c>
      <c r="CO28" s="23"/>
      <c r="CP28" s="31" t="str">
        <f t="shared" si="34"/>
        <v/>
      </c>
      <c r="CQ28" s="23" t="str">
        <f t="shared" ca="1" si="35"/>
        <v/>
      </c>
      <c r="CR28" s="23"/>
      <c r="CS28" s="32" t="str">
        <f t="shared" si="36"/>
        <v/>
      </c>
      <c r="CT28" s="33"/>
      <c r="CU28" s="34">
        <f t="shared" ca="1" si="37"/>
        <v>0</v>
      </c>
      <c r="CV28" s="34">
        <f t="shared" si="38"/>
        <v>0</v>
      </c>
      <c r="CW28" s="35">
        <f t="shared" si="38"/>
        <v>0</v>
      </c>
      <c r="CX28" s="34">
        <f t="shared" ca="1" si="39"/>
        <v>1082</v>
      </c>
      <c r="CY28" s="34">
        <f t="shared" si="40"/>
        <v>0</v>
      </c>
      <c r="CZ28" s="35">
        <f t="shared" si="41"/>
        <v>0</v>
      </c>
      <c r="DA28" s="22">
        <f t="shared" si="42"/>
        <v>45493</v>
      </c>
      <c r="DB28" s="35" t="str" cm="1">
        <f t="array" aca="1" ref="DB28" ca="1">IFERROR(INDEX(INDIRECT("'"&amp;n_feu&amp;"'!$O$5:$O$154"),MATCH($Y28&amp;DB$13,INDIRECT("'"&amp;n_feu&amp;"'!$C$5:$C$154")&amp;INDIRECT("'"&amp;n_feu&amp;"'!$D$5:$D$154"),0)),"")</f>
        <v/>
      </c>
      <c r="DC28" s="35"/>
      <c r="DD28" s="35" t="str">
        <f t="shared" ca="1" si="43"/>
        <v/>
      </c>
      <c r="DE28" s="36" t="str">
        <f t="shared" ca="1" si="44"/>
        <v/>
      </c>
      <c r="DF28" s="23" t="str">
        <f t="shared" ca="1" si="45"/>
        <v/>
      </c>
      <c r="DG28" s="23"/>
      <c r="DH28" s="31"/>
      <c r="DI28" s="37"/>
      <c r="DJ28" s="22">
        <f t="shared" si="46"/>
        <v>45493</v>
      </c>
      <c r="DK28" s="35" t="str" cm="1">
        <f t="array" aca="1" ref="DK28" ca="1">IFERROR(INDEX(INDIRECT("'"&amp;n_feu&amp;"'!$O$5:$O$164"),MATCH($Y28&amp;DK$13,INDIRECT("'"&amp;n_feu&amp;"'!$C$5:$C$164")&amp;INDIRECT("'"&amp;n_feu&amp;"'!$D$5:$D$164"),0)),"")</f>
        <v/>
      </c>
      <c r="DL28" s="35"/>
      <c r="DM28" s="35" t="str">
        <f t="shared" ca="1" si="47"/>
        <v/>
      </c>
      <c r="DN28" s="38">
        <f t="shared" ca="1" si="48"/>
        <v>0</v>
      </c>
      <c r="DO28" s="39" t="str" cm="1">
        <f t="array" ref="DO28">IF(ISNA(MATCH(A28,INT([2]SUMUP!$B$4:$B$550),0)),"",INDEX([2]SUMUP!$W:$W,MAX(IF(INT([2]SUMUP!$B$4:$B$550)=A28,ROW([2]SUMUP!$B$4:$B$550)))))</f>
        <v/>
      </c>
      <c r="DP28" s="39" t="str" cm="1">
        <f t="array" ref="DP28">IF(ISNA(MATCH(A28,INT([2]SUMUP!$B$4:$B$550),0)),"",INDEX([2]SUMUP!$X:$X,MAX(IF(INT([2]SUMUP!$B$4:$B$550)=A28,ROW([2]SUMUP!$B$4:$B$550)))))</f>
        <v/>
      </c>
      <c r="DQ28" s="39" t="str" cm="1">
        <f t="array" ref="DQ28">IF(ISNA(MATCH(A28,INT([2]SUMUP!$B$4:$B$550),0)),"",INDEX([2]SUMUP!$Y:$Y,MAX(IF(INT([2]SUMUP!$B$4:$B$550)=A28,ROW([2]SUMUP!$B$4:$B$550)))))</f>
        <v/>
      </c>
      <c r="DR28" s="36" t="str">
        <f t="shared" ca="1" si="106"/>
        <v/>
      </c>
      <c r="DS28" s="23" t="str">
        <f t="shared" ca="1" si="50"/>
        <v/>
      </c>
      <c r="DT28" s="23"/>
      <c r="DU28" s="31"/>
      <c r="DV28" s="37"/>
      <c r="DW28" s="22">
        <f t="shared" si="51"/>
        <v>45493</v>
      </c>
      <c r="DX28" s="40" t="str">
        <f t="shared" ca="1" si="52"/>
        <v/>
      </c>
      <c r="DY28" s="40">
        <f t="shared" ca="1" si="53"/>
        <v>946</v>
      </c>
      <c r="DZ28" s="40" t="str">
        <f t="shared" ca="1" si="54"/>
        <v/>
      </c>
      <c r="EA28" s="40">
        <f t="shared" ca="1" si="55"/>
        <v>136</v>
      </c>
      <c r="EB28" s="40" t="str">
        <f t="shared" ca="1" si="56"/>
        <v/>
      </c>
      <c r="EC28" s="40" t="str">
        <f t="shared" ca="1" si="57"/>
        <v/>
      </c>
      <c r="ED28" s="40"/>
      <c r="EE28" s="40" t="str">
        <f t="shared" ca="1" si="58"/>
        <v/>
      </c>
      <c r="EF28" s="41" t="str">
        <f t="shared" ca="1" si="107"/>
        <v/>
      </c>
      <c r="EG28" s="35">
        <f t="shared" ca="1" si="60"/>
        <v>1082</v>
      </c>
      <c r="EH28" s="35" t="str" cm="1">
        <f t="array" aca="1" ref="EH28" ca="1">IFERROR(INDEX(INDIRECT("'"&amp;n_feu&amp;"'!$BH$5:$BH$154"),MATCH($Y28&amp;EH$13,INDIRECT("'"&amp;n_feu&amp;"'!$C$5:$C$154")&amp;INDIRECT("'"&amp;n_feu&amp;"'!$D$5:$D$154"),0)),"")</f>
        <v/>
      </c>
      <c r="EI28" s="35" cm="1">
        <f t="array" aca="1" ref="EI28" ca="1">IFERROR(INDEX(INDIRECT("'"&amp;n_feu&amp;"'!$BH$5:$BH$164"),MATCH($Y28&amp;EI$13,INDIRECT("'"&amp;n_feu&amp;"'!$C$5:$C$164")&amp;INDIRECT("'"&amp;n_feu&amp;"'!$D$5:$D$164"),0)),"")</f>
        <v>250</v>
      </c>
      <c r="EJ28" s="34" t="str" cm="1">
        <f t="array" aca="1" ref="EJ28" ca="1">IFERROR(INDEX(INDIRECT("'"&amp;n_feu&amp;"'!$BH$5:$BH$154"),MATCH($Y28&amp;EJ$13,INDIRECT("'"&amp;n_feu&amp;"'!$C$5:$C$154")&amp;INDIRECT("'"&amp;n_feu&amp;"'!$D$5:$D$154"),0)),"")</f>
        <v/>
      </c>
      <c r="EK28" s="34" cm="1">
        <f t="array" aca="1" ref="EK28" ca="1">IFERROR(INDEX(INDIRECT("'"&amp;n_feu&amp;"'!$BH$5:$BH$154"),MATCH($Y28&amp;EK$13,INDIRECT("'"&amp;n_feu&amp;"'!$C$5:$C$154")&amp;INDIRECT("'"&amp;n_feu&amp;"'!$D$5:$D$154"),0)),"")</f>
        <v>157</v>
      </c>
      <c r="EL28" s="34" t="str" cm="1">
        <f t="array" aca="1" ref="EL28" ca="1">IFERROR(INDEX(INDIRECT("'"&amp;n_feu&amp;"'!$BH$5:$BH$154"),MATCH($Y28&amp;EL$13,INDIRECT("'"&amp;n_feu&amp;"'!$C$5:$C$154")&amp;INDIRECT("'"&amp;n_feu&amp;"'!$D$5:$D$154"),0)),"")</f>
        <v/>
      </c>
      <c r="EM28" s="34" t="str" cm="1">
        <f t="array" aca="1" ref="EM28" ca="1">IFERROR(INDEX(INDIRECT("'"&amp;n_feu&amp;"'!$BH$5:$BH$154"),MATCH($Y28&amp;EM$13,INDIRECT("'"&amp;n_feu&amp;"'!$C$5:$C$154")&amp;INDIRECT("'"&amp;n_feu&amp;"'!$D$5:$D$154"),0)),"")</f>
        <v/>
      </c>
      <c r="EN28" s="34" t="str">
        <f t="shared" ca="1" si="61"/>
        <v/>
      </c>
      <c r="EO28" s="34">
        <f t="shared" ca="1" si="62"/>
        <v>407</v>
      </c>
      <c r="EP28" s="22">
        <f t="shared" si="63"/>
        <v>45493</v>
      </c>
      <c r="EQ28" s="23" t="str" cm="1">
        <f t="array" aca="1" ref="EQ28" ca="1">IFERROR(INDEX(INDIRECT("'"&amp;n_feu&amp;"'!$Q$5:$Q$144"),MATCH($Y28&amp;EQ$13,INDIRECT("'"&amp;n_feu&amp;"'!$C$5:$C$144")&amp;INDIRECT("'"&amp;n_feu&amp;"'!$D$5:$D$144"),0)),"")</f>
        <v/>
      </c>
      <c r="ER28" s="23" t="str" cm="1">
        <f t="array" aca="1" ref="ER28" ca="1">IFERROR(INDEX(INDIRECT("'"&amp;n_feu&amp;"'!$Q$5:$Q$164"),MATCH($Y28&amp;ER$13,INDIRECT("'"&amp;n_feu&amp;"'!$C$5:$C$164")&amp;INDIRECT("'"&amp;n_feu&amp;"'!$D$5:$D$164"),0)),"")</f>
        <v/>
      </c>
      <c r="ES28" s="23" t="str" cm="1">
        <f t="array" aca="1" ref="ES28" ca="1">IFERROR(INDEX(INDIRECT("'"&amp;n_feu&amp;"'!$Q$5:$Q$144"),MATCH($Y28&amp;ES$13,INDIRECT("'"&amp;n_feu&amp;"'!$C$5:$C$144")&amp;INDIRECT("'"&amp;n_feu&amp;"'!$D$5:$D$144"),0)),"")</f>
        <v/>
      </c>
      <c r="ET28" s="23" t="str" cm="1">
        <f t="array" aca="1" ref="ET28" ca="1">IFERROR(INDEX(INDIRECT("'"&amp;n_feu&amp;"'!$Q$5:$Q$144"),MATCH($Y28&amp;ET$13,INDIRECT("'"&amp;n_feu&amp;"'!$C$5:$C$144")&amp;INDIRECT("'"&amp;n_feu&amp;"'!$D$5:$D$144"),0)),"")</f>
        <v/>
      </c>
      <c r="EU28" s="23" t="str" cm="1">
        <f t="array" aca="1" ref="EU28" ca="1">IFERROR(INDEX(INDIRECT("'"&amp;n_feu&amp;"'!$Q$5:$Q$144"),MATCH($Y28&amp;EU$13,INDIRECT("'"&amp;n_feu&amp;"'!$C$5:$C$144")&amp;INDIRECT("'"&amp;n_feu&amp;"'!$D$5:$D$144"),0)),"")</f>
        <v/>
      </c>
      <c r="EV28" s="23" t="str" cm="1">
        <f t="array" aca="1" ref="EV28" ca="1">IFERROR(INDEX(INDIRECT("'"&amp;n_feu&amp;"'!$Q$5:$Q$144"),MATCH($Y28&amp;EV$13,INDIRECT("'"&amp;n_feu&amp;"'!$C$5:$C$144")&amp;INDIRECT("'"&amp;n_feu&amp;"'!$D$5:$D$144"),0)),"")</f>
        <v/>
      </c>
      <c r="EW28" s="23" t="str" cm="1">
        <f t="array" aca="1" ref="EW28" ca="1">IFERROR(INDEX(INDIRECT("'"&amp;n_feu&amp;"'!$Q$5:$Q$144"),MATCH($Y28&amp;EW$13,INDIRECT("'"&amp;n_feu&amp;"'!$C$5:$C$144")&amp;INDIRECT("'"&amp;n_feu&amp;"'!$D$5:$D$144"),0)),"")</f>
        <v/>
      </c>
      <c r="EX28" s="42" t="str">
        <f t="shared" ca="1" si="64"/>
        <v/>
      </c>
      <c r="EY28" s="43" t="str">
        <f t="shared" ca="1" si="65"/>
        <v/>
      </c>
      <c r="EZ28" s="44">
        <f t="shared" si="66"/>
        <v>45493</v>
      </c>
      <c r="FA28" s="23" t="str" cm="1">
        <f t="array" aca="1" ref="FA28" ca="1">IFERROR(INDEX(INDIRECT("'"&amp;n_feu&amp;"'!$R$5:$R$144"),MATCH($Y28&amp;FA$15,INDIRECT("'"&amp;n_feu&amp;"'!$C$5:$C$144")&amp;INDIRECT("'"&amp;n_feu&amp;"'!$D$5:$D$144"),0)),"")</f>
        <v/>
      </c>
      <c r="FB28" s="26" cm="1">
        <f t="array" aca="1" ref="FB28" ca="1">IFERROR(INDEX(INDIRECT("'"&amp;n_feu&amp;"'!$R$5:$R$164"),MATCH($Y28&amp;FB$15,INDIRECT("'"&amp;n_feu&amp;"'!$C$5:$C$164")&amp;INDIRECT("'"&amp;n_feu&amp;"'!$D$5:$D$164"),0)),"")</f>
        <v>943</v>
      </c>
      <c r="FC28" s="23" t="str" cm="1">
        <f t="array" aca="1" ref="FC28" ca="1">IFERROR(INDEX(INDIRECT("'"&amp;n_feu&amp;"'!$R$5:$R$144"),MATCH($Y28&amp;FC$15,INDIRECT("'"&amp;n_feu&amp;"'!$C$5:$C$144")&amp;INDIRECT("'"&amp;n_feu&amp;"'!$D$5:$D$144"),0)),"")</f>
        <v/>
      </c>
      <c r="FD28" s="26" cm="1">
        <f t="array" aca="1" ref="FD28" ca="1">IFERROR(INDEX(INDIRECT("'"&amp;n_feu&amp;"'!$R$5:$R$144"),MATCH($Y28&amp;FD$15,INDIRECT("'"&amp;n_feu&amp;"'!$C$5:$C$144")&amp;INDIRECT("'"&amp;n_feu&amp;"'!$D$5:$D$144"),0)),"")</f>
        <v>768</v>
      </c>
      <c r="FE28" s="23" t="str" cm="1">
        <f t="array" aca="1" ref="FE28" ca="1">IFERROR(INDEX(INDIRECT("'"&amp;n_feu&amp;"'!$R$5:$R$144"),MATCH($Y28&amp;FE$15,INDIRECT("'"&amp;n_feu&amp;"'!$C$5:$C$144")&amp;INDIRECT("'"&amp;n_feu&amp;"'!$D$5:$D$144"),0)),"")</f>
        <v/>
      </c>
      <c r="FF28" s="23" t="str" cm="1">
        <f t="array" aca="1" ref="FF28" ca="1">IFERROR(INDEX(INDIRECT("'"&amp;n_feu&amp;"'!$R$5:$R$154"),MATCH($Y28&amp;FF$15,INDIRECT("'"&amp;n_feu&amp;"'!$C$5:$C$154")&amp;INDIRECT("'"&amp;n_feu&amp;"'!$D$5:$D$154"),0)),"")</f>
        <v/>
      </c>
      <c r="FG28" s="31" t="str" cm="1">
        <f t="array" aca="1" ref="FG28" ca="1">IFERROR(INDEX(INDIRECT("'"&amp;n_feu&amp;"'!$R$5:$R$154"),MATCH($Y28&amp;FG$15,INDIRECT("'"&amp;n_feu&amp;"'!$C$5:$C$154")&amp;INDIRECT("'"&amp;n_feu&amp;"'!$D$5:$D$154"),0)),"")</f>
        <v/>
      </c>
      <c r="FH28" s="45" t="str">
        <f t="shared" ca="1" si="108"/>
        <v/>
      </c>
      <c r="FI28" s="46">
        <f t="shared" ca="1" si="68"/>
        <v>1711</v>
      </c>
      <c r="FJ28" s="35">
        <f t="shared" ca="1" si="69"/>
        <v>28.915899999999997</v>
      </c>
      <c r="FK28" s="36" t="str">
        <f t="shared" ca="1" si="70"/>
        <v/>
      </c>
      <c r="FL28" s="23"/>
      <c r="FM28" s="23" t="str">
        <f t="shared" ca="1" si="71"/>
        <v/>
      </c>
      <c r="FN28" s="47" t="str">
        <f t="shared" si="72"/>
        <v/>
      </c>
      <c r="FO28" s="31"/>
      <c r="FP28" s="48"/>
      <c r="FQ28" s="36">
        <f t="shared" ca="1" si="73"/>
        <v>927.06330000000003</v>
      </c>
      <c r="FR28" s="23">
        <v>927.06</v>
      </c>
      <c r="FS28" s="23">
        <f t="shared" ca="1" si="96"/>
        <v>-3.3000000000811269E-3</v>
      </c>
      <c r="FT28" s="47">
        <f t="shared" si="97"/>
        <v>927.06</v>
      </c>
      <c r="FU28" s="31"/>
      <c r="FV28" s="49"/>
      <c r="FW28" s="22">
        <f t="shared" si="76"/>
        <v>45493</v>
      </c>
      <c r="FX28" s="36" t="str">
        <f t="shared" ca="1" si="77"/>
        <v/>
      </c>
      <c r="FY28" s="23"/>
      <c r="FZ28" s="23" t="str">
        <f t="shared" ca="1" si="78"/>
        <v/>
      </c>
      <c r="GA28" s="47" t="str">
        <f t="shared" si="79"/>
        <v/>
      </c>
      <c r="GB28" s="50"/>
      <c r="GC28" s="48"/>
      <c r="GD28" s="51">
        <f t="shared" ca="1" si="80"/>
        <v>755.02080000000001</v>
      </c>
      <c r="GE28" s="23">
        <v>755.03</v>
      </c>
      <c r="GF28" s="23">
        <f t="shared" ca="1" si="81"/>
        <v>9.1999999999643478E-3</v>
      </c>
      <c r="GG28" s="47">
        <f t="shared" si="82"/>
        <v>755.03</v>
      </c>
      <c r="GH28" s="31"/>
      <c r="GI28" s="49"/>
      <c r="GJ28" s="51" t="str">
        <f t="shared" ca="1" si="83"/>
        <v/>
      </c>
      <c r="GK28" s="23"/>
      <c r="GL28" s="23" t="str">
        <f t="shared" ca="1" si="84"/>
        <v/>
      </c>
      <c r="GM28" s="47" t="str">
        <f t="shared" si="85"/>
        <v/>
      </c>
      <c r="GN28" s="31"/>
      <c r="GO28" s="53"/>
      <c r="GP28" s="51" t="str">
        <f t="shared" ca="1" si="86"/>
        <v/>
      </c>
      <c r="GQ28" s="23"/>
      <c r="GR28" s="23" t="str">
        <f t="shared" ca="1" si="87"/>
        <v/>
      </c>
      <c r="GS28" s="47" t="str">
        <f t="shared" si="88"/>
        <v/>
      </c>
      <c r="GT28" s="31"/>
      <c r="GU28" s="53"/>
      <c r="GV28" s="36" t="str" cm="1">
        <f t="array" aca="1" ref="GV28" ca="1">IFERROR(INDEX(INDIRECT("'"&amp;n_feu&amp;"'!$O$5:$O$154"),MATCH($Y28&amp;DB$13,INDIRECT("'"&amp;n_feu&amp;"'!$C$5:$C$154")&amp;INDIRECT("'"&amp;n_feu&amp;"'!$D$5:$D$154"),0)),"")</f>
        <v/>
      </c>
      <c r="GW28" s="23" t="str">
        <f t="shared" si="89"/>
        <v/>
      </c>
      <c r="GX28" s="23"/>
      <c r="GY28" s="23" t="str">
        <f t="shared" si="90"/>
        <v/>
      </c>
      <c r="GZ28" s="47" t="str">
        <f t="shared" si="91"/>
        <v/>
      </c>
      <c r="HA28" s="31"/>
      <c r="HB28" s="53"/>
      <c r="HC28" s="22">
        <f t="shared" si="92"/>
        <v>45493</v>
      </c>
      <c r="HD28" s="23" t="str" cm="1">
        <f t="array" aca="1" ref="HD28" ca="1">IFERROR(INDEX(INDIRECT("'"&amp;n_feu&amp;"'!$S$5:$S$144"),MATCH($Y28&amp;HD$15,INDIRECT("'"&amp;n_feu&amp;"'!$C$5:$C$144")&amp;INDIRECT("'"&amp;n_feu&amp;"'!$D$5:$D$144"),0)),"")</f>
        <v/>
      </c>
      <c r="HE28" s="23" t="str" cm="1">
        <f t="array" aca="1" ref="HE28" ca="1">IFERROR(INDEX(INDIRECT("'"&amp;n_feu&amp;"'!$S$5:$S$164"),MATCH($Y28&amp;HE$15,INDIRECT("'"&amp;n_feu&amp;"'!$C$5:$C$164")&amp;INDIRECT("'"&amp;n_feu&amp;"'!$D$5:$D$164"),0)),"")</f>
        <v/>
      </c>
      <c r="HF28" s="23" t="str" cm="1">
        <f t="array" aca="1" ref="HF28" ca="1">IFERROR(INDEX(INDIRECT("'"&amp;n_feu&amp;"'!$S$5:$S$144"),MATCH($Y28&amp;HF$15,INDIRECT("'"&amp;n_feu&amp;"'!$C$5:$C$144")&amp;INDIRECT("'"&amp;n_feu&amp;"'!$D$5:$D$144"),0)),"")</f>
        <v/>
      </c>
      <c r="HG28" s="23" t="str" cm="1">
        <f t="array" aca="1" ref="HG28" ca="1">IFERROR(INDEX(INDIRECT("'"&amp;n_feu&amp;"'!$S$5:$S$144"),MATCH($Y28&amp;HG$15,INDIRECT("'"&amp;n_feu&amp;"'!$C$5:$C$144")&amp;INDIRECT("'"&amp;n_feu&amp;"'!$D$5:$D$144"),0)),"")</f>
        <v/>
      </c>
      <c r="HH28" s="23" t="str" cm="1">
        <f t="array" aca="1" ref="HH28" ca="1">IFERROR(INDEX(INDIRECT("'"&amp;n_feu&amp;"'!$S$5:$S$144"),MATCH($Y28&amp;HH$15,INDIRECT("'"&amp;n_feu&amp;"'!$C$5:$C$144")&amp;INDIRECT("'"&amp;n_feu&amp;"'!$D$5:$D$144"),0)),"")</f>
        <v/>
      </c>
      <c r="HI28" s="23" t="str" cm="1">
        <f t="array" aca="1" ref="HI28" ca="1">IFERROR(INDEX(INDIRECT("'"&amp;n_feu&amp;"'!$S$5:$S$144"),MATCH($Y28&amp;HI$15,INDIRECT("'"&amp;n_feu&amp;"'!$C$5:$C$144")&amp;INDIRECT("'"&amp;n_feu&amp;"'!$D$5:$D$144"),0)),"")</f>
        <v/>
      </c>
      <c r="HJ28" s="23" t="str" cm="1">
        <f t="array" aca="1" ref="HJ28" ca="1">IFERROR(INDEX(INDIRECT("'"&amp;n_feu&amp;"'!$S$5:$S$144"),MATCH($Y28&amp;HJ$15,INDIRECT("'"&amp;n_feu&amp;"'!$C$5:$C$144")&amp;INDIRECT("'"&amp;n_feu&amp;"'!$D$5:$D$144"),0)),"")</f>
        <v/>
      </c>
      <c r="HK28" s="22">
        <f t="shared" si="93"/>
        <v>45493</v>
      </c>
      <c r="HL28" s="23" t="str" cm="1">
        <f t="array" aca="1" ref="HL28" ca="1">IFERROR(INDEX(INDIRECT("'"&amp;n_feu&amp;"'!$S$5:$S$144"),MATCH($Y28&amp;HL$15,INDIRECT("'"&amp;n_feu&amp;"'!$C$5:$C$144")&amp;INDIRECT("'"&amp;n_feu&amp;"'!$D$5:$D$144"),0)),"")</f>
        <v/>
      </c>
      <c r="HM28" s="23" t="str" cm="1">
        <f t="array" aca="1" ref="HM28" ca="1">IFERROR(INDEX(INDIRECT("'"&amp;n_feu&amp;"'!$S$5:$S$164"),MATCH($Y28&amp;HM$15,INDIRECT("'"&amp;n_feu&amp;"'!$C$5:$C$164")&amp;INDIRECT("'"&amp;n_feu&amp;"'!$D$5:$D$164"),0)),"")</f>
        <v/>
      </c>
      <c r="HN28" s="23" t="str" cm="1">
        <f t="array" aca="1" ref="HN28" ca="1">IFERROR(INDEX(INDIRECT("'"&amp;n_feu&amp;"'!$S$5:$S$144"),MATCH($Y28&amp;HN$15,INDIRECT("'"&amp;n_feu&amp;"'!$C$5:$C$144")&amp;INDIRECT("'"&amp;n_feu&amp;"'!$D$5:$D$144"),0)),"")</f>
        <v/>
      </c>
      <c r="HO28" s="23" t="str" cm="1">
        <f t="array" aca="1" ref="HO28" ca="1">IFERROR(INDEX(INDIRECT("'"&amp;n_feu&amp;"'!$S$5:$S$144"),MATCH($Y28&amp;HO$15,INDIRECT("'"&amp;n_feu&amp;"'!$C$5:$C$144")&amp;INDIRECT("'"&amp;n_feu&amp;"'!$D$5:$D$144"),0)),"")</f>
        <v/>
      </c>
      <c r="HP28" s="23" t="str" cm="1">
        <f t="array" aca="1" ref="HP28" ca="1">IFERROR(INDEX(INDIRECT("'"&amp;n_feu&amp;"'!$S$5:$S$144"),MATCH($Y28&amp;HP$15,INDIRECT("'"&amp;n_feu&amp;"'!$C$5:$C$144")&amp;INDIRECT("'"&amp;n_feu&amp;"'!$D$5:$D$144"),0)),"")</f>
        <v/>
      </c>
      <c r="HQ28" s="23" t="str" cm="1">
        <f t="array" aca="1" ref="HQ28" ca="1">IFERROR(INDEX(INDIRECT("'"&amp;n_feu&amp;"'!$S$5:$S$144"),MATCH($Y28&amp;HQ$15,INDIRECT("'"&amp;n_feu&amp;"'!$C$5:$C$144")&amp;INDIRECT("'"&amp;n_feu&amp;"'!$D$5:$D$144"),0)),"")</f>
        <v/>
      </c>
      <c r="HR28" s="23" t="str" cm="1">
        <f t="array" aca="1" ref="HR28" ca="1">IFERROR(INDEX(INDIRECT("'"&amp;n_feu&amp;"'!$S$5:$S$144"),MATCH($Y28&amp;HR$15,INDIRECT("'"&amp;n_feu&amp;"'!$C$5:$C$144")&amp;INDIRECT("'"&amp;n_feu&amp;"'!$D$5:$D$144"),0)),"")</f>
        <v/>
      </c>
      <c r="HS28" s="54">
        <f t="shared" ca="1" si="94"/>
        <v>0</v>
      </c>
      <c r="HT28" s="54">
        <f t="shared" ca="1" si="95"/>
        <v>0</v>
      </c>
    </row>
    <row r="29" spans="1:228" ht="30" customHeight="1" x14ac:dyDescent="0.25">
      <c r="A29" s="22">
        <v>45494</v>
      </c>
      <c r="B29" s="23" t="str" cm="1">
        <f t="array" aca="1" ref="B29" ca="1">IFERROR(INDEX(INDIRECT("'"&amp;n_feu&amp;"'!$F$5:$F$144"),MATCH($A29&amp;B$13,INDIRECT("'"&amp;n_feu&amp;"'!$C$5:$C$144")&amp;INDIRECT("'"&amp;n_feu&amp;"'!$D$5:$D$144"),0)),"")</f>
        <v/>
      </c>
      <c r="C29" s="23" t="str" cm="1">
        <f t="array" aca="1" ref="C29" ca="1">IFERROR(INDEX(INDIRECT("'"&amp;n_feu&amp;"'!$F$5:$F$164"),MATCH($A29&amp;C$13,INDIRECT("'"&amp;n_feu&amp;"'!$C$5:$C$164")&amp;INDIRECT("'"&amp;n_feu&amp;"'!$D$5:$D$164"),0)),"")</f>
        <v/>
      </c>
      <c r="D29" s="23" t="str" cm="1">
        <f t="array" aca="1" ref="D29" ca="1">IFERROR(INDEX(INDIRECT("'"&amp;n_feu&amp;"'!$F$5:$F$144"),MATCH($A29&amp;D$13,INDIRECT("'"&amp;n_feu&amp;"'!$C$5:$C$144")&amp;INDIRECT("'"&amp;n_feu&amp;"'!$D$5:$D$144"),0)),"")</f>
        <v/>
      </c>
      <c r="E29" s="23" t="str" cm="1">
        <f t="array" aca="1" ref="E29" ca="1">IFERROR(INDEX(INDIRECT("'"&amp;n_feu&amp;"'!$F$5:$F$144"),MATCH($A29&amp;E$13,INDIRECT("'"&amp;n_feu&amp;"'!$C$5:$C$144")&amp;INDIRECT("'"&amp;n_feu&amp;"'!$D$5:$D$144"),0)),"")</f>
        <v/>
      </c>
      <c r="F29" s="23" t="str" cm="1">
        <f t="array" aca="1" ref="F29" ca="1">IFERROR(INDEX(INDIRECT("'"&amp;n_feu&amp;"'!$F$5:$F$154"),MATCH($A29&amp;F$13,INDIRECT("'"&amp;n_feu&amp;"'!$C$5:$C$154")&amp;INDIRECT("'"&amp;n_feu&amp;"'!$D$5:$D$154"),0)),"")</f>
        <v/>
      </c>
      <c r="G29" s="23" t="str" cm="1">
        <f t="array" aca="1" ref="G29" ca="1">IFERROR(INDEX(INDIRECT("'"&amp;n_feu&amp;"'!$F$5:$F$154"),MATCH($A29&amp;G$13,INDIRECT("'"&amp;n_feu&amp;"'!$C$5:$C$154")&amp;INDIRECT("'"&amp;n_feu&amp;"'!$D$5:$D$154"),0)),"")</f>
        <v/>
      </c>
      <c r="H29" s="24">
        <f t="shared" ca="1" si="4"/>
        <v>0</v>
      </c>
      <c r="I29" s="25">
        <f t="shared" ca="1" si="98"/>
        <v>0</v>
      </c>
      <c r="J29" s="22">
        <f t="shared" si="6"/>
        <v>45494</v>
      </c>
      <c r="K29" s="26" t="str" cm="1">
        <f t="array" aca="1" ref="K29" ca="1">IFERROR(INDEX(INDIRECT("'"&amp;n_feu&amp;"'!$cv$5:$cv$144"),MATCH($A29&amp;K$13,INDIRECT("'"&amp;n_feu&amp;"'!$C$5:$C$144")&amp;INDIRECT("'"&amp;n_feu&amp;"'!$D$5:$D$144"),0)),"")</f>
        <v/>
      </c>
      <c r="L29" s="27" t="str">
        <f t="shared" ca="1" si="99"/>
        <v>0</v>
      </c>
      <c r="M29" s="26" cm="1">
        <f t="array" aca="1" ref="M29" ca="1">IFERROR(INDEX(INDIRECT("'"&amp;n_feu&amp;"'!$cv$5:$cv$164"),MATCH($A29&amp;M$13,INDIRECT("'"&amp;n_feu&amp;"'!$C$5:$C$164")&amp;INDIRECT("'"&amp;n_feu&amp;"'!$D$5:$D$164"),0)),"")</f>
        <v>0</v>
      </c>
      <c r="N29" s="27" t="str">
        <f t="shared" ca="1" si="100"/>
        <v>0</v>
      </c>
      <c r="O29" s="26" t="str" cm="1">
        <f t="array" aca="1" ref="O29" ca="1">IFERROR(INDEX(INDIRECT("'"&amp;n_feu&amp;"'!$cv$5:$cv$144"),MATCH($A29&amp;O$13,INDIRECT("'"&amp;n_feu&amp;"'!$C$5:$C$144")&amp;INDIRECT("'"&amp;n_feu&amp;"'!$D$5:$D$144"),0)),"")</f>
        <v/>
      </c>
      <c r="P29" s="27" t="str">
        <f t="shared" ca="1" si="101"/>
        <v>0</v>
      </c>
      <c r="Q29" s="26" cm="1">
        <f t="array" aca="1" ref="Q29" ca="1">IFERROR(INDEX(INDIRECT("'"&amp;n_feu&amp;"'!$cv$5:$cv$144"),MATCH($A29&amp;Q$13,INDIRECT("'"&amp;n_feu&amp;"'!$C$5:$C$144")&amp;INDIRECT("'"&amp;n_feu&amp;"'!$D$5:$D$144"),0)),"")</f>
        <v>0</v>
      </c>
      <c r="R29" s="27" t="str">
        <f t="shared" ca="1" si="102"/>
        <v>0</v>
      </c>
      <c r="S29" s="26" t="str" cm="1">
        <f t="array" aca="1" ref="S29" ca="1">IFERROR(INDEX(INDIRECT("'"&amp;n_feu&amp;"'!$cv$5:$cv$154"),MATCH($A29&amp;S$13,INDIRECT("'"&amp;n_feu&amp;"'!$C$5:$C$154")&amp;INDIRECT("'"&amp;n_feu&amp;"'!$D$5:$D$154"),0)),"")</f>
        <v/>
      </c>
      <c r="T29" s="27" t="str">
        <f t="shared" ca="1" si="103"/>
        <v>0</v>
      </c>
      <c r="U29" s="26" t="str" cm="1">
        <f t="array" aca="1" ref="U29" ca="1">IFERROR(INDEX(INDIRECT("'"&amp;n_feu&amp;"'!$cv$5:$cv$154"),MATCH($A29&amp;U$13,INDIRECT("'"&amp;n_feu&amp;"'!$C$5:$C$154")&amp;INDIRECT("'"&amp;n_feu&amp;"'!$D$5:$D$154"),0)),"")</f>
        <v/>
      </c>
      <c r="V29" s="27" t="str">
        <f t="shared" ca="1" si="104"/>
        <v>0</v>
      </c>
      <c r="W29" s="28">
        <f t="shared" ca="1" si="13"/>
        <v>0</v>
      </c>
      <c r="X29" s="28">
        <f t="shared" ca="1" si="14"/>
        <v>0</v>
      </c>
      <c r="Y29" s="22">
        <f t="shared" si="15"/>
        <v>45494</v>
      </c>
      <c r="Z29" s="23" t="str" cm="1">
        <f t="array" aca="1" ref="Z29" ca="1">IFERROR(INDEX(INDIRECT("'"&amp;n_feu&amp;"'!$I$5:$I$144"),MATCH($Y29&amp;Z$13,INDIRECT("'"&amp;n_feu&amp;"'!$C$5:$C$144")&amp;INDIRECT("'"&amp;n_feu&amp;"'!$D$5:$D$144"),0)),"")</f>
        <v/>
      </c>
      <c r="AA29" s="23" t="str" cm="1">
        <f t="array" aca="1" ref="AA29" ca="1">IFERROR(INDEX(INDIRECT("'"&amp;n_feu&amp;"'!$I$5:$I$164"),MATCH($Y29&amp;AA$13,INDIRECT("'"&amp;n_feu&amp;"'!$C$5:$C$164")&amp;INDIRECT("'"&amp;n_feu&amp;"'!$D$5:$D$164"),0)),"")</f>
        <v/>
      </c>
      <c r="AB29" s="23" t="str" cm="1">
        <f t="array" aca="1" ref="AB29" ca="1">IFERROR(INDEX(INDIRECT("'"&amp;n_feu&amp;"'!$I$5:$I$144"),MATCH($Y29&amp;AB$13,INDIRECT("'"&amp;n_feu&amp;"'!$C$5:$C$144")&amp;INDIRECT("'"&amp;n_feu&amp;"'!$D$5:$D$144"),0)),"")</f>
        <v/>
      </c>
      <c r="AC29" s="23" t="str" cm="1">
        <f t="array" aca="1" ref="AC29" ca="1">IFERROR(INDEX(INDIRECT("'"&amp;n_feu&amp;"'!$I$5:$I$144"),MATCH($Y29&amp;AC$13,INDIRECT("'"&amp;n_feu&amp;"'!$C$5:$C$144")&amp;INDIRECT("'"&amp;n_feu&amp;"'!$D$5:$D$144"),0)),"")</f>
        <v/>
      </c>
      <c r="AD29" s="23" t="str" cm="1">
        <f t="array" aca="1" ref="AD29" ca="1">IFERROR(INDEX(INDIRECT("'"&amp;n_feu&amp;"'!$I$5:$I$144"),MATCH($Y29&amp;AD$13,INDIRECT("'"&amp;n_feu&amp;"'!$C$5:$C$144")&amp;INDIRECT("'"&amp;n_feu&amp;"'!$D$5:$D$144"),0)),"")</f>
        <v/>
      </c>
      <c r="AE29" s="23" t="str" cm="1">
        <f t="array" aca="1" ref="AE29" ca="1">IFERROR(INDEX(INDIRECT("'"&amp;n_feu&amp;"'!$I$5:$I$154"),MATCH($Y29&amp;AE$13,INDIRECT("'"&amp;n_feu&amp;"'!$C$5:$C$154")&amp;INDIRECT("'"&amp;n_feu&amp;"'!$D$5:$D$154"),0)),"")</f>
        <v/>
      </c>
      <c r="AF29" s="23" t="str" cm="1">
        <f t="array" aca="1" ref="AF29" ca="1">IFERROR(INDEX(INDIRECT("'"&amp;n_feu&amp;"'!$I$5:$I$164"),MATCH($Y29&amp;AF$13,INDIRECT("'"&amp;n_feu&amp;"'!$C$5:$C$164")&amp;INDIRECT("'"&amp;n_feu&amp;"'!$D$5:$D$164"),0)),"")</f>
        <v/>
      </c>
      <c r="AG29" s="22">
        <f t="shared" si="16"/>
        <v>45494</v>
      </c>
      <c r="AH29" s="23" t="str" cm="1">
        <f t="array" aca="1" ref="AH29" ca="1">IFERROR(INDEX(INDIRECT("'"&amp;n_feu&amp;"'!$J$5:$J$144"),MATCH($Y29&amp;AH$13,INDIRECT("'"&amp;n_feu&amp;"'!$C$5:$C$144")&amp;INDIRECT("'"&amp;n_feu&amp;"'!$D$5:$D$144"),0)),"")</f>
        <v/>
      </c>
      <c r="AI29" s="23" t="str" cm="1">
        <f t="array" aca="1" ref="AI29" ca="1">IFERROR(INDEX(INDIRECT("'"&amp;n_feu&amp;"'!$J$5:$J$154"),MATCH($Y29&amp;AI$13,INDIRECT("'"&amp;n_feu&amp;"'!$C$5:$C$164")&amp;INDIRECT("'"&amp;n_feu&amp;"'!$D$5:$D$164"),0)),"")</f>
        <v/>
      </c>
      <c r="AJ29" s="23" t="str" cm="1">
        <f t="array" aca="1" ref="AJ29" ca="1">IFERROR(INDEX(INDIRECT("'"&amp;n_feu&amp;"'!$J$5:$J$144"),MATCH($Y29&amp;AJ$13,INDIRECT("'"&amp;n_feu&amp;"'!$C$5:$C$144")&amp;INDIRECT("'"&amp;n_feu&amp;"'!$D$5:$D$144"),0)),"")</f>
        <v/>
      </c>
      <c r="AK29" s="23" t="str" cm="1">
        <f t="array" aca="1" ref="AK29" ca="1">IFERROR(INDEX(INDIRECT("'"&amp;n_feu&amp;"'!$J$5:$J$144"),MATCH($Y29&amp;AK$13,INDIRECT("'"&amp;n_feu&amp;"'!$C$5:$C$144")&amp;INDIRECT("'"&amp;n_feu&amp;"'!$D$5:$D$144"),0)),"")</f>
        <v/>
      </c>
      <c r="AL29" s="23" t="str" cm="1">
        <f t="array" aca="1" ref="AL29" ca="1">IFERROR(INDEX(INDIRECT("'"&amp;n_feu&amp;"'!$J$5:$J$144"),MATCH($Y29&amp;AL$13,INDIRECT("'"&amp;n_feu&amp;"'!$C$5:$C$144")&amp;INDIRECT("'"&amp;n_feu&amp;"'!$D$5:$D$144"),0)),"")</f>
        <v/>
      </c>
      <c r="AM29" s="23" t="str" cm="1">
        <f t="array" aca="1" ref="AM29" ca="1">IFERROR(INDEX(INDIRECT("'"&amp;n_feu&amp;"'!$J$5:$J$154"),MATCH($Y29&amp;AM$13,INDIRECT("'"&amp;n_feu&amp;"'!$C$5:$C$154")&amp;INDIRECT("'"&amp;n_feu&amp;"'!$D$5:$D$154"),0)),"")</f>
        <v/>
      </c>
      <c r="AN29" s="23" t="str" cm="1">
        <f t="array" aca="1" ref="AN29" ca="1">IFERROR(INDEX(INDIRECT("'"&amp;n_feu&amp;"'!$J$5:$J$154"),MATCH($Y29&amp;AN$13,INDIRECT("'"&amp;n_feu&amp;"'!$C$5:$C$164")&amp;INDIRECT("'"&amp;n_feu&amp;"'!$D$5:$D$164"),0)),"")</f>
        <v/>
      </c>
      <c r="AO29" s="22">
        <f t="shared" si="17"/>
        <v>45494</v>
      </c>
      <c r="AP29" s="23" t="str" cm="1">
        <f t="array" aca="1" ref="AP29" ca="1">IFERROR(INDEX(INDIRECT("'"&amp;n_feu&amp;"'!$K$5:$K$144"),MATCH($Y29&amp;AP$13,INDIRECT("'"&amp;n_feu&amp;"'!$C$5:$C$144")&amp;INDIRECT("'"&amp;n_feu&amp;"'!$D$5:$D$144"),0)),"")</f>
        <v/>
      </c>
      <c r="AQ29" s="23" t="str" cm="1">
        <f t="array" aca="1" ref="AQ29" ca="1">IFERROR(INDEX(INDIRECT("'"&amp;n_feu&amp;"'!$K$5:$K$164"),MATCH($Y29&amp;AQ$13,INDIRECT("'"&amp;n_feu&amp;"'!$C$5:$C$164")&amp;INDIRECT("'"&amp;n_feu&amp;"'!$D$5:$D$164"),0)),"")</f>
        <v/>
      </c>
      <c r="AR29" s="23" t="str" cm="1">
        <f t="array" aca="1" ref="AR29" ca="1">IFERROR(INDEX(INDIRECT("'"&amp;n_feu&amp;"'!$K$5:$K$144"),MATCH($Y29&amp;AR$13,INDIRECT("'"&amp;n_feu&amp;"'!$C$5:$C$144")&amp;INDIRECT("'"&amp;n_feu&amp;"'!$D$5:$D$144"),0)),"")</f>
        <v/>
      </c>
      <c r="AS29" s="23" t="str" cm="1">
        <f t="array" aca="1" ref="AS29" ca="1">IFERROR(INDEX(INDIRECT("'"&amp;n_feu&amp;"'!$K$5:$K$144"),MATCH($Y29&amp;AS$13,INDIRECT("'"&amp;n_feu&amp;"'!$C$5:$C$144")&amp;INDIRECT("'"&amp;n_feu&amp;"'!$D$5:$D$144"),0)),"")</f>
        <v/>
      </c>
      <c r="AT29" s="23" t="str" cm="1">
        <f t="array" aca="1" ref="AT29" ca="1">IFERROR(INDEX(INDIRECT("'"&amp;n_feu&amp;"'!$K$5:$K$144"),MATCH($Y29&amp;AT$13,INDIRECT("'"&amp;n_feu&amp;"'!$C$5:$C$144")&amp;INDIRECT("'"&amp;n_feu&amp;"'!$D$5:$D$144"),0)),"")</f>
        <v/>
      </c>
      <c r="AU29" s="23" t="str" cm="1">
        <f t="array" aca="1" ref="AU29" ca="1">IFERROR(INDEX(INDIRECT("'"&amp;n_feu&amp;"'!$K$5:$K$154"),MATCH($Y29&amp;AU$13,INDIRECT("'"&amp;n_feu&amp;"'!$C$5:$C$154")&amp;INDIRECT("'"&amp;n_feu&amp;"'!$D$5:$D$154"),0)),"")</f>
        <v/>
      </c>
      <c r="AV29" s="23" t="str" cm="1">
        <f t="array" aca="1" ref="AV29" ca="1">IFERROR(INDEX(INDIRECT("'"&amp;n_feu&amp;"'!$K$5:$K$154"),MATCH($Y29&amp;AV$13,INDIRECT("'"&amp;n_feu&amp;"'!$C$5:$C$154")&amp;INDIRECT("'"&amp;n_feu&amp;"'!$D$5:$D$154"),0)),"")</f>
        <v/>
      </c>
      <c r="AW29" s="22">
        <f t="shared" si="18"/>
        <v>45494</v>
      </c>
      <c r="AX29" s="23" t="str" cm="1">
        <f t="array" aca="1" ref="AX29" ca="1">IFERROR(INDEX(INDIRECT("'"&amp;n_feu&amp;"'!$L$5:$L$144"),MATCH($Y29&amp;AX$13,INDIRECT("'"&amp;n_feu&amp;"'!$C$5:$C$144")&amp;INDIRECT("'"&amp;n_feu&amp;"'!$D$5:$D$144"),0)),"")</f>
        <v/>
      </c>
      <c r="AY29" s="23" t="str" cm="1">
        <f t="array" aca="1" ref="AY29" ca="1">IFERROR(INDEX(INDIRECT("'"&amp;n_feu&amp;"'!$L$5:$L$164"),MATCH($Y29&amp;AY$13,INDIRECT("'"&amp;n_feu&amp;"'!$C$5:$C$164")&amp;INDIRECT("'"&amp;n_feu&amp;"'!$D$5:$D$164"),0)),"")</f>
        <v/>
      </c>
      <c r="AZ29" s="23" t="str" cm="1">
        <f t="array" aca="1" ref="AZ29" ca="1">IFERROR(INDEX(INDIRECT("'"&amp;n_feu&amp;"'!$L$5:$L$144"),MATCH($Y29&amp;AZ$13,INDIRECT("'"&amp;n_feu&amp;"'!$C$5:$C$144")&amp;INDIRECT("'"&amp;n_feu&amp;"'!$D$5:$D$144"),0)),"")</f>
        <v/>
      </c>
      <c r="BA29" s="23" t="str" cm="1">
        <f t="array" aca="1" ref="BA29" ca="1">IFERROR(INDEX(INDIRECT("'"&amp;n_feu&amp;"'!$L$5:$L$144"),MATCH($Y29&amp;BA$13,INDIRECT("'"&amp;n_feu&amp;"'!$C$5:$C$144")&amp;INDIRECT("'"&amp;n_feu&amp;"'!$D$5:$D$144"),0)),"")</f>
        <v/>
      </c>
      <c r="BB29" s="23" t="str" cm="1">
        <f t="array" aca="1" ref="BB29" ca="1">IFERROR(INDEX(INDIRECT("'"&amp;n_feu&amp;"'!$L$5:$L$144"),MATCH($Y29&amp;BB$13,INDIRECT("'"&amp;n_feu&amp;"'!$C$5:$C$144")&amp;INDIRECT("'"&amp;n_feu&amp;"'!$D$5:$D$144"),0)),"")</f>
        <v/>
      </c>
      <c r="BC29" s="23" t="str" cm="1">
        <f t="array" aca="1" ref="BC29" ca="1">IFERROR(INDEX(INDIRECT("'"&amp;n_feu&amp;"'!$L$5:$L$164"),MATCH($Y29&amp;BC$13,INDIRECT("'"&amp;n_feu&amp;"'!$C$5:$C$164")&amp;INDIRECT("'"&amp;n_feu&amp;"'!$D$5:$D$164"),0)),"")</f>
        <v/>
      </c>
      <c r="BD29" s="23" t="str" cm="1">
        <f t="array" aca="1" ref="BD29" ca="1">IFERROR(INDEX(INDIRECT("'"&amp;n_feu&amp;"'!$L$5:$L$154"),MATCH($Y29&amp;BD$13,INDIRECT("'"&amp;n_feu&amp;"'!$C$5:$C$154")&amp;INDIRECT("'"&amp;n_feu&amp;"'!$D$5:$D$154"),0)),"")</f>
        <v/>
      </c>
      <c r="BE29" s="22">
        <f t="shared" si="19"/>
        <v>45494</v>
      </c>
      <c r="BF29" s="23" t="str" cm="1">
        <f t="array" aca="1" ref="BF29" ca="1">IFERROR(INDEX(INDIRECT("'"&amp;n_feu&amp;"'!$M$5:$M$144"),MATCH($Y29&amp;BF$13,INDIRECT("'"&amp;n_feu&amp;"'!$C$5:$C$144")&amp;INDIRECT("'"&amp;n_feu&amp;"'!$D$5:$D$144"),0)),"")</f>
        <v/>
      </c>
      <c r="BG29" s="23" t="str" cm="1">
        <f t="array" aca="1" ref="BG29" ca="1">IFERROR(INDEX(INDIRECT("'"&amp;n_feu&amp;"'!$M$5:$M$164"),MATCH($Y29&amp;BG$13,INDIRECT("'"&amp;n_feu&amp;"'!$C$5:$C$164")&amp;INDIRECT("'"&amp;n_feu&amp;"'!$D$5:$D$164"),0)),"")</f>
        <v/>
      </c>
      <c r="BH29" s="23" t="str" cm="1">
        <f t="array" aca="1" ref="BH29" ca="1">IFERROR(INDEX(INDIRECT("'"&amp;n_feu&amp;"'!$M$5:$M$144"),MATCH($Y29&amp;BH$13,INDIRECT("'"&amp;n_feu&amp;"'!$C$5:$C$144")&amp;INDIRECT("'"&amp;n_feu&amp;"'!$D$5:$D$144"),0)),"")</f>
        <v/>
      </c>
      <c r="BI29" s="23" t="str" cm="1">
        <f t="array" aca="1" ref="BI29" ca="1">IFERROR(INDEX(INDIRECT("'"&amp;n_feu&amp;"'!$M$5:$M$144"),MATCH($Y29&amp;BI$13,INDIRECT("'"&amp;n_feu&amp;"'!$C$5:$C$144")&amp;INDIRECT("'"&amp;n_feu&amp;"'!$D$5:$D$144"),0)),"")</f>
        <v/>
      </c>
      <c r="BJ29" s="23" t="str" cm="1">
        <f t="array" aca="1" ref="BJ29" ca="1">IFERROR(INDEX(INDIRECT("'"&amp;n_feu&amp;"'!$M$5:$M$144"),MATCH($Y29&amp;BJ$13,INDIRECT("'"&amp;n_feu&amp;"'!$C$5:$C$144")&amp;INDIRECT("'"&amp;n_feu&amp;"'!$D$5:$D$144"),0)),"")</f>
        <v/>
      </c>
      <c r="BK29" s="23" t="str" cm="1">
        <f t="array" aca="1" ref="BK29" ca="1">IFERROR(INDEX(INDIRECT("'"&amp;n_feu&amp;"'!$M$5:$M$164"),MATCH($Y29&amp;BK$13,INDIRECT("'"&amp;n_feu&amp;"'!$C$5:$C$164")&amp;INDIRECT("'"&amp;n_feu&amp;"'!$D$5:$D$164"),0)),"")</f>
        <v/>
      </c>
      <c r="BL29" s="23" t="str" cm="1">
        <f t="array" aca="1" ref="BL29" ca="1">IFERROR(INDEX(INDIRECT("'"&amp;n_feu&amp;"'!$M$5:$M$154"),MATCH($Y29&amp;BL$13,INDIRECT("'"&amp;n_feu&amp;"'!$C$5:$C$154")&amp;INDIRECT("'"&amp;n_feu&amp;"'!$D$5:$D$154"),0)),"")</f>
        <v/>
      </c>
      <c r="BM29" s="22">
        <f t="shared" si="20"/>
        <v>45494</v>
      </c>
      <c r="BN29" s="23" t="str">
        <f t="shared" ca="1" si="21"/>
        <v/>
      </c>
      <c r="BO29" s="23" t="str">
        <f t="shared" ca="1" si="22"/>
        <v/>
      </c>
      <c r="BP29" s="23" t="str">
        <f t="shared" ca="1" si="22"/>
        <v/>
      </c>
      <c r="BQ29" s="23" t="str">
        <f t="shared" ca="1" si="22"/>
        <v/>
      </c>
      <c r="BR29" s="23" t="str">
        <f t="shared" ca="1" si="22"/>
        <v/>
      </c>
      <c r="BS29" s="23" t="str">
        <f t="shared" ca="1" si="22"/>
        <v/>
      </c>
      <c r="BT29" s="23" t="str">
        <f t="shared" ca="1" si="22"/>
        <v/>
      </c>
      <c r="BU29" s="22">
        <f t="shared" si="23"/>
        <v>45494</v>
      </c>
      <c r="BV29" s="22">
        <f t="shared" si="24"/>
        <v>45494</v>
      </c>
      <c r="BW29" s="23" t="str">
        <f t="shared" ca="1" si="25"/>
        <v/>
      </c>
      <c r="BX29" s="23"/>
      <c r="BY29" s="23" t="str">
        <f t="shared" si="26"/>
        <v/>
      </c>
      <c r="BZ29" s="23" t="str">
        <f t="shared" ca="1" si="27"/>
        <v/>
      </c>
      <c r="CA29" s="23"/>
      <c r="CB29" s="23" t="str">
        <f t="shared" si="28"/>
        <v/>
      </c>
      <c r="CC29" s="23" t="str">
        <f t="shared" ca="1" si="29"/>
        <v/>
      </c>
      <c r="CD29" s="23"/>
      <c r="CE29" s="29" t="str">
        <f t="shared" si="30"/>
        <v/>
      </c>
      <c r="CF29" s="30"/>
      <c r="CG29" s="30" t="str">
        <f t="shared" ca="1" si="31"/>
        <v/>
      </c>
      <c r="CH29" s="30" t="str">
        <f>IFERROR(INDEX('FORMULE TOTAL'!$AH$9:AH1020,MATCH(RECAP!A29,'FORMULE TOTAL'!$AI$9:AI1020,0)),"")</f>
        <v/>
      </c>
      <c r="CI29" s="23" t="str">
        <f t="shared" ca="1" si="105"/>
        <v/>
      </c>
      <c r="CJ29" s="30" t="str">
        <f ca="1">IF(CI29="","",INDEX('[1] 01-01-23 au 24-05-2024'!$AN$5:$AN$5010,MATCH(BV29,'[1] 01-01-23 au 24-05-2024'!$AM$5:$AM$5010,0)))</f>
        <v/>
      </c>
      <c r="CK29" s="23"/>
      <c r="CL29" s="30" t="str">
        <f ca="1">IF(CI29="","",INDEX('[1] 01-01-23 au 24-05-2024'!$AO$23:$AO$5010,MATCH(BV29,'[1] 01-01-23 au 24-05-2024'!$AM$23:$AM$5010,0)))</f>
        <v/>
      </c>
      <c r="CM29" s="29" t="str">
        <f t="shared" si="32"/>
        <v/>
      </c>
      <c r="CN29" s="23" t="str">
        <f t="shared" ca="1" si="33"/>
        <v/>
      </c>
      <c r="CO29" s="23"/>
      <c r="CP29" s="31" t="str">
        <f t="shared" si="34"/>
        <v/>
      </c>
      <c r="CQ29" s="23" t="str">
        <f t="shared" ca="1" si="35"/>
        <v/>
      </c>
      <c r="CR29" s="23"/>
      <c r="CS29" s="32" t="str">
        <f t="shared" si="36"/>
        <v/>
      </c>
      <c r="CT29" s="33"/>
      <c r="CU29" s="34">
        <f t="shared" ca="1" si="37"/>
        <v>0</v>
      </c>
      <c r="CV29" s="34">
        <f t="shared" si="38"/>
        <v>0</v>
      </c>
      <c r="CW29" s="35">
        <f t="shared" si="38"/>
        <v>0</v>
      </c>
      <c r="CX29" s="34">
        <f t="shared" ca="1" si="39"/>
        <v>0</v>
      </c>
      <c r="CY29" s="34">
        <f t="shared" si="40"/>
        <v>0</v>
      </c>
      <c r="CZ29" s="35">
        <f t="shared" si="41"/>
        <v>0</v>
      </c>
      <c r="DA29" s="22">
        <f t="shared" si="42"/>
        <v>45494</v>
      </c>
      <c r="DB29" s="35" t="str" cm="1">
        <f t="array" aca="1" ref="DB29" ca="1">IFERROR(INDEX(INDIRECT("'"&amp;n_feu&amp;"'!$O$5:$O$154"),MATCH($Y29&amp;DB$13,INDIRECT("'"&amp;n_feu&amp;"'!$C$5:$C$154")&amp;INDIRECT("'"&amp;n_feu&amp;"'!$D$5:$D$154"),0)),"")</f>
        <v/>
      </c>
      <c r="DC29" s="35"/>
      <c r="DD29" s="35" t="str">
        <f t="shared" ca="1" si="43"/>
        <v/>
      </c>
      <c r="DE29" s="36" t="str">
        <f t="shared" ca="1" si="44"/>
        <v/>
      </c>
      <c r="DF29" s="23" t="str">
        <f t="shared" ca="1" si="45"/>
        <v/>
      </c>
      <c r="DG29" s="23"/>
      <c r="DH29" s="31"/>
      <c r="DI29" s="37"/>
      <c r="DJ29" s="22">
        <f t="shared" si="46"/>
        <v>45494</v>
      </c>
      <c r="DK29" s="35" t="str" cm="1">
        <f t="array" aca="1" ref="DK29" ca="1">IFERROR(INDEX(INDIRECT("'"&amp;n_feu&amp;"'!$O$5:$O$164"),MATCH($Y29&amp;DK$13,INDIRECT("'"&amp;n_feu&amp;"'!$C$5:$C$164")&amp;INDIRECT("'"&amp;n_feu&amp;"'!$D$5:$D$164"),0)),"")</f>
        <v/>
      </c>
      <c r="DL29" s="35"/>
      <c r="DM29" s="35" t="str">
        <f t="shared" ca="1" si="47"/>
        <v/>
      </c>
      <c r="DN29" s="38">
        <f t="shared" ca="1" si="48"/>
        <v>0</v>
      </c>
      <c r="DO29" s="39" t="str" cm="1">
        <f t="array" ref="DO29">IF(ISNA(MATCH(A29,INT([2]SUMUP!$B$4:$B$550),0)),"",INDEX([2]SUMUP!$W:$W,MAX(IF(INT([2]SUMUP!$B$4:$B$550)=A29,ROW([2]SUMUP!$B$4:$B$550)))))</f>
        <v/>
      </c>
      <c r="DP29" s="39" t="str" cm="1">
        <f t="array" ref="DP29">IF(ISNA(MATCH(A29,INT([2]SUMUP!$B$4:$B$550),0)),"",INDEX([2]SUMUP!$X:$X,MAX(IF(INT([2]SUMUP!$B$4:$B$550)=A29,ROW([2]SUMUP!$B$4:$B$550)))))</f>
        <v/>
      </c>
      <c r="DQ29" s="39" t="str" cm="1">
        <f t="array" ref="DQ29">IF(ISNA(MATCH(A29,INT([2]SUMUP!$B$4:$B$550),0)),"",INDEX([2]SUMUP!$Y:$Y,MAX(IF(INT([2]SUMUP!$B$4:$B$550)=A29,ROW([2]SUMUP!$B$4:$B$550)))))</f>
        <v/>
      </c>
      <c r="DR29" s="36" t="str">
        <f t="shared" ca="1" si="106"/>
        <v/>
      </c>
      <c r="DS29" s="23" t="str">
        <f t="shared" ca="1" si="50"/>
        <v/>
      </c>
      <c r="DT29" s="23"/>
      <c r="DU29" s="31"/>
      <c r="DV29" s="37"/>
      <c r="DW29" s="22">
        <f t="shared" si="51"/>
        <v>45494</v>
      </c>
      <c r="DX29" s="40" t="str">
        <f t="shared" ca="1" si="52"/>
        <v/>
      </c>
      <c r="DY29" s="40" t="str">
        <f t="shared" ca="1" si="53"/>
        <v/>
      </c>
      <c r="DZ29" s="40" t="str">
        <f t="shared" ca="1" si="54"/>
        <v/>
      </c>
      <c r="EA29" s="40" t="str">
        <f t="shared" ca="1" si="55"/>
        <v/>
      </c>
      <c r="EB29" s="40" t="str">
        <f t="shared" ca="1" si="56"/>
        <v/>
      </c>
      <c r="EC29" s="40" t="str">
        <f t="shared" ca="1" si="57"/>
        <v/>
      </c>
      <c r="ED29" s="40"/>
      <c r="EE29" s="40" t="str">
        <f t="shared" ca="1" si="58"/>
        <v/>
      </c>
      <c r="EF29" s="41" t="str">
        <f t="shared" ca="1" si="107"/>
        <v/>
      </c>
      <c r="EG29" s="35" t="str">
        <f t="shared" ca="1" si="60"/>
        <v/>
      </c>
      <c r="EH29" s="35" t="str" cm="1">
        <f t="array" aca="1" ref="EH29" ca="1">IFERROR(INDEX(INDIRECT("'"&amp;n_feu&amp;"'!$BH$5:$BH$154"),MATCH($Y29&amp;EH$13,INDIRECT("'"&amp;n_feu&amp;"'!$C$5:$C$154")&amp;INDIRECT("'"&amp;n_feu&amp;"'!$D$5:$D$154"),0)),"")</f>
        <v/>
      </c>
      <c r="EI29" s="35" cm="1">
        <f t="array" aca="1" ref="EI29" ca="1">IFERROR(INDEX(INDIRECT("'"&amp;n_feu&amp;"'!$BH$5:$BH$164"),MATCH($Y29&amp;EI$13,INDIRECT("'"&amp;n_feu&amp;"'!$C$5:$C$164")&amp;INDIRECT("'"&amp;n_feu&amp;"'!$D$5:$D$164"),0)),"")</f>
        <v>0</v>
      </c>
      <c r="EJ29" s="34" t="str" cm="1">
        <f t="array" aca="1" ref="EJ29" ca="1">IFERROR(INDEX(INDIRECT("'"&amp;n_feu&amp;"'!$BH$5:$BH$154"),MATCH($Y29&amp;EJ$13,INDIRECT("'"&amp;n_feu&amp;"'!$C$5:$C$154")&amp;INDIRECT("'"&amp;n_feu&amp;"'!$D$5:$D$154"),0)),"")</f>
        <v/>
      </c>
      <c r="EK29" s="34" cm="1">
        <f t="array" aca="1" ref="EK29" ca="1">IFERROR(INDEX(INDIRECT("'"&amp;n_feu&amp;"'!$BH$5:$BH$154"),MATCH($Y29&amp;EK$13,INDIRECT("'"&amp;n_feu&amp;"'!$C$5:$C$154")&amp;INDIRECT("'"&amp;n_feu&amp;"'!$D$5:$D$154"),0)),"")</f>
        <v>0</v>
      </c>
      <c r="EL29" s="34" t="str" cm="1">
        <f t="array" aca="1" ref="EL29" ca="1">IFERROR(INDEX(INDIRECT("'"&amp;n_feu&amp;"'!$BH$5:$BH$154"),MATCH($Y29&amp;EL$13,INDIRECT("'"&amp;n_feu&amp;"'!$C$5:$C$154")&amp;INDIRECT("'"&amp;n_feu&amp;"'!$D$5:$D$154"),0)),"")</f>
        <v/>
      </c>
      <c r="EM29" s="34" t="str" cm="1">
        <f t="array" aca="1" ref="EM29" ca="1">IFERROR(INDEX(INDIRECT("'"&amp;n_feu&amp;"'!$BH$5:$BH$154"),MATCH($Y29&amp;EM$13,INDIRECT("'"&amp;n_feu&amp;"'!$C$5:$C$154")&amp;INDIRECT("'"&amp;n_feu&amp;"'!$D$5:$D$154"),0)),"")</f>
        <v/>
      </c>
      <c r="EN29" s="34" t="str">
        <f t="shared" ca="1" si="61"/>
        <v/>
      </c>
      <c r="EO29" s="34" t="str">
        <f t="shared" ca="1" si="62"/>
        <v/>
      </c>
      <c r="EP29" s="22">
        <f t="shared" si="63"/>
        <v>45494</v>
      </c>
      <c r="EQ29" s="23" t="str" cm="1">
        <f t="array" aca="1" ref="EQ29" ca="1">IFERROR(INDEX(INDIRECT("'"&amp;n_feu&amp;"'!$Q$5:$Q$144"),MATCH($Y29&amp;EQ$13,INDIRECT("'"&amp;n_feu&amp;"'!$C$5:$C$144")&amp;INDIRECT("'"&amp;n_feu&amp;"'!$D$5:$D$144"),0)),"")</f>
        <v/>
      </c>
      <c r="ER29" s="23" t="str" cm="1">
        <f t="array" aca="1" ref="ER29" ca="1">IFERROR(INDEX(INDIRECT("'"&amp;n_feu&amp;"'!$Q$5:$Q$164"),MATCH($Y29&amp;ER$13,INDIRECT("'"&amp;n_feu&amp;"'!$C$5:$C$164")&amp;INDIRECT("'"&amp;n_feu&amp;"'!$D$5:$D$164"),0)),"")</f>
        <v/>
      </c>
      <c r="ES29" s="23" t="str" cm="1">
        <f t="array" aca="1" ref="ES29" ca="1">IFERROR(INDEX(INDIRECT("'"&amp;n_feu&amp;"'!$Q$5:$Q$144"),MATCH($Y29&amp;ES$13,INDIRECT("'"&amp;n_feu&amp;"'!$C$5:$C$144")&amp;INDIRECT("'"&amp;n_feu&amp;"'!$D$5:$D$144"),0)),"")</f>
        <v/>
      </c>
      <c r="ET29" s="23" t="str" cm="1">
        <f t="array" aca="1" ref="ET29" ca="1">IFERROR(INDEX(INDIRECT("'"&amp;n_feu&amp;"'!$Q$5:$Q$144"),MATCH($Y29&amp;ET$13,INDIRECT("'"&amp;n_feu&amp;"'!$C$5:$C$144")&amp;INDIRECT("'"&amp;n_feu&amp;"'!$D$5:$D$144"),0)),"")</f>
        <v/>
      </c>
      <c r="EU29" s="23" t="str" cm="1">
        <f t="array" aca="1" ref="EU29" ca="1">IFERROR(INDEX(INDIRECT("'"&amp;n_feu&amp;"'!$Q$5:$Q$144"),MATCH($Y29&amp;EU$13,INDIRECT("'"&amp;n_feu&amp;"'!$C$5:$C$144")&amp;INDIRECT("'"&amp;n_feu&amp;"'!$D$5:$D$144"),0)),"")</f>
        <v/>
      </c>
      <c r="EV29" s="23" t="str" cm="1">
        <f t="array" aca="1" ref="EV29" ca="1">IFERROR(INDEX(INDIRECT("'"&amp;n_feu&amp;"'!$Q$5:$Q$144"),MATCH($Y29&amp;EV$13,INDIRECT("'"&amp;n_feu&amp;"'!$C$5:$C$144")&amp;INDIRECT("'"&amp;n_feu&amp;"'!$D$5:$D$144"),0)),"")</f>
        <v/>
      </c>
      <c r="EW29" s="23" t="str" cm="1">
        <f t="array" aca="1" ref="EW29" ca="1">IFERROR(INDEX(INDIRECT("'"&amp;n_feu&amp;"'!$Q$5:$Q$144"),MATCH($Y29&amp;EW$13,INDIRECT("'"&amp;n_feu&amp;"'!$C$5:$C$144")&amp;INDIRECT("'"&amp;n_feu&amp;"'!$D$5:$D$144"),0)),"")</f>
        <v/>
      </c>
      <c r="EX29" s="42" t="str">
        <f t="shared" ca="1" si="64"/>
        <v/>
      </c>
      <c r="EY29" s="43" t="str">
        <f t="shared" ca="1" si="65"/>
        <v/>
      </c>
      <c r="EZ29" s="44">
        <f t="shared" si="66"/>
        <v>45494</v>
      </c>
      <c r="FA29" s="23" t="str" cm="1">
        <f t="array" aca="1" ref="FA29" ca="1">IFERROR(INDEX(INDIRECT("'"&amp;n_feu&amp;"'!$R$5:$R$144"),MATCH($Y29&amp;FA$15,INDIRECT("'"&amp;n_feu&amp;"'!$C$5:$C$144")&amp;INDIRECT("'"&amp;n_feu&amp;"'!$D$5:$D$144"),0)),"")</f>
        <v/>
      </c>
      <c r="FB29" s="23" t="str" cm="1">
        <f t="array" aca="1" ref="FB29" ca="1">IFERROR(INDEX(INDIRECT("'"&amp;n_feu&amp;"'!$R$5:$R$164"),MATCH($Y29&amp;FB$15,INDIRECT("'"&amp;n_feu&amp;"'!$C$5:$C$164")&amp;INDIRECT("'"&amp;n_feu&amp;"'!$D$5:$D$164"),0)),"")</f>
        <v/>
      </c>
      <c r="FC29" s="23" t="str" cm="1">
        <f t="array" aca="1" ref="FC29" ca="1">IFERROR(INDEX(INDIRECT("'"&amp;n_feu&amp;"'!$R$5:$R$144"),MATCH($Y29&amp;FC$15,INDIRECT("'"&amp;n_feu&amp;"'!$C$5:$C$144")&amp;INDIRECT("'"&amp;n_feu&amp;"'!$D$5:$D$144"),0)),"")</f>
        <v/>
      </c>
      <c r="FD29" s="23" t="str" cm="1">
        <f t="array" aca="1" ref="FD29" ca="1">IFERROR(INDEX(INDIRECT("'"&amp;n_feu&amp;"'!$R$5:$R$144"),MATCH($Y29&amp;FD$15,INDIRECT("'"&amp;n_feu&amp;"'!$C$5:$C$144")&amp;INDIRECT("'"&amp;n_feu&amp;"'!$D$5:$D$144"),0)),"")</f>
        <v/>
      </c>
      <c r="FE29" s="23" t="str" cm="1">
        <f t="array" aca="1" ref="FE29" ca="1">IFERROR(INDEX(INDIRECT("'"&amp;n_feu&amp;"'!$R$5:$R$144"),MATCH($Y29&amp;FE$15,INDIRECT("'"&amp;n_feu&amp;"'!$C$5:$C$144")&amp;INDIRECT("'"&amp;n_feu&amp;"'!$D$5:$D$144"),0)),"")</f>
        <v/>
      </c>
      <c r="FF29" s="23" t="str" cm="1">
        <f t="array" aca="1" ref="FF29" ca="1">IFERROR(INDEX(INDIRECT("'"&amp;n_feu&amp;"'!$R$5:$R$154"),MATCH($Y29&amp;FF$15,INDIRECT("'"&amp;n_feu&amp;"'!$C$5:$C$154")&amp;INDIRECT("'"&amp;n_feu&amp;"'!$D$5:$D$154"),0)),"")</f>
        <v/>
      </c>
      <c r="FG29" s="31" t="str" cm="1">
        <f t="array" aca="1" ref="FG29" ca="1">IFERROR(INDEX(INDIRECT("'"&amp;n_feu&amp;"'!$R$5:$R$154"),MATCH($Y29&amp;FG$15,INDIRECT("'"&amp;n_feu&amp;"'!$C$5:$C$154")&amp;INDIRECT("'"&amp;n_feu&amp;"'!$D$5:$D$154"),0)),"")</f>
        <v/>
      </c>
      <c r="FH29" s="45" t="str">
        <f t="shared" ca="1" si="108"/>
        <v/>
      </c>
      <c r="FI29" s="41" t="str">
        <f t="shared" ca="1" si="68"/>
        <v/>
      </c>
      <c r="FJ29" s="35" t="str">
        <f t="shared" ca="1" si="69"/>
        <v/>
      </c>
      <c r="FK29" s="36" t="str">
        <f t="shared" ca="1" si="70"/>
        <v/>
      </c>
      <c r="FL29" s="23"/>
      <c r="FM29" s="23" t="str">
        <f t="shared" ca="1" si="71"/>
        <v/>
      </c>
      <c r="FN29" s="47" t="str">
        <f t="shared" si="72"/>
        <v/>
      </c>
      <c r="FO29" s="31"/>
      <c r="FP29" s="48"/>
      <c r="FQ29" s="36" t="str">
        <f t="shared" ca="1" si="73"/>
        <v/>
      </c>
      <c r="FR29" s="23"/>
      <c r="FS29" s="23" t="str">
        <f t="shared" ca="1" si="96"/>
        <v/>
      </c>
      <c r="FT29" s="47" t="str">
        <f t="shared" si="97"/>
        <v/>
      </c>
      <c r="FU29" s="31">
        <v>986</v>
      </c>
      <c r="FV29" s="49" t="s">
        <v>163</v>
      </c>
      <c r="FW29" s="22">
        <f t="shared" si="76"/>
        <v>45494</v>
      </c>
      <c r="FX29" s="36" t="str">
        <f t="shared" ca="1" si="77"/>
        <v/>
      </c>
      <c r="FY29" s="23"/>
      <c r="FZ29" s="23" t="str">
        <f t="shared" ca="1" si="78"/>
        <v/>
      </c>
      <c r="GA29" s="47" t="str">
        <f t="shared" si="79"/>
        <v/>
      </c>
      <c r="GB29" s="50"/>
      <c r="GC29" s="48"/>
      <c r="GD29" s="51" t="str">
        <f t="shared" ca="1" si="80"/>
        <v/>
      </c>
      <c r="GE29" s="23"/>
      <c r="GF29" s="23" t="str">
        <f t="shared" ca="1" si="81"/>
        <v/>
      </c>
      <c r="GG29" s="47" t="str">
        <f t="shared" si="82"/>
        <v/>
      </c>
      <c r="GH29" s="31"/>
      <c r="GI29" s="49"/>
      <c r="GJ29" s="51" t="str">
        <f t="shared" ca="1" si="83"/>
        <v/>
      </c>
      <c r="GK29" s="23"/>
      <c r="GL29" s="23" t="str">
        <f t="shared" ca="1" si="84"/>
        <v/>
      </c>
      <c r="GM29" s="47" t="str">
        <f t="shared" si="85"/>
        <v/>
      </c>
      <c r="GN29" s="31"/>
      <c r="GO29" s="53"/>
      <c r="GP29" s="51" t="str">
        <f t="shared" ca="1" si="86"/>
        <v/>
      </c>
      <c r="GQ29" s="23"/>
      <c r="GR29" s="23" t="str">
        <f t="shared" ca="1" si="87"/>
        <v/>
      </c>
      <c r="GS29" s="47" t="str">
        <f t="shared" si="88"/>
        <v/>
      </c>
      <c r="GT29" s="31"/>
      <c r="GU29" s="53"/>
      <c r="GV29" s="36" t="str" cm="1">
        <f t="array" aca="1" ref="GV29" ca="1">IFERROR(INDEX(INDIRECT("'"&amp;n_feu&amp;"'!$O$5:$O$154"),MATCH($Y29&amp;DB$13,INDIRECT("'"&amp;n_feu&amp;"'!$C$5:$C$154")&amp;INDIRECT("'"&amp;n_feu&amp;"'!$D$5:$D$154"),0)),"")</f>
        <v/>
      </c>
      <c r="GW29" s="23" t="str">
        <f t="shared" si="89"/>
        <v/>
      </c>
      <c r="GX29" s="23"/>
      <c r="GY29" s="23" t="str">
        <f t="shared" si="90"/>
        <v/>
      </c>
      <c r="GZ29" s="47" t="str">
        <f t="shared" si="91"/>
        <v/>
      </c>
      <c r="HA29" s="31"/>
      <c r="HB29" s="53"/>
      <c r="HC29" s="22">
        <f t="shared" si="92"/>
        <v>45494</v>
      </c>
      <c r="HD29" s="23" t="str" cm="1">
        <f t="array" aca="1" ref="HD29" ca="1">IFERROR(INDEX(INDIRECT("'"&amp;n_feu&amp;"'!$S$5:$S$144"),MATCH($Y29&amp;HD$15,INDIRECT("'"&amp;n_feu&amp;"'!$C$5:$C$144")&amp;INDIRECT("'"&amp;n_feu&amp;"'!$D$5:$D$144"),0)),"")</f>
        <v/>
      </c>
      <c r="HE29" s="23" t="str" cm="1">
        <f t="array" aca="1" ref="HE29" ca="1">IFERROR(INDEX(INDIRECT("'"&amp;n_feu&amp;"'!$S$5:$S$164"),MATCH($Y29&amp;HE$15,INDIRECT("'"&amp;n_feu&amp;"'!$C$5:$C$164")&amp;INDIRECT("'"&amp;n_feu&amp;"'!$D$5:$D$164"),0)),"")</f>
        <v/>
      </c>
      <c r="HF29" s="23" t="str" cm="1">
        <f t="array" aca="1" ref="HF29" ca="1">IFERROR(INDEX(INDIRECT("'"&amp;n_feu&amp;"'!$S$5:$S$144"),MATCH($Y29&amp;HF$15,INDIRECT("'"&amp;n_feu&amp;"'!$C$5:$C$144")&amp;INDIRECT("'"&amp;n_feu&amp;"'!$D$5:$D$144"),0)),"")</f>
        <v/>
      </c>
      <c r="HG29" s="23" t="str" cm="1">
        <f t="array" aca="1" ref="HG29" ca="1">IFERROR(INDEX(INDIRECT("'"&amp;n_feu&amp;"'!$S$5:$S$144"),MATCH($Y29&amp;HG$15,INDIRECT("'"&amp;n_feu&amp;"'!$C$5:$C$144")&amp;INDIRECT("'"&amp;n_feu&amp;"'!$D$5:$D$144"),0)),"")</f>
        <v/>
      </c>
      <c r="HH29" s="23" t="str" cm="1">
        <f t="array" aca="1" ref="HH29" ca="1">IFERROR(INDEX(INDIRECT("'"&amp;n_feu&amp;"'!$S$5:$S$144"),MATCH($Y29&amp;HH$15,INDIRECT("'"&amp;n_feu&amp;"'!$C$5:$C$144")&amp;INDIRECT("'"&amp;n_feu&amp;"'!$D$5:$D$144"),0)),"")</f>
        <v/>
      </c>
      <c r="HI29" s="23" t="str" cm="1">
        <f t="array" aca="1" ref="HI29" ca="1">IFERROR(INDEX(INDIRECT("'"&amp;n_feu&amp;"'!$S$5:$S$144"),MATCH($Y29&amp;HI$15,INDIRECT("'"&amp;n_feu&amp;"'!$C$5:$C$144")&amp;INDIRECT("'"&amp;n_feu&amp;"'!$D$5:$D$144"),0)),"")</f>
        <v/>
      </c>
      <c r="HJ29" s="23" t="str" cm="1">
        <f t="array" aca="1" ref="HJ29" ca="1">IFERROR(INDEX(INDIRECT("'"&amp;n_feu&amp;"'!$S$5:$S$144"),MATCH($Y29&amp;HJ$15,INDIRECT("'"&amp;n_feu&amp;"'!$C$5:$C$144")&amp;INDIRECT("'"&amp;n_feu&amp;"'!$D$5:$D$144"),0)),"")</f>
        <v/>
      </c>
      <c r="HK29" s="22">
        <f t="shared" si="93"/>
        <v>45494</v>
      </c>
      <c r="HL29" s="23" t="str" cm="1">
        <f t="array" aca="1" ref="HL29" ca="1">IFERROR(INDEX(INDIRECT("'"&amp;n_feu&amp;"'!$S$5:$S$144"),MATCH($Y29&amp;HL$15,INDIRECT("'"&amp;n_feu&amp;"'!$C$5:$C$144")&amp;INDIRECT("'"&amp;n_feu&amp;"'!$D$5:$D$144"),0)),"")</f>
        <v/>
      </c>
      <c r="HM29" s="23" t="str" cm="1">
        <f t="array" aca="1" ref="HM29" ca="1">IFERROR(INDEX(INDIRECT("'"&amp;n_feu&amp;"'!$S$5:$S$164"),MATCH($Y29&amp;HM$15,INDIRECT("'"&amp;n_feu&amp;"'!$C$5:$C$164")&amp;INDIRECT("'"&amp;n_feu&amp;"'!$D$5:$D$164"),0)),"")</f>
        <v/>
      </c>
      <c r="HN29" s="23" t="str" cm="1">
        <f t="array" aca="1" ref="HN29" ca="1">IFERROR(INDEX(INDIRECT("'"&amp;n_feu&amp;"'!$S$5:$S$144"),MATCH($Y29&amp;HN$15,INDIRECT("'"&amp;n_feu&amp;"'!$C$5:$C$144")&amp;INDIRECT("'"&amp;n_feu&amp;"'!$D$5:$D$144"),0)),"")</f>
        <v/>
      </c>
      <c r="HO29" s="23" t="str" cm="1">
        <f t="array" aca="1" ref="HO29" ca="1">IFERROR(INDEX(INDIRECT("'"&amp;n_feu&amp;"'!$S$5:$S$144"),MATCH($Y29&amp;HO$15,INDIRECT("'"&amp;n_feu&amp;"'!$C$5:$C$144")&amp;INDIRECT("'"&amp;n_feu&amp;"'!$D$5:$D$144"),0)),"")</f>
        <v/>
      </c>
      <c r="HP29" s="23" t="str" cm="1">
        <f t="array" aca="1" ref="HP29" ca="1">IFERROR(INDEX(INDIRECT("'"&amp;n_feu&amp;"'!$S$5:$S$144"),MATCH($Y29&amp;HP$15,INDIRECT("'"&amp;n_feu&amp;"'!$C$5:$C$144")&amp;INDIRECT("'"&amp;n_feu&amp;"'!$D$5:$D$144"),0)),"")</f>
        <v/>
      </c>
      <c r="HQ29" s="23" t="str" cm="1">
        <f t="array" aca="1" ref="HQ29" ca="1">IFERROR(INDEX(INDIRECT("'"&amp;n_feu&amp;"'!$S$5:$S$144"),MATCH($Y29&amp;HQ$15,INDIRECT("'"&amp;n_feu&amp;"'!$C$5:$C$144")&amp;INDIRECT("'"&amp;n_feu&amp;"'!$D$5:$D$144"),0)),"")</f>
        <v/>
      </c>
      <c r="HR29" s="23" t="str" cm="1">
        <f t="array" aca="1" ref="HR29" ca="1">IFERROR(INDEX(INDIRECT("'"&amp;n_feu&amp;"'!$S$5:$S$144"),MATCH($Y29&amp;HR$15,INDIRECT("'"&amp;n_feu&amp;"'!$C$5:$C$144")&amp;INDIRECT("'"&amp;n_feu&amp;"'!$D$5:$D$144"),0)),"")</f>
        <v/>
      </c>
      <c r="HS29" s="54">
        <f t="shared" ca="1" si="94"/>
        <v>0</v>
      </c>
      <c r="HT29" s="54">
        <f t="shared" ca="1" si="95"/>
        <v>0</v>
      </c>
    </row>
    <row r="30" spans="1:228" ht="30" customHeight="1" x14ac:dyDescent="0.25">
      <c r="A30" s="22">
        <v>45495</v>
      </c>
      <c r="B30" s="23" t="str" cm="1">
        <f t="array" aca="1" ref="B30" ca="1">IFERROR(INDEX(INDIRECT("'"&amp;n_feu&amp;"'!$F$5:$F$144"),MATCH($A30&amp;B$13,INDIRECT("'"&amp;n_feu&amp;"'!$C$5:$C$144")&amp;INDIRECT("'"&amp;n_feu&amp;"'!$D$5:$D$144"),0)),"")</f>
        <v/>
      </c>
      <c r="C30" s="23" cm="1">
        <f t="array" aca="1" ref="C30" ca="1">IFERROR(INDEX(INDIRECT("'"&amp;n_feu&amp;"'!$F$5:$F$164"),MATCH($A30&amp;C$13,INDIRECT("'"&amp;n_feu&amp;"'!$C$5:$C$164")&amp;INDIRECT("'"&amp;n_feu&amp;"'!$D$5:$D$164"),0)),"")</f>
        <v>1607</v>
      </c>
      <c r="D30" s="23" t="str" cm="1">
        <f t="array" aca="1" ref="D30" ca="1">IFERROR(INDEX(INDIRECT("'"&amp;n_feu&amp;"'!$F$5:$F$144"),MATCH($A30&amp;D$13,INDIRECT("'"&amp;n_feu&amp;"'!$C$5:$C$144")&amp;INDIRECT("'"&amp;n_feu&amp;"'!$D$5:$D$144"),0)),"")</f>
        <v/>
      </c>
      <c r="E30" s="23" cm="1">
        <f t="array" aca="1" ref="E30" ca="1">IFERROR(INDEX(INDIRECT("'"&amp;n_feu&amp;"'!$F$5:$F$144"),MATCH($A30&amp;E$13,INDIRECT("'"&amp;n_feu&amp;"'!$C$5:$C$144")&amp;INDIRECT("'"&amp;n_feu&amp;"'!$D$5:$D$144"),0)),"")</f>
        <v>1478</v>
      </c>
      <c r="F30" s="23" t="str" cm="1">
        <f t="array" aca="1" ref="F30" ca="1">IFERROR(INDEX(INDIRECT("'"&amp;n_feu&amp;"'!$F$5:$F$154"),MATCH($A30&amp;F$13,INDIRECT("'"&amp;n_feu&amp;"'!$C$5:$C$154")&amp;INDIRECT("'"&amp;n_feu&amp;"'!$D$5:$D$154"),0)),"")</f>
        <v/>
      </c>
      <c r="G30" s="23" t="str" cm="1">
        <f t="array" aca="1" ref="G30" ca="1">IFERROR(INDEX(INDIRECT("'"&amp;n_feu&amp;"'!$F$5:$F$154"),MATCH($A30&amp;G$13,INDIRECT("'"&amp;n_feu&amp;"'!$C$5:$C$154")&amp;INDIRECT("'"&amp;n_feu&amp;"'!$D$5:$D$154"),0)),"")</f>
        <v/>
      </c>
      <c r="H30" s="24">
        <f t="shared" ca="1" si="4"/>
        <v>0</v>
      </c>
      <c r="I30" s="25">
        <f t="shared" ca="1" si="98"/>
        <v>3085</v>
      </c>
      <c r="J30" s="22">
        <f t="shared" si="6"/>
        <v>45495</v>
      </c>
      <c r="K30" s="26" t="str" cm="1">
        <f t="array" aca="1" ref="K30" ca="1">IFERROR(INDEX(INDIRECT("'"&amp;n_feu&amp;"'!$cv$5:$cv$144"),MATCH($A30&amp;K$13,INDIRECT("'"&amp;n_feu&amp;"'!$C$5:$C$144")&amp;INDIRECT("'"&amp;n_feu&amp;"'!$D$5:$D$144"),0)),"")</f>
        <v/>
      </c>
      <c r="L30" s="27" t="str">
        <f t="shared" ca="1" si="99"/>
        <v>0</v>
      </c>
      <c r="M30" s="26" cm="1">
        <f t="array" aca="1" ref="M30" ca="1">IFERROR(INDEX(INDIRECT("'"&amp;n_feu&amp;"'!$cv$5:$cv$164"),MATCH($A30&amp;M$13,INDIRECT("'"&amp;n_feu&amp;"'!$C$5:$C$164")&amp;INDIRECT("'"&amp;n_feu&amp;"'!$D$5:$D$164"),0)),"")</f>
        <v>1607.2</v>
      </c>
      <c r="N30" s="27">
        <f t="shared" ca="1" si="100"/>
        <v>0.20000000000004547</v>
      </c>
      <c r="O30" s="26" t="str" cm="1">
        <f t="array" aca="1" ref="O30" ca="1">IFERROR(INDEX(INDIRECT("'"&amp;n_feu&amp;"'!$cv$5:$cv$144"),MATCH($A30&amp;O$13,INDIRECT("'"&amp;n_feu&amp;"'!$C$5:$C$144")&amp;INDIRECT("'"&amp;n_feu&amp;"'!$D$5:$D$144"),0)),"")</f>
        <v/>
      </c>
      <c r="P30" s="27" t="str">
        <f t="shared" ca="1" si="101"/>
        <v>0</v>
      </c>
      <c r="Q30" s="26" cm="1">
        <f t="array" aca="1" ref="Q30" ca="1">IFERROR(INDEX(INDIRECT("'"&amp;n_feu&amp;"'!$cv$5:$cv$144"),MATCH($A30&amp;Q$13,INDIRECT("'"&amp;n_feu&amp;"'!$C$5:$C$144")&amp;INDIRECT("'"&amp;n_feu&amp;"'!$D$5:$D$144"),0)),"")</f>
        <v>1478</v>
      </c>
      <c r="R30" s="27" t="str">
        <f t="shared" ca="1" si="102"/>
        <v>0</v>
      </c>
      <c r="S30" s="26" t="str" cm="1">
        <f t="array" aca="1" ref="S30" ca="1">IFERROR(INDEX(INDIRECT("'"&amp;n_feu&amp;"'!$cv$5:$cv$154"),MATCH($A30&amp;S$13,INDIRECT("'"&amp;n_feu&amp;"'!$C$5:$C$154")&amp;INDIRECT("'"&amp;n_feu&amp;"'!$D$5:$D$154"),0)),"")</f>
        <v/>
      </c>
      <c r="T30" s="27" t="str">
        <f t="shared" ca="1" si="103"/>
        <v>0</v>
      </c>
      <c r="U30" s="26" t="str" cm="1">
        <f t="array" aca="1" ref="U30" ca="1">IFERROR(INDEX(INDIRECT("'"&amp;n_feu&amp;"'!$cv$5:$cv$154"),MATCH($A30&amp;U$13,INDIRECT("'"&amp;n_feu&amp;"'!$C$5:$C$154")&amp;INDIRECT("'"&amp;n_feu&amp;"'!$D$5:$D$154"),0)),"")</f>
        <v/>
      </c>
      <c r="V30" s="27" t="str">
        <f t="shared" ca="1" si="104"/>
        <v>0</v>
      </c>
      <c r="W30" s="28">
        <f t="shared" ca="1" si="13"/>
        <v>0</v>
      </c>
      <c r="X30" s="28">
        <f t="shared" ca="1" si="14"/>
        <v>0.20000000000004547</v>
      </c>
      <c r="Y30" s="22">
        <f t="shared" si="15"/>
        <v>45495</v>
      </c>
      <c r="Z30" s="23" t="str" cm="1">
        <f t="array" aca="1" ref="Z30" ca="1">IFERROR(INDEX(INDIRECT("'"&amp;n_feu&amp;"'!$I$5:$I$144"),MATCH($Y30&amp;Z$13,INDIRECT("'"&amp;n_feu&amp;"'!$C$5:$C$144")&amp;INDIRECT("'"&amp;n_feu&amp;"'!$D$5:$D$144"),0)),"")</f>
        <v/>
      </c>
      <c r="AA30" s="23" cm="1">
        <f t="array" aca="1" ref="AA30" ca="1">IFERROR(INDEX(INDIRECT("'"&amp;n_feu&amp;"'!$I$5:$I$164"),MATCH($Y30&amp;AA$13,INDIRECT("'"&amp;n_feu&amp;"'!$C$5:$C$164")&amp;INDIRECT("'"&amp;n_feu&amp;"'!$D$5:$D$164"),0)),"")</f>
        <v>381.29</v>
      </c>
      <c r="AB30" s="23" t="str" cm="1">
        <f t="array" aca="1" ref="AB30" ca="1">IFERROR(INDEX(INDIRECT("'"&amp;n_feu&amp;"'!$I$5:$I$144"),MATCH($Y30&amp;AB$13,INDIRECT("'"&amp;n_feu&amp;"'!$C$5:$C$144")&amp;INDIRECT("'"&amp;n_feu&amp;"'!$D$5:$D$144"),0)),"")</f>
        <v/>
      </c>
      <c r="AC30" s="23" cm="1">
        <f t="array" aca="1" ref="AC30" ca="1">IFERROR(INDEX(INDIRECT("'"&amp;n_feu&amp;"'!$I$5:$I$144"),MATCH($Y30&amp;AC$13,INDIRECT("'"&amp;n_feu&amp;"'!$C$5:$C$144")&amp;INDIRECT("'"&amp;n_feu&amp;"'!$D$5:$D$144"),0)),"")</f>
        <v>484</v>
      </c>
      <c r="AD30" s="23" t="str" cm="1">
        <f t="array" aca="1" ref="AD30" ca="1">IFERROR(INDEX(INDIRECT("'"&amp;n_feu&amp;"'!$I$5:$I$144"),MATCH($Y30&amp;AD$13,INDIRECT("'"&amp;n_feu&amp;"'!$C$5:$C$144")&amp;INDIRECT("'"&amp;n_feu&amp;"'!$D$5:$D$144"),0)),"")</f>
        <v/>
      </c>
      <c r="AE30" s="23" t="str" cm="1">
        <f t="array" aca="1" ref="AE30" ca="1">IFERROR(INDEX(INDIRECT("'"&amp;n_feu&amp;"'!$I$5:$I$154"),MATCH($Y30&amp;AE$13,INDIRECT("'"&amp;n_feu&amp;"'!$C$5:$C$154")&amp;INDIRECT("'"&amp;n_feu&amp;"'!$D$5:$D$154"),0)),"")</f>
        <v/>
      </c>
      <c r="AF30" s="23" t="str" cm="1">
        <f t="array" aca="1" ref="AF30" ca="1">IFERROR(INDEX(INDIRECT("'"&amp;n_feu&amp;"'!$I$5:$I$164"),MATCH($Y30&amp;AF$13,INDIRECT("'"&amp;n_feu&amp;"'!$C$5:$C$164")&amp;INDIRECT("'"&amp;n_feu&amp;"'!$D$5:$D$164"),0)),"")</f>
        <v/>
      </c>
      <c r="AG30" s="22">
        <f t="shared" si="16"/>
        <v>45495</v>
      </c>
      <c r="AH30" s="23" t="str" cm="1">
        <f t="array" aca="1" ref="AH30" ca="1">IFERROR(INDEX(INDIRECT("'"&amp;n_feu&amp;"'!$J$5:$J$144"),MATCH($Y30&amp;AH$13,INDIRECT("'"&amp;n_feu&amp;"'!$C$5:$C$144")&amp;INDIRECT("'"&amp;n_feu&amp;"'!$D$5:$D$144"),0)),"")</f>
        <v/>
      </c>
      <c r="AI30" s="23" t="str" cm="1">
        <f t="array" aca="1" ref="AI30" ca="1">IFERROR(INDEX(INDIRECT("'"&amp;n_feu&amp;"'!$J$5:$J$154"),MATCH($Y30&amp;AI$13,INDIRECT("'"&amp;n_feu&amp;"'!$C$5:$C$164")&amp;INDIRECT("'"&amp;n_feu&amp;"'!$D$5:$D$164"),0)),"")</f>
        <v/>
      </c>
      <c r="AJ30" s="23" t="str" cm="1">
        <f t="array" aca="1" ref="AJ30" ca="1">IFERROR(INDEX(INDIRECT("'"&amp;n_feu&amp;"'!$J$5:$J$144"),MATCH($Y30&amp;AJ$13,INDIRECT("'"&amp;n_feu&amp;"'!$C$5:$C$144")&amp;INDIRECT("'"&amp;n_feu&amp;"'!$D$5:$D$144"),0)),"")</f>
        <v/>
      </c>
      <c r="AK30" s="23" t="str" cm="1">
        <f t="array" aca="1" ref="AK30" ca="1">IFERROR(INDEX(INDIRECT("'"&amp;n_feu&amp;"'!$J$5:$J$144"),MATCH($Y30&amp;AK$13,INDIRECT("'"&amp;n_feu&amp;"'!$C$5:$C$144")&amp;INDIRECT("'"&amp;n_feu&amp;"'!$D$5:$D$144"),0)),"")</f>
        <v/>
      </c>
      <c r="AL30" s="23" t="str" cm="1">
        <f t="array" aca="1" ref="AL30" ca="1">IFERROR(INDEX(INDIRECT("'"&amp;n_feu&amp;"'!$J$5:$J$144"),MATCH($Y30&amp;AL$13,INDIRECT("'"&amp;n_feu&amp;"'!$C$5:$C$144")&amp;INDIRECT("'"&amp;n_feu&amp;"'!$D$5:$D$144"),0)),"")</f>
        <v/>
      </c>
      <c r="AM30" s="23" t="str" cm="1">
        <f t="array" aca="1" ref="AM30" ca="1">IFERROR(INDEX(INDIRECT("'"&amp;n_feu&amp;"'!$J$5:$J$154"),MATCH($Y30&amp;AM$13,INDIRECT("'"&amp;n_feu&amp;"'!$C$5:$C$154")&amp;INDIRECT("'"&amp;n_feu&amp;"'!$D$5:$D$154"),0)),"")</f>
        <v/>
      </c>
      <c r="AN30" s="23" t="str" cm="1">
        <f t="array" aca="1" ref="AN30" ca="1">IFERROR(INDEX(INDIRECT("'"&amp;n_feu&amp;"'!$J$5:$J$154"),MATCH($Y30&amp;AN$13,INDIRECT("'"&amp;n_feu&amp;"'!$C$5:$C$164")&amp;INDIRECT("'"&amp;n_feu&amp;"'!$D$5:$D$164"),0)),"")</f>
        <v/>
      </c>
      <c r="AO30" s="22">
        <f t="shared" si="17"/>
        <v>45495</v>
      </c>
      <c r="AP30" s="23" t="str" cm="1">
        <f t="array" aca="1" ref="AP30" ca="1">IFERROR(INDEX(INDIRECT("'"&amp;n_feu&amp;"'!$K$5:$K$144"),MATCH($Y30&amp;AP$13,INDIRECT("'"&amp;n_feu&amp;"'!$C$5:$C$144")&amp;INDIRECT("'"&amp;n_feu&amp;"'!$D$5:$D$144"),0)),"")</f>
        <v/>
      </c>
      <c r="AQ30" s="23" cm="1">
        <f t="array" aca="1" ref="AQ30" ca="1">IFERROR(INDEX(INDIRECT("'"&amp;n_feu&amp;"'!$K$5:$K$164"),MATCH($Y30&amp;AQ$13,INDIRECT("'"&amp;n_feu&amp;"'!$C$5:$C$164")&amp;INDIRECT("'"&amp;n_feu&amp;"'!$D$5:$D$164"),0)),"")</f>
        <v>360.71</v>
      </c>
      <c r="AR30" s="23" t="str" cm="1">
        <f t="array" aca="1" ref="AR30" ca="1">IFERROR(INDEX(INDIRECT("'"&amp;n_feu&amp;"'!$K$5:$K$144"),MATCH($Y30&amp;AR$13,INDIRECT("'"&amp;n_feu&amp;"'!$C$5:$C$144")&amp;INDIRECT("'"&amp;n_feu&amp;"'!$D$5:$D$144"),0)),"")</f>
        <v/>
      </c>
      <c r="AS30" s="23" cm="1">
        <f t="array" aca="1" ref="AS30" ca="1">IFERROR(INDEX(INDIRECT("'"&amp;n_feu&amp;"'!$K$5:$K$144"),MATCH($Y30&amp;AS$13,INDIRECT("'"&amp;n_feu&amp;"'!$C$5:$C$144")&amp;INDIRECT("'"&amp;n_feu&amp;"'!$D$5:$D$144"),0)),"")</f>
        <v>14</v>
      </c>
      <c r="AT30" s="23" t="str" cm="1">
        <f t="array" aca="1" ref="AT30" ca="1">IFERROR(INDEX(INDIRECT("'"&amp;n_feu&amp;"'!$K$5:$K$144"),MATCH($Y30&amp;AT$13,INDIRECT("'"&amp;n_feu&amp;"'!$C$5:$C$144")&amp;INDIRECT("'"&amp;n_feu&amp;"'!$D$5:$D$144"),0)),"")</f>
        <v/>
      </c>
      <c r="AU30" s="23" t="str" cm="1">
        <f t="array" aca="1" ref="AU30" ca="1">IFERROR(INDEX(INDIRECT("'"&amp;n_feu&amp;"'!$K$5:$K$154"),MATCH($Y30&amp;AU$13,INDIRECT("'"&amp;n_feu&amp;"'!$C$5:$C$154")&amp;INDIRECT("'"&amp;n_feu&amp;"'!$D$5:$D$154"),0)),"")</f>
        <v/>
      </c>
      <c r="AV30" s="23" t="str" cm="1">
        <f t="array" aca="1" ref="AV30" ca="1">IFERROR(INDEX(INDIRECT("'"&amp;n_feu&amp;"'!$K$5:$K$154"),MATCH($Y30&amp;AV$13,INDIRECT("'"&amp;n_feu&amp;"'!$C$5:$C$154")&amp;INDIRECT("'"&amp;n_feu&amp;"'!$D$5:$D$154"),0)),"")</f>
        <v/>
      </c>
      <c r="AW30" s="22">
        <f t="shared" si="18"/>
        <v>45495</v>
      </c>
      <c r="AX30" s="23" t="str" cm="1">
        <f t="array" aca="1" ref="AX30" ca="1">IFERROR(INDEX(INDIRECT("'"&amp;n_feu&amp;"'!$L$5:$L$144"),MATCH($Y30&amp;AX$13,INDIRECT("'"&amp;n_feu&amp;"'!$C$5:$C$144")&amp;INDIRECT("'"&amp;n_feu&amp;"'!$D$5:$D$144"),0)),"")</f>
        <v/>
      </c>
      <c r="AY30" s="23" t="str" cm="1">
        <f t="array" aca="1" ref="AY30" ca="1">IFERROR(INDEX(INDIRECT("'"&amp;n_feu&amp;"'!$L$5:$L$164"),MATCH($Y30&amp;AY$13,INDIRECT("'"&amp;n_feu&amp;"'!$C$5:$C$164")&amp;INDIRECT("'"&amp;n_feu&amp;"'!$D$5:$D$164"),0)),"")</f>
        <v/>
      </c>
      <c r="AZ30" s="23" t="str" cm="1">
        <f t="array" aca="1" ref="AZ30" ca="1">IFERROR(INDEX(INDIRECT("'"&amp;n_feu&amp;"'!$L$5:$L$144"),MATCH($Y30&amp;AZ$13,INDIRECT("'"&amp;n_feu&amp;"'!$C$5:$C$144")&amp;INDIRECT("'"&amp;n_feu&amp;"'!$D$5:$D$144"),0)),"")</f>
        <v/>
      </c>
      <c r="BA30" s="23" t="str" cm="1">
        <f t="array" aca="1" ref="BA30" ca="1">IFERROR(INDEX(INDIRECT("'"&amp;n_feu&amp;"'!$L$5:$L$144"),MATCH($Y30&amp;BA$13,INDIRECT("'"&amp;n_feu&amp;"'!$C$5:$C$144")&amp;INDIRECT("'"&amp;n_feu&amp;"'!$D$5:$D$144"),0)),"")</f>
        <v/>
      </c>
      <c r="BB30" s="23" t="str" cm="1">
        <f t="array" aca="1" ref="BB30" ca="1">IFERROR(INDEX(INDIRECT("'"&amp;n_feu&amp;"'!$L$5:$L$144"),MATCH($Y30&amp;BB$13,INDIRECT("'"&amp;n_feu&amp;"'!$C$5:$C$144")&amp;INDIRECT("'"&amp;n_feu&amp;"'!$D$5:$D$144"),0)),"")</f>
        <v/>
      </c>
      <c r="BC30" s="23" t="str" cm="1">
        <f t="array" aca="1" ref="BC30" ca="1">IFERROR(INDEX(INDIRECT("'"&amp;n_feu&amp;"'!$L$5:$L$164"),MATCH($Y30&amp;BC$13,INDIRECT("'"&amp;n_feu&amp;"'!$C$5:$C$164")&amp;INDIRECT("'"&amp;n_feu&amp;"'!$D$5:$D$164"),0)),"")</f>
        <v/>
      </c>
      <c r="BD30" s="23" t="str" cm="1">
        <f t="array" aca="1" ref="BD30" ca="1">IFERROR(INDEX(INDIRECT("'"&amp;n_feu&amp;"'!$L$5:$L$154"),MATCH($Y30&amp;BD$13,INDIRECT("'"&amp;n_feu&amp;"'!$C$5:$C$154")&amp;INDIRECT("'"&amp;n_feu&amp;"'!$D$5:$D$154"),0)),"")</f>
        <v/>
      </c>
      <c r="BE30" s="22">
        <f t="shared" si="19"/>
        <v>45495</v>
      </c>
      <c r="BF30" s="23" t="str" cm="1">
        <f t="array" aca="1" ref="BF30" ca="1">IFERROR(INDEX(INDIRECT("'"&amp;n_feu&amp;"'!$M$5:$M$144"),MATCH($Y30&amp;BF$13,INDIRECT("'"&amp;n_feu&amp;"'!$C$5:$C$144")&amp;INDIRECT("'"&amp;n_feu&amp;"'!$D$5:$D$144"),0)),"")</f>
        <v/>
      </c>
      <c r="BG30" s="23" t="str" cm="1">
        <f t="array" aca="1" ref="BG30" ca="1">IFERROR(INDEX(INDIRECT("'"&amp;n_feu&amp;"'!$M$5:$M$164"),MATCH($Y30&amp;BG$13,INDIRECT("'"&amp;n_feu&amp;"'!$C$5:$C$164")&amp;INDIRECT("'"&amp;n_feu&amp;"'!$D$5:$D$164"),0)),"")</f>
        <v/>
      </c>
      <c r="BH30" s="23" t="str" cm="1">
        <f t="array" aca="1" ref="BH30" ca="1">IFERROR(INDEX(INDIRECT("'"&amp;n_feu&amp;"'!$M$5:$M$144"),MATCH($Y30&amp;BH$13,INDIRECT("'"&amp;n_feu&amp;"'!$C$5:$C$144")&amp;INDIRECT("'"&amp;n_feu&amp;"'!$D$5:$D$144"),0)),"")</f>
        <v/>
      </c>
      <c r="BI30" s="23" t="str" cm="1">
        <f t="array" aca="1" ref="BI30" ca="1">IFERROR(INDEX(INDIRECT("'"&amp;n_feu&amp;"'!$M$5:$M$144"),MATCH($Y30&amp;BI$13,INDIRECT("'"&amp;n_feu&amp;"'!$C$5:$C$144")&amp;INDIRECT("'"&amp;n_feu&amp;"'!$D$5:$D$144"),0)),"")</f>
        <v/>
      </c>
      <c r="BJ30" s="23" t="str" cm="1">
        <f t="array" aca="1" ref="BJ30" ca="1">IFERROR(INDEX(INDIRECT("'"&amp;n_feu&amp;"'!$M$5:$M$144"),MATCH($Y30&amp;BJ$13,INDIRECT("'"&amp;n_feu&amp;"'!$C$5:$C$144")&amp;INDIRECT("'"&amp;n_feu&amp;"'!$D$5:$D$144"),0)),"")</f>
        <v/>
      </c>
      <c r="BK30" s="23" t="str" cm="1">
        <f t="array" aca="1" ref="BK30" ca="1">IFERROR(INDEX(INDIRECT("'"&amp;n_feu&amp;"'!$M$5:$M$164"),MATCH($Y30&amp;BK$13,INDIRECT("'"&amp;n_feu&amp;"'!$C$5:$C$164")&amp;INDIRECT("'"&amp;n_feu&amp;"'!$D$5:$D$164"),0)),"")</f>
        <v/>
      </c>
      <c r="BL30" s="23" t="str" cm="1">
        <f t="array" aca="1" ref="BL30" ca="1">IFERROR(INDEX(INDIRECT("'"&amp;n_feu&amp;"'!$M$5:$M$154"),MATCH($Y30&amp;BL$13,INDIRECT("'"&amp;n_feu&amp;"'!$C$5:$C$154")&amp;INDIRECT("'"&amp;n_feu&amp;"'!$D$5:$D$154"),0)),"")</f>
        <v/>
      </c>
      <c r="BM30" s="22">
        <f t="shared" si="20"/>
        <v>45495</v>
      </c>
      <c r="BN30" s="23" t="str">
        <f t="shared" ca="1" si="21"/>
        <v/>
      </c>
      <c r="BO30" s="23">
        <f t="shared" ca="1" si="22"/>
        <v>360.71</v>
      </c>
      <c r="BP30" s="23" t="str">
        <f t="shared" ca="1" si="22"/>
        <v/>
      </c>
      <c r="BQ30" s="23">
        <f t="shared" ca="1" si="22"/>
        <v>14</v>
      </c>
      <c r="BR30" s="23" t="str">
        <f t="shared" ca="1" si="22"/>
        <v/>
      </c>
      <c r="BS30" s="23" t="str">
        <f t="shared" ca="1" si="22"/>
        <v/>
      </c>
      <c r="BT30" s="23" t="str">
        <f t="shared" ca="1" si="22"/>
        <v/>
      </c>
      <c r="BU30" s="22">
        <f t="shared" si="23"/>
        <v>45495</v>
      </c>
      <c r="BV30" s="22">
        <f t="shared" si="24"/>
        <v>45495</v>
      </c>
      <c r="BW30" s="23" t="str">
        <f t="shared" ca="1" si="25"/>
        <v/>
      </c>
      <c r="BX30" s="23"/>
      <c r="BY30" s="23" t="str">
        <f t="shared" si="26"/>
        <v/>
      </c>
      <c r="BZ30" s="23">
        <f t="shared" ca="1" si="27"/>
        <v>742</v>
      </c>
      <c r="CA30" s="23"/>
      <c r="CB30" s="23" t="str">
        <f t="shared" si="28"/>
        <v/>
      </c>
      <c r="CC30" s="23" t="str">
        <f t="shared" ca="1" si="29"/>
        <v/>
      </c>
      <c r="CD30" s="23"/>
      <c r="CE30" s="29" t="str">
        <f t="shared" si="30"/>
        <v/>
      </c>
      <c r="CF30" s="30">
        <f>290+91.29+360.71+272.04</f>
        <v>1014.04</v>
      </c>
      <c r="CG30" s="30">
        <f t="shared" ca="1" si="31"/>
        <v>272.03999999999996</v>
      </c>
      <c r="CH30" s="30">
        <f>IFERROR(INDEX('FORMULE TOTAL'!$AH$9:AH1021,MATCH(RECAP!A30,'FORMULE TOTAL'!$AI$9:AI1021,0)),"")</f>
        <v>381.29</v>
      </c>
      <c r="CI30" s="23">
        <f t="shared" ca="1" si="105"/>
        <v>498</v>
      </c>
      <c r="CJ30" s="30">
        <f ca="1">IF(CI30="","",INDEX('[1] 01-01-23 au 24-05-2024'!$AN$5:$AN$5010,MATCH(BV30,'[1] 01-01-23 au 24-05-2024'!$AM$5:$AM$5010,0)))</f>
        <v>498</v>
      </c>
      <c r="CK30" s="23"/>
      <c r="CL30" s="30">
        <f ca="1">IF(CI30="","",INDEX('[1] 01-01-23 au 24-05-2024'!$AO$23:$AO$5010,MATCH(BV30,'[1] 01-01-23 au 24-05-2024'!$AM$23:$AM$5010,0)))</f>
        <v>496.9</v>
      </c>
      <c r="CM30" s="29" t="str">
        <f t="shared" si="32"/>
        <v/>
      </c>
      <c r="CN30" s="23" t="str">
        <f t="shared" ca="1" si="33"/>
        <v/>
      </c>
      <c r="CO30" s="23"/>
      <c r="CP30" s="31" t="str">
        <f t="shared" si="34"/>
        <v/>
      </c>
      <c r="CQ30" s="23" t="str">
        <f t="shared" ca="1" si="35"/>
        <v/>
      </c>
      <c r="CR30" s="23"/>
      <c r="CS30" s="32" t="str">
        <f t="shared" si="36"/>
        <v/>
      </c>
      <c r="CT30" s="33"/>
      <c r="CU30" s="34">
        <f t="shared" ca="1" si="37"/>
        <v>0</v>
      </c>
      <c r="CV30" s="34">
        <f t="shared" si="38"/>
        <v>0</v>
      </c>
      <c r="CW30" s="35">
        <f t="shared" si="38"/>
        <v>0</v>
      </c>
      <c r="CX30" s="34">
        <f t="shared" ca="1" si="39"/>
        <v>1240</v>
      </c>
      <c r="CY30" s="34">
        <f t="shared" si="40"/>
        <v>0</v>
      </c>
      <c r="CZ30" s="35">
        <f t="shared" si="41"/>
        <v>0</v>
      </c>
      <c r="DA30" s="22">
        <f t="shared" si="42"/>
        <v>45495</v>
      </c>
      <c r="DB30" s="35" t="str" cm="1">
        <f t="array" aca="1" ref="DB30" ca="1">IFERROR(INDEX(INDIRECT("'"&amp;n_feu&amp;"'!$O$5:$O$154"),MATCH($Y30&amp;DB$13,INDIRECT("'"&amp;n_feu&amp;"'!$C$5:$C$154")&amp;INDIRECT("'"&amp;n_feu&amp;"'!$D$5:$D$154"),0)),"")</f>
        <v/>
      </c>
      <c r="DC30" s="35"/>
      <c r="DD30" s="35" t="str">
        <f t="shared" ca="1" si="43"/>
        <v/>
      </c>
      <c r="DE30" s="36" t="str">
        <f t="shared" ca="1" si="44"/>
        <v/>
      </c>
      <c r="DF30" s="23" t="str">
        <f t="shared" ca="1" si="45"/>
        <v/>
      </c>
      <c r="DG30" s="23"/>
      <c r="DH30" s="31"/>
      <c r="DI30" s="37"/>
      <c r="DJ30" s="22">
        <f t="shared" si="46"/>
        <v>45495</v>
      </c>
      <c r="DK30" s="35" t="str" cm="1">
        <f t="array" aca="1" ref="DK30" ca="1">IFERROR(INDEX(INDIRECT("'"&amp;n_feu&amp;"'!$O$5:$O$164"),MATCH($Y30&amp;DK$13,INDIRECT("'"&amp;n_feu&amp;"'!$C$5:$C$164")&amp;INDIRECT("'"&amp;n_feu&amp;"'!$D$5:$D$164"),0)),"")</f>
        <v/>
      </c>
      <c r="DL30" s="35"/>
      <c r="DM30" s="35" t="str">
        <f t="shared" ca="1" si="47"/>
        <v/>
      </c>
      <c r="DN30" s="38">
        <f t="shared" ca="1" si="48"/>
        <v>0</v>
      </c>
      <c r="DO30" s="39" t="str" cm="1">
        <f t="array" ref="DO30">IF(ISNA(MATCH(A30,INT([2]SUMUP!$B$4:$B$550),0)),"",INDEX([2]SUMUP!$W:$W,MAX(IF(INT([2]SUMUP!$B$4:$B$550)=A30,ROW([2]SUMUP!$B$4:$B$550)))))</f>
        <v/>
      </c>
      <c r="DP30" s="39" t="str" cm="1">
        <f t="array" ref="DP30">IF(ISNA(MATCH(A30,INT([2]SUMUP!$B$4:$B$550),0)),"",INDEX([2]SUMUP!$X:$X,MAX(IF(INT([2]SUMUP!$B$4:$B$550)=A30,ROW([2]SUMUP!$B$4:$B$550)))))</f>
        <v/>
      </c>
      <c r="DQ30" s="39" t="str" cm="1">
        <f t="array" ref="DQ30">IF(ISNA(MATCH(A30,INT([2]SUMUP!$B$4:$B$550),0)),"",INDEX([2]SUMUP!$Y:$Y,MAX(IF(INT([2]SUMUP!$B$4:$B$550)=A30,ROW([2]SUMUP!$B$4:$B$550)))))</f>
        <v/>
      </c>
      <c r="DR30" s="36" t="str">
        <f t="shared" ca="1" si="106"/>
        <v/>
      </c>
      <c r="DS30" s="23" t="str">
        <f t="shared" ca="1" si="50"/>
        <v/>
      </c>
      <c r="DT30" s="23"/>
      <c r="DU30" s="31"/>
      <c r="DV30" s="37"/>
      <c r="DW30" s="22">
        <f t="shared" si="51"/>
        <v>45495</v>
      </c>
      <c r="DX30" s="40" t="str">
        <f t="shared" ca="1" si="52"/>
        <v/>
      </c>
      <c r="DY30" s="40">
        <f t="shared" ca="1" si="53"/>
        <v>742</v>
      </c>
      <c r="DZ30" s="40" t="str">
        <f t="shared" ca="1" si="54"/>
        <v/>
      </c>
      <c r="EA30" s="40">
        <f t="shared" ca="1" si="55"/>
        <v>498</v>
      </c>
      <c r="EB30" s="40" t="str">
        <f t="shared" ca="1" si="56"/>
        <v/>
      </c>
      <c r="EC30" s="40" t="str">
        <f t="shared" ca="1" si="57"/>
        <v/>
      </c>
      <c r="ED30" s="40"/>
      <c r="EE30" s="40" t="str">
        <f t="shared" ca="1" si="58"/>
        <v/>
      </c>
      <c r="EF30" s="41" t="str">
        <f t="shared" ca="1" si="107"/>
        <v/>
      </c>
      <c r="EG30" s="35">
        <f t="shared" ca="1" si="60"/>
        <v>1240</v>
      </c>
      <c r="EH30" s="35" t="str" cm="1">
        <f t="array" aca="1" ref="EH30" ca="1">IFERROR(INDEX(INDIRECT("'"&amp;n_feu&amp;"'!$BH$5:$BH$154"),MATCH($Y30&amp;EH$13,INDIRECT("'"&amp;n_feu&amp;"'!$C$5:$C$154")&amp;INDIRECT("'"&amp;n_feu&amp;"'!$D$5:$D$154"),0)),"")</f>
        <v/>
      </c>
      <c r="EI30" s="35" cm="1">
        <f t="array" aca="1" ref="EI30" ca="1">IFERROR(INDEX(INDIRECT("'"&amp;n_feu&amp;"'!$BH$5:$BH$164"),MATCH($Y30&amp;EI$13,INDIRECT("'"&amp;n_feu&amp;"'!$C$5:$C$164")&amp;INDIRECT("'"&amp;n_feu&amp;"'!$D$5:$D$164"),0)),"")</f>
        <v>350</v>
      </c>
      <c r="EJ30" s="34" t="str" cm="1">
        <f t="array" aca="1" ref="EJ30" ca="1">IFERROR(INDEX(INDIRECT("'"&amp;n_feu&amp;"'!$BH$5:$BH$154"),MATCH($Y30&amp;EJ$13,INDIRECT("'"&amp;n_feu&amp;"'!$C$5:$C$154")&amp;INDIRECT("'"&amp;n_feu&amp;"'!$D$5:$D$154"),0)),"")</f>
        <v/>
      </c>
      <c r="EK30" s="34" cm="1">
        <f t="array" aca="1" ref="EK30" ca="1">IFERROR(INDEX(INDIRECT("'"&amp;n_feu&amp;"'!$BH$5:$BH$154"),MATCH($Y30&amp;EK$13,INDIRECT("'"&amp;n_feu&amp;"'!$C$5:$C$154")&amp;INDIRECT("'"&amp;n_feu&amp;"'!$D$5:$D$154"),0)),"")</f>
        <v>540</v>
      </c>
      <c r="EL30" s="34" t="str" cm="1">
        <f t="array" aca="1" ref="EL30" ca="1">IFERROR(INDEX(INDIRECT("'"&amp;n_feu&amp;"'!$BH$5:$BH$154"),MATCH($Y30&amp;EL$13,INDIRECT("'"&amp;n_feu&amp;"'!$C$5:$C$154")&amp;INDIRECT("'"&amp;n_feu&amp;"'!$D$5:$D$154"),0)),"")</f>
        <v/>
      </c>
      <c r="EM30" s="34" t="str" cm="1">
        <f t="array" aca="1" ref="EM30" ca="1">IFERROR(INDEX(INDIRECT("'"&amp;n_feu&amp;"'!$BH$5:$BH$154"),MATCH($Y30&amp;EM$13,INDIRECT("'"&amp;n_feu&amp;"'!$C$5:$C$154")&amp;INDIRECT("'"&amp;n_feu&amp;"'!$D$5:$D$154"),0)),"")</f>
        <v/>
      </c>
      <c r="EN30" s="34" t="str">
        <f t="shared" ca="1" si="61"/>
        <v/>
      </c>
      <c r="EO30" s="34">
        <f t="shared" ca="1" si="62"/>
        <v>890</v>
      </c>
      <c r="EP30" s="22">
        <f t="shared" si="63"/>
        <v>45495</v>
      </c>
      <c r="EQ30" s="23" t="str" cm="1">
        <f t="array" aca="1" ref="EQ30" ca="1">IFERROR(INDEX(INDIRECT("'"&amp;n_feu&amp;"'!$Q$5:$Q$144"),MATCH($Y30&amp;EQ$13,INDIRECT("'"&amp;n_feu&amp;"'!$C$5:$C$144")&amp;INDIRECT("'"&amp;n_feu&amp;"'!$D$5:$D$144"),0)),"")</f>
        <v/>
      </c>
      <c r="ER30" s="23" t="str" cm="1">
        <f t="array" aca="1" ref="ER30" ca="1">IFERROR(INDEX(INDIRECT("'"&amp;n_feu&amp;"'!$Q$5:$Q$164"),MATCH($Y30&amp;ER$13,INDIRECT("'"&amp;n_feu&amp;"'!$C$5:$C$164")&amp;INDIRECT("'"&amp;n_feu&amp;"'!$D$5:$D$164"),0)),"")</f>
        <v/>
      </c>
      <c r="ES30" s="23" t="str" cm="1">
        <f t="array" aca="1" ref="ES30" ca="1">IFERROR(INDEX(INDIRECT("'"&amp;n_feu&amp;"'!$Q$5:$Q$144"),MATCH($Y30&amp;ES$13,INDIRECT("'"&amp;n_feu&amp;"'!$C$5:$C$144")&amp;INDIRECT("'"&amp;n_feu&amp;"'!$D$5:$D$144"),0)),"")</f>
        <v/>
      </c>
      <c r="ET30" s="23" t="str" cm="1">
        <f t="array" aca="1" ref="ET30" ca="1">IFERROR(INDEX(INDIRECT("'"&amp;n_feu&amp;"'!$Q$5:$Q$144"),MATCH($Y30&amp;ET$13,INDIRECT("'"&amp;n_feu&amp;"'!$C$5:$C$144")&amp;INDIRECT("'"&amp;n_feu&amp;"'!$D$5:$D$144"),0)),"")</f>
        <v/>
      </c>
      <c r="EU30" s="23" t="str" cm="1">
        <f t="array" aca="1" ref="EU30" ca="1">IFERROR(INDEX(INDIRECT("'"&amp;n_feu&amp;"'!$Q$5:$Q$144"),MATCH($Y30&amp;EU$13,INDIRECT("'"&amp;n_feu&amp;"'!$C$5:$C$144")&amp;INDIRECT("'"&amp;n_feu&amp;"'!$D$5:$D$144"),0)),"")</f>
        <v/>
      </c>
      <c r="EV30" s="23" t="str" cm="1">
        <f t="array" aca="1" ref="EV30" ca="1">IFERROR(INDEX(INDIRECT("'"&amp;n_feu&amp;"'!$Q$5:$Q$144"),MATCH($Y30&amp;EV$13,INDIRECT("'"&amp;n_feu&amp;"'!$C$5:$C$144")&amp;INDIRECT("'"&amp;n_feu&amp;"'!$D$5:$D$144"),0)),"")</f>
        <v/>
      </c>
      <c r="EW30" s="23" t="str" cm="1">
        <f t="array" aca="1" ref="EW30" ca="1">IFERROR(INDEX(INDIRECT("'"&amp;n_feu&amp;"'!$Q$5:$Q$144"),MATCH($Y30&amp;EW$13,INDIRECT("'"&amp;n_feu&amp;"'!$C$5:$C$144")&amp;INDIRECT("'"&amp;n_feu&amp;"'!$D$5:$D$144"),0)),"")</f>
        <v/>
      </c>
      <c r="EX30" s="42" t="str">
        <f t="shared" ca="1" si="64"/>
        <v/>
      </c>
      <c r="EY30" s="43" t="str">
        <f t="shared" ca="1" si="65"/>
        <v/>
      </c>
      <c r="EZ30" s="44">
        <f t="shared" si="66"/>
        <v>45495</v>
      </c>
      <c r="FA30" s="23" t="str" cm="1">
        <f t="array" aca="1" ref="FA30" ca="1">IFERROR(INDEX(INDIRECT("'"&amp;n_feu&amp;"'!$R$5:$R$144"),MATCH($Y30&amp;FA$15,INDIRECT("'"&amp;n_feu&amp;"'!$C$5:$C$144")&amp;INDIRECT("'"&amp;n_feu&amp;"'!$D$5:$D$144"),0)),"")</f>
        <v/>
      </c>
      <c r="FB30" s="26" cm="1">
        <f t="array" aca="1" ref="FB30" ca="1">IFERROR(INDEX(INDIRECT("'"&amp;n_feu&amp;"'!$R$5:$R$164"),MATCH($Y30&amp;FB$15,INDIRECT("'"&amp;n_feu&amp;"'!$C$5:$C$164")&amp;INDIRECT("'"&amp;n_feu&amp;"'!$D$5:$D$164"),0)),"")</f>
        <v>458</v>
      </c>
      <c r="FC30" s="23" t="str" cm="1">
        <f t="array" aca="1" ref="FC30" ca="1">IFERROR(INDEX(INDIRECT("'"&amp;n_feu&amp;"'!$R$5:$R$144"),MATCH($Y30&amp;FC$15,INDIRECT("'"&amp;n_feu&amp;"'!$C$5:$C$144")&amp;INDIRECT("'"&amp;n_feu&amp;"'!$D$5:$D$144"),0)),"")</f>
        <v/>
      </c>
      <c r="FD30" s="26" cm="1">
        <f t="array" aca="1" ref="FD30" ca="1">IFERROR(INDEX(INDIRECT("'"&amp;n_feu&amp;"'!$R$5:$R$144"),MATCH($Y30&amp;FD$15,INDIRECT("'"&amp;n_feu&amp;"'!$C$5:$C$144")&amp;INDIRECT("'"&amp;n_feu&amp;"'!$D$5:$D$144"),0)),"")</f>
        <v>422</v>
      </c>
      <c r="FE30" s="23" t="str" cm="1">
        <f t="array" aca="1" ref="FE30" ca="1">IFERROR(INDEX(INDIRECT("'"&amp;n_feu&amp;"'!$R$5:$R$144"),MATCH($Y30&amp;FE$15,INDIRECT("'"&amp;n_feu&amp;"'!$C$5:$C$144")&amp;INDIRECT("'"&amp;n_feu&amp;"'!$D$5:$D$144"),0)),"")</f>
        <v/>
      </c>
      <c r="FF30" s="23" t="str" cm="1">
        <f t="array" aca="1" ref="FF30" ca="1">IFERROR(INDEX(INDIRECT("'"&amp;n_feu&amp;"'!$R$5:$R$154"),MATCH($Y30&amp;FF$15,INDIRECT("'"&amp;n_feu&amp;"'!$C$5:$C$154")&amp;INDIRECT("'"&amp;n_feu&amp;"'!$D$5:$D$154"),0)),"")</f>
        <v/>
      </c>
      <c r="FG30" s="31" t="str" cm="1">
        <f t="array" aca="1" ref="FG30" ca="1">IFERROR(INDEX(INDIRECT("'"&amp;n_feu&amp;"'!$R$5:$R$154"),MATCH($Y30&amp;FG$15,INDIRECT("'"&amp;n_feu&amp;"'!$C$5:$C$154")&amp;INDIRECT("'"&amp;n_feu&amp;"'!$D$5:$D$154"),0)),"")</f>
        <v/>
      </c>
      <c r="FH30" s="45" t="str">
        <f t="shared" ca="1" si="108"/>
        <v/>
      </c>
      <c r="FI30" s="46">
        <f t="shared" ca="1" si="68"/>
        <v>880</v>
      </c>
      <c r="FJ30" s="35">
        <f t="shared" ca="1" si="69"/>
        <v>14.872</v>
      </c>
      <c r="FK30" s="36" t="str">
        <f t="shared" ca="1" si="70"/>
        <v/>
      </c>
      <c r="FL30" s="23"/>
      <c r="FM30" s="23" t="str">
        <f t="shared" ca="1" si="71"/>
        <v/>
      </c>
      <c r="FN30" s="47" t="str">
        <f t="shared" si="72"/>
        <v/>
      </c>
      <c r="FO30" s="31"/>
      <c r="FP30" s="48"/>
      <c r="FQ30" s="36">
        <f t="shared" ca="1" si="73"/>
        <v>450.25979999999998</v>
      </c>
      <c r="FR30" s="23">
        <f>137.64+235.95+76.68</f>
        <v>450.27</v>
      </c>
      <c r="FS30" s="23">
        <f t="shared" ca="1" si="96"/>
        <v>1.0199999999997544E-2</v>
      </c>
      <c r="FT30" s="47">
        <f t="shared" si="97"/>
        <v>450.27</v>
      </c>
      <c r="FU30" s="31">
        <v>439.5</v>
      </c>
      <c r="FV30" s="49" t="s">
        <v>143</v>
      </c>
      <c r="FW30" s="22">
        <f t="shared" si="76"/>
        <v>45495</v>
      </c>
      <c r="FX30" s="36" t="str">
        <f t="shared" ca="1" si="77"/>
        <v/>
      </c>
      <c r="FY30" s="23"/>
      <c r="FZ30" s="23" t="str">
        <f t="shared" ca="1" si="78"/>
        <v/>
      </c>
      <c r="GA30" s="47" t="str">
        <f t="shared" si="79"/>
        <v/>
      </c>
      <c r="GB30" s="50"/>
      <c r="GC30" s="48"/>
      <c r="GD30" s="51">
        <f t="shared" ca="1" si="80"/>
        <v>414.8682</v>
      </c>
      <c r="GE30" s="23">
        <v>414.87</v>
      </c>
      <c r="GF30" s="23">
        <f t="shared" ca="1" si="81"/>
        <v>1.8000000000029104E-3</v>
      </c>
      <c r="GG30" s="47">
        <f t="shared" si="82"/>
        <v>414.87</v>
      </c>
      <c r="GH30" s="31"/>
      <c r="GI30" s="49"/>
      <c r="GJ30" s="51" t="str">
        <f t="shared" ca="1" si="83"/>
        <v/>
      </c>
      <c r="GK30" s="23"/>
      <c r="GL30" s="23" t="str">
        <f t="shared" ca="1" si="84"/>
        <v/>
      </c>
      <c r="GM30" s="47" t="str">
        <f t="shared" si="85"/>
        <v/>
      </c>
      <c r="GN30" s="31"/>
      <c r="GO30" s="53"/>
      <c r="GP30" s="51" t="str">
        <f t="shared" ca="1" si="86"/>
        <v/>
      </c>
      <c r="GQ30" s="23"/>
      <c r="GR30" s="23" t="str">
        <f t="shared" ca="1" si="87"/>
        <v/>
      </c>
      <c r="GS30" s="47" t="str">
        <f t="shared" si="88"/>
        <v/>
      </c>
      <c r="GT30" s="31"/>
      <c r="GU30" s="53"/>
      <c r="GV30" s="36" t="str" cm="1">
        <f t="array" aca="1" ref="GV30" ca="1">IFERROR(INDEX(INDIRECT("'"&amp;n_feu&amp;"'!$O$5:$O$154"),MATCH($Y30&amp;DB$13,INDIRECT("'"&amp;n_feu&amp;"'!$C$5:$C$154")&amp;INDIRECT("'"&amp;n_feu&amp;"'!$D$5:$D$154"),0)),"")</f>
        <v/>
      </c>
      <c r="GW30" s="23" t="str">
        <f t="shared" si="89"/>
        <v/>
      </c>
      <c r="GX30" s="23"/>
      <c r="GY30" s="23" t="str">
        <f t="shared" si="90"/>
        <v/>
      </c>
      <c r="GZ30" s="47" t="str">
        <f t="shared" si="91"/>
        <v/>
      </c>
      <c r="HA30" s="31"/>
      <c r="HB30" s="53"/>
      <c r="HC30" s="22">
        <f t="shared" si="92"/>
        <v>45495</v>
      </c>
      <c r="HD30" s="23" t="str" cm="1">
        <f t="array" aca="1" ref="HD30" ca="1">IFERROR(INDEX(INDIRECT("'"&amp;n_feu&amp;"'!$S$5:$S$144"),MATCH($Y30&amp;HD$15,INDIRECT("'"&amp;n_feu&amp;"'!$C$5:$C$144")&amp;INDIRECT("'"&amp;n_feu&amp;"'!$D$5:$D$144"),0)),"")</f>
        <v/>
      </c>
      <c r="HE30" s="23" t="str" cm="1">
        <f t="array" aca="1" ref="HE30" ca="1">IFERROR(INDEX(INDIRECT("'"&amp;n_feu&amp;"'!$S$5:$S$164"),MATCH($Y30&amp;HE$15,INDIRECT("'"&amp;n_feu&amp;"'!$C$5:$C$164")&amp;INDIRECT("'"&amp;n_feu&amp;"'!$D$5:$D$164"),0)),"")</f>
        <v/>
      </c>
      <c r="HF30" s="23" t="str" cm="1">
        <f t="array" aca="1" ref="HF30" ca="1">IFERROR(INDEX(INDIRECT("'"&amp;n_feu&amp;"'!$S$5:$S$144"),MATCH($Y30&amp;HF$15,INDIRECT("'"&amp;n_feu&amp;"'!$C$5:$C$144")&amp;INDIRECT("'"&amp;n_feu&amp;"'!$D$5:$D$144"),0)),"")</f>
        <v/>
      </c>
      <c r="HG30" s="23" t="str" cm="1">
        <f t="array" aca="1" ref="HG30" ca="1">IFERROR(INDEX(INDIRECT("'"&amp;n_feu&amp;"'!$S$5:$S$144"),MATCH($Y30&amp;HG$15,INDIRECT("'"&amp;n_feu&amp;"'!$C$5:$C$144")&amp;INDIRECT("'"&amp;n_feu&amp;"'!$D$5:$D$144"),0)),"")</f>
        <v/>
      </c>
      <c r="HH30" s="23" t="str" cm="1">
        <f t="array" aca="1" ref="HH30" ca="1">IFERROR(INDEX(INDIRECT("'"&amp;n_feu&amp;"'!$S$5:$S$144"),MATCH($Y30&amp;HH$15,INDIRECT("'"&amp;n_feu&amp;"'!$C$5:$C$144")&amp;INDIRECT("'"&amp;n_feu&amp;"'!$D$5:$D$144"),0)),"")</f>
        <v/>
      </c>
      <c r="HI30" s="23" t="str" cm="1">
        <f t="array" aca="1" ref="HI30" ca="1">IFERROR(INDEX(INDIRECT("'"&amp;n_feu&amp;"'!$S$5:$S$144"),MATCH($Y30&amp;HI$15,INDIRECT("'"&amp;n_feu&amp;"'!$C$5:$C$144")&amp;INDIRECT("'"&amp;n_feu&amp;"'!$D$5:$D$144"),0)),"")</f>
        <v/>
      </c>
      <c r="HJ30" s="23" t="str" cm="1">
        <f t="array" aca="1" ref="HJ30" ca="1">IFERROR(INDEX(INDIRECT("'"&amp;n_feu&amp;"'!$S$5:$S$144"),MATCH($Y30&amp;HJ$15,INDIRECT("'"&amp;n_feu&amp;"'!$C$5:$C$144")&amp;INDIRECT("'"&amp;n_feu&amp;"'!$D$5:$D$144"),0)),"")</f>
        <v/>
      </c>
      <c r="HK30" s="22">
        <f t="shared" si="93"/>
        <v>45495</v>
      </c>
      <c r="HL30" s="23" t="str" cm="1">
        <f t="array" aca="1" ref="HL30" ca="1">IFERROR(INDEX(INDIRECT("'"&amp;n_feu&amp;"'!$S$5:$S$144"),MATCH($Y30&amp;HL$15,INDIRECT("'"&amp;n_feu&amp;"'!$C$5:$C$144")&amp;INDIRECT("'"&amp;n_feu&amp;"'!$D$5:$D$144"),0)),"")</f>
        <v/>
      </c>
      <c r="HM30" s="23" t="str" cm="1">
        <f t="array" aca="1" ref="HM30" ca="1">IFERROR(INDEX(INDIRECT("'"&amp;n_feu&amp;"'!$S$5:$S$164"),MATCH($Y30&amp;HM$15,INDIRECT("'"&amp;n_feu&amp;"'!$C$5:$C$164")&amp;INDIRECT("'"&amp;n_feu&amp;"'!$D$5:$D$164"),0)),"")</f>
        <v/>
      </c>
      <c r="HN30" s="23" t="str" cm="1">
        <f t="array" aca="1" ref="HN30" ca="1">IFERROR(INDEX(INDIRECT("'"&amp;n_feu&amp;"'!$S$5:$S$144"),MATCH($Y30&amp;HN$15,INDIRECT("'"&amp;n_feu&amp;"'!$C$5:$C$144")&amp;INDIRECT("'"&amp;n_feu&amp;"'!$D$5:$D$144"),0)),"")</f>
        <v/>
      </c>
      <c r="HO30" s="23" t="str" cm="1">
        <f t="array" aca="1" ref="HO30" ca="1">IFERROR(INDEX(INDIRECT("'"&amp;n_feu&amp;"'!$S$5:$S$144"),MATCH($Y30&amp;HO$15,INDIRECT("'"&amp;n_feu&amp;"'!$C$5:$C$144")&amp;INDIRECT("'"&amp;n_feu&amp;"'!$D$5:$D$144"),0)),"")</f>
        <v/>
      </c>
      <c r="HP30" s="23" t="str" cm="1">
        <f t="array" aca="1" ref="HP30" ca="1">IFERROR(INDEX(INDIRECT("'"&amp;n_feu&amp;"'!$S$5:$S$144"),MATCH($Y30&amp;HP$15,INDIRECT("'"&amp;n_feu&amp;"'!$C$5:$C$144")&amp;INDIRECT("'"&amp;n_feu&amp;"'!$D$5:$D$144"),0)),"")</f>
        <v/>
      </c>
      <c r="HQ30" s="23" t="str" cm="1">
        <f t="array" aca="1" ref="HQ30" ca="1">IFERROR(INDEX(INDIRECT("'"&amp;n_feu&amp;"'!$S$5:$S$144"),MATCH($Y30&amp;HQ$15,INDIRECT("'"&amp;n_feu&amp;"'!$C$5:$C$144")&amp;INDIRECT("'"&amp;n_feu&amp;"'!$D$5:$D$144"),0)),"")</f>
        <v/>
      </c>
      <c r="HR30" s="23" t="str" cm="1">
        <f t="array" aca="1" ref="HR30" ca="1">IFERROR(INDEX(INDIRECT("'"&amp;n_feu&amp;"'!$S$5:$S$144"),MATCH($Y30&amp;HR$15,INDIRECT("'"&amp;n_feu&amp;"'!$C$5:$C$144")&amp;INDIRECT("'"&amp;n_feu&amp;"'!$D$5:$D$144"),0)),"")</f>
        <v/>
      </c>
      <c r="HS30" s="54">
        <f t="shared" ca="1" si="94"/>
        <v>0</v>
      </c>
      <c r="HT30" s="54">
        <f t="shared" ca="1" si="95"/>
        <v>0</v>
      </c>
    </row>
    <row r="31" spans="1:228" ht="30" customHeight="1" x14ac:dyDescent="0.25">
      <c r="A31" s="22">
        <v>45496</v>
      </c>
      <c r="B31" s="23" t="str" cm="1">
        <f t="array" aca="1" ref="B31" ca="1">IFERROR(INDEX(INDIRECT("'"&amp;n_feu&amp;"'!$F$5:$F$144"),MATCH($A31&amp;B$13,INDIRECT("'"&amp;n_feu&amp;"'!$C$5:$C$144")&amp;INDIRECT("'"&amp;n_feu&amp;"'!$D$5:$D$144"),0)),"")</f>
        <v/>
      </c>
      <c r="C31" s="23" cm="1">
        <f t="array" aca="1" ref="C31" ca="1">IFERROR(INDEX(INDIRECT("'"&amp;n_feu&amp;"'!$F$5:$F$164"),MATCH($A31&amp;C$13,INDIRECT("'"&amp;n_feu&amp;"'!$C$5:$C$164")&amp;INDIRECT("'"&amp;n_feu&amp;"'!$D$5:$D$164"),0)),"")</f>
        <v>1051</v>
      </c>
      <c r="D31" s="23" t="str" cm="1">
        <f t="array" aca="1" ref="D31" ca="1">IFERROR(INDEX(INDIRECT("'"&amp;n_feu&amp;"'!$F$5:$F$144"),MATCH($A31&amp;D$13,INDIRECT("'"&amp;n_feu&amp;"'!$C$5:$C$144")&amp;INDIRECT("'"&amp;n_feu&amp;"'!$D$5:$D$144"),0)),"")</f>
        <v/>
      </c>
      <c r="E31" s="23" cm="1">
        <f t="array" aca="1" ref="E31" ca="1">IFERROR(INDEX(INDIRECT("'"&amp;n_feu&amp;"'!$F$5:$F$144"),MATCH($A31&amp;E$13,INDIRECT("'"&amp;n_feu&amp;"'!$C$5:$C$144")&amp;INDIRECT("'"&amp;n_feu&amp;"'!$D$5:$D$144"),0)),"")</f>
        <v>938.5</v>
      </c>
      <c r="F31" s="23" t="str" cm="1">
        <f t="array" aca="1" ref="F31" ca="1">IFERROR(INDEX(INDIRECT("'"&amp;n_feu&amp;"'!$F$5:$F$154"),MATCH($A31&amp;F$13,INDIRECT("'"&amp;n_feu&amp;"'!$C$5:$C$154")&amp;INDIRECT("'"&amp;n_feu&amp;"'!$D$5:$D$154"),0)),"")</f>
        <v/>
      </c>
      <c r="G31" s="23" t="str" cm="1">
        <f t="array" aca="1" ref="G31" ca="1">IFERROR(INDEX(INDIRECT("'"&amp;n_feu&amp;"'!$F$5:$F$154"),MATCH($A31&amp;G$13,INDIRECT("'"&amp;n_feu&amp;"'!$C$5:$C$154")&amp;INDIRECT("'"&amp;n_feu&amp;"'!$D$5:$D$154"),0)),"")</f>
        <v/>
      </c>
      <c r="H31" s="24">
        <f t="shared" ca="1" si="4"/>
        <v>0</v>
      </c>
      <c r="I31" s="25">
        <f t="shared" ca="1" si="98"/>
        <v>1989.5</v>
      </c>
      <c r="J31" s="22">
        <f t="shared" si="6"/>
        <v>45496</v>
      </c>
      <c r="K31" s="26" t="str" cm="1">
        <f t="array" aca="1" ref="K31" ca="1">IFERROR(INDEX(INDIRECT("'"&amp;n_feu&amp;"'!$cv$5:$cv$144"),MATCH($A31&amp;K$13,INDIRECT("'"&amp;n_feu&amp;"'!$C$5:$C$144")&amp;INDIRECT("'"&amp;n_feu&amp;"'!$D$5:$D$144"),0)),"")</f>
        <v/>
      </c>
      <c r="L31" s="27" t="str">
        <f t="shared" ca="1" si="99"/>
        <v>0</v>
      </c>
      <c r="M31" s="26" cm="1">
        <f t="array" aca="1" ref="M31" ca="1">IFERROR(INDEX(INDIRECT("'"&amp;n_feu&amp;"'!$cv$5:$cv$164"),MATCH($A31&amp;M$13,INDIRECT("'"&amp;n_feu&amp;"'!$C$5:$C$164")&amp;INDIRECT("'"&amp;n_feu&amp;"'!$D$5:$D$164"),0)),"")</f>
        <v>1051</v>
      </c>
      <c r="N31" s="27" t="str">
        <f t="shared" ca="1" si="100"/>
        <v>0</v>
      </c>
      <c r="O31" s="26" t="str" cm="1">
        <f t="array" aca="1" ref="O31" ca="1">IFERROR(INDEX(INDIRECT("'"&amp;n_feu&amp;"'!$cv$5:$cv$144"),MATCH($A31&amp;O$13,INDIRECT("'"&amp;n_feu&amp;"'!$C$5:$C$144")&amp;INDIRECT("'"&amp;n_feu&amp;"'!$D$5:$D$144"),0)),"")</f>
        <v/>
      </c>
      <c r="P31" s="27" t="str">
        <f t="shared" ca="1" si="101"/>
        <v>0</v>
      </c>
      <c r="Q31" s="26" cm="1">
        <f t="array" aca="1" ref="Q31" ca="1">IFERROR(INDEX(INDIRECT("'"&amp;n_feu&amp;"'!$cv$5:$cv$144"),MATCH($A31&amp;Q$13,INDIRECT("'"&amp;n_feu&amp;"'!$C$5:$C$144")&amp;INDIRECT("'"&amp;n_feu&amp;"'!$D$5:$D$144"),0)),"")</f>
        <v>938.5</v>
      </c>
      <c r="R31" s="27" t="str">
        <f t="shared" ca="1" si="102"/>
        <v>0</v>
      </c>
      <c r="S31" s="26" t="str" cm="1">
        <f t="array" aca="1" ref="S31" ca="1">IFERROR(INDEX(INDIRECT("'"&amp;n_feu&amp;"'!$cv$5:$cv$154"),MATCH($A31&amp;S$13,INDIRECT("'"&amp;n_feu&amp;"'!$C$5:$C$154")&amp;INDIRECT("'"&amp;n_feu&amp;"'!$D$5:$D$154"),0)),"")</f>
        <v/>
      </c>
      <c r="T31" s="27" t="str">
        <f t="shared" ca="1" si="103"/>
        <v>0</v>
      </c>
      <c r="U31" s="26" t="str" cm="1">
        <f t="array" aca="1" ref="U31" ca="1">IFERROR(INDEX(INDIRECT("'"&amp;n_feu&amp;"'!$cv$5:$cv$154"),MATCH($A31&amp;U$13,INDIRECT("'"&amp;n_feu&amp;"'!$C$5:$C$154")&amp;INDIRECT("'"&amp;n_feu&amp;"'!$D$5:$D$154"),0)),"")</f>
        <v/>
      </c>
      <c r="V31" s="27" t="str">
        <f t="shared" ca="1" si="104"/>
        <v>0</v>
      </c>
      <c r="W31" s="28">
        <f t="shared" ca="1" si="13"/>
        <v>0</v>
      </c>
      <c r="X31" s="28">
        <f t="shared" ca="1" si="14"/>
        <v>0</v>
      </c>
      <c r="Y31" s="22">
        <f t="shared" si="15"/>
        <v>45496</v>
      </c>
      <c r="Z31" s="23" t="str" cm="1">
        <f t="array" aca="1" ref="Z31" ca="1">IFERROR(INDEX(INDIRECT("'"&amp;n_feu&amp;"'!$I$5:$I$144"),MATCH($Y31&amp;Z$13,INDIRECT("'"&amp;n_feu&amp;"'!$C$5:$C$144")&amp;INDIRECT("'"&amp;n_feu&amp;"'!$D$5:$D$144"),0)),"")</f>
        <v/>
      </c>
      <c r="AA31" s="23" cm="1">
        <f t="array" aca="1" ref="AA31" ca="1">IFERROR(INDEX(INDIRECT("'"&amp;n_feu&amp;"'!$I$5:$I$164"),MATCH($Y31&amp;AA$13,INDIRECT("'"&amp;n_feu&amp;"'!$C$5:$C$164")&amp;INDIRECT("'"&amp;n_feu&amp;"'!$D$5:$D$164"),0)),"")</f>
        <v>295</v>
      </c>
      <c r="AB31" s="23" t="str" cm="1">
        <f t="array" aca="1" ref="AB31" ca="1">IFERROR(INDEX(INDIRECT("'"&amp;n_feu&amp;"'!$I$5:$I$144"),MATCH($Y31&amp;AB$13,INDIRECT("'"&amp;n_feu&amp;"'!$C$5:$C$144")&amp;INDIRECT("'"&amp;n_feu&amp;"'!$D$5:$D$144"),0)),"")</f>
        <v/>
      </c>
      <c r="AC31" s="23" cm="1">
        <f t="array" aca="1" ref="AC31" ca="1">IFERROR(INDEX(INDIRECT("'"&amp;n_feu&amp;"'!$I$5:$I$144"),MATCH($Y31&amp;AC$13,INDIRECT("'"&amp;n_feu&amp;"'!$C$5:$C$144")&amp;INDIRECT("'"&amp;n_feu&amp;"'!$D$5:$D$144"),0)),"")</f>
        <v>479</v>
      </c>
      <c r="AD31" s="23" t="str" cm="1">
        <f t="array" aca="1" ref="AD31" ca="1">IFERROR(INDEX(INDIRECT("'"&amp;n_feu&amp;"'!$I$5:$I$144"),MATCH($Y31&amp;AD$13,INDIRECT("'"&amp;n_feu&amp;"'!$C$5:$C$144")&amp;INDIRECT("'"&amp;n_feu&amp;"'!$D$5:$D$144"),0)),"")</f>
        <v/>
      </c>
      <c r="AE31" s="23" t="str" cm="1">
        <f t="array" aca="1" ref="AE31" ca="1">IFERROR(INDEX(INDIRECT("'"&amp;n_feu&amp;"'!$I$5:$I$154"),MATCH($Y31&amp;AE$13,INDIRECT("'"&amp;n_feu&amp;"'!$C$5:$C$154")&amp;INDIRECT("'"&amp;n_feu&amp;"'!$D$5:$D$154"),0)),"")</f>
        <v/>
      </c>
      <c r="AF31" s="23" t="str" cm="1">
        <f t="array" aca="1" ref="AF31" ca="1">IFERROR(INDEX(INDIRECT("'"&amp;n_feu&amp;"'!$I$5:$I$164"),MATCH($Y31&amp;AF$13,INDIRECT("'"&amp;n_feu&amp;"'!$C$5:$C$164")&amp;INDIRECT("'"&amp;n_feu&amp;"'!$D$5:$D$164"),0)),"")</f>
        <v/>
      </c>
      <c r="AG31" s="22">
        <f t="shared" si="16"/>
        <v>45496</v>
      </c>
      <c r="AH31" s="23" t="str" cm="1">
        <f t="array" aca="1" ref="AH31" ca="1">IFERROR(INDEX(INDIRECT("'"&amp;n_feu&amp;"'!$J$5:$J$144"),MATCH($Y31&amp;AH$13,INDIRECT("'"&amp;n_feu&amp;"'!$C$5:$C$144")&amp;INDIRECT("'"&amp;n_feu&amp;"'!$D$5:$D$144"),0)),"")</f>
        <v/>
      </c>
      <c r="AI31" s="23" cm="1">
        <f t="array" aca="1" ref="AI31" ca="1">IFERROR(INDEX(INDIRECT("'"&amp;n_feu&amp;"'!$J$5:$J$154"),MATCH($Y31&amp;AI$13,INDIRECT("'"&amp;n_feu&amp;"'!$C$5:$C$164")&amp;INDIRECT("'"&amp;n_feu&amp;"'!$D$5:$D$164"),0)),"")</f>
        <v>27</v>
      </c>
      <c r="AJ31" s="23" t="str" cm="1">
        <f t="array" aca="1" ref="AJ31" ca="1">IFERROR(INDEX(INDIRECT("'"&amp;n_feu&amp;"'!$J$5:$J$144"),MATCH($Y31&amp;AJ$13,INDIRECT("'"&amp;n_feu&amp;"'!$C$5:$C$144")&amp;INDIRECT("'"&amp;n_feu&amp;"'!$D$5:$D$144"),0)),"")</f>
        <v/>
      </c>
      <c r="AK31" s="23" t="str" cm="1">
        <f t="array" aca="1" ref="AK31" ca="1">IFERROR(INDEX(INDIRECT("'"&amp;n_feu&amp;"'!$J$5:$J$144"),MATCH($Y31&amp;AK$13,INDIRECT("'"&amp;n_feu&amp;"'!$C$5:$C$144")&amp;INDIRECT("'"&amp;n_feu&amp;"'!$D$5:$D$144"),0)),"")</f>
        <v/>
      </c>
      <c r="AL31" s="23" t="str" cm="1">
        <f t="array" aca="1" ref="AL31" ca="1">IFERROR(INDEX(INDIRECT("'"&amp;n_feu&amp;"'!$J$5:$J$144"),MATCH($Y31&amp;AL$13,INDIRECT("'"&amp;n_feu&amp;"'!$C$5:$C$144")&amp;INDIRECT("'"&amp;n_feu&amp;"'!$D$5:$D$144"),0)),"")</f>
        <v/>
      </c>
      <c r="AM31" s="23" t="str" cm="1">
        <f t="array" aca="1" ref="AM31" ca="1">IFERROR(INDEX(INDIRECT("'"&amp;n_feu&amp;"'!$J$5:$J$154"),MATCH($Y31&amp;AM$13,INDIRECT("'"&amp;n_feu&amp;"'!$C$5:$C$154")&amp;INDIRECT("'"&amp;n_feu&amp;"'!$D$5:$D$154"),0)),"")</f>
        <v/>
      </c>
      <c r="AN31" s="23" t="str" cm="1">
        <f t="array" aca="1" ref="AN31" ca="1">IFERROR(INDEX(INDIRECT("'"&amp;n_feu&amp;"'!$J$5:$J$154"),MATCH($Y31&amp;AN$13,INDIRECT("'"&amp;n_feu&amp;"'!$C$5:$C$164")&amp;INDIRECT("'"&amp;n_feu&amp;"'!$D$5:$D$164"),0)),"")</f>
        <v/>
      </c>
      <c r="AO31" s="22">
        <f t="shared" si="17"/>
        <v>45496</v>
      </c>
      <c r="AP31" s="23" t="str" cm="1">
        <f t="array" aca="1" ref="AP31" ca="1">IFERROR(INDEX(INDIRECT("'"&amp;n_feu&amp;"'!$K$5:$K$144"),MATCH($Y31&amp;AP$13,INDIRECT("'"&amp;n_feu&amp;"'!$C$5:$C$144")&amp;INDIRECT("'"&amp;n_feu&amp;"'!$D$5:$D$144"),0)),"")</f>
        <v/>
      </c>
      <c r="AQ31" s="23" cm="1">
        <f t="array" aca="1" ref="AQ31" ca="1">IFERROR(INDEX(INDIRECT("'"&amp;n_feu&amp;"'!$K$5:$K$164"),MATCH($Y31&amp;AQ$13,INDIRECT("'"&amp;n_feu&amp;"'!$C$5:$C$164")&amp;INDIRECT("'"&amp;n_feu&amp;"'!$D$5:$D$164"),0)),"")</f>
        <v>49</v>
      </c>
      <c r="AR31" s="23" t="str" cm="1">
        <f t="array" aca="1" ref="AR31" ca="1">IFERROR(INDEX(INDIRECT("'"&amp;n_feu&amp;"'!$K$5:$K$144"),MATCH($Y31&amp;AR$13,INDIRECT("'"&amp;n_feu&amp;"'!$C$5:$C$144")&amp;INDIRECT("'"&amp;n_feu&amp;"'!$D$5:$D$144"),0)),"")</f>
        <v/>
      </c>
      <c r="AS31" s="23" t="str" cm="1">
        <f t="array" aca="1" ref="AS31" ca="1">IFERROR(INDEX(INDIRECT("'"&amp;n_feu&amp;"'!$K$5:$K$144"),MATCH($Y31&amp;AS$13,INDIRECT("'"&amp;n_feu&amp;"'!$C$5:$C$144")&amp;INDIRECT("'"&amp;n_feu&amp;"'!$D$5:$D$144"),0)),"")</f>
        <v/>
      </c>
      <c r="AT31" s="23" t="str" cm="1">
        <f t="array" aca="1" ref="AT31" ca="1">IFERROR(INDEX(INDIRECT("'"&amp;n_feu&amp;"'!$K$5:$K$144"),MATCH($Y31&amp;AT$13,INDIRECT("'"&amp;n_feu&amp;"'!$C$5:$C$144")&amp;INDIRECT("'"&amp;n_feu&amp;"'!$D$5:$D$144"),0)),"")</f>
        <v/>
      </c>
      <c r="AU31" s="23" t="str" cm="1">
        <f t="array" aca="1" ref="AU31" ca="1">IFERROR(INDEX(INDIRECT("'"&amp;n_feu&amp;"'!$K$5:$K$154"),MATCH($Y31&amp;AU$13,INDIRECT("'"&amp;n_feu&amp;"'!$C$5:$C$154")&amp;INDIRECT("'"&amp;n_feu&amp;"'!$D$5:$D$154"),0)),"")</f>
        <v/>
      </c>
      <c r="AV31" s="23" t="str" cm="1">
        <f t="array" aca="1" ref="AV31" ca="1">IFERROR(INDEX(INDIRECT("'"&amp;n_feu&amp;"'!$K$5:$K$154"),MATCH($Y31&amp;AV$13,INDIRECT("'"&amp;n_feu&amp;"'!$C$5:$C$154")&amp;INDIRECT("'"&amp;n_feu&amp;"'!$D$5:$D$154"),0)),"")</f>
        <v/>
      </c>
      <c r="AW31" s="22">
        <f t="shared" si="18"/>
        <v>45496</v>
      </c>
      <c r="AX31" s="23" t="str" cm="1">
        <f t="array" aca="1" ref="AX31" ca="1">IFERROR(INDEX(INDIRECT("'"&amp;n_feu&amp;"'!$L$5:$L$144"),MATCH($Y31&amp;AX$13,INDIRECT("'"&amp;n_feu&amp;"'!$C$5:$C$144")&amp;INDIRECT("'"&amp;n_feu&amp;"'!$D$5:$D$144"),0)),"")</f>
        <v/>
      </c>
      <c r="AY31" s="23" t="str" cm="1">
        <f t="array" aca="1" ref="AY31" ca="1">IFERROR(INDEX(INDIRECT("'"&amp;n_feu&amp;"'!$L$5:$L$164"),MATCH($Y31&amp;AY$13,INDIRECT("'"&amp;n_feu&amp;"'!$C$5:$C$164")&amp;INDIRECT("'"&amp;n_feu&amp;"'!$D$5:$D$164"),0)),"")</f>
        <v/>
      </c>
      <c r="AZ31" s="23" t="str" cm="1">
        <f t="array" aca="1" ref="AZ31" ca="1">IFERROR(INDEX(INDIRECT("'"&amp;n_feu&amp;"'!$L$5:$L$144"),MATCH($Y31&amp;AZ$13,INDIRECT("'"&amp;n_feu&amp;"'!$C$5:$C$144")&amp;INDIRECT("'"&amp;n_feu&amp;"'!$D$5:$D$144"),0)),"")</f>
        <v/>
      </c>
      <c r="BA31" s="23" t="str" cm="1">
        <f t="array" aca="1" ref="BA31" ca="1">IFERROR(INDEX(INDIRECT("'"&amp;n_feu&amp;"'!$L$5:$L$144"),MATCH($Y31&amp;BA$13,INDIRECT("'"&amp;n_feu&amp;"'!$C$5:$C$144")&amp;INDIRECT("'"&amp;n_feu&amp;"'!$D$5:$D$144"),0)),"")</f>
        <v/>
      </c>
      <c r="BB31" s="23" t="str" cm="1">
        <f t="array" aca="1" ref="BB31" ca="1">IFERROR(INDEX(INDIRECT("'"&amp;n_feu&amp;"'!$L$5:$L$144"),MATCH($Y31&amp;BB$13,INDIRECT("'"&amp;n_feu&amp;"'!$C$5:$C$144")&amp;INDIRECT("'"&amp;n_feu&amp;"'!$D$5:$D$144"),0)),"")</f>
        <v/>
      </c>
      <c r="BC31" s="23" t="str" cm="1">
        <f t="array" aca="1" ref="BC31" ca="1">IFERROR(INDEX(INDIRECT("'"&amp;n_feu&amp;"'!$L$5:$L$164"),MATCH($Y31&amp;BC$13,INDIRECT("'"&amp;n_feu&amp;"'!$C$5:$C$164")&amp;INDIRECT("'"&amp;n_feu&amp;"'!$D$5:$D$164"),0)),"")</f>
        <v/>
      </c>
      <c r="BD31" s="23" t="str" cm="1">
        <f t="array" aca="1" ref="BD31" ca="1">IFERROR(INDEX(INDIRECT("'"&amp;n_feu&amp;"'!$L$5:$L$154"),MATCH($Y31&amp;BD$13,INDIRECT("'"&amp;n_feu&amp;"'!$C$5:$C$154")&amp;INDIRECT("'"&amp;n_feu&amp;"'!$D$5:$D$154"),0)),"")</f>
        <v/>
      </c>
      <c r="BE31" s="22">
        <f t="shared" si="19"/>
        <v>45496</v>
      </c>
      <c r="BF31" s="23" t="str" cm="1">
        <f t="array" aca="1" ref="BF31" ca="1">IFERROR(INDEX(INDIRECT("'"&amp;n_feu&amp;"'!$M$5:$M$144"),MATCH($Y31&amp;BF$13,INDIRECT("'"&amp;n_feu&amp;"'!$C$5:$C$144")&amp;INDIRECT("'"&amp;n_feu&amp;"'!$D$5:$D$144"),0)),"")</f>
        <v/>
      </c>
      <c r="BG31" s="23" t="str" cm="1">
        <f t="array" aca="1" ref="BG31" ca="1">IFERROR(INDEX(INDIRECT("'"&amp;n_feu&amp;"'!$M$5:$M$164"),MATCH($Y31&amp;BG$13,INDIRECT("'"&amp;n_feu&amp;"'!$C$5:$C$164")&amp;INDIRECT("'"&amp;n_feu&amp;"'!$D$5:$D$164"),0)),"")</f>
        <v/>
      </c>
      <c r="BH31" s="23" t="str" cm="1">
        <f t="array" aca="1" ref="BH31" ca="1">IFERROR(INDEX(INDIRECT("'"&amp;n_feu&amp;"'!$M$5:$M$144"),MATCH($Y31&amp;BH$13,INDIRECT("'"&amp;n_feu&amp;"'!$C$5:$C$144")&amp;INDIRECT("'"&amp;n_feu&amp;"'!$D$5:$D$144"),0)),"")</f>
        <v/>
      </c>
      <c r="BI31" s="23" t="str" cm="1">
        <f t="array" aca="1" ref="BI31" ca="1">IFERROR(INDEX(INDIRECT("'"&amp;n_feu&amp;"'!$M$5:$M$144"),MATCH($Y31&amp;BI$13,INDIRECT("'"&amp;n_feu&amp;"'!$C$5:$C$144")&amp;INDIRECT("'"&amp;n_feu&amp;"'!$D$5:$D$144"),0)),"")</f>
        <v/>
      </c>
      <c r="BJ31" s="23" t="str" cm="1">
        <f t="array" aca="1" ref="BJ31" ca="1">IFERROR(INDEX(INDIRECT("'"&amp;n_feu&amp;"'!$M$5:$M$144"),MATCH($Y31&amp;BJ$13,INDIRECT("'"&amp;n_feu&amp;"'!$C$5:$C$144")&amp;INDIRECT("'"&amp;n_feu&amp;"'!$D$5:$D$144"),0)),"")</f>
        <v/>
      </c>
      <c r="BK31" s="23" t="str" cm="1">
        <f t="array" aca="1" ref="BK31" ca="1">IFERROR(INDEX(INDIRECT("'"&amp;n_feu&amp;"'!$M$5:$M$164"),MATCH($Y31&amp;BK$13,INDIRECT("'"&amp;n_feu&amp;"'!$C$5:$C$164")&amp;INDIRECT("'"&amp;n_feu&amp;"'!$D$5:$D$164"),0)),"")</f>
        <v/>
      </c>
      <c r="BL31" s="23" t="str" cm="1">
        <f t="array" aca="1" ref="BL31" ca="1">IFERROR(INDEX(INDIRECT("'"&amp;n_feu&amp;"'!$M$5:$M$154"),MATCH($Y31&amp;BL$13,INDIRECT("'"&amp;n_feu&amp;"'!$C$5:$C$154")&amp;INDIRECT("'"&amp;n_feu&amp;"'!$D$5:$D$154"),0)),"")</f>
        <v/>
      </c>
      <c r="BM31" s="22">
        <f t="shared" si="20"/>
        <v>45496</v>
      </c>
      <c r="BN31" s="23" t="str">
        <f t="shared" ca="1" si="21"/>
        <v/>
      </c>
      <c r="BO31" s="23">
        <f t="shared" ca="1" si="22"/>
        <v>76</v>
      </c>
      <c r="BP31" s="23" t="str">
        <f t="shared" ca="1" si="22"/>
        <v/>
      </c>
      <c r="BQ31" s="23" t="str">
        <f t="shared" ca="1" si="22"/>
        <v/>
      </c>
      <c r="BR31" s="23" t="str">
        <f t="shared" ca="1" si="22"/>
        <v/>
      </c>
      <c r="BS31" s="23" t="str">
        <f t="shared" ca="1" si="22"/>
        <v/>
      </c>
      <c r="BT31" s="23" t="str">
        <f t="shared" ca="1" si="22"/>
        <v/>
      </c>
      <c r="BU31" s="22">
        <f t="shared" si="23"/>
        <v>45496</v>
      </c>
      <c r="BV31" s="22">
        <f t="shared" si="24"/>
        <v>45496</v>
      </c>
      <c r="BW31" s="23" t="str">
        <f t="shared" ca="1" si="25"/>
        <v/>
      </c>
      <c r="BX31" s="23"/>
      <c r="BY31" s="23" t="str">
        <f t="shared" si="26"/>
        <v/>
      </c>
      <c r="BZ31" s="23">
        <f t="shared" ca="1" si="27"/>
        <v>371</v>
      </c>
      <c r="CA31" s="23"/>
      <c r="CB31" s="23" t="str">
        <f t="shared" si="28"/>
        <v/>
      </c>
      <c r="CC31" s="23" t="str">
        <f t="shared" ca="1" si="29"/>
        <v/>
      </c>
      <c r="CD31" s="23"/>
      <c r="CE31" s="29" t="str">
        <f t="shared" si="30"/>
        <v/>
      </c>
      <c r="CF31" s="30">
        <f>295+76</f>
        <v>371</v>
      </c>
      <c r="CG31" s="30" t="str">
        <f t="shared" ca="1" si="31"/>
        <v/>
      </c>
      <c r="CH31" s="30">
        <f>IFERROR(INDEX('FORMULE TOTAL'!$AH$9:AH1022,MATCH(RECAP!A31,'FORMULE TOTAL'!$AI$9:AI1022,0)),"")</f>
        <v>295</v>
      </c>
      <c r="CI31" s="23">
        <f t="shared" ca="1" si="105"/>
        <v>479</v>
      </c>
      <c r="CJ31" s="30">
        <f ca="1">IF(CI31="","",INDEX('[1] 01-01-23 au 24-05-2024'!$AN$5:$AN$5010,MATCH(BV31,'[1] 01-01-23 au 24-05-2024'!$AM$5:$AM$5010,0)))</f>
        <v>479</v>
      </c>
      <c r="CK31" s="23"/>
      <c r="CL31" s="30" t="e">
        <f ca="1">IF(CI31="","",INDEX('[1] 01-01-23 au 24-05-2024'!$AO$23:$AO$5010,MATCH(BV31,'[1] 01-01-23 au 24-05-2024'!$AM$23:$AM$5010,0)))</f>
        <v>#N/A</v>
      </c>
      <c r="CM31" s="29" t="str">
        <f t="shared" si="32"/>
        <v/>
      </c>
      <c r="CN31" s="23" t="str">
        <f t="shared" ca="1" si="33"/>
        <v/>
      </c>
      <c r="CO31" s="23"/>
      <c r="CP31" s="31" t="str">
        <f t="shared" si="34"/>
        <v/>
      </c>
      <c r="CQ31" s="23" t="str">
        <f t="shared" ca="1" si="35"/>
        <v/>
      </c>
      <c r="CR31" s="23"/>
      <c r="CS31" s="32" t="str">
        <f t="shared" si="36"/>
        <v/>
      </c>
      <c r="CT31" s="33"/>
      <c r="CU31" s="34">
        <f t="shared" ca="1" si="37"/>
        <v>0</v>
      </c>
      <c r="CV31" s="34">
        <f t="shared" si="38"/>
        <v>0</v>
      </c>
      <c r="CW31" s="35">
        <f t="shared" si="38"/>
        <v>0</v>
      </c>
      <c r="CX31" s="34">
        <f t="shared" ca="1" si="39"/>
        <v>850</v>
      </c>
      <c r="CY31" s="34">
        <f t="shared" si="40"/>
        <v>0</v>
      </c>
      <c r="CZ31" s="35">
        <f t="shared" si="41"/>
        <v>0</v>
      </c>
      <c r="DA31" s="22">
        <f t="shared" si="42"/>
        <v>45496</v>
      </c>
      <c r="DB31" s="35" cm="1">
        <f t="array" aca="1" ref="DB31" ca="1">IFERROR(INDEX(INDIRECT("'"&amp;n_feu&amp;"'!$O$5:$O$154"),MATCH($Y31&amp;DB$13,INDIRECT("'"&amp;n_feu&amp;"'!$C$5:$C$154")&amp;INDIRECT("'"&amp;n_feu&amp;"'!$D$5:$D$154"),0)),"")</f>
        <v>45</v>
      </c>
      <c r="DC31" s="35"/>
      <c r="DD31" s="35">
        <f t="shared" ca="1" si="43"/>
        <v>45</v>
      </c>
      <c r="DE31" s="36">
        <f t="shared" ca="1" si="44"/>
        <v>43.762500000000003</v>
      </c>
      <c r="DF31" s="23">
        <f t="shared" ca="1" si="45"/>
        <v>-43.762500000000003</v>
      </c>
      <c r="DG31" s="23"/>
      <c r="DH31" s="31"/>
      <c r="DI31" s="37"/>
      <c r="DJ31" s="22">
        <f t="shared" si="46"/>
        <v>45496</v>
      </c>
      <c r="DK31" s="35" t="str" cm="1">
        <f t="array" aca="1" ref="DK31" ca="1">IFERROR(INDEX(INDIRECT("'"&amp;n_feu&amp;"'!$O$5:$O$164"),MATCH($Y31&amp;DK$13,INDIRECT("'"&amp;n_feu&amp;"'!$C$5:$C$164")&amp;INDIRECT("'"&amp;n_feu&amp;"'!$D$5:$D$164"),0)),"")</f>
        <v/>
      </c>
      <c r="DL31" s="35"/>
      <c r="DM31" s="35" t="str">
        <f t="shared" ca="1" si="47"/>
        <v/>
      </c>
      <c r="DN31" s="38">
        <f t="shared" ca="1" si="48"/>
        <v>45</v>
      </c>
      <c r="DO31" s="39" t="str" cm="1">
        <f t="array" ref="DO31">IF(ISNA(MATCH(A31,INT([2]SUMUP!$B$4:$B$550),0)),"",INDEX([2]SUMUP!$W:$W,MAX(IF(INT([2]SUMUP!$B$4:$B$550)=A31,ROW([2]SUMUP!$B$4:$B$550)))))</f>
        <v/>
      </c>
      <c r="DP31" s="39" t="str" cm="1">
        <f t="array" ref="DP31">IF(ISNA(MATCH(A31,INT([2]SUMUP!$B$4:$B$550),0)),"",INDEX([2]SUMUP!$X:$X,MAX(IF(INT([2]SUMUP!$B$4:$B$550)=A31,ROW([2]SUMUP!$B$4:$B$550)))))</f>
        <v/>
      </c>
      <c r="DQ31" s="39" t="str" cm="1">
        <f t="array" ref="DQ31">IF(ISNA(MATCH(A31,INT([2]SUMUP!$B$4:$B$550),0)),"",INDEX([2]SUMUP!$Y:$Y,MAX(IF(INT([2]SUMUP!$B$4:$B$550)=A31,ROW([2]SUMUP!$B$4:$B$550)))))</f>
        <v/>
      </c>
      <c r="DR31" s="36" t="str">
        <f t="shared" ca="1" si="106"/>
        <v/>
      </c>
      <c r="DS31" s="23" t="str">
        <f t="shared" ca="1" si="50"/>
        <v/>
      </c>
      <c r="DT31" s="23"/>
      <c r="DU31" s="31"/>
      <c r="DV31" s="37"/>
      <c r="DW31" s="22">
        <f t="shared" si="51"/>
        <v>45496</v>
      </c>
      <c r="DX31" s="40" t="str">
        <f t="shared" ca="1" si="52"/>
        <v/>
      </c>
      <c r="DY31" s="40">
        <f t="shared" ca="1" si="53"/>
        <v>371</v>
      </c>
      <c r="DZ31" s="40" t="str">
        <f t="shared" ca="1" si="54"/>
        <v/>
      </c>
      <c r="EA31" s="40">
        <f t="shared" ca="1" si="55"/>
        <v>479</v>
      </c>
      <c r="EB31" s="40" t="str">
        <f t="shared" ca="1" si="56"/>
        <v/>
      </c>
      <c r="EC31" s="40" t="str">
        <f t="shared" ca="1" si="57"/>
        <v/>
      </c>
      <c r="ED31" s="40"/>
      <c r="EE31" s="40">
        <f t="shared" ca="1" si="58"/>
        <v>45</v>
      </c>
      <c r="EF31" s="41" t="str">
        <f t="shared" ca="1" si="107"/>
        <v/>
      </c>
      <c r="EG31" s="35">
        <f t="shared" ca="1" si="60"/>
        <v>895</v>
      </c>
      <c r="EH31" s="35" t="str" cm="1">
        <f t="array" aca="1" ref="EH31" ca="1">IFERROR(INDEX(INDIRECT("'"&amp;n_feu&amp;"'!$BH$5:$BH$154"),MATCH($Y31&amp;EH$13,INDIRECT("'"&amp;n_feu&amp;"'!$C$5:$C$154")&amp;INDIRECT("'"&amp;n_feu&amp;"'!$D$5:$D$154"),0)),"")</f>
        <v/>
      </c>
      <c r="EI31" s="35" cm="1">
        <f t="array" aca="1" ref="EI31" ca="1">IFERROR(INDEX(INDIRECT("'"&amp;n_feu&amp;"'!$BH$5:$BH$164"),MATCH($Y31&amp;EI$13,INDIRECT("'"&amp;n_feu&amp;"'!$C$5:$C$164")&amp;INDIRECT("'"&amp;n_feu&amp;"'!$D$5:$D$164"),0)),"")</f>
        <v>50</v>
      </c>
      <c r="EJ31" s="34" t="str" cm="1">
        <f t="array" aca="1" ref="EJ31" ca="1">IFERROR(INDEX(INDIRECT("'"&amp;n_feu&amp;"'!$BH$5:$BH$154"),MATCH($Y31&amp;EJ$13,INDIRECT("'"&amp;n_feu&amp;"'!$C$5:$C$154")&amp;INDIRECT("'"&amp;n_feu&amp;"'!$D$5:$D$154"),0)),"")</f>
        <v/>
      </c>
      <c r="EK31" s="34" cm="1">
        <f t="array" aca="1" ref="EK31" ca="1">IFERROR(INDEX(INDIRECT("'"&amp;n_feu&amp;"'!$BH$5:$BH$154"),MATCH($Y31&amp;EK$13,INDIRECT("'"&amp;n_feu&amp;"'!$C$5:$C$154")&amp;INDIRECT("'"&amp;n_feu&amp;"'!$D$5:$D$154"),0)),"")</f>
        <v>100</v>
      </c>
      <c r="EL31" s="34" t="str" cm="1">
        <f t="array" aca="1" ref="EL31" ca="1">IFERROR(INDEX(INDIRECT("'"&amp;n_feu&amp;"'!$BH$5:$BH$154"),MATCH($Y31&amp;EL$13,INDIRECT("'"&amp;n_feu&amp;"'!$C$5:$C$154")&amp;INDIRECT("'"&amp;n_feu&amp;"'!$D$5:$D$154"),0)),"")</f>
        <v/>
      </c>
      <c r="EM31" s="34" t="str" cm="1">
        <f t="array" aca="1" ref="EM31" ca="1">IFERROR(INDEX(INDIRECT("'"&amp;n_feu&amp;"'!$BH$5:$BH$154"),MATCH($Y31&amp;EM$13,INDIRECT("'"&amp;n_feu&amp;"'!$C$5:$C$154")&amp;INDIRECT("'"&amp;n_feu&amp;"'!$D$5:$D$154"),0)),"")</f>
        <v/>
      </c>
      <c r="EN31" s="34" t="str">
        <f t="shared" ca="1" si="61"/>
        <v/>
      </c>
      <c r="EO31" s="34">
        <f t="shared" ca="1" si="62"/>
        <v>150</v>
      </c>
      <c r="EP31" s="22">
        <f t="shared" si="63"/>
        <v>45496</v>
      </c>
      <c r="EQ31" s="23" t="str" cm="1">
        <f t="array" aca="1" ref="EQ31" ca="1">IFERROR(INDEX(INDIRECT("'"&amp;n_feu&amp;"'!$Q$5:$Q$144"),MATCH($Y31&amp;EQ$13,INDIRECT("'"&amp;n_feu&amp;"'!$C$5:$C$144")&amp;INDIRECT("'"&amp;n_feu&amp;"'!$D$5:$D$144"),0)),"")</f>
        <v/>
      </c>
      <c r="ER31" s="23" t="str" cm="1">
        <f t="array" aca="1" ref="ER31" ca="1">IFERROR(INDEX(INDIRECT("'"&amp;n_feu&amp;"'!$Q$5:$Q$164"),MATCH($Y31&amp;ER$13,INDIRECT("'"&amp;n_feu&amp;"'!$C$5:$C$164")&amp;INDIRECT("'"&amp;n_feu&amp;"'!$D$5:$D$164"),0)),"")</f>
        <v/>
      </c>
      <c r="ES31" s="23" t="str" cm="1">
        <f t="array" aca="1" ref="ES31" ca="1">IFERROR(INDEX(INDIRECT("'"&amp;n_feu&amp;"'!$Q$5:$Q$144"),MATCH($Y31&amp;ES$13,INDIRECT("'"&amp;n_feu&amp;"'!$C$5:$C$144")&amp;INDIRECT("'"&amp;n_feu&amp;"'!$D$5:$D$144"),0)),"")</f>
        <v/>
      </c>
      <c r="ET31" s="23" t="str" cm="1">
        <f t="array" aca="1" ref="ET31" ca="1">IFERROR(INDEX(INDIRECT("'"&amp;n_feu&amp;"'!$Q$5:$Q$144"),MATCH($Y31&amp;ET$13,INDIRECT("'"&amp;n_feu&amp;"'!$C$5:$C$144")&amp;INDIRECT("'"&amp;n_feu&amp;"'!$D$5:$D$144"),0)),"")</f>
        <v/>
      </c>
      <c r="EU31" s="23" t="str" cm="1">
        <f t="array" aca="1" ref="EU31" ca="1">IFERROR(INDEX(INDIRECT("'"&amp;n_feu&amp;"'!$Q$5:$Q$144"),MATCH($Y31&amp;EU$13,INDIRECT("'"&amp;n_feu&amp;"'!$C$5:$C$144")&amp;INDIRECT("'"&amp;n_feu&amp;"'!$D$5:$D$144"),0)),"")</f>
        <v/>
      </c>
      <c r="EV31" s="23" t="str" cm="1">
        <f t="array" aca="1" ref="EV31" ca="1">IFERROR(INDEX(INDIRECT("'"&amp;n_feu&amp;"'!$Q$5:$Q$144"),MATCH($Y31&amp;EV$13,INDIRECT("'"&amp;n_feu&amp;"'!$C$5:$C$144")&amp;INDIRECT("'"&amp;n_feu&amp;"'!$D$5:$D$144"),0)),"")</f>
        <v/>
      </c>
      <c r="EW31" s="23" t="str" cm="1">
        <f t="array" aca="1" ref="EW31" ca="1">IFERROR(INDEX(INDIRECT("'"&amp;n_feu&amp;"'!$Q$5:$Q$144"),MATCH($Y31&amp;EW$13,INDIRECT("'"&amp;n_feu&amp;"'!$C$5:$C$144")&amp;INDIRECT("'"&amp;n_feu&amp;"'!$D$5:$D$144"),0)),"")</f>
        <v/>
      </c>
      <c r="EX31" s="42" t="str">
        <f t="shared" ca="1" si="64"/>
        <v/>
      </c>
      <c r="EY31" s="43" t="str">
        <f t="shared" ca="1" si="65"/>
        <v/>
      </c>
      <c r="EZ31" s="44">
        <f t="shared" si="66"/>
        <v>45496</v>
      </c>
      <c r="FA31" s="23" t="str" cm="1">
        <f t="array" aca="1" ref="FA31" ca="1">IFERROR(INDEX(INDIRECT("'"&amp;n_feu&amp;"'!$R$5:$R$144"),MATCH($Y31&amp;FA$15,INDIRECT("'"&amp;n_feu&amp;"'!$C$5:$C$144")&amp;INDIRECT("'"&amp;n_feu&amp;"'!$D$5:$D$144"),0)),"")</f>
        <v/>
      </c>
      <c r="FB31" s="26" cm="1">
        <f t="array" aca="1" ref="FB31" ca="1">IFERROR(INDEX(INDIRECT("'"&amp;n_feu&amp;"'!$R$5:$R$164"),MATCH($Y31&amp;FB$15,INDIRECT("'"&amp;n_feu&amp;"'!$C$5:$C$164")&amp;INDIRECT("'"&amp;n_feu&amp;"'!$D$5:$D$164"),0)),"")</f>
        <v>621</v>
      </c>
      <c r="FC31" s="23" t="str" cm="1">
        <f t="array" aca="1" ref="FC31" ca="1">IFERROR(INDEX(INDIRECT("'"&amp;n_feu&amp;"'!$R$5:$R$144"),MATCH($Y31&amp;FC$15,INDIRECT("'"&amp;n_feu&amp;"'!$C$5:$C$144")&amp;INDIRECT("'"&amp;n_feu&amp;"'!$D$5:$D$144"),0)),"")</f>
        <v/>
      </c>
      <c r="FD31" s="26" cm="1">
        <f t="array" aca="1" ref="FD31" ca="1">IFERROR(INDEX(INDIRECT("'"&amp;n_feu&amp;"'!$R$5:$R$144"),MATCH($Y31&amp;FD$15,INDIRECT("'"&amp;n_feu&amp;"'!$C$5:$C$144")&amp;INDIRECT("'"&amp;n_feu&amp;"'!$D$5:$D$144"),0)),"")</f>
        <v>314.5</v>
      </c>
      <c r="FE31" s="23" t="str" cm="1">
        <f t="array" aca="1" ref="FE31" ca="1">IFERROR(INDEX(INDIRECT("'"&amp;n_feu&amp;"'!$R$5:$R$144"),MATCH($Y31&amp;FE$15,INDIRECT("'"&amp;n_feu&amp;"'!$C$5:$C$144")&amp;INDIRECT("'"&amp;n_feu&amp;"'!$D$5:$D$144"),0)),"")</f>
        <v/>
      </c>
      <c r="FF31" s="23" t="str" cm="1">
        <f t="array" aca="1" ref="FF31" ca="1">IFERROR(INDEX(INDIRECT("'"&amp;n_feu&amp;"'!$R$5:$R$154"),MATCH($Y31&amp;FF$15,INDIRECT("'"&amp;n_feu&amp;"'!$C$5:$C$154")&amp;INDIRECT("'"&amp;n_feu&amp;"'!$D$5:$D$154"),0)),"")</f>
        <v/>
      </c>
      <c r="FG31" s="31" t="str" cm="1">
        <f t="array" aca="1" ref="FG31" ca="1">IFERROR(INDEX(INDIRECT("'"&amp;n_feu&amp;"'!$R$5:$R$154"),MATCH($Y31&amp;FG$15,INDIRECT("'"&amp;n_feu&amp;"'!$C$5:$C$154")&amp;INDIRECT("'"&amp;n_feu&amp;"'!$D$5:$D$154"),0)),"")</f>
        <v/>
      </c>
      <c r="FH31" s="45" t="str">
        <f t="shared" ca="1" si="108"/>
        <v/>
      </c>
      <c r="FI31" s="46">
        <f t="shared" ca="1" si="68"/>
        <v>935.5</v>
      </c>
      <c r="FJ31" s="35">
        <f t="shared" ca="1" si="69"/>
        <v>15.809949999999999</v>
      </c>
      <c r="FK31" s="36" t="str">
        <f t="shared" ca="1" si="70"/>
        <v/>
      </c>
      <c r="FL31" s="23"/>
      <c r="FM31" s="23" t="str">
        <f t="shared" ca="1" si="71"/>
        <v/>
      </c>
      <c r="FN31" s="47" t="str">
        <f t="shared" si="72"/>
        <v/>
      </c>
      <c r="FO31" s="31"/>
      <c r="FP31" s="48"/>
      <c r="FQ31" s="36">
        <f t="shared" ca="1" si="73"/>
        <v>610.50509999999997</v>
      </c>
      <c r="FR31" s="23">
        <f>219.24+318.53+72.75</f>
        <v>610.52</v>
      </c>
      <c r="FS31" s="23">
        <v>72.75</v>
      </c>
      <c r="FT31" s="47">
        <f t="shared" si="97"/>
        <v>610.52</v>
      </c>
      <c r="FU31" s="31">
        <v>974.3</v>
      </c>
      <c r="FV31" s="49" t="s">
        <v>143</v>
      </c>
      <c r="FW31" s="22">
        <f t="shared" si="76"/>
        <v>45496</v>
      </c>
      <c r="FX31" s="36" t="str">
        <f t="shared" ca="1" si="77"/>
        <v/>
      </c>
      <c r="FY31" s="23"/>
      <c r="FZ31" s="23" t="str">
        <f t="shared" ca="1" si="78"/>
        <v/>
      </c>
      <c r="GA31" s="47" t="str">
        <f t="shared" si="79"/>
        <v/>
      </c>
      <c r="GB31" s="50"/>
      <c r="GC31" s="48"/>
      <c r="GD31" s="51">
        <f t="shared" ca="1" si="80"/>
        <v>309.18495000000001</v>
      </c>
      <c r="GE31" s="23">
        <f>119.94+189.25</f>
        <v>309.19</v>
      </c>
      <c r="GF31" s="23">
        <f t="shared" ca="1" si="81"/>
        <v>5.0499999999829015E-3</v>
      </c>
      <c r="GG31" s="47">
        <f t="shared" si="82"/>
        <v>309.19</v>
      </c>
      <c r="GH31" s="31">
        <v>43.29</v>
      </c>
      <c r="GI31" s="49" t="s">
        <v>164</v>
      </c>
      <c r="GJ31" s="51" t="str">
        <f t="shared" ca="1" si="83"/>
        <v/>
      </c>
      <c r="GK31" s="23"/>
      <c r="GL31" s="23" t="str">
        <f t="shared" ca="1" si="84"/>
        <v/>
      </c>
      <c r="GM31" s="47" t="str">
        <f t="shared" si="85"/>
        <v/>
      </c>
      <c r="GN31" s="31"/>
      <c r="GO31" s="53"/>
      <c r="GP31" s="51" t="str">
        <f t="shared" ca="1" si="86"/>
        <v/>
      </c>
      <c r="GQ31" s="23"/>
      <c r="GR31" s="23" t="str">
        <f t="shared" ca="1" si="87"/>
        <v/>
      </c>
      <c r="GS31" s="47" t="str">
        <f t="shared" si="88"/>
        <v/>
      </c>
      <c r="GT31" s="31"/>
      <c r="GU31" s="53"/>
      <c r="GV31" s="36" cm="1">
        <f t="array" aca="1" ref="GV31" ca="1">IFERROR(INDEX(INDIRECT("'"&amp;n_feu&amp;"'!$O$5:$O$154"),MATCH($Y31&amp;DB$13,INDIRECT("'"&amp;n_feu&amp;"'!$C$5:$C$154")&amp;INDIRECT("'"&amp;n_feu&amp;"'!$D$5:$D$154"),0)),"")</f>
        <v>45</v>
      </c>
      <c r="GW31" s="23" t="str">
        <f t="shared" si="89"/>
        <v/>
      </c>
      <c r="GX31" s="23"/>
      <c r="GY31" s="23" t="str">
        <f t="shared" si="90"/>
        <v/>
      </c>
      <c r="GZ31" s="47" t="str">
        <f t="shared" si="91"/>
        <v/>
      </c>
      <c r="HA31" s="31"/>
      <c r="HB31" s="53"/>
      <c r="HC31" s="22">
        <f t="shared" si="92"/>
        <v>45496</v>
      </c>
      <c r="HD31" s="23" t="str" cm="1">
        <f t="array" aca="1" ref="HD31" ca="1">IFERROR(INDEX(INDIRECT("'"&amp;n_feu&amp;"'!$S$5:$S$144"),MATCH($Y31&amp;HD$15,INDIRECT("'"&amp;n_feu&amp;"'!$C$5:$C$144")&amp;INDIRECT("'"&amp;n_feu&amp;"'!$D$5:$D$144"),0)),"")</f>
        <v/>
      </c>
      <c r="HE31" s="23" t="str" cm="1">
        <f t="array" aca="1" ref="HE31" ca="1">IFERROR(INDEX(INDIRECT("'"&amp;n_feu&amp;"'!$S$5:$S$164"),MATCH($Y31&amp;HE$15,INDIRECT("'"&amp;n_feu&amp;"'!$C$5:$C$164")&amp;INDIRECT("'"&amp;n_feu&amp;"'!$D$5:$D$164"),0)),"")</f>
        <v/>
      </c>
      <c r="HF31" s="23" t="str" cm="1">
        <f t="array" aca="1" ref="HF31" ca="1">IFERROR(INDEX(INDIRECT("'"&amp;n_feu&amp;"'!$S$5:$S$144"),MATCH($Y31&amp;HF$15,INDIRECT("'"&amp;n_feu&amp;"'!$C$5:$C$144")&amp;INDIRECT("'"&amp;n_feu&amp;"'!$D$5:$D$144"),0)),"")</f>
        <v/>
      </c>
      <c r="HG31" s="23" t="str" cm="1">
        <f t="array" aca="1" ref="HG31" ca="1">IFERROR(INDEX(INDIRECT("'"&amp;n_feu&amp;"'!$S$5:$S$144"),MATCH($Y31&amp;HG$15,INDIRECT("'"&amp;n_feu&amp;"'!$C$5:$C$144")&amp;INDIRECT("'"&amp;n_feu&amp;"'!$D$5:$D$144"),0)),"")</f>
        <v/>
      </c>
      <c r="HH31" s="23" t="str" cm="1">
        <f t="array" aca="1" ref="HH31" ca="1">IFERROR(INDEX(INDIRECT("'"&amp;n_feu&amp;"'!$S$5:$S$144"),MATCH($Y31&amp;HH$15,INDIRECT("'"&amp;n_feu&amp;"'!$C$5:$C$144")&amp;INDIRECT("'"&amp;n_feu&amp;"'!$D$5:$D$144"),0)),"")</f>
        <v/>
      </c>
      <c r="HI31" s="23" t="str" cm="1">
        <f t="array" aca="1" ref="HI31" ca="1">IFERROR(INDEX(INDIRECT("'"&amp;n_feu&amp;"'!$S$5:$S$144"),MATCH($Y31&amp;HI$15,INDIRECT("'"&amp;n_feu&amp;"'!$C$5:$C$144")&amp;INDIRECT("'"&amp;n_feu&amp;"'!$D$5:$D$144"),0)),"")</f>
        <v/>
      </c>
      <c r="HJ31" s="23" t="str" cm="1">
        <f t="array" aca="1" ref="HJ31" ca="1">IFERROR(INDEX(INDIRECT("'"&amp;n_feu&amp;"'!$S$5:$S$144"),MATCH($Y31&amp;HJ$15,INDIRECT("'"&amp;n_feu&amp;"'!$C$5:$C$144")&amp;INDIRECT("'"&amp;n_feu&amp;"'!$D$5:$D$144"),0)),"")</f>
        <v/>
      </c>
      <c r="HK31" s="22">
        <f t="shared" si="93"/>
        <v>45496</v>
      </c>
      <c r="HL31" s="23" t="str" cm="1">
        <f t="array" aca="1" ref="HL31" ca="1">IFERROR(INDEX(INDIRECT("'"&amp;n_feu&amp;"'!$S$5:$S$144"),MATCH($Y31&amp;HL$15,INDIRECT("'"&amp;n_feu&amp;"'!$C$5:$C$144")&amp;INDIRECT("'"&amp;n_feu&amp;"'!$D$5:$D$144"),0)),"")</f>
        <v/>
      </c>
      <c r="HM31" s="23" t="str" cm="1">
        <f t="array" aca="1" ref="HM31" ca="1">IFERROR(INDEX(INDIRECT("'"&amp;n_feu&amp;"'!$S$5:$S$164"),MATCH($Y31&amp;HM$15,INDIRECT("'"&amp;n_feu&amp;"'!$C$5:$C$164")&amp;INDIRECT("'"&amp;n_feu&amp;"'!$D$5:$D$164"),0)),"")</f>
        <v/>
      </c>
      <c r="HN31" s="23" t="str" cm="1">
        <f t="array" aca="1" ref="HN31" ca="1">IFERROR(INDEX(INDIRECT("'"&amp;n_feu&amp;"'!$S$5:$S$144"),MATCH($Y31&amp;HN$15,INDIRECT("'"&amp;n_feu&amp;"'!$C$5:$C$144")&amp;INDIRECT("'"&amp;n_feu&amp;"'!$D$5:$D$144"),0)),"")</f>
        <v/>
      </c>
      <c r="HO31" s="23" t="str" cm="1">
        <f t="array" aca="1" ref="HO31" ca="1">IFERROR(INDEX(INDIRECT("'"&amp;n_feu&amp;"'!$S$5:$S$144"),MATCH($Y31&amp;HO$15,INDIRECT("'"&amp;n_feu&amp;"'!$C$5:$C$144")&amp;INDIRECT("'"&amp;n_feu&amp;"'!$D$5:$D$144"),0)),"")</f>
        <v/>
      </c>
      <c r="HP31" s="23" t="str" cm="1">
        <f t="array" aca="1" ref="HP31" ca="1">IFERROR(INDEX(INDIRECT("'"&amp;n_feu&amp;"'!$S$5:$S$144"),MATCH($Y31&amp;HP$15,INDIRECT("'"&amp;n_feu&amp;"'!$C$5:$C$144")&amp;INDIRECT("'"&amp;n_feu&amp;"'!$D$5:$D$144"),0)),"")</f>
        <v/>
      </c>
      <c r="HQ31" s="23" t="str" cm="1">
        <f t="array" aca="1" ref="HQ31" ca="1">IFERROR(INDEX(INDIRECT("'"&amp;n_feu&amp;"'!$S$5:$S$144"),MATCH($Y31&amp;HQ$15,INDIRECT("'"&amp;n_feu&amp;"'!$C$5:$C$144")&amp;INDIRECT("'"&amp;n_feu&amp;"'!$D$5:$D$144"),0)),"")</f>
        <v/>
      </c>
      <c r="HR31" s="23" t="str" cm="1">
        <f t="array" aca="1" ref="HR31" ca="1">IFERROR(INDEX(INDIRECT("'"&amp;n_feu&amp;"'!$S$5:$S$144"),MATCH($Y31&amp;HR$15,INDIRECT("'"&amp;n_feu&amp;"'!$C$5:$C$144")&amp;INDIRECT("'"&amp;n_feu&amp;"'!$D$5:$D$144"),0)),"")</f>
        <v/>
      </c>
      <c r="HS31" s="54">
        <f t="shared" ca="1" si="94"/>
        <v>0</v>
      </c>
      <c r="HT31" s="54">
        <f t="shared" ca="1" si="95"/>
        <v>0</v>
      </c>
    </row>
    <row r="32" spans="1:228" ht="30" customHeight="1" x14ac:dyDescent="0.25">
      <c r="A32" s="22">
        <v>45497</v>
      </c>
      <c r="B32" s="23" t="str" cm="1">
        <f t="array" aca="1" ref="B32" ca="1">IFERROR(INDEX(INDIRECT("'"&amp;n_feu&amp;"'!$F$5:$F$144"),MATCH($A32&amp;B$13,INDIRECT("'"&amp;n_feu&amp;"'!$C$5:$C$144")&amp;INDIRECT("'"&amp;n_feu&amp;"'!$D$5:$D$144"),0)),"")</f>
        <v/>
      </c>
      <c r="C32" s="23" cm="1">
        <f t="array" aca="1" ref="C32" ca="1">IFERROR(INDEX(INDIRECT("'"&amp;n_feu&amp;"'!$F$5:$F$164"),MATCH($A32&amp;C$13,INDIRECT("'"&amp;n_feu&amp;"'!$C$5:$C$164")&amp;INDIRECT("'"&amp;n_feu&amp;"'!$D$5:$D$164"),0)),"")</f>
        <v>1909</v>
      </c>
      <c r="D32" s="23" t="str" cm="1">
        <f t="array" aca="1" ref="D32" ca="1">IFERROR(INDEX(INDIRECT("'"&amp;n_feu&amp;"'!$F$5:$F$144"),MATCH($A32&amp;D$13,INDIRECT("'"&amp;n_feu&amp;"'!$C$5:$C$144")&amp;INDIRECT("'"&amp;n_feu&amp;"'!$D$5:$D$144"),0)),"")</f>
        <v/>
      </c>
      <c r="E32" s="23" cm="1">
        <f t="array" aca="1" ref="E32" ca="1">IFERROR(INDEX(INDIRECT("'"&amp;n_feu&amp;"'!$F$5:$F$144"),MATCH($A32&amp;E$13,INDIRECT("'"&amp;n_feu&amp;"'!$C$5:$C$144")&amp;INDIRECT("'"&amp;n_feu&amp;"'!$D$5:$D$144"),0)),"")</f>
        <v>1019</v>
      </c>
      <c r="F32" s="23" t="str" cm="1">
        <f t="array" aca="1" ref="F32" ca="1">IFERROR(INDEX(INDIRECT("'"&amp;n_feu&amp;"'!$F$5:$F$154"),MATCH($A32&amp;F$13,INDIRECT("'"&amp;n_feu&amp;"'!$C$5:$C$154")&amp;INDIRECT("'"&amp;n_feu&amp;"'!$D$5:$D$154"),0)),"")</f>
        <v/>
      </c>
      <c r="G32" s="23" t="str" cm="1">
        <f t="array" aca="1" ref="G32" ca="1">IFERROR(INDEX(INDIRECT("'"&amp;n_feu&amp;"'!$F$5:$F$154"),MATCH($A32&amp;G$13,INDIRECT("'"&amp;n_feu&amp;"'!$C$5:$C$154")&amp;INDIRECT("'"&amp;n_feu&amp;"'!$D$5:$D$154"),0)),"")</f>
        <v/>
      </c>
      <c r="H32" s="24">
        <f t="shared" ca="1" si="4"/>
        <v>0</v>
      </c>
      <c r="I32" s="25">
        <f t="shared" ca="1" si="98"/>
        <v>2928</v>
      </c>
      <c r="J32" s="22">
        <f t="shared" si="6"/>
        <v>45497</v>
      </c>
      <c r="K32" s="26" t="str" cm="1">
        <f t="array" aca="1" ref="K32" ca="1">IFERROR(INDEX(INDIRECT("'"&amp;n_feu&amp;"'!$cv$5:$cv$144"),MATCH($A32&amp;K$13,INDIRECT("'"&amp;n_feu&amp;"'!$C$5:$C$144")&amp;INDIRECT("'"&amp;n_feu&amp;"'!$D$5:$D$144"),0)),"")</f>
        <v/>
      </c>
      <c r="L32" s="27" t="str">
        <f t="shared" ca="1" si="99"/>
        <v>0</v>
      </c>
      <c r="M32" s="26" cm="1">
        <f t="array" aca="1" ref="M32" ca="1">IFERROR(INDEX(INDIRECT("'"&amp;n_feu&amp;"'!$cv$5:$cv$164"),MATCH($A32&amp;M$13,INDIRECT("'"&amp;n_feu&amp;"'!$C$5:$C$164")&amp;INDIRECT("'"&amp;n_feu&amp;"'!$D$5:$D$164"),0)),"")</f>
        <v>1909</v>
      </c>
      <c r="N32" s="27" t="str">
        <f t="shared" ca="1" si="100"/>
        <v>0</v>
      </c>
      <c r="O32" s="26" t="str" cm="1">
        <f t="array" aca="1" ref="O32" ca="1">IFERROR(INDEX(INDIRECT("'"&amp;n_feu&amp;"'!$cv$5:$cv$144"),MATCH($A32&amp;O$13,INDIRECT("'"&amp;n_feu&amp;"'!$C$5:$C$144")&amp;INDIRECT("'"&amp;n_feu&amp;"'!$D$5:$D$144"),0)),"")</f>
        <v/>
      </c>
      <c r="P32" s="27" t="str">
        <f t="shared" ca="1" si="101"/>
        <v>0</v>
      </c>
      <c r="Q32" s="26" cm="1">
        <f t="array" aca="1" ref="Q32" ca="1">IFERROR(INDEX(INDIRECT("'"&amp;n_feu&amp;"'!$cv$5:$cv$144"),MATCH($A32&amp;Q$13,INDIRECT("'"&amp;n_feu&amp;"'!$C$5:$C$144")&amp;INDIRECT("'"&amp;n_feu&amp;"'!$D$5:$D$144"),0)),"")</f>
        <v>1019</v>
      </c>
      <c r="R32" s="27" t="str">
        <f t="shared" ca="1" si="102"/>
        <v>0</v>
      </c>
      <c r="S32" s="26" t="str" cm="1">
        <f t="array" aca="1" ref="S32" ca="1">IFERROR(INDEX(INDIRECT("'"&amp;n_feu&amp;"'!$cv$5:$cv$154"),MATCH($A32&amp;S$13,INDIRECT("'"&amp;n_feu&amp;"'!$C$5:$C$154")&amp;INDIRECT("'"&amp;n_feu&amp;"'!$D$5:$D$154"),0)),"")</f>
        <v/>
      </c>
      <c r="T32" s="27" t="str">
        <f t="shared" ca="1" si="103"/>
        <v>0</v>
      </c>
      <c r="U32" s="26" t="str" cm="1">
        <f t="array" aca="1" ref="U32" ca="1">IFERROR(INDEX(INDIRECT("'"&amp;n_feu&amp;"'!$cv$5:$cv$154"),MATCH($A32&amp;U$13,INDIRECT("'"&amp;n_feu&amp;"'!$C$5:$C$154")&amp;INDIRECT("'"&amp;n_feu&amp;"'!$D$5:$D$154"),0)),"")</f>
        <v/>
      </c>
      <c r="V32" s="27" t="str">
        <f t="shared" ca="1" si="104"/>
        <v>0</v>
      </c>
      <c r="W32" s="28">
        <f t="shared" ca="1" si="13"/>
        <v>0</v>
      </c>
      <c r="X32" s="28">
        <f t="shared" ca="1" si="14"/>
        <v>0</v>
      </c>
      <c r="Y32" s="22">
        <f t="shared" si="15"/>
        <v>45497</v>
      </c>
      <c r="Z32" s="23" t="str" cm="1">
        <f t="array" aca="1" ref="Z32" ca="1">IFERROR(INDEX(INDIRECT("'"&amp;n_feu&amp;"'!$I$5:$I$144"),MATCH($Y32&amp;Z$13,INDIRECT("'"&amp;n_feu&amp;"'!$C$5:$C$144")&amp;INDIRECT("'"&amp;n_feu&amp;"'!$D$5:$D$144"),0)),"")</f>
        <v/>
      </c>
      <c r="AA32" s="23" cm="1">
        <f t="array" aca="1" ref="AA32" ca="1">IFERROR(INDEX(INDIRECT("'"&amp;n_feu&amp;"'!$I$5:$I$164"),MATCH($Y32&amp;AA$13,INDIRECT("'"&amp;n_feu&amp;"'!$C$5:$C$164")&amp;INDIRECT("'"&amp;n_feu&amp;"'!$D$5:$D$164"),0)),"")</f>
        <v>798</v>
      </c>
      <c r="AB32" s="23" t="str" cm="1">
        <f t="array" aca="1" ref="AB32" ca="1">IFERROR(INDEX(INDIRECT("'"&amp;n_feu&amp;"'!$I$5:$I$144"),MATCH($Y32&amp;AB$13,INDIRECT("'"&amp;n_feu&amp;"'!$C$5:$C$144")&amp;INDIRECT("'"&amp;n_feu&amp;"'!$D$5:$D$144"),0)),"")</f>
        <v/>
      </c>
      <c r="AC32" s="23" cm="1">
        <f t="array" aca="1" ref="AC32" ca="1">IFERROR(INDEX(INDIRECT("'"&amp;n_feu&amp;"'!$I$5:$I$144"),MATCH($Y32&amp;AC$13,INDIRECT("'"&amp;n_feu&amp;"'!$C$5:$C$144")&amp;INDIRECT("'"&amp;n_feu&amp;"'!$D$5:$D$144"),0)),"")</f>
        <v>291</v>
      </c>
      <c r="AD32" s="23" t="str" cm="1">
        <f t="array" aca="1" ref="AD32" ca="1">IFERROR(INDEX(INDIRECT("'"&amp;n_feu&amp;"'!$I$5:$I$144"),MATCH($Y32&amp;AD$13,INDIRECT("'"&amp;n_feu&amp;"'!$C$5:$C$144")&amp;INDIRECT("'"&amp;n_feu&amp;"'!$D$5:$D$144"),0)),"")</f>
        <v/>
      </c>
      <c r="AE32" s="23" t="str" cm="1">
        <f t="array" aca="1" ref="AE32" ca="1">IFERROR(INDEX(INDIRECT("'"&amp;n_feu&amp;"'!$I$5:$I$154"),MATCH($Y32&amp;AE$13,INDIRECT("'"&amp;n_feu&amp;"'!$C$5:$C$154")&amp;INDIRECT("'"&amp;n_feu&amp;"'!$D$5:$D$154"),0)),"")</f>
        <v/>
      </c>
      <c r="AF32" s="23" t="str" cm="1">
        <f t="array" aca="1" ref="AF32" ca="1">IFERROR(INDEX(INDIRECT("'"&amp;n_feu&amp;"'!$I$5:$I$164"),MATCH($Y32&amp;AF$13,INDIRECT("'"&amp;n_feu&amp;"'!$C$5:$C$164")&amp;INDIRECT("'"&amp;n_feu&amp;"'!$D$5:$D$164"),0)),"")</f>
        <v/>
      </c>
      <c r="AG32" s="22">
        <f t="shared" si="16"/>
        <v>45497</v>
      </c>
      <c r="AH32" s="23" t="str" cm="1">
        <f t="array" aca="1" ref="AH32" ca="1">IFERROR(INDEX(INDIRECT("'"&amp;n_feu&amp;"'!$J$5:$J$144"),MATCH($Y32&amp;AH$13,INDIRECT("'"&amp;n_feu&amp;"'!$C$5:$C$144")&amp;INDIRECT("'"&amp;n_feu&amp;"'!$D$5:$D$144"),0)),"")</f>
        <v/>
      </c>
      <c r="AI32" s="23" t="str" cm="1">
        <f t="array" aca="1" ref="AI32" ca="1">IFERROR(INDEX(INDIRECT("'"&amp;n_feu&amp;"'!$J$5:$J$154"),MATCH($Y32&amp;AI$13,INDIRECT("'"&amp;n_feu&amp;"'!$C$5:$C$164")&amp;INDIRECT("'"&amp;n_feu&amp;"'!$D$5:$D$164"),0)),"")</f>
        <v/>
      </c>
      <c r="AJ32" s="23" t="str" cm="1">
        <f t="array" aca="1" ref="AJ32" ca="1">IFERROR(INDEX(INDIRECT("'"&amp;n_feu&amp;"'!$J$5:$J$144"),MATCH($Y32&amp;AJ$13,INDIRECT("'"&amp;n_feu&amp;"'!$C$5:$C$144")&amp;INDIRECT("'"&amp;n_feu&amp;"'!$D$5:$D$144"),0)),"")</f>
        <v/>
      </c>
      <c r="AK32" s="23" t="str" cm="1">
        <f t="array" aca="1" ref="AK32" ca="1">IFERROR(INDEX(INDIRECT("'"&amp;n_feu&amp;"'!$J$5:$J$144"),MATCH($Y32&amp;AK$13,INDIRECT("'"&amp;n_feu&amp;"'!$C$5:$C$144")&amp;INDIRECT("'"&amp;n_feu&amp;"'!$D$5:$D$144"),0)),"")</f>
        <v/>
      </c>
      <c r="AL32" s="23" t="str" cm="1">
        <f t="array" aca="1" ref="AL32" ca="1">IFERROR(INDEX(INDIRECT("'"&amp;n_feu&amp;"'!$J$5:$J$144"),MATCH($Y32&amp;AL$13,INDIRECT("'"&amp;n_feu&amp;"'!$C$5:$C$144")&amp;INDIRECT("'"&amp;n_feu&amp;"'!$D$5:$D$144"),0)),"")</f>
        <v/>
      </c>
      <c r="AM32" s="23" t="str" cm="1">
        <f t="array" aca="1" ref="AM32" ca="1">IFERROR(INDEX(INDIRECT("'"&amp;n_feu&amp;"'!$J$5:$J$154"),MATCH($Y32&amp;AM$13,INDIRECT("'"&amp;n_feu&amp;"'!$C$5:$C$154")&amp;INDIRECT("'"&amp;n_feu&amp;"'!$D$5:$D$154"),0)),"")</f>
        <v/>
      </c>
      <c r="AN32" s="23" t="str" cm="1">
        <f t="array" aca="1" ref="AN32" ca="1">IFERROR(INDEX(INDIRECT("'"&amp;n_feu&amp;"'!$J$5:$J$154"),MATCH($Y32&amp;AN$13,INDIRECT("'"&amp;n_feu&amp;"'!$C$5:$C$164")&amp;INDIRECT("'"&amp;n_feu&amp;"'!$D$5:$D$164"),0)),"")</f>
        <v/>
      </c>
      <c r="AO32" s="22">
        <f t="shared" si="17"/>
        <v>45497</v>
      </c>
      <c r="AP32" s="23" t="str" cm="1">
        <f t="array" aca="1" ref="AP32" ca="1">IFERROR(INDEX(INDIRECT("'"&amp;n_feu&amp;"'!$K$5:$K$144"),MATCH($Y32&amp;AP$13,INDIRECT("'"&amp;n_feu&amp;"'!$C$5:$C$144")&amp;INDIRECT("'"&amp;n_feu&amp;"'!$D$5:$D$144"),0)),"")</f>
        <v/>
      </c>
      <c r="AQ32" s="23" t="str" cm="1">
        <f t="array" aca="1" ref="AQ32" ca="1">IFERROR(INDEX(INDIRECT("'"&amp;n_feu&amp;"'!$K$5:$K$164"),MATCH($Y32&amp;AQ$13,INDIRECT("'"&amp;n_feu&amp;"'!$C$5:$C$164")&amp;INDIRECT("'"&amp;n_feu&amp;"'!$D$5:$D$164"),0)),"")</f>
        <v/>
      </c>
      <c r="AR32" s="23" t="str" cm="1">
        <f t="array" aca="1" ref="AR32" ca="1">IFERROR(INDEX(INDIRECT("'"&amp;n_feu&amp;"'!$K$5:$K$144"),MATCH($Y32&amp;AR$13,INDIRECT("'"&amp;n_feu&amp;"'!$C$5:$C$144")&amp;INDIRECT("'"&amp;n_feu&amp;"'!$D$5:$D$144"),0)),"")</f>
        <v/>
      </c>
      <c r="AS32" s="23" t="str" cm="1">
        <f t="array" aca="1" ref="AS32" ca="1">IFERROR(INDEX(INDIRECT("'"&amp;n_feu&amp;"'!$K$5:$K$144"),MATCH($Y32&amp;AS$13,INDIRECT("'"&amp;n_feu&amp;"'!$C$5:$C$144")&amp;INDIRECT("'"&amp;n_feu&amp;"'!$D$5:$D$144"),0)),"")</f>
        <v/>
      </c>
      <c r="AT32" s="23" t="str" cm="1">
        <f t="array" aca="1" ref="AT32" ca="1">IFERROR(INDEX(INDIRECT("'"&amp;n_feu&amp;"'!$K$5:$K$144"),MATCH($Y32&amp;AT$13,INDIRECT("'"&amp;n_feu&amp;"'!$C$5:$C$144")&amp;INDIRECT("'"&amp;n_feu&amp;"'!$D$5:$D$144"),0)),"")</f>
        <v/>
      </c>
      <c r="AU32" s="23" t="str" cm="1">
        <f t="array" aca="1" ref="AU32" ca="1">IFERROR(INDEX(INDIRECT("'"&amp;n_feu&amp;"'!$K$5:$K$154"),MATCH($Y32&amp;AU$13,INDIRECT("'"&amp;n_feu&amp;"'!$C$5:$C$154")&amp;INDIRECT("'"&amp;n_feu&amp;"'!$D$5:$D$154"),0)),"")</f>
        <v/>
      </c>
      <c r="AV32" s="23" t="str" cm="1">
        <f t="array" aca="1" ref="AV32" ca="1">IFERROR(INDEX(INDIRECT("'"&amp;n_feu&amp;"'!$K$5:$K$154"),MATCH($Y32&amp;AV$13,INDIRECT("'"&amp;n_feu&amp;"'!$C$5:$C$154")&amp;INDIRECT("'"&amp;n_feu&amp;"'!$D$5:$D$154"),0)),"")</f>
        <v/>
      </c>
      <c r="AW32" s="22">
        <f t="shared" si="18"/>
        <v>45497</v>
      </c>
      <c r="AX32" s="23" t="str" cm="1">
        <f t="array" aca="1" ref="AX32" ca="1">IFERROR(INDEX(INDIRECT("'"&amp;n_feu&amp;"'!$L$5:$L$144"),MATCH($Y32&amp;AX$13,INDIRECT("'"&amp;n_feu&amp;"'!$C$5:$C$144")&amp;INDIRECT("'"&amp;n_feu&amp;"'!$D$5:$D$144"),0)),"")</f>
        <v/>
      </c>
      <c r="AY32" s="23" t="str" cm="1">
        <f t="array" aca="1" ref="AY32" ca="1">IFERROR(INDEX(INDIRECT("'"&amp;n_feu&amp;"'!$L$5:$L$164"),MATCH($Y32&amp;AY$13,INDIRECT("'"&amp;n_feu&amp;"'!$C$5:$C$164")&amp;INDIRECT("'"&amp;n_feu&amp;"'!$D$5:$D$164"),0)),"")</f>
        <v/>
      </c>
      <c r="AZ32" s="23" t="str" cm="1">
        <f t="array" aca="1" ref="AZ32" ca="1">IFERROR(INDEX(INDIRECT("'"&amp;n_feu&amp;"'!$L$5:$L$144"),MATCH($Y32&amp;AZ$13,INDIRECT("'"&amp;n_feu&amp;"'!$C$5:$C$144")&amp;INDIRECT("'"&amp;n_feu&amp;"'!$D$5:$D$144"),0)),"")</f>
        <v/>
      </c>
      <c r="BA32" s="23" t="str" cm="1">
        <f t="array" aca="1" ref="BA32" ca="1">IFERROR(INDEX(INDIRECT("'"&amp;n_feu&amp;"'!$L$5:$L$144"),MATCH($Y32&amp;BA$13,INDIRECT("'"&amp;n_feu&amp;"'!$C$5:$C$144")&amp;INDIRECT("'"&amp;n_feu&amp;"'!$D$5:$D$144"),0)),"")</f>
        <v/>
      </c>
      <c r="BB32" s="23" t="str" cm="1">
        <f t="array" aca="1" ref="BB32" ca="1">IFERROR(INDEX(INDIRECT("'"&amp;n_feu&amp;"'!$L$5:$L$144"),MATCH($Y32&amp;BB$13,INDIRECT("'"&amp;n_feu&amp;"'!$C$5:$C$144")&amp;INDIRECT("'"&amp;n_feu&amp;"'!$D$5:$D$144"),0)),"")</f>
        <v/>
      </c>
      <c r="BC32" s="23" t="str" cm="1">
        <f t="array" aca="1" ref="BC32" ca="1">IFERROR(INDEX(INDIRECT("'"&amp;n_feu&amp;"'!$L$5:$L$164"),MATCH($Y32&amp;BC$13,INDIRECT("'"&amp;n_feu&amp;"'!$C$5:$C$164")&amp;INDIRECT("'"&amp;n_feu&amp;"'!$D$5:$D$164"),0)),"")</f>
        <v/>
      </c>
      <c r="BD32" s="23" t="str" cm="1">
        <f t="array" aca="1" ref="BD32" ca="1">IFERROR(INDEX(INDIRECT("'"&amp;n_feu&amp;"'!$L$5:$L$154"),MATCH($Y32&amp;BD$13,INDIRECT("'"&amp;n_feu&amp;"'!$C$5:$C$154")&amp;INDIRECT("'"&amp;n_feu&amp;"'!$D$5:$D$154"),0)),"")</f>
        <v/>
      </c>
      <c r="BE32" s="22">
        <f t="shared" si="19"/>
        <v>45497</v>
      </c>
      <c r="BF32" s="23" t="str" cm="1">
        <f t="array" aca="1" ref="BF32" ca="1">IFERROR(INDEX(INDIRECT("'"&amp;n_feu&amp;"'!$M$5:$M$144"),MATCH($Y32&amp;BF$13,INDIRECT("'"&amp;n_feu&amp;"'!$C$5:$C$144")&amp;INDIRECT("'"&amp;n_feu&amp;"'!$D$5:$D$144"),0)),"")</f>
        <v/>
      </c>
      <c r="BG32" s="23" t="str" cm="1">
        <f t="array" aca="1" ref="BG32" ca="1">IFERROR(INDEX(INDIRECT("'"&amp;n_feu&amp;"'!$M$5:$M$164"),MATCH($Y32&amp;BG$13,INDIRECT("'"&amp;n_feu&amp;"'!$C$5:$C$164")&amp;INDIRECT("'"&amp;n_feu&amp;"'!$D$5:$D$164"),0)),"")</f>
        <v/>
      </c>
      <c r="BH32" s="23" t="str" cm="1">
        <f t="array" aca="1" ref="BH32" ca="1">IFERROR(INDEX(INDIRECT("'"&amp;n_feu&amp;"'!$M$5:$M$144"),MATCH($Y32&amp;BH$13,INDIRECT("'"&amp;n_feu&amp;"'!$C$5:$C$144")&amp;INDIRECT("'"&amp;n_feu&amp;"'!$D$5:$D$144"),0)),"")</f>
        <v/>
      </c>
      <c r="BI32" s="23" t="str" cm="1">
        <f t="array" aca="1" ref="BI32" ca="1">IFERROR(INDEX(INDIRECT("'"&amp;n_feu&amp;"'!$M$5:$M$144"),MATCH($Y32&amp;BI$13,INDIRECT("'"&amp;n_feu&amp;"'!$C$5:$C$144")&amp;INDIRECT("'"&amp;n_feu&amp;"'!$D$5:$D$144"),0)),"")</f>
        <v/>
      </c>
      <c r="BJ32" s="23" t="str" cm="1">
        <f t="array" aca="1" ref="BJ32" ca="1">IFERROR(INDEX(INDIRECT("'"&amp;n_feu&amp;"'!$M$5:$M$144"),MATCH($Y32&amp;BJ$13,INDIRECT("'"&amp;n_feu&amp;"'!$C$5:$C$144")&amp;INDIRECT("'"&amp;n_feu&amp;"'!$D$5:$D$144"),0)),"")</f>
        <v/>
      </c>
      <c r="BK32" s="23" t="str" cm="1">
        <f t="array" aca="1" ref="BK32" ca="1">IFERROR(INDEX(INDIRECT("'"&amp;n_feu&amp;"'!$M$5:$M$164"),MATCH($Y32&amp;BK$13,INDIRECT("'"&amp;n_feu&amp;"'!$C$5:$C$164")&amp;INDIRECT("'"&amp;n_feu&amp;"'!$D$5:$D$164"),0)),"")</f>
        <v/>
      </c>
      <c r="BL32" s="23" t="str" cm="1">
        <f t="array" aca="1" ref="BL32" ca="1">IFERROR(INDEX(INDIRECT("'"&amp;n_feu&amp;"'!$M$5:$M$154"),MATCH($Y32&amp;BL$13,INDIRECT("'"&amp;n_feu&amp;"'!$C$5:$C$154")&amp;INDIRECT("'"&amp;n_feu&amp;"'!$D$5:$D$154"),0)),"")</f>
        <v/>
      </c>
      <c r="BM32" s="22">
        <f t="shared" si="20"/>
        <v>45497</v>
      </c>
      <c r="BN32" s="23" t="str">
        <f t="shared" ca="1" si="21"/>
        <v/>
      </c>
      <c r="BO32" s="23" t="str">
        <f t="shared" ca="1" si="22"/>
        <v/>
      </c>
      <c r="BP32" s="23" t="str">
        <f t="shared" ca="1" si="22"/>
        <v/>
      </c>
      <c r="BQ32" s="23" t="str">
        <f t="shared" ca="1" si="22"/>
        <v/>
      </c>
      <c r="BR32" s="23" t="str">
        <f t="shared" ca="1" si="22"/>
        <v/>
      </c>
      <c r="BS32" s="23" t="str">
        <f t="shared" ca="1" si="22"/>
        <v/>
      </c>
      <c r="BT32" s="23" t="str">
        <f t="shared" ca="1" si="22"/>
        <v/>
      </c>
      <c r="BU32" s="22">
        <f t="shared" si="23"/>
        <v>45497</v>
      </c>
      <c r="BV32" s="22">
        <f t="shared" si="24"/>
        <v>45497</v>
      </c>
      <c r="BW32" s="23" t="str">
        <f t="shared" ca="1" si="25"/>
        <v/>
      </c>
      <c r="BX32" s="23"/>
      <c r="BY32" s="23" t="str">
        <f t="shared" si="26"/>
        <v/>
      </c>
      <c r="BZ32" s="23">
        <f t="shared" ca="1" si="27"/>
        <v>798</v>
      </c>
      <c r="CA32" s="23"/>
      <c r="CB32" s="23" t="str">
        <f t="shared" si="28"/>
        <v/>
      </c>
      <c r="CC32" s="23" t="str">
        <f t="shared" ca="1" si="29"/>
        <v/>
      </c>
      <c r="CD32" s="23"/>
      <c r="CE32" s="29" t="str">
        <f t="shared" si="30"/>
        <v/>
      </c>
      <c r="CF32" s="30">
        <f>798</f>
        <v>798</v>
      </c>
      <c r="CG32" s="30" t="str">
        <f t="shared" ca="1" si="31"/>
        <v/>
      </c>
      <c r="CH32" s="30">
        <f>IFERROR(INDEX('FORMULE TOTAL'!$AH$9:AH1023,MATCH(RECAP!A32,'FORMULE TOTAL'!$AI$9:AI1023,0)),"")</f>
        <v>798</v>
      </c>
      <c r="CI32" s="23">
        <f t="shared" ca="1" si="105"/>
        <v>291</v>
      </c>
      <c r="CJ32" s="30">
        <f ca="1">IF(CI32="","",INDEX('[1] 01-01-23 au 24-05-2024'!$AN$5:$AN$5010,MATCH(BV32,'[1] 01-01-23 au 24-05-2024'!$AM$5:$AM$5010,0)))</f>
        <v>291</v>
      </c>
      <c r="CK32" s="23"/>
      <c r="CL32" s="30" t="e">
        <f ca="1">IF(CI32="","",INDEX('[1] 01-01-23 au 24-05-2024'!$AO$23:$AO$5010,MATCH(BV32,'[1] 01-01-23 au 24-05-2024'!$AM$23:$AM$5010,0)))</f>
        <v>#N/A</v>
      </c>
      <c r="CM32" s="29" t="str">
        <f t="shared" si="32"/>
        <v/>
      </c>
      <c r="CN32" s="23" t="str">
        <f t="shared" ca="1" si="33"/>
        <v/>
      </c>
      <c r="CO32" s="23"/>
      <c r="CP32" s="31" t="str">
        <f t="shared" si="34"/>
        <v/>
      </c>
      <c r="CQ32" s="23" t="str">
        <f t="shared" ca="1" si="35"/>
        <v/>
      </c>
      <c r="CR32" s="23"/>
      <c r="CS32" s="32" t="str">
        <f t="shared" si="36"/>
        <v/>
      </c>
      <c r="CT32" s="33"/>
      <c r="CU32" s="34">
        <f t="shared" ca="1" si="37"/>
        <v>0</v>
      </c>
      <c r="CV32" s="34">
        <f t="shared" si="38"/>
        <v>0</v>
      </c>
      <c r="CW32" s="35">
        <f t="shared" si="38"/>
        <v>0</v>
      </c>
      <c r="CX32" s="34">
        <f t="shared" ca="1" si="39"/>
        <v>1089</v>
      </c>
      <c r="CY32" s="34">
        <f t="shared" si="40"/>
        <v>0</v>
      </c>
      <c r="CZ32" s="35">
        <f t="shared" si="41"/>
        <v>0</v>
      </c>
      <c r="DA32" s="22">
        <f t="shared" si="42"/>
        <v>45497</v>
      </c>
      <c r="DB32" s="35" t="str" cm="1">
        <f t="array" aca="1" ref="DB32" ca="1">IFERROR(INDEX(INDIRECT("'"&amp;n_feu&amp;"'!$O$5:$O$154"),MATCH($Y32&amp;DB$13,INDIRECT("'"&amp;n_feu&amp;"'!$C$5:$C$154")&amp;INDIRECT("'"&amp;n_feu&amp;"'!$D$5:$D$154"),0)),"")</f>
        <v/>
      </c>
      <c r="DC32" s="35"/>
      <c r="DD32" s="35" t="str">
        <f t="shared" ca="1" si="43"/>
        <v/>
      </c>
      <c r="DE32" s="36" t="str">
        <f t="shared" ca="1" si="44"/>
        <v/>
      </c>
      <c r="DF32" s="23" t="str">
        <f t="shared" ca="1" si="45"/>
        <v/>
      </c>
      <c r="DG32" s="23"/>
      <c r="DH32" s="31"/>
      <c r="DI32" s="37"/>
      <c r="DJ32" s="22">
        <f t="shared" si="46"/>
        <v>45497</v>
      </c>
      <c r="DK32" s="35" t="str" cm="1">
        <f t="array" aca="1" ref="DK32" ca="1">IFERROR(INDEX(INDIRECT("'"&amp;n_feu&amp;"'!$O$5:$O$164"),MATCH($Y32&amp;DK$13,INDIRECT("'"&amp;n_feu&amp;"'!$C$5:$C$164")&amp;INDIRECT("'"&amp;n_feu&amp;"'!$D$5:$D$164"),0)),"")</f>
        <v/>
      </c>
      <c r="DL32" s="35"/>
      <c r="DM32" s="35" t="str">
        <f t="shared" ca="1" si="47"/>
        <v/>
      </c>
      <c r="DN32" s="38">
        <f t="shared" ca="1" si="48"/>
        <v>0</v>
      </c>
      <c r="DO32" s="39" t="str" cm="1">
        <f t="array" ref="DO32">IF(ISNA(MATCH(A32,INT([2]SUMUP!$B$4:$B$550),0)),"",INDEX([2]SUMUP!$W:$W,MAX(IF(INT([2]SUMUP!$B$4:$B$550)=A32,ROW([2]SUMUP!$B$4:$B$550)))))</f>
        <v/>
      </c>
      <c r="DP32" s="39" t="str" cm="1">
        <f t="array" ref="DP32">IF(ISNA(MATCH(A32,INT([2]SUMUP!$B$4:$B$550),0)),"",INDEX([2]SUMUP!$X:$X,MAX(IF(INT([2]SUMUP!$B$4:$B$550)=A32,ROW([2]SUMUP!$B$4:$B$550)))))</f>
        <v/>
      </c>
      <c r="DQ32" s="39" t="str" cm="1">
        <f t="array" ref="DQ32">IF(ISNA(MATCH(A32,INT([2]SUMUP!$B$4:$B$550),0)),"",INDEX([2]SUMUP!$Y:$Y,MAX(IF(INT([2]SUMUP!$B$4:$B$550)=A32,ROW([2]SUMUP!$B$4:$B$550)))))</f>
        <v/>
      </c>
      <c r="DR32" s="36" t="str">
        <f t="shared" ca="1" si="106"/>
        <v/>
      </c>
      <c r="DS32" s="23" t="str">
        <f t="shared" ca="1" si="50"/>
        <v/>
      </c>
      <c r="DT32" s="23"/>
      <c r="DU32" s="31"/>
      <c r="DV32" s="37"/>
      <c r="DW32" s="22">
        <f t="shared" si="51"/>
        <v>45497</v>
      </c>
      <c r="DX32" s="40" t="str">
        <f t="shared" ca="1" si="52"/>
        <v/>
      </c>
      <c r="DY32" s="40">
        <f t="shared" ca="1" si="53"/>
        <v>798</v>
      </c>
      <c r="DZ32" s="40" t="str">
        <f t="shared" ca="1" si="54"/>
        <v/>
      </c>
      <c r="EA32" s="40">
        <f t="shared" ca="1" si="55"/>
        <v>291</v>
      </c>
      <c r="EB32" s="40" t="str">
        <f t="shared" ca="1" si="56"/>
        <v/>
      </c>
      <c r="EC32" s="40" t="str">
        <f t="shared" ca="1" si="57"/>
        <v/>
      </c>
      <c r="ED32" s="40"/>
      <c r="EE32" s="40" t="str">
        <f t="shared" ca="1" si="58"/>
        <v/>
      </c>
      <c r="EF32" s="41" t="str">
        <f t="shared" ca="1" si="107"/>
        <v/>
      </c>
      <c r="EG32" s="35">
        <f t="shared" ca="1" si="60"/>
        <v>1089</v>
      </c>
      <c r="EH32" s="35" t="str" cm="1">
        <f t="array" aca="1" ref="EH32" ca="1">IFERROR(INDEX(INDIRECT("'"&amp;n_feu&amp;"'!$BH$5:$BH$154"),MATCH($Y32&amp;EH$13,INDIRECT("'"&amp;n_feu&amp;"'!$C$5:$C$154")&amp;INDIRECT("'"&amp;n_feu&amp;"'!$D$5:$D$154"),0)),"")</f>
        <v/>
      </c>
      <c r="EI32" s="35" cm="1">
        <f t="array" aca="1" ref="EI32" ca="1">IFERROR(INDEX(INDIRECT("'"&amp;n_feu&amp;"'!$BH$5:$BH$164"),MATCH($Y32&amp;EI$13,INDIRECT("'"&amp;n_feu&amp;"'!$C$5:$C$164")&amp;INDIRECT("'"&amp;n_feu&amp;"'!$D$5:$D$164"),0)),"")</f>
        <v>150</v>
      </c>
      <c r="EJ32" s="34" t="str" cm="1">
        <f t="array" aca="1" ref="EJ32" ca="1">IFERROR(INDEX(INDIRECT("'"&amp;n_feu&amp;"'!$BH$5:$BH$154"),MATCH($Y32&amp;EJ$13,INDIRECT("'"&amp;n_feu&amp;"'!$C$5:$C$154")&amp;INDIRECT("'"&amp;n_feu&amp;"'!$D$5:$D$154"),0)),"")</f>
        <v/>
      </c>
      <c r="EK32" s="34" cm="1">
        <f t="array" aca="1" ref="EK32" ca="1">IFERROR(INDEX(INDIRECT("'"&amp;n_feu&amp;"'!$BH$5:$BH$154"),MATCH($Y32&amp;EK$13,INDIRECT("'"&amp;n_feu&amp;"'!$C$5:$C$154")&amp;INDIRECT("'"&amp;n_feu&amp;"'!$D$5:$D$154"),0)),"")</f>
        <v>300</v>
      </c>
      <c r="EL32" s="34" t="str" cm="1">
        <f t="array" aca="1" ref="EL32" ca="1">IFERROR(INDEX(INDIRECT("'"&amp;n_feu&amp;"'!$BH$5:$BH$154"),MATCH($Y32&amp;EL$13,INDIRECT("'"&amp;n_feu&amp;"'!$C$5:$C$154")&amp;INDIRECT("'"&amp;n_feu&amp;"'!$D$5:$D$154"),0)),"")</f>
        <v/>
      </c>
      <c r="EM32" s="34" t="str" cm="1">
        <f t="array" aca="1" ref="EM32" ca="1">IFERROR(INDEX(INDIRECT("'"&amp;n_feu&amp;"'!$BH$5:$BH$154"),MATCH($Y32&amp;EM$13,INDIRECT("'"&amp;n_feu&amp;"'!$C$5:$C$154")&amp;INDIRECT("'"&amp;n_feu&amp;"'!$D$5:$D$154"),0)),"")</f>
        <v/>
      </c>
      <c r="EN32" s="34" t="str">
        <f t="shared" ca="1" si="61"/>
        <v/>
      </c>
      <c r="EO32" s="34">
        <f t="shared" ca="1" si="62"/>
        <v>450</v>
      </c>
      <c r="EP32" s="22">
        <f t="shared" si="63"/>
        <v>45497</v>
      </c>
      <c r="EQ32" s="23" t="str" cm="1">
        <f t="array" aca="1" ref="EQ32" ca="1">IFERROR(INDEX(INDIRECT("'"&amp;n_feu&amp;"'!$Q$5:$Q$144"),MATCH($Y32&amp;EQ$13,INDIRECT("'"&amp;n_feu&amp;"'!$C$5:$C$144")&amp;INDIRECT("'"&amp;n_feu&amp;"'!$D$5:$D$144"),0)),"")</f>
        <v/>
      </c>
      <c r="ER32" s="23" t="str" cm="1">
        <f t="array" aca="1" ref="ER32" ca="1">IFERROR(INDEX(INDIRECT("'"&amp;n_feu&amp;"'!$Q$5:$Q$164"),MATCH($Y32&amp;ER$13,INDIRECT("'"&amp;n_feu&amp;"'!$C$5:$C$164")&amp;INDIRECT("'"&amp;n_feu&amp;"'!$D$5:$D$164"),0)),"")</f>
        <v/>
      </c>
      <c r="ES32" s="23" t="str" cm="1">
        <f t="array" aca="1" ref="ES32" ca="1">IFERROR(INDEX(INDIRECT("'"&amp;n_feu&amp;"'!$Q$5:$Q$144"),MATCH($Y32&amp;ES$13,INDIRECT("'"&amp;n_feu&amp;"'!$C$5:$C$144")&amp;INDIRECT("'"&amp;n_feu&amp;"'!$D$5:$D$144"),0)),"")</f>
        <v/>
      </c>
      <c r="ET32" s="23" t="str" cm="1">
        <f t="array" aca="1" ref="ET32" ca="1">IFERROR(INDEX(INDIRECT("'"&amp;n_feu&amp;"'!$Q$5:$Q$144"),MATCH($Y32&amp;ET$13,INDIRECT("'"&amp;n_feu&amp;"'!$C$5:$C$144")&amp;INDIRECT("'"&amp;n_feu&amp;"'!$D$5:$D$144"),0)),"")</f>
        <v/>
      </c>
      <c r="EU32" s="23" t="str" cm="1">
        <f t="array" aca="1" ref="EU32" ca="1">IFERROR(INDEX(INDIRECT("'"&amp;n_feu&amp;"'!$Q$5:$Q$144"),MATCH($Y32&amp;EU$13,INDIRECT("'"&amp;n_feu&amp;"'!$C$5:$C$144")&amp;INDIRECT("'"&amp;n_feu&amp;"'!$D$5:$D$144"),0)),"")</f>
        <v/>
      </c>
      <c r="EV32" s="23" t="str" cm="1">
        <f t="array" aca="1" ref="EV32" ca="1">IFERROR(INDEX(INDIRECT("'"&amp;n_feu&amp;"'!$Q$5:$Q$144"),MATCH($Y32&amp;EV$13,INDIRECT("'"&amp;n_feu&amp;"'!$C$5:$C$144")&amp;INDIRECT("'"&amp;n_feu&amp;"'!$D$5:$D$144"),0)),"")</f>
        <v/>
      </c>
      <c r="EW32" s="23" t="str" cm="1">
        <f t="array" aca="1" ref="EW32" ca="1">IFERROR(INDEX(INDIRECT("'"&amp;n_feu&amp;"'!$Q$5:$Q$144"),MATCH($Y32&amp;EW$13,INDIRECT("'"&amp;n_feu&amp;"'!$C$5:$C$144")&amp;INDIRECT("'"&amp;n_feu&amp;"'!$D$5:$D$144"),0)),"")</f>
        <v/>
      </c>
      <c r="EX32" s="42" t="str">
        <f t="shared" ca="1" si="64"/>
        <v/>
      </c>
      <c r="EY32" s="43" t="str">
        <f t="shared" ca="1" si="65"/>
        <v/>
      </c>
      <c r="EZ32" s="44">
        <f t="shared" si="66"/>
        <v>45497</v>
      </c>
      <c r="FA32" s="23" t="str" cm="1">
        <f t="array" aca="1" ref="FA32" ca="1">IFERROR(INDEX(INDIRECT("'"&amp;n_feu&amp;"'!$R$5:$R$144"),MATCH($Y32&amp;FA$15,INDIRECT("'"&amp;n_feu&amp;"'!$C$5:$C$144")&amp;INDIRECT("'"&amp;n_feu&amp;"'!$D$5:$D$144"),0)),"")</f>
        <v/>
      </c>
      <c r="FB32" s="26" cm="1">
        <f t="array" aca="1" ref="FB32" ca="1">IFERROR(INDEX(INDIRECT("'"&amp;n_feu&amp;"'!$R$5:$R$164"),MATCH($Y32&amp;FB$15,INDIRECT("'"&amp;n_feu&amp;"'!$C$5:$C$164")&amp;INDIRECT("'"&amp;n_feu&amp;"'!$D$5:$D$164"),0)),"")</f>
        <v>821</v>
      </c>
      <c r="FC32" s="23" t="str" cm="1">
        <f t="array" aca="1" ref="FC32" ca="1">IFERROR(INDEX(INDIRECT("'"&amp;n_feu&amp;"'!$R$5:$R$144"),MATCH($Y32&amp;FC$15,INDIRECT("'"&amp;n_feu&amp;"'!$C$5:$C$144")&amp;INDIRECT("'"&amp;n_feu&amp;"'!$D$5:$D$144"),0)),"")</f>
        <v/>
      </c>
      <c r="FD32" s="26" cm="1">
        <f t="array" aca="1" ref="FD32" ca="1">IFERROR(INDEX(INDIRECT("'"&amp;n_feu&amp;"'!$R$5:$R$144"),MATCH($Y32&amp;FD$15,INDIRECT("'"&amp;n_feu&amp;"'!$C$5:$C$144")&amp;INDIRECT("'"&amp;n_feu&amp;"'!$D$5:$D$144"),0)),"")</f>
        <v>380</v>
      </c>
      <c r="FE32" s="23" t="str" cm="1">
        <f t="array" aca="1" ref="FE32" ca="1">IFERROR(INDEX(INDIRECT("'"&amp;n_feu&amp;"'!$R$5:$R$144"),MATCH($Y32&amp;FE$15,INDIRECT("'"&amp;n_feu&amp;"'!$C$5:$C$144")&amp;INDIRECT("'"&amp;n_feu&amp;"'!$D$5:$D$144"),0)),"")</f>
        <v/>
      </c>
      <c r="FF32" s="23" t="str" cm="1">
        <f t="array" aca="1" ref="FF32" ca="1">IFERROR(INDEX(INDIRECT("'"&amp;n_feu&amp;"'!$R$5:$R$154"),MATCH($Y32&amp;FF$15,INDIRECT("'"&amp;n_feu&amp;"'!$C$5:$C$154")&amp;INDIRECT("'"&amp;n_feu&amp;"'!$D$5:$D$154"),0)),"")</f>
        <v/>
      </c>
      <c r="FG32" s="31" t="str" cm="1">
        <f t="array" aca="1" ref="FG32" ca="1">IFERROR(INDEX(INDIRECT("'"&amp;n_feu&amp;"'!$R$5:$R$154"),MATCH($Y32&amp;FG$15,INDIRECT("'"&amp;n_feu&amp;"'!$C$5:$C$154")&amp;INDIRECT("'"&amp;n_feu&amp;"'!$D$5:$D$154"),0)),"")</f>
        <v/>
      </c>
      <c r="FH32" s="45" t="str">
        <f t="shared" ca="1" si="108"/>
        <v/>
      </c>
      <c r="FI32" s="46">
        <f t="shared" ca="1" si="68"/>
        <v>1201</v>
      </c>
      <c r="FJ32" s="35">
        <f t="shared" ca="1" si="69"/>
        <v>20.296899999999997</v>
      </c>
      <c r="FK32" s="36" t="str">
        <f t="shared" ca="1" si="70"/>
        <v/>
      </c>
      <c r="FL32" s="23"/>
      <c r="FM32" s="23" t="str">
        <f t="shared" ca="1" si="71"/>
        <v/>
      </c>
      <c r="FN32" s="47" t="str">
        <f t="shared" si="72"/>
        <v/>
      </c>
      <c r="FO32" s="31"/>
      <c r="FP32" s="48"/>
      <c r="FQ32" s="36">
        <f t="shared" ca="1" si="73"/>
        <v>807.12509999999997</v>
      </c>
      <c r="FR32" s="23">
        <v>807.12</v>
      </c>
      <c r="FS32" s="23">
        <f t="shared" ref="FS32:FS39" ca="1" si="109">IF(SUM(FQ32)=0,"",SUM(FR32-FQ32))</f>
        <v>-5.0999999999703505E-3</v>
      </c>
      <c r="FT32" s="47">
        <f t="shared" si="97"/>
        <v>807.12</v>
      </c>
      <c r="FU32" s="31">
        <v>664.2</v>
      </c>
      <c r="FV32" s="49" t="s">
        <v>165</v>
      </c>
      <c r="FW32" s="22">
        <f t="shared" si="76"/>
        <v>45497</v>
      </c>
      <c r="FX32" s="36" t="str">
        <f t="shared" ca="1" si="77"/>
        <v/>
      </c>
      <c r="FY32" s="23"/>
      <c r="FZ32" s="23" t="str">
        <f t="shared" ca="1" si="78"/>
        <v/>
      </c>
      <c r="GA32" s="47" t="str">
        <f t="shared" si="79"/>
        <v/>
      </c>
      <c r="GB32" s="50"/>
      <c r="GC32" s="48"/>
      <c r="GD32" s="51">
        <f t="shared" ca="1" si="80"/>
        <v>373.57799999999997</v>
      </c>
      <c r="GE32" s="23">
        <v>373.59</v>
      </c>
      <c r="GF32" s="23">
        <f t="shared" ca="1" si="81"/>
        <v>1.2000000000000455E-2</v>
      </c>
      <c r="GG32" s="47">
        <f t="shared" si="82"/>
        <v>373.59</v>
      </c>
      <c r="GH32" s="31"/>
      <c r="GI32" s="49"/>
      <c r="GJ32" s="51" t="str">
        <f t="shared" ca="1" si="83"/>
        <v/>
      </c>
      <c r="GK32" s="23"/>
      <c r="GL32" s="23" t="str">
        <f t="shared" ca="1" si="84"/>
        <v/>
      </c>
      <c r="GM32" s="47" t="str">
        <f t="shared" si="85"/>
        <v/>
      </c>
      <c r="GN32" s="31"/>
      <c r="GO32" s="53"/>
      <c r="GP32" s="51" t="str">
        <f t="shared" ca="1" si="86"/>
        <v/>
      </c>
      <c r="GQ32" s="23"/>
      <c r="GR32" s="23" t="str">
        <f t="shared" ca="1" si="87"/>
        <v/>
      </c>
      <c r="GS32" s="47" t="str">
        <f t="shared" si="88"/>
        <v/>
      </c>
      <c r="GT32" s="31"/>
      <c r="GU32" s="53"/>
      <c r="GV32" s="36" t="str" cm="1">
        <f t="array" aca="1" ref="GV32" ca="1">IFERROR(INDEX(INDIRECT("'"&amp;n_feu&amp;"'!$O$5:$O$154"),MATCH($Y32&amp;DB$13,INDIRECT("'"&amp;n_feu&amp;"'!$C$5:$C$154")&amp;INDIRECT("'"&amp;n_feu&amp;"'!$D$5:$D$154"),0)),"")</f>
        <v/>
      </c>
      <c r="GW32" s="23" t="str">
        <f t="shared" si="89"/>
        <v/>
      </c>
      <c r="GX32" s="23"/>
      <c r="GY32" s="23" t="str">
        <f t="shared" si="90"/>
        <v/>
      </c>
      <c r="GZ32" s="47" t="str">
        <f t="shared" si="91"/>
        <v/>
      </c>
      <c r="HA32" s="31"/>
      <c r="HB32" s="53"/>
      <c r="HC32" s="22">
        <f t="shared" si="92"/>
        <v>45497</v>
      </c>
      <c r="HD32" s="23" t="str" cm="1">
        <f t="array" aca="1" ref="HD32" ca="1">IFERROR(INDEX(INDIRECT("'"&amp;n_feu&amp;"'!$S$5:$S$144"),MATCH($Y32&amp;HD$15,INDIRECT("'"&amp;n_feu&amp;"'!$C$5:$C$144")&amp;INDIRECT("'"&amp;n_feu&amp;"'!$D$5:$D$144"),0)),"")</f>
        <v/>
      </c>
      <c r="HE32" s="23" t="str" cm="1">
        <f t="array" aca="1" ref="HE32" ca="1">IFERROR(INDEX(INDIRECT("'"&amp;n_feu&amp;"'!$S$5:$S$164"),MATCH($Y32&amp;HE$15,INDIRECT("'"&amp;n_feu&amp;"'!$C$5:$C$164")&amp;INDIRECT("'"&amp;n_feu&amp;"'!$D$5:$D$164"),0)),"")</f>
        <v/>
      </c>
      <c r="HF32" s="23" t="str" cm="1">
        <f t="array" aca="1" ref="HF32" ca="1">IFERROR(INDEX(INDIRECT("'"&amp;n_feu&amp;"'!$S$5:$S$144"),MATCH($Y32&amp;HF$15,INDIRECT("'"&amp;n_feu&amp;"'!$C$5:$C$144")&amp;INDIRECT("'"&amp;n_feu&amp;"'!$D$5:$D$144"),0)),"")</f>
        <v/>
      </c>
      <c r="HG32" s="23" t="str" cm="1">
        <f t="array" aca="1" ref="HG32" ca="1">IFERROR(INDEX(INDIRECT("'"&amp;n_feu&amp;"'!$S$5:$S$144"),MATCH($Y32&amp;HG$15,INDIRECT("'"&amp;n_feu&amp;"'!$C$5:$C$144")&amp;INDIRECT("'"&amp;n_feu&amp;"'!$D$5:$D$144"),0)),"")</f>
        <v/>
      </c>
      <c r="HH32" s="23" t="str" cm="1">
        <f t="array" aca="1" ref="HH32" ca="1">IFERROR(INDEX(INDIRECT("'"&amp;n_feu&amp;"'!$S$5:$S$144"),MATCH($Y32&amp;HH$15,INDIRECT("'"&amp;n_feu&amp;"'!$C$5:$C$144")&amp;INDIRECT("'"&amp;n_feu&amp;"'!$D$5:$D$144"),0)),"")</f>
        <v/>
      </c>
      <c r="HI32" s="23" t="str" cm="1">
        <f t="array" aca="1" ref="HI32" ca="1">IFERROR(INDEX(INDIRECT("'"&amp;n_feu&amp;"'!$S$5:$S$144"),MATCH($Y32&amp;HI$15,INDIRECT("'"&amp;n_feu&amp;"'!$C$5:$C$144")&amp;INDIRECT("'"&amp;n_feu&amp;"'!$D$5:$D$144"),0)),"")</f>
        <v/>
      </c>
      <c r="HJ32" s="23" t="str" cm="1">
        <f t="array" aca="1" ref="HJ32" ca="1">IFERROR(INDEX(INDIRECT("'"&amp;n_feu&amp;"'!$S$5:$S$144"),MATCH($Y32&amp;HJ$15,INDIRECT("'"&amp;n_feu&amp;"'!$C$5:$C$144")&amp;INDIRECT("'"&amp;n_feu&amp;"'!$D$5:$D$144"),0)),"")</f>
        <v/>
      </c>
      <c r="HK32" s="22">
        <f t="shared" si="93"/>
        <v>45497</v>
      </c>
      <c r="HL32" s="23" t="str" cm="1">
        <f t="array" aca="1" ref="HL32" ca="1">IFERROR(INDEX(INDIRECT("'"&amp;n_feu&amp;"'!$S$5:$S$144"),MATCH($Y32&amp;HL$15,INDIRECT("'"&amp;n_feu&amp;"'!$C$5:$C$144")&amp;INDIRECT("'"&amp;n_feu&amp;"'!$D$5:$D$144"),0)),"")</f>
        <v/>
      </c>
      <c r="HM32" s="23" t="str" cm="1">
        <f t="array" aca="1" ref="HM32" ca="1">IFERROR(INDEX(INDIRECT("'"&amp;n_feu&amp;"'!$S$5:$S$164"),MATCH($Y32&amp;HM$15,INDIRECT("'"&amp;n_feu&amp;"'!$C$5:$C$164")&amp;INDIRECT("'"&amp;n_feu&amp;"'!$D$5:$D$164"),0)),"")</f>
        <v/>
      </c>
      <c r="HN32" s="23" t="str" cm="1">
        <f t="array" aca="1" ref="HN32" ca="1">IFERROR(INDEX(INDIRECT("'"&amp;n_feu&amp;"'!$S$5:$S$144"),MATCH($Y32&amp;HN$15,INDIRECT("'"&amp;n_feu&amp;"'!$C$5:$C$144")&amp;INDIRECT("'"&amp;n_feu&amp;"'!$D$5:$D$144"),0)),"")</f>
        <v/>
      </c>
      <c r="HO32" s="23" t="str" cm="1">
        <f t="array" aca="1" ref="HO32" ca="1">IFERROR(INDEX(INDIRECT("'"&amp;n_feu&amp;"'!$S$5:$S$144"),MATCH($Y32&amp;HO$15,INDIRECT("'"&amp;n_feu&amp;"'!$C$5:$C$144")&amp;INDIRECT("'"&amp;n_feu&amp;"'!$D$5:$D$144"),0)),"")</f>
        <v/>
      </c>
      <c r="HP32" s="23" t="str" cm="1">
        <f t="array" aca="1" ref="HP32" ca="1">IFERROR(INDEX(INDIRECT("'"&amp;n_feu&amp;"'!$S$5:$S$144"),MATCH($Y32&amp;HP$15,INDIRECT("'"&amp;n_feu&amp;"'!$C$5:$C$144")&amp;INDIRECT("'"&amp;n_feu&amp;"'!$D$5:$D$144"),0)),"")</f>
        <v/>
      </c>
      <c r="HQ32" s="23" t="str" cm="1">
        <f t="array" aca="1" ref="HQ32" ca="1">IFERROR(INDEX(INDIRECT("'"&amp;n_feu&amp;"'!$S$5:$S$144"),MATCH($Y32&amp;HQ$15,INDIRECT("'"&amp;n_feu&amp;"'!$C$5:$C$144")&amp;INDIRECT("'"&amp;n_feu&amp;"'!$D$5:$D$144"),0)),"")</f>
        <v/>
      </c>
      <c r="HR32" s="23" t="str" cm="1">
        <f t="array" aca="1" ref="HR32" ca="1">IFERROR(INDEX(INDIRECT("'"&amp;n_feu&amp;"'!$S$5:$S$144"),MATCH($Y32&amp;HR$15,INDIRECT("'"&amp;n_feu&amp;"'!$C$5:$C$144")&amp;INDIRECT("'"&amp;n_feu&amp;"'!$D$5:$D$144"),0)),"")</f>
        <v/>
      </c>
      <c r="HS32" s="54">
        <f t="shared" ca="1" si="94"/>
        <v>0</v>
      </c>
      <c r="HT32" s="54">
        <f t="shared" ca="1" si="95"/>
        <v>0</v>
      </c>
    </row>
    <row r="33" spans="1:228" ht="30" customHeight="1" x14ac:dyDescent="0.25">
      <c r="A33" s="22">
        <v>45498</v>
      </c>
      <c r="B33" s="23" t="str" cm="1">
        <f t="array" aca="1" ref="B33" ca="1">IFERROR(INDEX(INDIRECT("'"&amp;n_feu&amp;"'!$F$5:$F$144"),MATCH($A33&amp;B$13,INDIRECT("'"&amp;n_feu&amp;"'!$C$5:$C$144")&amp;INDIRECT("'"&amp;n_feu&amp;"'!$D$5:$D$144"),0)),"")</f>
        <v/>
      </c>
      <c r="C33" s="23" cm="1">
        <f t="array" aca="1" ref="C33" ca="1">IFERROR(INDEX(INDIRECT("'"&amp;n_feu&amp;"'!$F$5:$F$164"),MATCH($A33&amp;C$13,INDIRECT("'"&amp;n_feu&amp;"'!$C$5:$C$164")&amp;INDIRECT("'"&amp;n_feu&amp;"'!$D$5:$D$164"),0)),"")</f>
        <v>1309.5</v>
      </c>
      <c r="D33" s="23" t="str" cm="1">
        <f t="array" aca="1" ref="D33" ca="1">IFERROR(INDEX(INDIRECT("'"&amp;n_feu&amp;"'!$F$5:$F$144"),MATCH($A33&amp;D$13,INDIRECT("'"&amp;n_feu&amp;"'!$C$5:$C$144")&amp;INDIRECT("'"&amp;n_feu&amp;"'!$D$5:$D$144"),0)),"")</f>
        <v/>
      </c>
      <c r="E33" s="23" cm="1">
        <f t="array" aca="1" ref="E33" ca="1">IFERROR(INDEX(INDIRECT("'"&amp;n_feu&amp;"'!$F$5:$F$144"),MATCH($A33&amp;E$13,INDIRECT("'"&amp;n_feu&amp;"'!$C$5:$C$144")&amp;INDIRECT("'"&amp;n_feu&amp;"'!$D$5:$D$144"),0)),"")</f>
        <v>720</v>
      </c>
      <c r="F33" s="23" t="str" cm="1">
        <f t="array" aca="1" ref="F33" ca="1">IFERROR(INDEX(INDIRECT("'"&amp;n_feu&amp;"'!$F$5:$F$154"),MATCH($A33&amp;F$13,INDIRECT("'"&amp;n_feu&amp;"'!$C$5:$C$154")&amp;INDIRECT("'"&amp;n_feu&amp;"'!$D$5:$D$154"),0)),"")</f>
        <v/>
      </c>
      <c r="G33" s="23" t="str" cm="1">
        <f t="array" aca="1" ref="G33" ca="1">IFERROR(INDEX(INDIRECT("'"&amp;n_feu&amp;"'!$F$5:$F$154"),MATCH($A33&amp;G$13,INDIRECT("'"&amp;n_feu&amp;"'!$C$5:$C$154")&amp;INDIRECT("'"&amp;n_feu&amp;"'!$D$5:$D$154"),0)),"")</f>
        <v/>
      </c>
      <c r="H33" s="24">
        <f t="shared" ca="1" si="4"/>
        <v>0</v>
      </c>
      <c r="I33" s="25">
        <f t="shared" ca="1" si="98"/>
        <v>2029.5</v>
      </c>
      <c r="J33" s="22">
        <f t="shared" si="6"/>
        <v>45498</v>
      </c>
      <c r="K33" s="26" t="str" cm="1">
        <f t="array" aca="1" ref="K33" ca="1">IFERROR(INDEX(INDIRECT("'"&amp;n_feu&amp;"'!$cv$5:$cv$144"),MATCH($A33&amp;K$13,INDIRECT("'"&amp;n_feu&amp;"'!$C$5:$C$144")&amp;INDIRECT("'"&amp;n_feu&amp;"'!$D$5:$D$144"),0)),"")</f>
        <v/>
      </c>
      <c r="L33" s="27" t="str">
        <f t="shared" ca="1" si="99"/>
        <v>0</v>
      </c>
      <c r="M33" s="26" cm="1">
        <f t="array" aca="1" ref="M33" ca="1">IFERROR(INDEX(INDIRECT("'"&amp;n_feu&amp;"'!$cv$5:$cv$164"),MATCH($A33&amp;M$13,INDIRECT("'"&amp;n_feu&amp;"'!$C$5:$C$164")&amp;INDIRECT("'"&amp;n_feu&amp;"'!$D$5:$D$164"),0)),"")</f>
        <v>1309.5</v>
      </c>
      <c r="N33" s="27" t="str">
        <f t="shared" ca="1" si="100"/>
        <v>0</v>
      </c>
      <c r="O33" s="26" t="str" cm="1">
        <f t="array" aca="1" ref="O33" ca="1">IFERROR(INDEX(INDIRECT("'"&amp;n_feu&amp;"'!$cv$5:$cv$144"),MATCH($A33&amp;O$13,INDIRECT("'"&amp;n_feu&amp;"'!$C$5:$C$144")&amp;INDIRECT("'"&amp;n_feu&amp;"'!$D$5:$D$144"),0)),"")</f>
        <v/>
      </c>
      <c r="P33" s="27" t="str">
        <f t="shared" ca="1" si="101"/>
        <v>0</v>
      </c>
      <c r="Q33" s="26" cm="1">
        <f t="array" aca="1" ref="Q33" ca="1">IFERROR(INDEX(INDIRECT("'"&amp;n_feu&amp;"'!$cv$5:$cv$144"),MATCH($A33&amp;Q$13,INDIRECT("'"&amp;n_feu&amp;"'!$C$5:$C$144")&amp;INDIRECT("'"&amp;n_feu&amp;"'!$D$5:$D$144"),0)),"")</f>
        <v>720</v>
      </c>
      <c r="R33" s="27" t="str">
        <f t="shared" ca="1" si="102"/>
        <v>0</v>
      </c>
      <c r="S33" s="26" t="str" cm="1">
        <f t="array" aca="1" ref="S33" ca="1">IFERROR(INDEX(INDIRECT("'"&amp;n_feu&amp;"'!$cv$5:$cv$154"),MATCH($A33&amp;S$13,INDIRECT("'"&amp;n_feu&amp;"'!$C$5:$C$154")&amp;INDIRECT("'"&amp;n_feu&amp;"'!$D$5:$D$154"),0)),"")</f>
        <v/>
      </c>
      <c r="T33" s="27" t="str">
        <f t="shared" ca="1" si="103"/>
        <v>0</v>
      </c>
      <c r="U33" s="26" t="str" cm="1">
        <f t="array" aca="1" ref="U33" ca="1">IFERROR(INDEX(INDIRECT("'"&amp;n_feu&amp;"'!$cv$5:$cv$154"),MATCH($A33&amp;U$13,INDIRECT("'"&amp;n_feu&amp;"'!$C$5:$C$154")&amp;INDIRECT("'"&amp;n_feu&amp;"'!$D$5:$D$154"),0)),"")</f>
        <v/>
      </c>
      <c r="V33" s="27" t="str">
        <f t="shared" ca="1" si="104"/>
        <v>0</v>
      </c>
      <c r="W33" s="28">
        <f t="shared" ca="1" si="13"/>
        <v>0</v>
      </c>
      <c r="X33" s="28">
        <f t="shared" ca="1" si="14"/>
        <v>0</v>
      </c>
      <c r="Y33" s="22">
        <f t="shared" si="15"/>
        <v>45498</v>
      </c>
      <c r="Z33" s="23" t="str" cm="1">
        <f t="array" aca="1" ref="Z33" ca="1">IFERROR(INDEX(INDIRECT("'"&amp;n_feu&amp;"'!$I$5:$I$144"),MATCH($Y33&amp;Z$13,INDIRECT("'"&amp;n_feu&amp;"'!$C$5:$C$144")&amp;INDIRECT("'"&amp;n_feu&amp;"'!$D$5:$D$144"),0)),"")</f>
        <v/>
      </c>
      <c r="AA33" s="23" cm="1">
        <f t="array" aca="1" ref="AA33" ca="1">IFERROR(INDEX(INDIRECT("'"&amp;n_feu&amp;"'!$I$5:$I$164"),MATCH($Y33&amp;AA$13,INDIRECT("'"&amp;n_feu&amp;"'!$C$5:$C$164")&amp;INDIRECT("'"&amp;n_feu&amp;"'!$D$5:$D$164"),0)),"")</f>
        <v>670.5</v>
      </c>
      <c r="AB33" s="23" t="str" cm="1">
        <f t="array" aca="1" ref="AB33" ca="1">IFERROR(INDEX(INDIRECT("'"&amp;n_feu&amp;"'!$I$5:$I$144"),MATCH($Y33&amp;AB$13,INDIRECT("'"&amp;n_feu&amp;"'!$C$5:$C$144")&amp;INDIRECT("'"&amp;n_feu&amp;"'!$D$5:$D$144"),0)),"")</f>
        <v/>
      </c>
      <c r="AC33" s="23" cm="1">
        <f t="array" aca="1" ref="AC33" ca="1">IFERROR(INDEX(INDIRECT("'"&amp;n_feu&amp;"'!$I$5:$I$144"),MATCH($Y33&amp;AC$13,INDIRECT("'"&amp;n_feu&amp;"'!$C$5:$C$144")&amp;INDIRECT("'"&amp;n_feu&amp;"'!$D$5:$D$144"),0)),"")</f>
        <v>342</v>
      </c>
      <c r="AD33" s="23" t="str" cm="1">
        <f t="array" aca="1" ref="AD33" ca="1">IFERROR(INDEX(INDIRECT("'"&amp;n_feu&amp;"'!$I$5:$I$144"),MATCH($Y33&amp;AD$13,INDIRECT("'"&amp;n_feu&amp;"'!$C$5:$C$144")&amp;INDIRECT("'"&amp;n_feu&amp;"'!$D$5:$D$144"),0)),"")</f>
        <v/>
      </c>
      <c r="AE33" s="23" t="str" cm="1">
        <f t="array" aca="1" ref="AE33" ca="1">IFERROR(INDEX(INDIRECT("'"&amp;n_feu&amp;"'!$I$5:$I$154"),MATCH($Y33&amp;AE$13,INDIRECT("'"&amp;n_feu&amp;"'!$C$5:$C$154")&amp;INDIRECT("'"&amp;n_feu&amp;"'!$D$5:$D$154"),0)),"")</f>
        <v/>
      </c>
      <c r="AF33" s="23" t="str" cm="1">
        <f t="array" aca="1" ref="AF33" ca="1">IFERROR(INDEX(INDIRECT("'"&amp;n_feu&amp;"'!$I$5:$I$164"),MATCH($Y33&amp;AF$13,INDIRECT("'"&amp;n_feu&amp;"'!$C$5:$C$164")&amp;INDIRECT("'"&amp;n_feu&amp;"'!$D$5:$D$164"),0)),"")</f>
        <v/>
      </c>
      <c r="AG33" s="22">
        <f t="shared" si="16"/>
        <v>45498</v>
      </c>
      <c r="AH33" s="23" t="str" cm="1">
        <f t="array" aca="1" ref="AH33" ca="1">IFERROR(INDEX(INDIRECT("'"&amp;n_feu&amp;"'!$J$5:$J$144"),MATCH($Y33&amp;AH$13,INDIRECT("'"&amp;n_feu&amp;"'!$C$5:$C$144")&amp;INDIRECT("'"&amp;n_feu&amp;"'!$D$5:$D$144"),0)),"")</f>
        <v/>
      </c>
      <c r="AI33" s="23" t="str" cm="1">
        <f t="array" aca="1" ref="AI33" ca="1">IFERROR(INDEX(INDIRECT("'"&amp;n_feu&amp;"'!$J$5:$J$154"),MATCH($Y33&amp;AI$13,INDIRECT("'"&amp;n_feu&amp;"'!$C$5:$C$164")&amp;INDIRECT("'"&amp;n_feu&amp;"'!$D$5:$D$164"),0)),"")</f>
        <v/>
      </c>
      <c r="AJ33" s="23" t="str" cm="1">
        <f t="array" aca="1" ref="AJ33" ca="1">IFERROR(INDEX(INDIRECT("'"&amp;n_feu&amp;"'!$J$5:$J$144"),MATCH($Y33&amp;AJ$13,INDIRECT("'"&amp;n_feu&amp;"'!$C$5:$C$144")&amp;INDIRECT("'"&amp;n_feu&amp;"'!$D$5:$D$144"),0)),"")</f>
        <v/>
      </c>
      <c r="AK33" s="23" cm="1">
        <f t="array" aca="1" ref="AK33" ca="1">IFERROR(INDEX(INDIRECT("'"&amp;n_feu&amp;"'!$J$5:$J$144"),MATCH($Y33&amp;AK$13,INDIRECT("'"&amp;n_feu&amp;"'!$C$5:$C$144")&amp;INDIRECT("'"&amp;n_feu&amp;"'!$D$5:$D$144"),0)),"")</f>
        <v>78</v>
      </c>
      <c r="AL33" s="23" t="str" cm="1">
        <f t="array" aca="1" ref="AL33" ca="1">IFERROR(INDEX(INDIRECT("'"&amp;n_feu&amp;"'!$J$5:$J$144"),MATCH($Y33&amp;AL$13,INDIRECT("'"&amp;n_feu&amp;"'!$C$5:$C$144")&amp;INDIRECT("'"&amp;n_feu&amp;"'!$D$5:$D$144"),0)),"")</f>
        <v/>
      </c>
      <c r="AM33" s="23" t="str" cm="1">
        <f t="array" aca="1" ref="AM33" ca="1">IFERROR(INDEX(INDIRECT("'"&amp;n_feu&amp;"'!$J$5:$J$154"),MATCH($Y33&amp;AM$13,INDIRECT("'"&amp;n_feu&amp;"'!$C$5:$C$154")&amp;INDIRECT("'"&amp;n_feu&amp;"'!$D$5:$D$154"),0)),"")</f>
        <v/>
      </c>
      <c r="AN33" s="23" t="str" cm="1">
        <f t="array" aca="1" ref="AN33" ca="1">IFERROR(INDEX(INDIRECT("'"&amp;n_feu&amp;"'!$J$5:$J$154"),MATCH($Y33&amp;AN$13,INDIRECT("'"&amp;n_feu&amp;"'!$C$5:$C$164")&amp;INDIRECT("'"&amp;n_feu&amp;"'!$D$5:$D$164"),0)),"")</f>
        <v/>
      </c>
      <c r="AO33" s="22">
        <f t="shared" si="17"/>
        <v>45498</v>
      </c>
      <c r="AP33" s="23" t="str" cm="1">
        <f t="array" aca="1" ref="AP33" ca="1">IFERROR(INDEX(INDIRECT("'"&amp;n_feu&amp;"'!$K$5:$K$144"),MATCH($Y33&amp;AP$13,INDIRECT("'"&amp;n_feu&amp;"'!$C$5:$C$144")&amp;INDIRECT("'"&amp;n_feu&amp;"'!$D$5:$D$144"),0)),"")</f>
        <v/>
      </c>
      <c r="AQ33" s="23" cm="1">
        <f t="array" aca="1" ref="AQ33" ca="1">IFERROR(INDEX(INDIRECT("'"&amp;n_feu&amp;"'!$K$5:$K$164"),MATCH($Y33&amp;AQ$13,INDIRECT("'"&amp;n_feu&amp;"'!$C$5:$C$164")&amp;INDIRECT("'"&amp;n_feu&amp;"'!$D$5:$D$164"),0)),"")</f>
        <v>109</v>
      </c>
      <c r="AR33" s="23" t="str" cm="1">
        <f t="array" aca="1" ref="AR33" ca="1">IFERROR(INDEX(INDIRECT("'"&amp;n_feu&amp;"'!$K$5:$K$144"),MATCH($Y33&amp;AR$13,INDIRECT("'"&amp;n_feu&amp;"'!$C$5:$C$144")&amp;INDIRECT("'"&amp;n_feu&amp;"'!$D$5:$D$144"),0)),"")</f>
        <v/>
      </c>
      <c r="AS33" s="23" t="str" cm="1">
        <f t="array" aca="1" ref="AS33" ca="1">IFERROR(INDEX(INDIRECT("'"&amp;n_feu&amp;"'!$K$5:$K$144"),MATCH($Y33&amp;AS$13,INDIRECT("'"&amp;n_feu&amp;"'!$C$5:$C$144")&amp;INDIRECT("'"&amp;n_feu&amp;"'!$D$5:$D$144"),0)),"")</f>
        <v/>
      </c>
      <c r="AT33" s="23" t="str" cm="1">
        <f t="array" aca="1" ref="AT33" ca="1">IFERROR(INDEX(INDIRECT("'"&amp;n_feu&amp;"'!$K$5:$K$144"),MATCH($Y33&amp;AT$13,INDIRECT("'"&amp;n_feu&amp;"'!$C$5:$C$144")&amp;INDIRECT("'"&amp;n_feu&amp;"'!$D$5:$D$144"),0)),"")</f>
        <v/>
      </c>
      <c r="AU33" s="23" t="str" cm="1">
        <f t="array" aca="1" ref="AU33" ca="1">IFERROR(INDEX(INDIRECT("'"&amp;n_feu&amp;"'!$K$5:$K$154"),MATCH($Y33&amp;AU$13,INDIRECT("'"&amp;n_feu&amp;"'!$C$5:$C$154")&amp;INDIRECT("'"&amp;n_feu&amp;"'!$D$5:$D$154"),0)),"")</f>
        <v/>
      </c>
      <c r="AV33" s="23" t="str" cm="1">
        <f t="array" aca="1" ref="AV33" ca="1">IFERROR(INDEX(INDIRECT("'"&amp;n_feu&amp;"'!$K$5:$K$154"),MATCH($Y33&amp;AV$13,INDIRECT("'"&amp;n_feu&amp;"'!$C$5:$C$154")&amp;INDIRECT("'"&amp;n_feu&amp;"'!$D$5:$D$154"),0)),"")</f>
        <v/>
      </c>
      <c r="AW33" s="22">
        <f t="shared" si="18"/>
        <v>45498</v>
      </c>
      <c r="AX33" s="23" t="str" cm="1">
        <f t="array" aca="1" ref="AX33" ca="1">IFERROR(INDEX(INDIRECT("'"&amp;n_feu&amp;"'!$L$5:$L$144"),MATCH($Y33&amp;AX$13,INDIRECT("'"&amp;n_feu&amp;"'!$C$5:$C$144")&amp;INDIRECT("'"&amp;n_feu&amp;"'!$D$5:$D$144"),0)),"")</f>
        <v/>
      </c>
      <c r="AY33" s="23" t="str" cm="1">
        <f t="array" aca="1" ref="AY33" ca="1">IFERROR(INDEX(INDIRECT("'"&amp;n_feu&amp;"'!$L$5:$L$164"),MATCH($Y33&amp;AY$13,INDIRECT("'"&amp;n_feu&amp;"'!$C$5:$C$164")&amp;INDIRECT("'"&amp;n_feu&amp;"'!$D$5:$D$164"),0)),"")</f>
        <v/>
      </c>
      <c r="AZ33" s="23" t="str" cm="1">
        <f t="array" aca="1" ref="AZ33" ca="1">IFERROR(INDEX(INDIRECT("'"&amp;n_feu&amp;"'!$L$5:$L$144"),MATCH($Y33&amp;AZ$13,INDIRECT("'"&amp;n_feu&amp;"'!$C$5:$C$144")&amp;INDIRECT("'"&amp;n_feu&amp;"'!$D$5:$D$144"),0)),"")</f>
        <v/>
      </c>
      <c r="BA33" s="23" t="str" cm="1">
        <f t="array" aca="1" ref="BA33" ca="1">IFERROR(INDEX(INDIRECT("'"&amp;n_feu&amp;"'!$L$5:$L$144"),MATCH($Y33&amp;BA$13,INDIRECT("'"&amp;n_feu&amp;"'!$C$5:$C$144")&amp;INDIRECT("'"&amp;n_feu&amp;"'!$D$5:$D$144"),0)),"")</f>
        <v/>
      </c>
      <c r="BB33" s="23" t="str" cm="1">
        <f t="array" aca="1" ref="BB33" ca="1">IFERROR(INDEX(INDIRECT("'"&amp;n_feu&amp;"'!$L$5:$L$144"),MATCH($Y33&amp;BB$13,INDIRECT("'"&amp;n_feu&amp;"'!$C$5:$C$144")&amp;INDIRECT("'"&amp;n_feu&amp;"'!$D$5:$D$144"),0)),"")</f>
        <v/>
      </c>
      <c r="BC33" s="23" t="str" cm="1">
        <f t="array" aca="1" ref="BC33" ca="1">IFERROR(INDEX(INDIRECT("'"&amp;n_feu&amp;"'!$L$5:$L$164"),MATCH($Y33&amp;BC$13,INDIRECT("'"&amp;n_feu&amp;"'!$C$5:$C$164")&amp;INDIRECT("'"&amp;n_feu&amp;"'!$D$5:$D$164"),0)),"")</f>
        <v/>
      </c>
      <c r="BD33" s="23" t="str" cm="1">
        <f t="array" aca="1" ref="BD33" ca="1">IFERROR(INDEX(INDIRECT("'"&amp;n_feu&amp;"'!$L$5:$L$154"),MATCH($Y33&amp;BD$13,INDIRECT("'"&amp;n_feu&amp;"'!$C$5:$C$154")&amp;INDIRECT("'"&amp;n_feu&amp;"'!$D$5:$D$154"),0)),"")</f>
        <v/>
      </c>
      <c r="BE33" s="22">
        <f t="shared" si="19"/>
        <v>45498</v>
      </c>
      <c r="BF33" s="23" t="str" cm="1">
        <f t="array" aca="1" ref="BF33" ca="1">IFERROR(INDEX(INDIRECT("'"&amp;n_feu&amp;"'!$M$5:$M$144"),MATCH($Y33&amp;BF$13,INDIRECT("'"&amp;n_feu&amp;"'!$C$5:$C$144")&amp;INDIRECT("'"&amp;n_feu&amp;"'!$D$5:$D$144"),0)),"")</f>
        <v/>
      </c>
      <c r="BG33" s="23" t="str" cm="1">
        <f t="array" aca="1" ref="BG33" ca="1">IFERROR(INDEX(INDIRECT("'"&amp;n_feu&amp;"'!$M$5:$M$164"),MATCH($Y33&amp;BG$13,INDIRECT("'"&amp;n_feu&amp;"'!$C$5:$C$164")&amp;INDIRECT("'"&amp;n_feu&amp;"'!$D$5:$D$164"),0)),"")</f>
        <v/>
      </c>
      <c r="BH33" s="23" t="str" cm="1">
        <f t="array" aca="1" ref="BH33" ca="1">IFERROR(INDEX(INDIRECT("'"&amp;n_feu&amp;"'!$M$5:$M$144"),MATCH($Y33&amp;BH$13,INDIRECT("'"&amp;n_feu&amp;"'!$C$5:$C$144")&amp;INDIRECT("'"&amp;n_feu&amp;"'!$D$5:$D$144"),0)),"")</f>
        <v/>
      </c>
      <c r="BI33" s="23" t="str" cm="1">
        <f t="array" aca="1" ref="BI33" ca="1">IFERROR(INDEX(INDIRECT("'"&amp;n_feu&amp;"'!$M$5:$M$144"),MATCH($Y33&amp;BI$13,INDIRECT("'"&amp;n_feu&amp;"'!$C$5:$C$144")&amp;INDIRECT("'"&amp;n_feu&amp;"'!$D$5:$D$144"),0)),"")</f>
        <v/>
      </c>
      <c r="BJ33" s="23" t="str" cm="1">
        <f t="array" aca="1" ref="BJ33" ca="1">IFERROR(INDEX(INDIRECT("'"&amp;n_feu&amp;"'!$M$5:$M$144"),MATCH($Y33&amp;BJ$13,INDIRECT("'"&amp;n_feu&amp;"'!$C$5:$C$144")&amp;INDIRECT("'"&amp;n_feu&amp;"'!$D$5:$D$144"),0)),"")</f>
        <v/>
      </c>
      <c r="BK33" s="23" t="str" cm="1">
        <f t="array" aca="1" ref="BK33" ca="1">IFERROR(INDEX(INDIRECT("'"&amp;n_feu&amp;"'!$M$5:$M$164"),MATCH($Y33&amp;BK$13,INDIRECT("'"&amp;n_feu&amp;"'!$C$5:$C$164")&amp;INDIRECT("'"&amp;n_feu&amp;"'!$D$5:$D$164"),0)),"")</f>
        <v/>
      </c>
      <c r="BL33" s="23" t="str" cm="1">
        <f t="array" aca="1" ref="BL33" ca="1">IFERROR(INDEX(INDIRECT("'"&amp;n_feu&amp;"'!$M$5:$M$154"),MATCH($Y33&amp;BL$13,INDIRECT("'"&amp;n_feu&amp;"'!$C$5:$C$154")&amp;INDIRECT("'"&amp;n_feu&amp;"'!$D$5:$D$154"),0)),"")</f>
        <v/>
      </c>
      <c r="BM33" s="22">
        <f t="shared" si="20"/>
        <v>45498</v>
      </c>
      <c r="BN33" s="23" t="str">
        <f t="shared" ca="1" si="21"/>
        <v/>
      </c>
      <c r="BO33" s="23">
        <f t="shared" ca="1" si="22"/>
        <v>109</v>
      </c>
      <c r="BP33" s="23" t="str">
        <f t="shared" ca="1" si="22"/>
        <v/>
      </c>
      <c r="BQ33" s="23">
        <f t="shared" ca="1" si="22"/>
        <v>78</v>
      </c>
      <c r="BR33" s="23" t="str">
        <f t="shared" ca="1" si="22"/>
        <v/>
      </c>
      <c r="BS33" s="23" t="str">
        <f t="shared" ca="1" si="22"/>
        <v/>
      </c>
      <c r="BT33" s="23" t="str">
        <f t="shared" ca="1" si="22"/>
        <v/>
      </c>
      <c r="BU33" s="22">
        <f t="shared" si="23"/>
        <v>45498</v>
      </c>
      <c r="BV33" s="22">
        <f t="shared" si="24"/>
        <v>45498</v>
      </c>
      <c r="BW33" s="23" t="str">
        <f t="shared" ca="1" si="25"/>
        <v/>
      </c>
      <c r="BX33" s="23"/>
      <c r="BY33" s="23" t="str">
        <f t="shared" si="26"/>
        <v/>
      </c>
      <c r="BZ33" s="23">
        <f t="shared" ca="1" si="27"/>
        <v>779.5</v>
      </c>
      <c r="CA33" s="23"/>
      <c r="CB33" s="23" t="str">
        <f t="shared" si="28"/>
        <v/>
      </c>
      <c r="CC33" s="23" t="str">
        <f t="shared" ca="1" si="29"/>
        <v/>
      </c>
      <c r="CD33" s="23"/>
      <c r="CE33" s="29" t="str">
        <f t="shared" si="30"/>
        <v/>
      </c>
      <c r="CF33" s="30"/>
      <c r="CG33" s="30">
        <f t="shared" ca="1" si="31"/>
        <v>-779.5</v>
      </c>
      <c r="CH33" s="30">
        <f>IFERROR(INDEX('FORMULE TOTAL'!$AH$9:AH1024,MATCH(RECAP!A33,'FORMULE TOTAL'!$AI$9:AI1024,0)),"")</f>
        <v>670.5</v>
      </c>
      <c r="CI33" s="23">
        <f t="shared" ca="1" si="105"/>
        <v>420</v>
      </c>
      <c r="CJ33" s="30" t="e">
        <f ca="1">IF(CI33="","",INDEX('[1] 01-01-23 au 24-05-2024'!$AN$5:$AN$5010,MATCH(BV33,'[1] 01-01-23 au 24-05-2024'!$AM$5:$AM$5010,0)))</f>
        <v>#N/A</v>
      </c>
      <c r="CK33" s="23"/>
      <c r="CL33" s="30" t="e">
        <f ca="1">IF(CI33="","",INDEX('[1] 01-01-23 au 24-05-2024'!$AO$23:$AO$5010,MATCH(BV33,'[1] 01-01-23 au 24-05-2024'!$AM$23:$AM$5010,0)))</f>
        <v>#N/A</v>
      </c>
      <c r="CM33" s="29" t="str">
        <f t="shared" si="32"/>
        <v/>
      </c>
      <c r="CN33" s="23" t="str">
        <f t="shared" ca="1" si="33"/>
        <v/>
      </c>
      <c r="CO33" s="23"/>
      <c r="CP33" s="31" t="str">
        <f t="shared" si="34"/>
        <v/>
      </c>
      <c r="CQ33" s="23" t="str">
        <f t="shared" ca="1" si="35"/>
        <v/>
      </c>
      <c r="CR33" s="23"/>
      <c r="CS33" s="32" t="str">
        <f t="shared" si="36"/>
        <v/>
      </c>
      <c r="CT33" s="33"/>
      <c r="CU33" s="34">
        <f t="shared" ca="1" si="37"/>
        <v>0</v>
      </c>
      <c r="CV33" s="34">
        <f t="shared" si="38"/>
        <v>0</v>
      </c>
      <c r="CW33" s="35">
        <f t="shared" si="38"/>
        <v>0</v>
      </c>
      <c r="CX33" s="34">
        <f t="shared" ca="1" si="39"/>
        <v>1199.5</v>
      </c>
      <c r="CY33" s="34">
        <f t="shared" si="40"/>
        <v>0</v>
      </c>
      <c r="CZ33" s="35">
        <f t="shared" si="41"/>
        <v>0</v>
      </c>
      <c r="DA33" s="22">
        <f t="shared" si="42"/>
        <v>45498</v>
      </c>
      <c r="DB33" s="35" t="str" cm="1">
        <f t="array" aca="1" ref="DB33" ca="1">IFERROR(INDEX(INDIRECT("'"&amp;n_feu&amp;"'!$O$5:$O$154"),MATCH($Y33&amp;DB$13,INDIRECT("'"&amp;n_feu&amp;"'!$C$5:$C$154")&amp;INDIRECT("'"&amp;n_feu&amp;"'!$D$5:$D$154"),0)),"")</f>
        <v/>
      </c>
      <c r="DC33" s="35"/>
      <c r="DD33" s="35" t="str">
        <f t="shared" ca="1" si="43"/>
        <v/>
      </c>
      <c r="DE33" s="36" t="str">
        <f t="shared" ca="1" si="44"/>
        <v/>
      </c>
      <c r="DF33" s="23" t="str">
        <f t="shared" ca="1" si="45"/>
        <v/>
      </c>
      <c r="DG33" s="23"/>
      <c r="DH33" s="31"/>
      <c r="DI33" s="37"/>
      <c r="DJ33" s="22">
        <f t="shared" si="46"/>
        <v>45498</v>
      </c>
      <c r="DK33" s="35" t="str" cm="1">
        <f t="array" aca="1" ref="DK33" ca="1">IFERROR(INDEX(INDIRECT("'"&amp;n_feu&amp;"'!$O$5:$O$164"),MATCH($Y33&amp;DK$13,INDIRECT("'"&amp;n_feu&amp;"'!$C$5:$C$164")&amp;INDIRECT("'"&amp;n_feu&amp;"'!$D$5:$D$164"),0)),"")</f>
        <v/>
      </c>
      <c r="DL33" s="35"/>
      <c r="DM33" s="35" t="str">
        <f t="shared" ca="1" si="47"/>
        <v/>
      </c>
      <c r="DN33" s="38">
        <f t="shared" ca="1" si="48"/>
        <v>0</v>
      </c>
      <c r="DO33" s="39" t="str" cm="1">
        <f t="array" ref="DO33">IF(ISNA(MATCH(A33,INT([2]SUMUP!$B$4:$B$550),0)),"",INDEX([2]SUMUP!$W:$W,MAX(IF(INT([2]SUMUP!$B$4:$B$550)=A33,ROW([2]SUMUP!$B$4:$B$550)))))</f>
        <v/>
      </c>
      <c r="DP33" s="39" t="str" cm="1">
        <f t="array" ref="DP33">IF(ISNA(MATCH(A33,INT([2]SUMUP!$B$4:$B$550),0)),"",INDEX([2]SUMUP!$X:$X,MAX(IF(INT([2]SUMUP!$B$4:$B$550)=A33,ROW([2]SUMUP!$B$4:$B$550)))))</f>
        <v/>
      </c>
      <c r="DQ33" s="39" t="str" cm="1">
        <f t="array" ref="DQ33">IF(ISNA(MATCH(A33,INT([2]SUMUP!$B$4:$B$550),0)),"",INDEX([2]SUMUP!$Y:$Y,MAX(IF(INT([2]SUMUP!$B$4:$B$550)=A33,ROW([2]SUMUP!$B$4:$B$550)))))</f>
        <v/>
      </c>
      <c r="DR33" s="36" t="str">
        <f t="shared" ca="1" si="106"/>
        <v/>
      </c>
      <c r="DS33" s="23" t="str">
        <f t="shared" ca="1" si="50"/>
        <v/>
      </c>
      <c r="DT33" s="23"/>
      <c r="DU33" s="31"/>
      <c r="DV33" s="37"/>
      <c r="DW33" s="22">
        <f t="shared" si="51"/>
        <v>45498</v>
      </c>
      <c r="DX33" s="40" t="str">
        <f t="shared" ca="1" si="52"/>
        <v/>
      </c>
      <c r="DY33" s="40">
        <f t="shared" ca="1" si="53"/>
        <v>779.5</v>
      </c>
      <c r="DZ33" s="40" t="str">
        <f t="shared" ca="1" si="54"/>
        <v/>
      </c>
      <c r="EA33" s="40">
        <f t="shared" ca="1" si="55"/>
        <v>420</v>
      </c>
      <c r="EB33" s="40" t="str">
        <f t="shared" ca="1" si="56"/>
        <v/>
      </c>
      <c r="EC33" s="40" t="str">
        <f t="shared" ca="1" si="57"/>
        <v/>
      </c>
      <c r="ED33" s="40"/>
      <c r="EE33" s="40" t="str">
        <f t="shared" ca="1" si="58"/>
        <v/>
      </c>
      <c r="EF33" s="41" t="str">
        <f t="shared" ca="1" si="107"/>
        <v/>
      </c>
      <c r="EG33" s="35">
        <f t="shared" ca="1" si="60"/>
        <v>1199.5</v>
      </c>
      <c r="EH33" s="35" t="str" cm="1">
        <f t="array" aca="1" ref="EH33" ca="1">IFERROR(INDEX(INDIRECT("'"&amp;n_feu&amp;"'!$BH$5:$BH$154"),MATCH($Y33&amp;EH$13,INDIRECT("'"&amp;n_feu&amp;"'!$C$5:$C$154")&amp;INDIRECT("'"&amp;n_feu&amp;"'!$D$5:$D$154"),0)),"")</f>
        <v/>
      </c>
      <c r="EI33" s="35" cm="1">
        <f t="array" aca="1" ref="EI33" ca="1">IFERROR(INDEX(INDIRECT("'"&amp;n_feu&amp;"'!$BH$5:$BH$164"),MATCH($Y33&amp;EI$13,INDIRECT("'"&amp;n_feu&amp;"'!$C$5:$C$164")&amp;INDIRECT("'"&amp;n_feu&amp;"'!$D$5:$D$164"),0)),"")</f>
        <v>60</v>
      </c>
      <c r="EJ33" s="34" t="str" cm="1">
        <f t="array" aca="1" ref="EJ33" ca="1">IFERROR(INDEX(INDIRECT("'"&amp;n_feu&amp;"'!$BH$5:$BH$154"),MATCH($Y33&amp;EJ$13,INDIRECT("'"&amp;n_feu&amp;"'!$C$5:$C$154")&amp;INDIRECT("'"&amp;n_feu&amp;"'!$D$5:$D$154"),0)),"")</f>
        <v/>
      </c>
      <c r="EK33" s="34" cm="1">
        <f t="array" aca="1" ref="EK33" ca="1">IFERROR(INDEX(INDIRECT("'"&amp;n_feu&amp;"'!$BH$5:$BH$154"),MATCH($Y33&amp;EK$13,INDIRECT("'"&amp;n_feu&amp;"'!$C$5:$C$154")&amp;INDIRECT("'"&amp;n_feu&amp;"'!$D$5:$D$154"),0)),"")</f>
        <v>0</v>
      </c>
      <c r="EL33" s="34" t="str" cm="1">
        <f t="array" aca="1" ref="EL33" ca="1">IFERROR(INDEX(INDIRECT("'"&amp;n_feu&amp;"'!$BH$5:$BH$154"),MATCH($Y33&amp;EL$13,INDIRECT("'"&amp;n_feu&amp;"'!$C$5:$C$154")&amp;INDIRECT("'"&amp;n_feu&amp;"'!$D$5:$D$154"),0)),"")</f>
        <v/>
      </c>
      <c r="EM33" s="34" t="str" cm="1">
        <f t="array" aca="1" ref="EM33" ca="1">IFERROR(INDEX(INDIRECT("'"&amp;n_feu&amp;"'!$BH$5:$BH$154"),MATCH($Y33&amp;EM$13,INDIRECT("'"&amp;n_feu&amp;"'!$C$5:$C$154")&amp;INDIRECT("'"&amp;n_feu&amp;"'!$D$5:$D$154"),0)),"")</f>
        <v/>
      </c>
      <c r="EN33" s="34" t="str">
        <f t="shared" ca="1" si="61"/>
        <v/>
      </c>
      <c r="EO33" s="34">
        <f t="shared" ca="1" si="62"/>
        <v>60</v>
      </c>
      <c r="EP33" s="22">
        <f t="shared" si="63"/>
        <v>45498</v>
      </c>
      <c r="EQ33" s="23" t="str" cm="1">
        <f t="array" aca="1" ref="EQ33" ca="1">IFERROR(INDEX(INDIRECT("'"&amp;n_feu&amp;"'!$Q$5:$Q$144"),MATCH($Y33&amp;EQ$13,INDIRECT("'"&amp;n_feu&amp;"'!$C$5:$C$144")&amp;INDIRECT("'"&amp;n_feu&amp;"'!$D$5:$D$144"),0)),"")</f>
        <v/>
      </c>
      <c r="ER33" s="23" t="str" cm="1">
        <f t="array" aca="1" ref="ER33" ca="1">IFERROR(INDEX(INDIRECT("'"&amp;n_feu&amp;"'!$Q$5:$Q$164"),MATCH($Y33&amp;ER$13,INDIRECT("'"&amp;n_feu&amp;"'!$C$5:$C$164")&amp;INDIRECT("'"&amp;n_feu&amp;"'!$D$5:$D$164"),0)),"")</f>
        <v/>
      </c>
      <c r="ES33" s="23" t="str" cm="1">
        <f t="array" aca="1" ref="ES33" ca="1">IFERROR(INDEX(INDIRECT("'"&amp;n_feu&amp;"'!$Q$5:$Q$144"),MATCH($Y33&amp;ES$13,INDIRECT("'"&amp;n_feu&amp;"'!$C$5:$C$144")&amp;INDIRECT("'"&amp;n_feu&amp;"'!$D$5:$D$144"),0)),"")</f>
        <v/>
      </c>
      <c r="ET33" s="23" t="str" cm="1">
        <f t="array" aca="1" ref="ET33" ca="1">IFERROR(INDEX(INDIRECT("'"&amp;n_feu&amp;"'!$Q$5:$Q$144"),MATCH($Y33&amp;ET$13,INDIRECT("'"&amp;n_feu&amp;"'!$C$5:$C$144")&amp;INDIRECT("'"&amp;n_feu&amp;"'!$D$5:$D$144"),0)),"")</f>
        <v/>
      </c>
      <c r="EU33" s="23" t="str" cm="1">
        <f t="array" aca="1" ref="EU33" ca="1">IFERROR(INDEX(INDIRECT("'"&amp;n_feu&amp;"'!$Q$5:$Q$144"),MATCH($Y33&amp;EU$13,INDIRECT("'"&amp;n_feu&amp;"'!$C$5:$C$144")&amp;INDIRECT("'"&amp;n_feu&amp;"'!$D$5:$D$144"),0)),"")</f>
        <v/>
      </c>
      <c r="EV33" s="23" t="str" cm="1">
        <f t="array" aca="1" ref="EV33" ca="1">IFERROR(INDEX(INDIRECT("'"&amp;n_feu&amp;"'!$Q$5:$Q$144"),MATCH($Y33&amp;EV$13,INDIRECT("'"&amp;n_feu&amp;"'!$C$5:$C$144")&amp;INDIRECT("'"&amp;n_feu&amp;"'!$D$5:$D$144"),0)),"")</f>
        <v/>
      </c>
      <c r="EW33" s="23" t="str" cm="1">
        <f t="array" aca="1" ref="EW33" ca="1">IFERROR(INDEX(INDIRECT("'"&amp;n_feu&amp;"'!$Q$5:$Q$144"),MATCH($Y33&amp;EW$13,INDIRECT("'"&amp;n_feu&amp;"'!$C$5:$C$144")&amp;INDIRECT("'"&amp;n_feu&amp;"'!$D$5:$D$144"),0)),"")</f>
        <v/>
      </c>
      <c r="EX33" s="42" t="str">
        <f t="shared" ca="1" si="64"/>
        <v/>
      </c>
      <c r="EY33" s="43" t="str">
        <f t="shared" ca="1" si="65"/>
        <v/>
      </c>
      <c r="EZ33" s="44">
        <f t="shared" si="66"/>
        <v>45498</v>
      </c>
      <c r="FA33" s="23" t="str" cm="1">
        <f t="array" aca="1" ref="FA33" ca="1">IFERROR(INDEX(INDIRECT("'"&amp;n_feu&amp;"'!$R$5:$R$144"),MATCH($Y33&amp;FA$15,INDIRECT("'"&amp;n_feu&amp;"'!$C$5:$C$144")&amp;INDIRECT("'"&amp;n_feu&amp;"'!$D$5:$D$144"),0)),"")</f>
        <v/>
      </c>
      <c r="FB33" s="26" cm="1">
        <f t="array" aca="1" ref="FB33" ca="1">IFERROR(INDEX(INDIRECT("'"&amp;n_feu&amp;"'!$R$5:$R$164"),MATCH($Y33&amp;FB$15,INDIRECT("'"&amp;n_feu&amp;"'!$C$5:$C$164")&amp;INDIRECT("'"&amp;n_feu&amp;"'!$D$5:$D$164"),0)),"")</f>
        <v>399</v>
      </c>
      <c r="FC33" s="23" t="str" cm="1">
        <f t="array" aca="1" ref="FC33" ca="1">IFERROR(INDEX(INDIRECT("'"&amp;n_feu&amp;"'!$R$5:$R$144"),MATCH($Y33&amp;FC$15,INDIRECT("'"&amp;n_feu&amp;"'!$C$5:$C$144")&amp;INDIRECT("'"&amp;n_feu&amp;"'!$D$5:$D$144"),0)),"")</f>
        <v/>
      </c>
      <c r="FD33" s="26" cm="1">
        <f t="array" aca="1" ref="FD33" ca="1">IFERROR(INDEX(INDIRECT("'"&amp;n_feu&amp;"'!$R$5:$R$144"),MATCH($Y33&amp;FD$15,INDIRECT("'"&amp;n_feu&amp;"'!$C$5:$C$144")&amp;INDIRECT("'"&amp;n_feu&amp;"'!$D$5:$D$144"),0)),"")</f>
        <v>300</v>
      </c>
      <c r="FE33" s="26" t="str" cm="1">
        <f t="array" aca="1" ref="FE33" ca="1">IFERROR(INDEX(INDIRECT("'"&amp;n_feu&amp;"'!$R$5:$R$144"),MATCH($Y33&amp;FE$15,INDIRECT("'"&amp;n_feu&amp;"'!$C$5:$C$144")&amp;INDIRECT("'"&amp;n_feu&amp;"'!$D$5:$D$144"),0)),"")</f>
        <v/>
      </c>
      <c r="FF33" s="26" t="str" cm="1">
        <f t="array" aca="1" ref="FF33" ca="1">IFERROR(INDEX(INDIRECT("'"&amp;n_feu&amp;"'!$R$5:$R$154"),MATCH($Y33&amp;FF$15,INDIRECT("'"&amp;n_feu&amp;"'!$C$5:$C$154")&amp;INDIRECT("'"&amp;n_feu&amp;"'!$D$5:$D$154"),0)),"")</f>
        <v/>
      </c>
      <c r="FG33" s="58" t="str" cm="1">
        <f t="array" aca="1" ref="FG33" ca="1">IFERROR(INDEX(INDIRECT("'"&amp;n_feu&amp;"'!$R$5:$R$154"),MATCH($Y33&amp;FG$15,INDIRECT("'"&amp;n_feu&amp;"'!$C$5:$C$154")&amp;INDIRECT("'"&amp;n_feu&amp;"'!$D$5:$D$154"),0)),"")</f>
        <v/>
      </c>
      <c r="FH33" s="59" t="str">
        <f t="shared" ca="1" si="108"/>
        <v/>
      </c>
      <c r="FI33" s="46">
        <f t="shared" ca="1" si="68"/>
        <v>699</v>
      </c>
      <c r="FJ33" s="35">
        <f t="shared" ca="1" si="69"/>
        <v>11.813099999999999</v>
      </c>
      <c r="FK33" s="36" t="str">
        <f t="shared" ca="1" si="70"/>
        <v/>
      </c>
      <c r="FL33" s="23"/>
      <c r="FM33" s="23" t="str">
        <f t="shared" ca="1" si="71"/>
        <v/>
      </c>
      <c r="FN33" s="47" t="str">
        <f t="shared" si="72"/>
        <v/>
      </c>
      <c r="FO33" s="31"/>
      <c r="FP33" s="48"/>
      <c r="FQ33" s="36">
        <f t="shared" ca="1" si="73"/>
        <v>392.25689999999997</v>
      </c>
      <c r="FR33" s="23">
        <f>118.95+98.31+70.78+104.21</f>
        <v>392.24999999999994</v>
      </c>
      <c r="FS33" s="23">
        <f t="shared" ca="1" si="109"/>
        <v>-6.9000000000301043E-3</v>
      </c>
      <c r="FT33" s="47">
        <f t="shared" si="97"/>
        <v>392.24999999999994</v>
      </c>
      <c r="FU33" s="31">
        <v>723.63</v>
      </c>
      <c r="FV33" s="49" t="s">
        <v>166</v>
      </c>
      <c r="FW33" s="22">
        <f t="shared" si="76"/>
        <v>45498</v>
      </c>
      <c r="FX33" s="36" t="str">
        <f t="shared" ca="1" si="77"/>
        <v/>
      </c>
      <c r="FY33" s="23"/>
      <c r="FZ33" s="23" t="str">
        <f t="shared" ca="1" si="78"/>
        <v/>
      </c>
      <c r="GA33" s="47" t="str">
        <f t="shared" si="79"/>
        <v/>
      </c>
      <c r="GB33" s="50"/>
      <c r="GC33" s="48"/>
      <c r="GD33" s="51">
        <f t="shared" ca="1" si="80"/>
        <v>294.93</v>
      </c>
      <c r="GE33" s="23">
        <v>294.93</v>
      </c>
      <c r="GF33" s="23">
        <f t="shared" ca="1" si="81"/>
        <v>0</v>
      </c>
      <c r="GG33" s="47">
        <f t="shared" si="82"/>
        <v>294.93</v>
      </c>
      <c r="GH33" s="31"/>
      <c r="GI33" s="49"/>
      <c r="GJ33" s="51" t="str">
        <f t="shared" ca="1" si="83"/>
        <v/>
      </c>
      <c r="GK33" s="23"/>
      <c r="GL33" s="23" t="str">
        <f t="shared" ca="1" si="84"/>
        <v/>
      </c>
      <c r="GM33" s="47" t="str">
        <f t="shared" si="85"/>
        <v/>
      </c>
      <c r="GN33" s="31"/>
      <c r="GO33" s="53"/>
      <c r="GP33" s="51" t="str">
        <f t="shared" ca="1" si="86"/>
        <v/>
      </c>
      <c r="GQ33" s="23"/>
      <c r="GR33" s="23" t="str">
        <f t="shared" ca="1" si="87"/>
        <v/>
      </c>
      <c r="GS33" s="47" t="str">
        <f t="shared" si="88"/>
        <v/>
      </c>
      <c r="GT33" s="31"/>
      <c r="GU33" s="53"/>
      <c r="GV33" s="36" t="str" cm="1">
        <f t="array" aca="1" ref="GV33" ca="1">IFERROR(INDEX(INDIRECT("'"&amp;n_feu&amp;"'!$O$5:$O$154"),MATCH($Y33&amp;DB$13,INDIRECT("'"&amp;n_feu&amp;"'!$C$5:$C$154")&amp;INDIRECT("'"&amp;n_feu&amp;"'!$D$5:$D$154"),0)),"")</f>
        <v/>
      </c>
      <c r="GW33" s="23" t="str">
        <f t="shared" si="89"/>
        <v/>
      </c>
      <c r="GX33" s="23"/>
      <c r="GY33" s="23" t="str">
        <f t="shared" si="90"/>
        <v/>
      </c>
      <c r="GZ33" s="47" t="str">
        <f t="shared" si="91"/>
        <v/>
      </c>
      <c r="HA33" s="31"/>
      <c r="HB33" s="53"/>
      <c r="HC33" s="22">
        <f t="shared" si="92"/>
        <v>45498</v>
      </c>
      <c r="HD33" s="23" t="str" cm="1">
        <f t="array" aca="1" ref="HD33" ca="1">IFERROR(INDEX(INDIRECT("'"&amp;n_feu&amp;"'!$S$5:$S$144"),MATCH($Y33&amp;HD$15,INDIRECT("'"&amp;n_feu&amp;"'!$C$5:$C$144")&amp;INDIRECT("'"&amp;n_feu&amp;"'!$D$5:$D$144"),0)),"")</f>
        <v/>
      </c>
      <c r="HE33" s="23" t="str" cm="1">
        <f t="array" aca="1" ref="HE33" ca="1">IFERROR(INDEX(INDIRECT("'"&amp;n_feu&amp;"'!$S$5:$S$164"),MATCH($Y33&amp;HE$15,INDIRECT("'"&amp;n_feu&amp;"'!$C$5:$C$164")&amp;INDIRECT("'"&amp;n_feu&amp;"'!$D$5:$D$164"),0)),"")</f>
        <v/>
      </c>
      <c r="HF33" s="23" t="str" cm="1">
        <f t="array" aca="1" ref="HF33" ca="1">IFERROR(INDEX(INDIRECT("'"&amp;n_feu&amp;"'!$S$5:$S$144"),MATCH($Y33&amp;HF$15,INDIRECT("'"&amp;n_feu&amp;"'!$C$5:$C$144")&amp;INDIRECT("'"&amp;n_feu&amp;"'!$D$5:$D$144"),0)),"")</f>
        <v/>
      </c>
      <c r="HG33" s="23" t="str" cm="1">
        <f t="array" aca="1" ref="HG33" ca="1">IFERROR(INDEX(INDIRECT("'"&amp;n_feu&amp;"'!$S$5:$S$144"),MATCH($Y33&amp;HG$15,INDIRECT("'"&amp;n_feu&amp;"'!$C$5:$C$144")&amp;INDIRECT("'"&amp;n_feu&amp;"'!$D$5:$D$144"),0)),"")</f>
        <v/>
      </c>
      <c r="HH33" s="23" t="str" cm="1">
        <f t="array" aca="1" ref="HH33" ca="1">IFERROR(INDEX(INDIRECT("'"&amp;n_feu&amp;"'!$S$5:$S$144"),MATCH($Y33&amp;HH$15,INDIRECT("'"&amp;n_feu&amp;"'!$C$5:$C$144")&amp;INDIRECT("'"&amp;n_feu&amp;"'!$D$5:$D$144"),0)),"")</f>
        <v/>
      </c>
      <c r="HI33" s="23" t="str" cm="1">
        <f t="array" aca="1" ref="HI33" ca="1">IFERROR(INDEX(INDIRECT("'"&amp;n_feu&amp;"'!$S$5:$S$144"),MATCH($Y33&amp;HI$15,INDIRECT("'"&amp;n_feu&amp;"'!$C$5:$C$144")&amp;INDIRECT("'"&amp;n_feu&amp;"'!$D$5:$D$144"),0)),"")</f>
        <v/>
      </c>
      <c r="HJ33" s="23" t="str" cm="1">
        <f t="array" aca="1" ref="HJ33" ca="1">IFERROR(INDEX(INDIRECT("'"&amp;n_feu&amp;"'!$S$5:$S$144"),MATCH($Y33&amp;HJ$15,INDIRECT("'"&amp;n_feu&amp;"'!$C$5:$C$144")&amp;INDIRECT("'"&amp;n_feu&amp;"'!$D$5:$D$144"),0)),"")</f>
        <v/>
      </c>
      <c r="HK33" s="22">
        <f t="shared" si="93"/>
        <v>45498</v>
      </c>
      <c r="HL33" s="23" t="str" cm="1">
        <f t="array" aca="1" ref="HL33" ca="1">IFERROR(INDEX(INDIRECT("'"&amp;n_feu&amp;"'!$S$5:$S$144"),MATCH($Y33&amp;HL$15,INDIRECT("'"&amp;n_feu&amp;"'!$C$5:$C$144")&amp;INDIRECT("'"&amp;n_feu&amp;"'!$D$5:$D$144"),0)),"")</f>
        <v/>
      </c>
      <c r="HM33" s="23" t="str" cm="1">
        <f t="array" aca="1" ref="HM33" ca="1">IFERROR(INDEX(INDIRECT("'"&amp;n_feu&amp;"'!$S$5:$S$164"),MATCH($Y33&amp;HM$15,INDIRECT("'"&amp;n_feu&amp;"'!$C$5:$C$164")&amp;INDIRECT("'"&amp;n_feu&amp;"'!$D$5:$D$164"),0)),"")</f>
        <v/>
      </c>
      <c r="HN33" s="23" t="str" cm="1">
        <f t="array" aca="1" ref="HN33" ca="1">IFERROR(INDEX(INDIRECT("'"&amp;n_feu&amp;"'!$S$5:$S$144"),MATCH($Y33&amp;HN$15,INDIRECT("'"&amp;n_feu&amp;"'!$C$5:$C$144")&amp;INDIRECT("'"&amp;n_feu&amp;"'!$D$5:$D$144"),0)),"")</f>
        <v/>
      </c>
      <c r="HO33" s="23" t="str" cm="1">
        <f t="array" aca="1" ref="HO33" ca="1">IFERROR(INDEX(INDIRECT("'"&amp;n_feu&amp;"'!$S$5:$S$144"),MATCH($Y33&amp;HO$15,INDIRECT("'"&amp;n_feu&amp;"'!$C$5:$C$144")&amp;INDIRECT("'"&amp;n_feu&amp;"'!$D$5:$D$144"),0)),"")</f>
        <v/>
      </c>
      <c r="HP33" s="23" t="str" cm="1">
        <f t="array" aca="1" ref="HP33" ca="1">IFERROR(INDEX(INDIRECT("'"&amp;n_feu&amp;"'!$S$5:$S$144"),MATCH($Y33&amp;HP$15,INDIRECT("'"&amp;n_feu&amp;"'!$C$5:$C$144")&amp;INDIRECT("'"&amp;n_feu&amp;"'!$D$5:$D$144"),0)),"")</f>
        <v/>
      </c>
      <c r="HQ33" s="23" t="str" cm="1">
        <f t="array" aca="1" ref="HQ33" ca="1">IFERROR(INDEX(INDIRECT("'"&amp;n_feu&amp;"'!$S$5:$S$144"),MATCH($Y33&amp;HQ$15,INDIRECT("'"&amp;n_feu&amp;"'!$C$5:$C$144")&amp;INDIRECT("'"&amp;n_feu&amp;"'!$D$5:$D$144"),0)),"")</f>
        <v/>
      </c>
      <c r="HR33" s="23" t="str" cm="1">
        <f t="array" aca="1" ref="HR33" ca="1">IFERROR(INDEX(INDIRECT("'"&amp;n_feu&amp;"'!$S$5:$S$144"),MATCH($Y33&amp;HR$15,INDIRECT("'"&amp;n_feu&amp;"'!$C$5:$C$144")&amp;INDIRECT("'"&amp;n_feu&amp;"'!$D$5:$D$144"),0)),"")</f>
        <v/>
      </c>
      <c r="HS33" s="54">
        <f t="shared" ca="1" si="94"/>
        <v>0</v>
      </c>
      <c r="HT33" s="54">
        <f t="shared" ca="1" si="95"/>
        <v>0</v>
      </c>
    </row>
    <row r="34" spans="1:228" ht="30" customHeight="1" x14ac:dyDescent="0.25">
      <c r="A34" s="22">
        <v>45499</v>
      </c>
      <c r="B34" s="23" t="str" cm="1">
        <f t="array" aca="1" ref="B34" ca="1">IFERROR(INDEX(INDIRECT("'"&amp;n_feu&amp;"'!$F$5:$F$144"),MATCH($A34&amp;B$13,INDIRECT("'"&amp;n_feu&amp;"'!$C$5:$C$144")&amp;INDIRECT("'"&amp;n_feu&amp;"'!$D$5:$D$144"),0)),"")</f>
        <v/>
      </c>
      <c r="C34" s="23" cm="1">
        <f t="array" aca="1" ref="C34" ca="1">IFERROR(INDEX(INDIRECT("'"&amp;n_feu&amp;"'!$F$5:$F$164"),MATCH($A34&amp;C$13,INDIRECT("'"&amp;n_feu&amp;"'!$C$5:$C$164")&amp;INDIRECT("'"&amp;n_feu&amp;"'!$D$5:$D$164"),0)),"")</f>
        <v>1005</v>
      </c>
      <c r="D34" s="23" t="str" cm="1">
        <f t="array" aca="1" ref="D34" ca="1">IFERROR(INDEX(INDIRECT("'"&amp;n_feu&amp;"'!$F$5:$F$144"),MATCH($A34&amp;D$13,INDIRECT("'"&amp;n_feu&amp;"'!$C$5:$C$144")&amp;INDIRECT("'"&amp;n_feu&amp;"'!$D$5:$D$144"),0)),"")</f>
        <v/>
      </c>
      <c r="E34" s="23" cm="1">
        <f t="array" aca="1" ref="E34" ca="1">IFERROR(INDEX(INDIRECT("'"&amp;n_feu&amp;"'!$F$5:$F$144"),MATCH($A34&amp;E$13,INDIRECT("'"&amp;n_feu&amp;"'!$C$5:$C$144")&amp;INDIRECT("'"&amp;n_feu&amp;"'!$D$5:$D$144"),0)),"")</f>
        <v>1660</v>
      </c>
      <c r="F34" s="23" t="str" cm="1">
        <f t="array" aca="1" ref="F34" ca="1">IFERROR(INDEX(INDIRECT("'"&amp;n_feu&amp;"'!$F$5:$F$154"),MATCH($A34&amp;F$13,INDIRECT("'"&amp;n_feu&amp;"'!$C$5:$C$154")&amp;INDIRECT("'"&amp;n_feu&amp;"'!$D$5:$D$154"),0)),"")</f>
        <v/>
      </c>
      <c r="G34" s="23" t="str" cm="1">
        <f t="array" aca="1" ref="G34" ca="1">IFERROR(INDEX(INDIRECT("'"&amp;n_feu&amp;"'!$F$5:$F$154"),MATCH($A34&amp;G$13,INDIRECT("'"&amp;n_feu&amp;"'!$C$5:$C$154")&amp;INDIRECT("'"&amp;n_feu&amp;"'!$D$5:$D$154"),0)),"")</f>
        <v/>
      </c>
      <c r="H34" s="24">
        <f t="shared" ca="1" si="4"/>
        <v>0</v>
      </c>
      <c r="I34" s="25">
        <f t="shared" ca="1" si="98"/>
        <v>2665</v>
      </c>
      <c r="J34" s="22">
        <f t="shared" si="6"/>
        <v>45499</v>
      </c>
      <c r="K34" s="26" t="str" cm="1">
        <f t="array" aca="1" ref="K34" ca="1">IFERROR(INDEX(INDIRECT("'"&amp;n_feu&amp;"'!$cv$5:$cv$144"),MATCH($A34&amp;K$13,INDIRECT("'"&amp;n_feu&amp;"'!$C$5:$C$144")&amp;INDIRECT("'"&amp;n_feu&amp;"'!$D$5:$D$144"),0)),"")</f>
        <v/>
      </c>
      <c r="L34" s="27" t="str">
        <f t="shared" ca="1" si="99"/>
        <v>0</v>
      </c>
      <c r="M34" s="26" cm="1">
        <f t="array" aca="1" ref="M34" ca="1">IFERROR(INDEX(INDIRECT("'"&amp;n_feu&amp;"'!$cv$5:$cv$164"),MATCH($A34&amp;M$13,INDIRECT("'"&amp;n_feu&amp;"'!$C$5:$C$164")&amp;INDIRECT("'"&amp;n_feu&amp;"'!$D$5:$D$164"),0)),"")</f>
        <v>1005</v>
      </c>
      <c r="N34" s="27" t="str">
        <f t="shared" ca="1" si="100"/>
        <v>0</v>
      </c>
      <c r="O34" s="26" t="str" cm="1">
        <f t="array" aca="1" ref="O34" ca="1">IFERROR(INDEX(INDIRECT("'"&amp;n_feu&amp;"'!$cv$5:$cv$144"),MATCH($A34&amp;O$13,INDIRECT("'"&amp;n_feu&amp;"'!$C$5:$C$144")&amp;INDIRECT("'"&amp;n_feu&amp;"'!$D$5:$D$144"),0)),"")</f>
        <v/>
      </c>
      <c r="P34" s="27" t="str">
        <f t="shared" ca="1" si="101"/>
        <v>0</v>
      </c>
      <c r="Q34" s="26" cm="1">
        <f t="array" aca="1" ref="Q34" ca="1">IFERROR(INDEX(INDIRECT("'"&amp;n_feu&amp;"'!$cv$5:$cv$144"),MATCH($A34&amp;Q$13,INDIRECT("'"&amp;n_feu&amp;"'!$C$5:$C$144")&amp;INDIRECT("'"&amp;n_feu&amp;"'!$D$5:$D$144"),0)),"")</f>
        <v>1660</v>
      </c>
      <c r="R34" s="27" t="str">
        <f t="shared" ca="1" si="102"/>
        <v>0</v>
      </c>
      <c r="S34" s="26" t="str" cm="1">
        <f t="array" aca="1" ref="S34" ca="1">IFERROR(INDEX(INDIRECT("'"&amp;n_feu&amp;"'!$cv$5:$cv$154"),MATCH($A34&amp;S$13,INDIRECT("'"&amp;n_feu&amp;"'!$C$5:$C$154")&amp;INDIRECT("'"&amp;n_feu&amp;"'!$D$5:$D$154"),0)),"")</f>
        <v/>
      </c>
      <c r="T34" s="27" t="str">
        <f t="shared" ca="1" si="103"/>
        <v>0</v>
      </c>
      <c r="U34" s="26" t="str" cm="1">
        <f t="array" aca="1" ref="U34" ca="1">IFERROR(INDEX(INDIRECT("'"&amp;n_feu&amp;"'!$cv$5:$cv$154"),MATCH($A34&amp;U$13,INDIRECT("'"&amp;n_feu&amp;"'!$C$5:$C$154")&amp;INDIRECT("'"&amp;n_feu&amp;"'!$D$5:$D$154"),0)),"")</f>
        <v/>
      </c>
      <c r="V34" s="27" t="str">
        <f t="shared" ca="1" si="104"/>
        <v>0</v>
      </c>
      <c r="W34" s="28">
        <f t="shared" ca="1" si="13"/>
        <v>0</v>
      </c>
      <c r="X34" s="28">
        <f t="shared" ca="1" si="14"/>
        <v>0</v>
      </c>
      <c r="Y34" s="22">
        <f t="shared" si="15"/>
        <v>45499</v>
      </c>
      <c r="Z34" s="23" t="str" cm="1">
        <f t="array" aca="1" ref="Z34" ca="1">IFERROR(INDEX(INDIRECT("'"&amp;n_feu&amp;"'!$I$5:$I$144"),MATCH($Y34&amp;Z$13,INDIRECT("'"&amp;n_feu&amp;"'!$C$5:$C$144")&amp;INDIRECT("'"&amp;n_feu&amp;"'!$D$5:$D$144"),0)),"")</f>
        <v/>
      </c>
      <c r="AA34" s="23" cm="1">
        <f t="array" aca="1" ref="AA34" ca="1">IFERROR(INDEX(INDIRECT("'"&amp;n_feu&amp;"'!$I$5:$I$164"),MATCH($Y34&amp;AA$13,INDIRECT("'"&amp;n_feu&amp;"'!$C$5:$C$164")&amp;INDIRECT("'"&amp;n_feu&amp;"'!$D$5:$D$164"),0)),"")</f>
        <v>432</v>
      </c>
      <c r="AB34" s="23" t="str" cm="1">
        <f t="array" aca="1" ref="AB34" ca="1">IFERROR(INDEX(INDIRECT("'"&amp;n_feu&amp;"'!$I$5:$I$144"),MATCH($Y34&amp;AB$13,INDIRECT("'"&amp;n_feu&amp;"'!$C$5:$C$144")&amp;INDIRECT("'"&amp;n_feu&amp;"'!$D$5:$D$144"),0)),"")</f>
        <v/>
      </c>
      <c r="AC34" s="23" cm="1">
        <f t="array" aca="1" ref="AC34" ca="1">IFERROR(INDEX(INDIRECT("'"&amp;n_feu&amp;"'!$I$5:$I$144"),MATCH($Y34&amp;AC$13,INDIRECT("'"&amp;n_feu&amp;"'!$C$5:$C$144")&amp;INDIRECT("'"&amp;n_feu&amp;"'!$D$5:$D$144"),0)),"")</f>
        <v>819</v>
      </c>
      <c r="AD34" s="23" t="str" cm="1">
        <f t="array" aca="1" ref="AD34" ca="1">IFERROR(INDEX(INDIRECT("'"&amp;n_feu&amp;"'!$I$5:$I$144"),MATCH($Y34&amp;AD$13,INDIRECT("'"&amp;n_feu&amp;"'!$C$5:$C$144")&amp;INDIRECT("'"&amp;n_feu&amp;"'!$D$5:$D$144"),0)),"")</f>
        <v/>
      </c>
      <c r="AE34" s="23" t="str" cm="1">
        <f t="array" aca="1" ref="AE34" ca="1">IFERROR(INDEX(INDIRECT("'"&amp;n_feu&amp;"'!$I$5:$I$154"),MATCH($Y34&amp;AE$13,INDIRECT("'"&amp;n_feu&amp;"'!$C$5:$C$154")&amp;INDIRECT("'"&amp;n_feu&amp;"'!$D$5:$D$154"),0)),"")</f>
        <v/>
      </c>
      <c r="AF34" s="23" t="str" cm="1">
        <f t="array" aca="1" ref="AF34" ca="1">IFERROR(INDEX(INDIRECT("'"&amp;n_feu&amp;"'!$I$5:$I$164"),MATCH($Y34&amp;AF$13,INDIRECT("'"&amp;n_feu&amp;"'!$C$5:$C$164")&amp;INDIRECT("'"&amp;n_feu&amp;"'!$D$5:$D$164"),0)),"")</f>
        <v/>
      </c>
      <c r="AG34" s="22">
        <f t="shared" si="16"/>
        <v>45499</v>
      </c>
      <c r="AH34" s="23" t="str" cm="1">
        <f t="array" aca="1" ref="AH34" ca="1">IFERROR(INDEX(INDIRECT("'"&amp;n_feu&amp;"'!$J$5:$J$144"),MATCH($Y34&amp;AH$13,INDIRECT("'"&amp;n_feu&amp;"'!$C$5:$C$144")&amp;INDIRECT("'"&amp;n_feu&amp;"'!$D$5:$D$144"),0)),"")</f>
        <v/>
      </c>
      <c r="AI34" s="23" t="str" cm="1">
        <f t="array" aca="1" ref="AI34" ca="1">IFERROR(INDEX(INDIRECT("'"&amp;n_feu&amp;"'!$J$5:$J$154"),MATCH($Y34&amp;AI$13,INDIRECT("'"&amp;n_feu&amp;"'!$C$5:$C$164")&amp;INDIRECT("'"&amp;n_feu&amp;"'!$D$5:$D$164"),0)),"")</f>
        <v/>
      </c>
      <c r="AJ34" s="23" t="str" cm="1">
        <f t="array" aca="1" ref="AJ34" ca="1">IFERROR(INDEX(INDIRECT("'"&amp;n_feu&amp;"'!$J$5:$J$144"),MATCH($Y34&amp;AJ$13,INDIRECT("'"&amp;n_feu&amp;"'!$C$5:$C$144")&amp;INDIRECT("'"&amp;n_feu&amp;"'!$D$5:$D$144"),0)),"")</f>
        <v/>
      </c>
      <c r="AK34" s="23" t="str" cm="1">
        <f t="array" aca="1" ref="AK34" ca="1">IFERROR(INDEX(INDIRECT("'"&amp;n_feu&amp;"'!$J$5:$J$144"),MATCH($Y34&amp;AK$13,INDIRECT("'"&amp;n_feu&amp;"'!$C$5:$C$144")&amp;INDIRECT("'"&amp;n_feu&amp;"'!$D$5:$D$144"),0)),"")</f>
        <v/>
      </c>
      <c r="AL34" s="23" t="str" cm="1">
        <f t="array" aca="1" ref="AL34" ca="1">IFERROR(INDEX(INDIRECT("'"&amp;n_feu&amp;"'!$J$5:$J$144"),MATCH($Y34&amp;AL$13,INDIRECT("'"&amp;n_feu&amp;"'!$C$5:$C$144")&amp;INDIRECT("'"&amp;n_feu&amp;"'!$D$5:$D$144"),0)),"")</f>
        <v/>
      </c>
      <c r="AM34" s="23" t="str" cm="1">
        <f t="array" aca="1" ref="AM34" ca="1">IFERROR(INDEX(INDIRECT("'"&amp;n_feu&amp;"'!$J$5:$J$154"),MATCH($Y34&amp;AM$13,INDIRECT("'"&amp;n_feu&amp;"'!$C$5:$C$154")&amp;INDIRECT("'"&amp;n_feu&amp;"'!$D$5:$D$154"),0)),"")</f>
        <v/>
      </c>
      <c r="AN34" s="23" t="str" cm="1">
        <f t="array" aca="1" ref="AN34" ca="1">IFERROR(INDEX(INDIRECT("'"&amp;n_feu&amp;"'!$J$5:$J$154"),MATCH($Y34&amp;AN$13,INDIRECT("'"&amp;n_feu&amp;"'!$C$5:$C$164")&amp;INDIRECT("'"&amp;n_feu&amp;"'!$D$5:$D$164"),0)),"")</f>
        <v/>
      </c>
      <c r="AO34" s="22">
        <f t="shared" si="17"/>
        <v>45499</v>
      </c>
      <c r="AP34" s="23" t="str" cm="1">
        <f t="array" aca="1" ref="AP34" ca="1">IFERROR(INDEX(INDIRECT("'"&amp;n_feu&amp;"'!$K$5:$K$144"),MATCH($Y34&amp;AP$13,INDIRECT("'"&amp;n_feu&amp;"'!$C$5:$C$144")&amp;INDIRECT("'"&amp;n_feu&amp;"'!$D$5:$D$144"),0)),"")</f>
        <v/>
      </c>
      <c r="AQ34" s="23" cm="1">
        <f t="array" aca="1" ref="AQ34" ca="1">IFERROR(INDEX(INDIRECT("'"&amp;n_feu&amp;"'!$K$5:$K$164"),MATCH($Y34&amp;AQ$13,INDIRECT("'"&amp;n_feu&amp;"'!$C$5:$C$164")&amp;INDIRECT("'"&amp;n_feu&amp;"'!$D$5:$D$164"),0)),"")</f>
        <v>133</v>
      </c>
      <c r="AR34" s="23" t="str" cm="1">
        <f t="array" aca="1" ref="AR34" ca="1">IFERROR(INDEX(INDIRECT("'"&amp;n_feu&amp;"'!$K$5:$K$144"),MATCH($Y34&amp;AR$13,INDIRECT("'"&amp;n_feu&amp;"'!$C$5:$C$144")&amp;INDIRECT("'"&amp;n_feu&amp;"'!$D$5:$D$144"),0)),"")</f>
        <v/>
      </c>
      <c r="AS34" s="23" t="str" cm="1">
        <f t="array" aca="1" ref="AS34" ca="1">IFERROR(INDEX(INDIRECT("'"&amp;n_feu&amp;"'!$K$5:$K$144"),MATCH($Y34&amp;AS$13,INDIRECT("'"&amp;n_feu&amp;"'!$C$5:$C$144")&amp;INDIRECT("'"&amp;n_feu&amp;"'!$D$5:$D$144"),0)),"")</f>
        <v/>
      </c>
      <c r="AT34" s="23" t="str" cm="1">
        <f t="array" aca="1" ref="AT34" ca="1">IFERROR(INDEX(INDIRECT("'"&amp;n_feu&amp;"'!$K$5:$K$144"),MATCH($Y34&amp;AT$13,INDIRECT("'"&amp;n_feu&amp;"'!$C$5:$C$144")&amp;INDIRECT("'"&amp;n_feu&amp;"'!$D$5:$D$144"),0)),"")</f>
        <v/>
      </c>
      <c r="AU34" s="23" t="str" cm="1">
        <f t="array" aca="1" ref="AU34" ca="1">IFERROR(INDEX(INDIRECT("'"&amp;n_feu&amp;"'!$K$5:$K$154"),MATCH($Y34&amp;AU$13,INDIRECT("'"&amp;n_feu&amp;"'!$C$5:$C$154")&amp;INDIRECT("'"&amp;n_feu&amp;"'!$D$5:$D$154"),0)),"")</f>
        <v/>
      </c>
      <c r="AV34" s="23" t="str" cm="1">
        <f t="array" aca="1" ref="AV34" ca="1">IFERROR(INDEX(INDIRECT("'"&amp;n_feu&amp;"'!$K$5:$K$154"),MATCH($Y34&amp;AV$13,INDIRECT("'"&amp;n_feu&amp;"'!$C$5:$C$154")&amp;INDIRECT("'"&amp;n_feu&amp;"'!$D$5:$D$154"),0)),"")</f>
        <v/>
      </c>
      <c r="AW34" s="22">
        <f t="shared" si="18"/>
        <v>45499</v>
      </c>
      <c r="AX34" s="23" t="str" cm="1">
        <f t="array" aca="1" ref="AX34" ca="1">IFERROR(INDEX(INDIRECT("'"&amp;n_feu&amp;"'!$L$5:$L$144"),MATCH($Y34&amp;AX$13,INDIRECT("'"&amp;n_feu&amp;"'!$C$5:$C$144")&amp;INDIRECT("'"&amp;n_feu&amp;"'!$D$5:$D$144"),0)),"")</f>
        <v/>
      </c>
      <c r="AY34" s="23" t="str" cm="1">
        <f t="array" aca="1" ref="AY34" ca="1">IFERROR(INDEX(INDIRECT("'"&amp;n_feu&amp;"'!$L$5:$L$164"),MATCH($Y34&amp;AY$13,INDIRECT("'"&amp;n_feu&amp;"'!$C$5:$C$164")&amp;INDIRECT("'"&amp;n_feu&amp;"'!$D$5:$D$164"),0)),"")</f>
        <v/>
      </c>
      <c r="AZ34" s="23" t="str" cm="1">
        <f t="array" aca="1" ref="AZ34" ca="1">IFERROR(INDEX(INDIRECT("'"&amp;n_feu&amp;"'!$L$5:$L$144"),MATCH($Y34&amp;AZ$13,INDIRECT("'"&amp;n_feu&amp;"'!$C$5:$C$144")&amp;INDIRECT("'"&amp;n_feu&amp;"'!$D$5:$D$144"),0)),"")</f>
        <v/>
      </c>
      <c r="BA34" s="23" t="str" cm="1">
        <f t="array" aca="1" ref="BA34" ca="1">IFERROR(INDEX(INDIRECT("'"&amp;n_feu&amp;"'!$L$5:$L$144"),MATCH($Y34&amp;BA$13,INDIRECT("'"&amp;n_feu&amp;"'!$C$5:$C$144")&amp;INDIRECT("'"&amp;n_feu&amp;"'!$D$5:$D$144"),0)),"")</f>
        <v/>
      </c>
      <c r="BB34" s="23" t="str" cm="1">
        <f t="array" aca="1" ref="BB34" ca="1">IFERROR(INDEX(INDIRECT("'"&amp;n_feu&amp;"'!$L$5:$L$144"),MATCH($Y34&amp;BB$13,INDIRECT("'"&amp;n_feu&amp;"'!$C$5:$C$144")&amp;INDIRECT("'"&amp;n_feu&amp;"'!$D$5:$D$144"),0)),"")</f>
        <v/>
      </c>
      <c r="BC34" s="23" t="str" cm="1">
        <f t="array" aca="1" ref="BC34" ca="1">IFERROR(INDEX(INDIRECT("'"&amp;n_feu&amp;"'!$L$5:$L$164"),MATCH($Y34&amp;BC$13,INDIRECT("'"&amp;n_feu&amp;"'!$C$5:$C$164")&amp;INDIRECT("'"&amp;n_feu&amp;"'!$D$5:$D$164"),0)),"")</f>
        <v/>
      </c>
      <c r="BD34" s="23" t="str" cm="1">
        <f t="array" aca="1" ref="BD34" ca="1">IFERROR(INDEX(INDIRECT("'"&amp;n_feu&amp;"'!$L$5:$L$154"),MATCH($Y34&amp;BD$13,INDIRECT("'"&amp;n_feu&amp;"'!$C$5:$C$154")&amp;INDIRECT("'"&amp;n_feu&amp;"'!$D$5:$D$154"),0)),"")</f>
        <v/>
      </c>
      <c r="BE34" s="22">
        <f t="shared" si="19"/>
        <v>45499</v>
      </c>
      <c r="BF34" s="23" t="str" cm="1">
        <f t="array" aca="1" ref="BF34" ca="1">IFERROR(INDEX(INDIRECT("'"&amp;n_feu&amp;"'!$M$5:$M$144"),MATCH($Y34&amp;BF$13,INDIRECT("'"&amp;n_feu&amp;"'!$C$5:$C$144")&amp;INDIRECT("'"&amp;n_feu&amp;"'!$D$5:$D$144"),0)),"")</f>
        <v/>
      </c>
      <c r="BG34" s="23" t="str" cm="1">
        <f t="array" aca="1" ref="BG34" ca="1">IFERROR(INDEX(INDIRECT("'"&amp;n_feu&amp;"'!$M$5:$M$164"),MATCH($Y34&amp;BG$13,INDIRECT("'"&amp;n_feu&amp;"'!$C$5:$C$164")&amp;INDIRECT("'"&amp;n_feu&amp;"'!$D$5:$D$164"),0)),"")</f>
        <v/>
      </c>
      <c r="BH34" s="23" t="str" cm="1">
        <f t="array" aca="1" ref="BH34" ca="1">IFERROR(INDEX(INDIRECT("'"&amp;n_feu&amp;"'!$M$5:$M$144"),MATCH($Y34&amp;BH$13,INDIRECT("'"&amp;n_feu&amp;"'!$C$5:$C$144")&amp;INDIRECT("'"&amp;n_feu&amp;"'!$D$5:$D$144"),0)),"")</f>
        <v/>
      </c>
      <c r="BI34" s="23" t="str" cm="1">
        <f t="array" aca="1" ref="BI34" ca="1">IFERROR(INDEX(INDIRECT("'"&amp;n_feu&amp;"'!$M$5:$M$144"),MATCH($Y34&amp;BI$13,INDIRECT("'"&amp;n_feu&amp;"'!$C$5:$C$144")&amp;INDIRECT("'"&amp;n_feu&amp;"'!$D$5:$D$144"),0)),"")</f>
        <v/>
      </c>
      <c r="BJ34" s="23" t="str" cm="1">
        <f t="array" aca="1" ref="BJ34" ca="1">IFERROR(INDEX(INDIRECT("'"&amp;n_feu&amp;"'!$M$5:$M$144"),MATCH($Y34&amp;BJ$13,INDIRECT("'"&amp;n_feu&amp;"'!$C$5:$C$144")&amp;INDIRECT("'"&amp;n_feu&amp;"'!$D$5:$D$144"),0)),"")</f>
        <v/>
      </c>
      <c r="BK34" s="23" t="str" cm="1">
        <f t="array" aca="1" ref="BK34" ca="1">IFERROR(INDEX(INDIRECT("'"&amp;n_feu&amp;"'!$M$5:$M$164"),MATCH($Y34&amp;BK$13,INDIRECT("'"&amp;n_feu&amp;"'!$C$5:$C$164")&amp;INDIRECT("'"&amp;n_feu&amp;"'!$D$5:$D$164"),0)),"")</f>
        <v/>
      </c>
      <c r="BL34" s="23" t="str" cm="1">
        <f t="array" aca="1" ref="BL34" ca="1">IFERROR(INDEX(INDIRECT("'"&amp;n_feu&amp;"'!$M$5:$M$154"),MATCH($Y34&amp;BL$13,INDIRECT("'"&amp;n_feu&amp;"'!$C$5:$C$154")&amp;INDIRECT("'"&amp;n_feu&amp;"'!$D$5:$D$154"),0)),"")</f>
        <v/>
      </c>
      <c r="BM34" s="22">
        <f t="shared" si="20"/>
        <v>45499</v>
      </c>
      <c r="BN34" s="23" t="str">
        <f t="shared" ca="1" si="21"/>
        <v/>
      </c>
      <c r="BO34" s="23">
        <f t="shared" ca="1" si="22"/>
        <v>133</v>
      </c>
      <c r="BP34" s="23" t="str">
        <f t="shared" ca="1" si="22"/>
        <v/>
      </c>
      <c r="BQ34" s="23" t="str">
        <f t="shared" ca="1" si="22"/>
        <v/>
      </c>
      <c r="BR34" s="23" t="str">
        <f t="shared" ca="1" si="22"/>
        <v/>
      </c>
      <c r="BS34" s="23" t="str">
        <f t="shared" ca="1" si="22"/>
        <v/>
      </c>
      <c r="BT34" s="23" t="str">
        <f t="shared" ca="1" si="22"/>
        <v/>
      </c>
      <c r="BU34" s="22">
        <f t="shared" si="23"/>
        <v>45499</v>
      </c>
      <c r="BV34" s="22">
        <f t="shared" si="24"/>
        <v>45499</v>
      </c>
      <c r="BW34" s="23" t="str">
        <f t="shared" ca="1" si="25"/>
        <v/>
      </c>
      <c r="BX34" s="23"/>
      <c r="BY34" s="23" t="str">
        <f t="shared" si="26"/>
        <v/>
      </c>
      <c r="BZ34" s="23">
        <f t="shared" ca="1" si="27"/>
        <v>565</v>
      </c>
      <c r="CA34" s="23"/>
      <c r="CB34" s="23" t="str">
        <f t="shared" si="28"/>
        <v/>
      </c>
      <c r="CC34" s="23" t="str">
        <f t="shared" ca="1" si="29"/>
        <v/>
      </c>
      <c r="CD34" s="23"/>
      <c r="CE34" s="29" t="str">
        <f t="shared" si="30"/>
        <v/>
      </c>
      <c r="CF34" s="30"/>
      <c r="CG34" s="30">
        <f t="shared" ca="1" si="31"/>
        <v>-565</v>
      </c>
      <c r="CH34" s="30" t="str">
        <f>IFERROR(INDEX('FORMULE TOTAL'!$AH$9:AH1025,MATCH(RECAP!A34,'FORMULE TOTAL'!$AI$9:AI1025,0)),"")</f>
        <v/>
      </c>
      <c r="CI34" s="23">
        <f t="shared" ca="1" si="105"/>
        <v>819</v>
      </c>
      <c r="CJ34" s="30" t="e">
        <f ca="1">IF(CI34="","",INDEX('[1] 01-01-23 au 24-05-2024'!$AN$5:$AN$5010,MATCH(BV34,'[1] 01-01-23 au 24-05-2024'!$AM$5:$AM$5010,0)))</f>
        <v>#N/A</v>
      </c>
      <c r="CK34" s="23"/>
      <c r="CL34" s="30" t="e">
        <f ca="1">IF(CI34="","",INDEX('[1] 01-01-23 au 24-05-2024'!$AO$23:$AO$5010,MATCH(BV34,'[1] 01-01-23 au 24-05-2024'!$AM$23:$AM$5010,0)))</f>
        <v>#N/A</v>
      </c>
      <c r="CM34" s="29" t="str">
        <f t="shared" si="32"/>
        <v/>
      </c>
      <c r="CN34" s="23" t="str">
        <f t="shared" ca="1" si="33"/>
        <v/>
      </c>
      <c r="CO34" s="23"/>
      <c r="CP34" s="31" t="str">
        <f t="shared" si="34"/>
        <v/>
      </c>
      <c r="CQ34" s="23" t="str">
        <f t="shared" ca="1" si="35"/>
        <v/>
      </c>
      <c r="CR34" s="23"/>
      <c r="CS34" s="32" t="str">
        <f t="shared" si="36"/>
        <v/>
      </c>
      <c r="CT34" s="33"/>
      <c r="CU34" s="34">
        <f t="shared" ca="1" si="37"/>
        <v>0</v>
      </c>
      <c r="CV34" s="34">
        <f t="shared" si="38"/>
        <v>0</v>
      </c>
      <c r="CW34" s="35">
        <f t="shared" si="38"/>
        <v>0</v>
      </c>
      <c r="CX34" s="34">
        <f t="shared" ca="1" si="39"/>
        <v>1384</v>
      </c>
      <c r="CY34" s="34">
        <f t="shared" si="40"/>
        <v>0</v>
      </c>
      <c r="CZ34" s="35">
        <f t="shared" si="41"/>
        <v>0</v>
      </c>
      <c r="DA34" s="22">
        <f t="shared" si="42"/>
        <v>45499</v>
      </c>
      <c r="DB34" s="35" t="str" cm="1">
        <f t="array" aca="1" ref="DB34" ca="1">IFERROR(INDEX(INDIRECT("'"&amp;n_feu&amp;"'!$O$5:$O$154"),MATCH($Y34&amp;DB$13,INDIRECT("'"&amp;n_feu&amp;"'!$C$5:$C$154")&amp;INDIRECT("'"&amp;n_feu&amp;"'!$D$5:$D$154"),0)),"")</f>
        <v/>
      </c>
      <c r="DC34" s="35"/>
      <c r="DD34" s="35" t="str">
        <f t="shared" ca="1" si="43"/>
        <v/>
      </c>
      <c r="DE34" s="36" t="str">
        <f t="shared" ca="1" si="44"/>
        <v/>
      </c>
      <c r="DF34" s="23" t="str">
        <f t="shared" ca="1" si="45"/>
        <v/>
      </c>
      <c r="DG34" s="23"/>
      <c r="DH34" s="31"/>
      <c r="DI34" s="37"/>
      <c r="DJ34" s="22">
        <f t="shared" si="46"/>
        <v>45499</v>
      </c>
      <c r="DK34" s="35" t="str" cm="1">
        <f t="array" aca="1" ref="DK34" ca="1">IFERROR(INDEX(INDIRECT("'"&amp;n_feu&amp;"'!$O$5:$O$164"),MATCH($Y34&amp;DK$13,INDIRECT("'"&amp;n_feu&amp;"'!$C$5:$C$164")&amp;INDIRECT("'"&amp;n_feu&amp;"'!$D$5:$D$164"),0)),"")</f>
        <v/>
      </c>
      <c r="DL34" s="35"/>
      <c r="DM34" s="35" t="str">
        <f t="shared" ca="1" si="47"/>
        <v/>
      </c>
      <c r="DN34" s="38">
        <f t="shared" ca="1" si="48"/>
        <v>0</v>
      </c>
      <c r="DO34" s="39" t="str" cm="1">
        <f t="array" ref="DO34">IF(ISNA(MATCH(A34,INT([2]SUMUP!$B$4:$B$550),0)),"",INDEX([2]SUMUP!$W:$W,MAX(IF(INT([2]SUMUP!$B$4:$B$550)=A34,ROW([2]SUMUP!$B$4:$B$550)))))</f>
        <v/>
      </c>
      <c r="DP34" s="39" t="str" cm="1">
        <f t="array" ref="DP34">IF(ISNA(MATCH(A34,INT([2]SUMUP!$B$4:$B$550),0)),"",INDEX([2]SUMUP!$X:$X,MAX(IF(INT([2]SUMUP!$B$4:$B$550)=A34,ROW([2]SUMUP!$B$4:$B$550)))))</f>
        <v/>
      </c>
      <c r="DQ34" s="39" t="str" cm="1">
        <f t="array" ref="DQ34">IF(ISNA(MATCH(A34,INT([2]SUMUP!$B$4:$B$550),0)),"",INDEX([2]SUMUP!$Y:$Y,MAX(IF(INT([2]SUMUP!$B$4:$B$550)=A34,ROW([2]SUMUP!$B$4:$B$550)))))</f>
        <v/>
      </c>
      <c r="DR34" s="36" t="str">
        <f t="shared" ca="1" si="106"/>
        <v/>
      </c>
      <c r="DS34" s="23" t="str">
        <f t="shared" ca="1" si="50"/>
        <v/>
      </c>
      <c r="DT34" s="23"/>
      <c r="DU34" s="31"/>
      <c r="DV34" s="37"/>
      <c r="DW34" s="22">
        <f t="shared" si="51"/>
        <v>45499</v>
      </c>
      <c r="DX34" s="40" t="str">
        <f t="shared" ca="1" si="52"/>
        <v/>
      </c>
      <c r="DY34" s="40">
        <f t="shared" ca="1" si="53"/>
        <v>565</v>
      </c>
      <c r="DZ34" s="40" t="str">
        <f t="shared" ca="1" si="54"/>
        <v/>
      </c>
      <c r="EA34" s="40">
        <f t="shared" ca="1" si="55"/>
        <v>819</v>
      </c>
      <c r="EB34" s="40" t="str">
        <f t="shared" ca="1" si="56"/>
        <v/>
      </c>
      <c r="EC34" s="40" t="str">
        <f t="shared" ca="1" si="57"/>
        <v/>
      </c>
      <c r="ED34" s="40"/>
      <c r="EE34" s="40" t="str">
        <f t="shared" ca="1" si="58"/>
        <v/>
      </c>
      <c r="EF34" s="41" t="str">
        <f t="shared" ca="1" si="107"/>
        <v/>
      </c>
      <c r="EG34" s="35">
        <f t="shared" ca="1" si="60"/>
        <v>1384</v>
      </c>
      <c r="EH34" s="35" t="str" cm="1">
        <f t="array" aca="1" ref="EH34" ca="1">IFERROR(INDEX(INDIRECT("'"&amp;n_feu&amp;"'!$BH$5:$BH$154"),MATCH($Y34&amp;EH$13,INDIRECT("'"&amp;n_feu&amp;"'!$C$5:$C$154")&amp;INDIRECT("'"&amp;n_feu&amp;"'!$D$5:$D$154"),0)),"")</f>
        <v/>
      </c>
      <c r="EI34" s="35" cm="1">
        <f t="array" aca="1" ref="EI34" ca="1">IFERROR(INDEX(INDIRECT("'"&amp;n_feu&amp;"'!$BH$5:$BH$164"),MATCH($Y34&amp;EI$13,INDIRECT("'"&amp;n_feu&amp;"'!$C$5:$C$164")&amp;INDIRECT("'"&amp;n_feu&amp;"'!$D$5:$D$164"),0)),"")</f>
        <v>100</v>
      </c>
      <c r="EJ34" s="34" t="str" cm="1">
        <f t="array" aca="1" ref="EJ34" ca="1">IFERROR(INDEX(INDIRECT("'"&amp;n_feu&amp;"'!$BH$5:$BH$154"),MATCH($Y34&amp;EJ$13,INDIRECT("'"&amp;n_feu&amp;"'!$C$5:$C$154")&amp;INDIRECT("'"&amp;n_feu&amp;"'!$D$5:$D$154"),0)),"")</f>
        <v/>
      </c>
      <c r="EK34" s="34" cm="1">
        <f t="array" aca="1" ref="EK34" ca="1">IFERROR(INDEX(INDIRECT("'"&amp;n_feu&amp;"'!$BH$5:$BH$154"),MATCH($Y34&amp;EK$13,INDIRECT("'"&amp;n_feu&amp;"'!$C$5:$C$154")&amp;INDIRECT("'"&amp;n_feu&amp;"'!$D$5:$D$154"),0)),"")</f>
        <v>0</v>
      </c>
      <c r="EL34" s="34" t="str" cm="1">
        <f t="array" aca="1" ref="EL34" ca="1">IFERROR(INDEX(INDIRECT("'"&amp;n_feu&amp;"'!$BH$5:$BH$154"),MATCH($Y34&amp;EL$13,INDIRECT("'"&amp;n_feu&amp;"'!$C$5:$C$154")&amp;INDIRECT("'"&amp;n_feu&amp;"'!$D$5:$D$154"),0)),"")</f>
        <v/>
      </c>
      <c r="EM34" s="34" t="str" cm="1">
        <f t="array" aca="1" ref="EM34" ca="1">IFERROR(INDEX(INDIRECT("'"&amp;n_feu&amp;"'!$BH$5:$BH$154"),MATCH($Y34&amp;EM$13,INDIRECT("'"&amp;n_feu&amp;"'!$C$5:$C$154")&amp;INDIRECT("'"&amp;n_feu&amp;"'!$D$5:$D$154"),0)),"")</f>
        <v/>
      </c>
      <c r="EN34" s="34" t="str">
        <f t="shared" ca="1" si="61"/>
        <v/>
      </c>
      <c r="EO34" s="34">
        <f t="shared" ca="1" si="62"/>
        <v>100</v>
      </c>
      <c r="EP34" s="22">
        <f t="shared" si="63"/>
        <v>45499</v>
      </c>
      <c r="EQ34" s="23" t="str" cm="1">
        <f t="array" aca="1" ref="EQ34" ca="1">IFERROR(INDEX(INDIRECT("'"&amp;n_feu&amp;"'!$Q$5:$Q$144"),MATCH($Y34&amp;EQ$13,INDIRECT("'"&amp;n_feu&amp;"'!$C$5:$C$144")&amp;INDIRECT("'"&amp;n_feu&amp;"'!$D$5:$D$144"),0)),"")</f>
        <v/>
      </c>
      <c r="ER34" s="23" t="str" cm="1">
        <f t="array" aca="1" ref="ER34" ca="1">IFERROR(INDEX(INDIRECT("'"&amp;n_feu&amp;"'!$Q$5:$Q$164"),MATCH($Y34&amp;ER$13,INDIRECT("'"&amp;n_feu&amp;"'!$C$5:$C$164")&amp;INDIRECT("'"&amp;n_feu&amp;"'!$D$5:$D$164"),0)),"")</f>
        <v/>
      </c>
      <c r="ES34" s="23" t="str" cm="1">
        <f t="array" aca="1" ref="ES34" ca="1">IFERROR(INDEX(INDIRECT("'"&amp;n_feu&amp;"'!$Q$5:$Q$144"),MATCH($Y34&amp;ES$13,INDIRECT("'"&amp;n_feu&amp;"'!$C$5:$C$144")&amp;INDIRECT("'"&amp;n_feu&amp;"'!$D$5:$D$144"),0)),"")</f>
        <v/>
      </c>
      <c r="ET34" s="23" cm="1">
        <f t="array" aca="1" ref="ET34" ca="1">IFERROR(INDEX(INDIRECT("'"&amp;n_feu&amp;"'!$Q$5:$Q$144"),MATCH($Y34&amp;ET$13,INDIRECT("'"&amp;n_feu&amp;"'!$C$5:$C$144")&amp;INDIRECT("'"&amp;n_feu&amp;"'!$D$5:$D$144"),0)),"")</f>
        <v>122</v>
      </c>
      <c r="EU34" s="23" t="str" cm="1">
        <f t="array" aca="1" ref="EU34" ca="1">IFERROR(INDEX(INDIRECT("'"&amp;n_feu&amp;"'!$Q$5:$Q$144"),MATCH($Y34&amp;EU$13,INDIRECT("'"&amp;n_feu&amp;"'!$C$5:$C$144")&amp;INDIRECT("'"&amp;n_feu&amp;"'!$D$5:$D$144"),0)),"")</f>
        <v/>
      </c>
      <c r="EV34" s="23" t="str" cm="1">
        <f t="array" aca="1" ref="EV34" ca="1">IFERROR(INDEX(INDIRECT("'"&amp;n_feu&amp;"'!$Q$5:$Q$144"),MATCH($Y34&amp;EV$13,INDIRECT("'"&amp;n_feu&amp;"'!$C$5:$C$144")&amp;INDIRECT("'"&amp;n_feu&amp;"'!$D$5:$D$144"),0)),"")</f>
        <v/>
      </c>
      <c r="EW34" s="23" t="str" cm="1">
        <f t="array" aca="1" ref="EW34" ca="1">IFERROR(INDEX(INDIRECT("'"&amp;n_feu&amp;"'!$Q$5:$Q$144"),MATCH($Y34&amp;EW$13,INDIRECT("'"&amp;n_feu&amp;"'!$C$5:$C$144")&amp;INDIRECT("'"&amp;n_feu&amp;"'!$D$5:$D$144"),0)),"")</f>
        <v/>
      </c>
      <c r="EX34" s="42" t="str">
        <f t="shared" ca="1" si="64"/>
        <v/>
      </c>
      <c r="EY34" s="43">
        <f t="shared" ca="1" si="65"/>
        <v>122</v>
      </c>
      <c r="EZ34" s="44">
        <f t="shared" si="66"/>
        <v>45499</v>
      </c>
      <c r="FA34" s="23" t="str" cm="1">
        <f t="array" aca="1" ref="FA34" ca="1">IFERROR(INDEX(INDIRECT("'"&amp;n_feu&amp;"'!$R$5:$R$144"),MATCH($Y34&amp;FA$15,INDIRECT("'"&amp;n_feu&amp;"'!$C$5:$C$144")&amp;INDIRECT("'"&amp;n_feu&amp;"'!$D$5:$D$144"),0)),"")</f>
        <v/>
      </c>
      <c r="FB34" s="26" cm="1">
        <f t="array" aca="1" ref="FB34" ca="1">IFERROR(INDEX(INDIRECT("'"&amp;n_feu&amp;"'!$R$5:$R$164"),MATCH($Y34&amp;FB$15,INDIRECT("'"&amp;n_feu&amp;"'!$C$5:$C$164")&amp;INDIRECT("'"&amp;n_feu&amp;"'!$D$5:$D$164"),0)),"")</f>
        <v>312</v>
      </c>
      <c r="FC34" s="23" t="str" cm="1">
        <f t="array" aca="1" ref="FC34" ca="1">IFERROR(INDEX(INDIRECT("'"&amp;n_feu&amp;"'!$R$5:$R$144"),MATCH($Y34&amp;FC$15,INDIRECT("'"&amp;n_feu&amp;"'!$C$5:$C$144")&amp;INDIRECT("'"&amp;n_feu&amp;"'!$D$5:$D$144"),0)),"")</f>
        <v/>
      </c>
      <c r="FD34" s="26" cm="1">
        <f t="array" aca="1" ref="FD34" ca="1">IFERROR(INDEX(INDIRECT("'"&amp;n_feu&amp;"'!$R$5:$R$144"),MATCH($Y34&amp;FD$15,INDIRECT("'"&amp;n_feu&amp;"'!$C$5:$C$144")&amp;INDIRECT("'"&amp;n_feu&amp;"'!$D$5:$D$144"),0)),"")</f>
        <v>643</v>
      </c>
      <c r="FE34" s="26" t="str" cm="1">
        <f t="array" aca="1" ref="FE34" ca="1">IFERROR(INDEX(INDIRECT("'"&amp;n_feu&amp;"'!$R$5:$R$144"),MATCH($Y34&amp;FE$15,INDIRECT("'"&amp;n_feu&amp;"'!$C$5:$C$144")&amp;INDIRECT("'"&amp;n_feu&amp;"'!$D$5:$D$144"),0)),"")</f>
        <v/>
      </c>
      <c r="FF34" s="26" t="str" cm="1">
        <f t="array" aca="1" ref="FF34" ca="1">IFERROR(INDEX(INDIRECT("'"&amp;n_feu&amp;"'!$R$5:$R$154"),MATCH($Y34&amp;FF$15,INDIRECT("'"&amp;n_feu&amp;"'!$C$5:$C$154")&amp;INDIRECT("'"&amp;n_feu&amp;"'!$D$5:$D$154"),0)),"")</f>
        <v/>
      </c>
      <c r="FG34" s="58" t="str" cm="1">
        <f t="array" aca="1" ref="FG34" ca="1">IFERROR(INDEX(INDIRECT("'"&amp;n_feu&amp;"'!$R$5:$R$154"),MATCH($Y34&amp;FG$15,INDIRECT("'"&amp;n_feu&amp;"'!$C$5:$C$154")&amp;INDIRECT("'"&amp;n_feu&amp;"'!$D$5:$D$154"),0)),"")</f>
        <v/>
      </c>
      <c r="FH34" s="59" t="str">
        <f t="shared" ca="1" si="108"/>
        <v/>
      </c>
      <c r="FI34" s="46">
        <f t="shared" ca="1" si="68"/>
        <v>955</v>
      </c>
      <c r="FJ34" s="35">
        <f t="shared" ca="1" si="69"/>
        <v>16.139500000000002</v>
      </c>
      <c r="FK34" s="36" t="str">
        <f t="shared" ca="1" si="70"/>
        <v/>
      </c>
      <c r="FL34" s="23"/>
      <c r="FM34" s="23" t="str">
        <f t="shared" ca="1" si="71"/>
        <v/>
      </c>
      <c r="FN34" s="47" t="str">
        <f t="shared" si="72"/>
        <v/>
      </c>
      <c r="FO34" s="31"/>
      <c r="FP34" s="48"/>
      <c r="FQ34" s="36">
        <f t="shared" ca="1" si="73"/>
        <v>306.72719999999998</v>
      </c>
      <c r="FR34" s="23">
        <v>306.72000000000003</v>
      </c>
      <c r="FS34" s="23">
        <f t="shared" ca="1" si="109"/>
        <v>-7.1999999999547981E-3</v>
      </c>
      <c r="FT34" s="47">
        <f t="shared" si="97"/>
        <v>306.72000000000003</v>
      </c>
      <c r="FU34" s="31">
        <v>504</v>
      </c>
      <c r="FV34" s="49" t="s">
        <v>163</v>
      </c>
      <c r="FW34" s="22">
        <f t="shared" si="76"/>
        <v>45499</v>
      </c>
      <c r="FX34" s="36" t="str">
        <f t="shared" ca="1" si="77"/>
        <v/>
      </c>
      <c r="FY34" s="23"/>
      <c r="FZ34" s="23" t="str">
        <f t="shared" ca="1" si="78"/>
        <v/>
      </c>
      <c r="GA34" s="47" t="str">
        <f t="shared" si="79"/>
        <v/>
      </c>
      <c r="GB34" s="50"/>
      <c r="GC34" s="48"/>
      <c r="GD34" s="51">
        <f t="shared" ca="1" si="80"/>
        <v>632.13329999999996</v>
      </c>
      <c r="GE34" s="23">
        <v>632.13</v>
      </c>
      <c r="GF34" s="23">
        <f t="shared" ca="1" si="81"/>
        <v>-3.2999999999674401E-3</v>
      </c>
      <c r="GG34" s="47">
        <f t="shared" si="82"/>
        <v>632.13</v>
      </c>
      <c r="GH34" s="31"/>
      <c r="GI34" s="49"/>
      <c r="GJ34" s="51" t="str">
        <f t="shared" ca="1" si="83"/>
        <v/>
      </c>
      <c r="GK34" s="23"/>
      <c r="GL34" s="23" t="str">
        <f t="shared" ca="1" si="84"/>
        <v/>
      </c>
      <c r="GM34" s="47" t="str">
        <f t="shared" si="85"/>
        <v/>
      </c>
      <c r="GN34" s="31"/>
      <c r="GO34" s="53"/>
      <c r="GP34" s="51" t="str">
        <f t="shared" ca="1" si="86"/>
        <v/>
      </c>
      <c r="GQ34" s="23"/>
      <c r="GR34" s="23" t="str">
        <f t="shared" ca="1" si="87"/>
        <v/>
      </c>
      <c r="GS34" s="47" t="str">
        <f t="shared" si="88"/>
        <v/>
      </c>
      <c r="GT34" s="31"/>
      <c r="GU34" s="53"/>
      <c r="GV34" s="36" t="str" cm="1">
        <f t="array" aca="1" ref="GV34" ca="1">IFERROR(INDEX(INDIRECT("'"&amp;n_feu&amp;"'!$O$5:$O$154"),MATCH($Y34&amp;DB$13,INDIRECT("'"&amp;n_feu&amp;"'!$C$5:$C$154")&amp;INDIRECT("'"&amp;n_feu&amp;"'!$D$5:$D$154"),0)),"")</f>
        <v/>
      </c>
      <c r="GW34" s="23" t="str">
        <f t="shared" si="89"/>
        <v/>
      </c>
      <c r="GX34" s="23"/>
      <c r="GY34" s="23" t="str">
        <f t="shared" si="90"/>
        <v/>
      </c>
      <c r="GZ34" s="47" t="str">
        <f t="shared" si="91"/>
        <v/>
      </c>
      <c r="HA34" s="31"/>
      <c r="HB34" s="53"/>
      <c r="HC34" s="22">
        <f t="shared" si="92"/>
        <v>45499</v>
      </c>
      <c r="HD34" s="23" t="str" cm="1">
        <f t="array" aca="1" ref="HD34" ca="1">IFERROR(INDEX(INDIRECT("'"&amp;n_feu&amp;"'!$S$5:$S$144"),MATCH($Y34&amp;HD$15,INDIRECT("'"&amp;n_feu&amp;"'!$C$5:$C$144")&amp;INDIRECT("'"&amp;n_feu&amp;"'!$D$5:$D$144"),0)),"")</f>
        <v/>
      </c>
      <c r="HE34" s="23" t="str" cm="1">
        <f t="array" aca="1" ref="HE34" ca="1">IFERROR(INDEX(INDIRECT("'"&amp;n_feu&amp;"'!$S$5:$S$164"),MATCH($Y34&amp;HE$15,INDIRECT("'"&amp;n_feu&amp;"'!$C$5:$C$164")&amp;INDIRECT("'"&amp;n_feu&amp;"'!$D$5:$D$164"),0)),"")</f>
        <v/>
      </c>
      <c r="HF34" s="23" t="str" cm="1">
        <f t="array" aca="1" ref="HF34" ca="1">IFERROR(INDEX(INDIRECT("'"&amp;n_feu&amp;"'!$S$5:$S$144"),MATCH($Y34&amp;HF$15,INDIRECT("'"&amp;n_feu&amp;"'!$C$5:$C$144")&amp;INDIRECT("'"&amp;n_feu&amp;"'!$D$5:$D$144"),0)),"")</f>
        <v/>
      </c>
      <c r="HG34" s="23" t="str" cm="1">
        <f t="array" aca="1" ref="HG34" ca="1">IFERROR(INDEX(INDIRECT("'"&amp;n_feu&amp;"'!$S$5:$S$144"),MATCH($Y34&amp;HG$15,INDIRECT("'"&amp;n_feu&amp;"'!$C$5:$C$144")&amp;INDIRECT("'"&amp;n_feu&amp;"'!$D$5:$D$144"),0)),"")</f>
        <v/>
      </c>
      <c r="HH34" s="23" t="str" cm="1">
        <f t="array" aca="1" ref="HH34" ca="1">IFERROR(INDEX(INDIRECT("'"&amp;n_feu&amp;"'!$S$5:$S$144"),MATCH($Y34&amp;HH$15,INDIRECT("'"&amp;n_feu&amp;"'!$C$5:$C$144")&amp;INDIRECT("'"&amp;n_feu&amp;"'!$D$5:$D$144"),0)),"")</f>
        <v/>
      </c>
      <c r="HI34" s="23" t="str" cm="1">
        <f t="array" aca="1" ref="HI34" ca="1">IFERROR(INDEX(INDIRECT("'"&amp;n_feu&amp;"'!$S$5:$S$144"),MATCH($Y34&amp;HI$15,INDIRECT("'"&amp;n_feu&amp;"'!$C$5:$C$144")&amp;INDIRECT("'"&amp;n_feu&amp;"'!$D$5:$D$144"),0)),"")</f>
        <v/>
      </c>
      <c r="HJ34" s="23" t="str" cm="1">
        <f t="array" aca="1" ref="HJ34" ca="1">IFERROR(INDEX(INDIRECT("'"&amp;n_feu&amp;"'!$S$5:$S$144"),MATCH($Y34&amp;HJ$15,INDIRECT("'"&amp;n_feu&amp;"'!$C$5:$C$144")&amp;INDIRECT("'"&amp;n_feu&amp;"'!$D$5:$D$144"),0)),"")</f>
        <v/>
      </c>
      <c r="HK34" s="22">
        <f t="shared" si="93"/>
        <v>45499</v>
      </c>
      <c r="HL34" s="23" t="str" cm="1">
        <f t="array" aca="1" ref="HL34" ca="1">IFERROR(INDEX(INDIRECT("'"&amp;n_feu&amp;"'!$S$5:$S$144"),MATCH($Y34&amp;HL$15,INDIRECT("'"&amp;n_feu&amp;"'!$C$5:$C$144")&amp;INDIRECT("'"&amp;n_feu&amp;"'!$D$5:$D$144"),0)),"")</f>
        <v/>
      </c>
      <c r="HM34" s="23" t="str" cm="1">
        <f t="array" aca="1" ref="HM34" ca="1">IFERROR(INDEX(INDIRECT("'"&amp;n_feu&amp;"'!$S$5:$S$164"),MATCH($Y34&amp;HM$15,INDIRECT("'"&amp;n_feu&amp;"'!$C$5:$C$164")&amp;INDIRECT("'"&amp;n_feu&amp;"'!$D$5:$D$164"),0)),"")</f>
        <v/>
      </c>
      <c r="HN34" s="23" t="str" cm="1">
        <f t="array" aca="1" ref="HN34" ca="1">IFERROR(INDEX(INDIRECT("'"&amp;n_feu&amp;"'!$S$5:$S$144"),MATCH($Y34&amp;HN$15,INDIRECT("'"&amp;n_feu&amp;"'!$C$5:$C$144")&amp;INDIRECT("'"&amp;n_feu&amp;"'!$D$5:$D$144"),0)),"")</f>
        <v/>
      </c>
      <c r="HO34" s="23" t="str" cm="1">
        <f t="array" aca="1" ref="HO34" ca="1">IFERROR(INDEX(INDIRECT("'"&amp;n_feu&amp;"'!$S$5:$S$144"),MATCH($Y34&amp;HO$15,INDIRECT("'"&amp;n_feu&amp;"'!$C$5:$C$144")&amp;INDIRECT("'"&amp;n_feu&amp;"'!$D$5:$D$144"),0)),"")</f>
        <v/>
      </c>
      <c r="HP34" s="23" t="str" cm="1">
        <f t="array" aca="1" ref="HP34" ca="1">IFERROR(INDEX(INDIRECT("'"&amp;n_feu&amp;"'!$S$5:$S$144"),MATCH($Y34&amp;HP$15,INDIRECT("'"&amp;n_feu&amp;"'!$C$5:$C$144")&amp;INDIRECT("'"&amp;n_feu&amp;"'!$D$5:$D$144"),0)),"")</f>
        <v/>
      </c>
      <c r="HQ34" s="23" t="str" cm="1">
        <f t="array" aca="1" ref="HQ34" ca="1">IFERROR(INDEX(INDIRECT("'"&amp;n_feu&amp;"'!$S$5:$S$144"),MATCH($Y34&amp;HQ$15,INDIRECT("'"&amp;n_feu&amp;"'!$C$5:$C$144")&amp;INDIRECT("'"&amp;n_feu&amp;"'!$D$5:$D$144"),0)),"")</f>
        <v/>
      </c>
      <c r="HR34" s="23" t="str" cm="1">
        <f t="array" aca="1" ref="HR34" ca="1">IFERROR(INDEX(INDIRECT("'"&amp;n_feu&amp;"'!$S$5:$S$144"),MATCH($Y34&amp;HR$15,INDIRECT("'"&amp;n_feu&amp;"'!$C$5:$C$144")&amp;INDIRECT("'"&amp;n_feu&amp;"'!$D$5:$D$144"),0)),"")</f>
        <v/>
      </c>
      <c r="HS34" s="54">
        <f t="shared" ca="1" si="94"/>
        <v>0</v>
      </c>
      <c r="HT34" s="54">
        <f t="shared" ca="1" si="95"/>
        <v>0</v>
      </c>
    </row>
    <row r="35" spans="1:228" ht="30" customHeight="1" x14ac:dyDescent="0.25">
      <c r="A35" s="22">
        <v>45500</v>
      </c>
      <c r="B35" s="23" t="str" cm="1">
        <f t="array" aca="1" ref="B35" ca="1">IFERROR(INDEX(INDIRECT("'"&amp;n_feu&amp;"'!$F$5:$F$144"),MATCH($A35&amp;B$13,INDIRECT("'"&amp;n_feu&amp;"'!$C$5:$C$144")&amp;INDIRECT("'"&amp;n_feu&amp;"'!$D$5:$D$144"),0)),"")</f>
        <v/>
      </c>
      <c r="C35" s="23" cm="1">
        <f t="array" aca="1" ref="C35" ca="1">IFERROR(INDEX(INDIRECT("'"&amp;n_feu&amp;"'!$F$5:$F$164"),MATCH($A35&amp;C$13,INDIRECT("'"&amp;n_feu&amp;"'!$C$5:$C$164")&amp;INDIRECT("'"&amp;n_feu&amp;"'!$D$5:$D$164"),0)),"")</f>
        <v>2049.5</v>
      </c>
      <c r="D35" s="23" t="str" cm="1">
        <f t="array" aca="1" ref="D35" ca="1">IFERROR(INDEX(INDIRECT("'"&amp;n_feu&amp;"'!$F$5:$F$144"),MATCH($A35&amp;D$13,INDIRECT("'"&amp;n_feu&amp;"'!$C$5:$C$144")&amp;INDIRECT("'"&amp;n_feu&amp;"'!$D$5:$D$144"),0)),"")</f>
        <v/>
      </c>
      <c r="E35" s="23" cm="1">
        <f t="array" aca="1" ref="E35" ca="1">IFERROR(INDEX(INDIRECT("'"&amp;n_feu&amp;"'!$F$5:$F$144"),MATCH($A35&amp;E$13,INDIRECT("'"&amp;n_feu&amp;"'!$C$5:$C$144")&amp;INDIRECT("'"&amp;n_feu&amp;"'!$D$5:$D$144"),0)),"")</f>
        <v>847</v>
      </c>
      <c r="F35" s="23" t="str" cm="1">
        <f t="array" aca="1" ref="F35" ca="1">IFERROR(INDEX(INDIRECT("'"&amp;n_feu&amp;"'!$F$5:$F$154"),MATCH($A35&amp;F$13,INDIRECT("'"&amp;n_feu&amp;"'!$C$5:$C$154")&amp;INDIRECT("'"&amp;n_feu&amp;"'!$D$5:$D$154"),0)),"")</f>
        <v/>
      </c>
      <c r="G35" s="23" t="str" cm="1">
        <f t="array" aca="1" ref="G35" ca="1">IFERROR(INDEX(INDIRECT("'"&amp;n_feu&amp;"'!$F$5:$F$154"),MATCH($A35&amp;G$13,INDIRECT("'"&amp;n_feu&amp;"'!$C$5:$C$154")&amp;INDIRECT("'"&amp;n_feu&amp;"'!$D$5:$D$154"),0)),"")</f>
        <v/>
      </c>
      <c r="H35" s="24">
        <f t="shared" ca="1" si="4"/>
        <v>0</v>
      </c>
      <c r="I35" s="25">
        <f t="shared" ca="1" si="98"/>
        <v>2896.5</v>
      </c>
      <c r="J35" s="22">
        <f t="shared" si="6"/>
        <v>45500</v>
      </c>
      <c r="K35" s="26" t="str" cm="1">
        <f t="array" aca="1" ref="K35" ca="1">IFERROR(INDEX(INDIRECT("'"&amp;n_feu&amp;"'!$cv$5:$cv$144"),MATCH($A35&amp;K$13,INDIRECT("'"&amp;n_feu&amp;"'!$C$5:$C$144")&amp;INDIRECT("'"&amp;n_feu&amp;"'!$D$5:$D$144"),0)),"")</f>
        <v/>
      </c>
      <c r="L35" s="27" t="str">
        <f t="shared" ca="1" si="99"/>
        <v>0</v>
      </c>
      <c r="M35" s="26" cm="1">
        <f t="array" aca="1" ref="M35" ca="1">IFERROR(INDEX(INDIRECT("'"&amp;n_feu&amp;"'!$cv$5:$cv$164"),MATCH($A35&amp;M$13,INDIRECT("'"&amp;n_feu&amp;"'!$C$5:$C$164")&amp;INDIRECT("'"&amp;n_feu&amp;"'!$D$5:$D$164"),0)),"")</f>
        <v>2049.5</v>
      </c>
      <c r="N35" s="27" t="str">
        <f t="shared" ca="1" si="100"/>
        <v>0</v>
      </c>
      <c r="O35" s="26" t="str" cm="1">
        <f t="array" aca="1" ref="O35" ca="1">IFERROR(INDEX(INDIRECT("'"&amp;n_feu&amp;"'!$cv$5:$cv$144"),MATCH($A35&amp;O$13,INDIRECT("'"&amp;n_feu&amp;"'!$C$5:$C$144")&amp;INDIRECT("'"&amp;n_feu&amp;"'!$D$5:$D$144"),0)),"")</f>
        <v/>
      </c>
      <c r="P35" s="27" t="str">
        <f t="shared" ca="1" si="101"/>
        <v>0</v>
      </c>
      <c r="Q35" s="26" cm="1">
        <f t="array" aca="1" ref="Q35" ca="1">IFERROR(INDEX(INDIRECT("'"&amp;n_feu&amp;"'!$cv$5:$cv$144"),MATCH($A35&amp;Q$13,INDIRECT("'"&amp;n_feu&amp;"'!$C$5:$C$144")&amp;INDIRECT("'"&amp;n_feu&amp;"'!$D$5:$D$144"),0)),"")</f>
        <v>846</v>
      </c>
      <c r="R35" s="27">
        <f t="shared" ca="1" si="102"/>
        <v>-1</v>
      </c>
      <c r="S35" s="26" t="str" cm="1">
        <f t="array" aca="1" ref="S35" ca="1">IFERROR(INDEX(INDIRECT("'"&amp;n_feu&amp;"'!$cv$5:$cv$154"),MATCH($A35&amp;S$13,INDIRECT("'"&amp;n_feu&amp;"'!$C$5:$C$154")&amp;INDIRECT("'"&amp;n_feu&amp;"'!$D$5:$D$154"),0)),"")</f>
        <v/>
      </c>
      <c r="T35" s="27" t="str">
        <f t="shared" ca="1" si="103"/>
        <v>0</v>
      </c>
      <c r="U35" s="26" t="str" cm="1">
        <f t="array" aca="1" ref="U35" ca="1">IFERROR(INDEX(INDIRECT("'"&amp;n_feu&amp;"'!$cv$5:$cv$154"),MATCH($A35&amp;U$13,INDIRECT("'"&amp;n_feu&amp;"'!$C$5:$C$154")&amp;INDIRECT("'"&amp;n_feu&amp;"'!$D$5:$D$154"),0)),"")</f>
        <v/>
      </c>
      <c r="V35" s="27" t="str">
        <f t="shared" ca="1" si="104"/>
        <v>0</v>
      </c>
      <c r="W35" s="28">
        <f t="shared" ca="1" si="13"/>
        <v>0</v>
      </c>
      <c r="X35" s="28">
        <f t="shared" ca="1" si="14"/>
        <v>-1</v>
      </c>
      <c r="Y35" s="22">
        <f t="shared" si="15"/>
        <v>45500</v>
      </c>
      <c r="Z35" s="23" t="str" cm="1">
        <f t="array" aca="1" ref="Z35" ca="1">IFERROR(INDEX(INDIRECT("'"&amp;n_feu&amp;"'!$I$5:$I$144"),MATCH($Y35&amp;Z$13,INDIRECT("'"&amp;n_feu&amp;"'!$C$5:$C$144")&amp;INDIRECT("'"&amp;n_feu&amp;"'!$D$5:$D$144"),0)),"")</f>
        <v/>
      </c>
      <c r="AA35" s="23" cm="1">
        <f t="array" aca="1" ref="AA35" ca="1">IFERROR(INDEX(INDIRECT("'"&amp;n_feu&amp;"'!$I$5:$I$164"),MATCH($Y35&amp;AA$13,INDIRECT("'"&amp;n_feu&amp;"'!$C$5:$C$164")&amp;INDIRECT("'"&amp;n_feu&amp;"'!$D$5:$D$164"),0)),"")</f>
        <v>757.5</v>
      </c>
      <c r="AB35" s="23" t="str" cm="1">
        <f t="array" aca="1" ref="AB35" ca="1">IFERROR(INDEX(INDIRECT("'"&amp;n_feu&amp;"'!$I$5:$I$144"),MATCH($Y35&amp;AB$13,INDIRECT("'"&amp;n_feu&amp;"'!$C$5:$C$144")&amp;INDIRECT("'"&amp;n_feu&amp;"'!$D$5:$D$144"),0)),"")</f>
        <v/>
      </c>
      <c r="AC35" s="23" cm="1">
        <f t="array" aca="1" ref="AC35" ca="1">IFERROR(INDEX(INDIRECT("'"&amp;n_feu&amp;"'!$I$5:$I$144"),MATCH($Y35&amp;AC$13,INDIRECT("'"&amp;n_feu&amp;"'!$C$5:$C$144")&amp;INDIRECT("'"&amp;n_feu&amp;"'!$D$5:$D$144"),0)),"")</f>
        <v>342</v>
      </c>
      <c r="AD35" s="23" t="str" cm="1">
        <f t="array" aca="1" ref="AD35" ca="1">IFERROR(INDEX(INDIRECT("'"&amp;n_feu&amp;"'!$I$5:$I$144"),MATCH($Y35&amp;AD$13,INDIRECT("'"&amp;n_feu&amp;"'!$C$5:$C$144")&amp;INDIRECT("'"&amp;n_feu&amp;"'!$D$5:$D$144"),0)),"")</f>
        <v/>
      </c>
      <c r="AE35" s="23" t="str" cm="1">
        <f t="array" aca="1" ref="AE35" ca="1">IFERROR(INDEX(INDIRECT("'"&amp;n_feu&amp;"'!$I$5:$I$154"),MATCH($Y35&amp;AE$13,INDIRECT("'"&amp;n_feu&amp;"'!$C$5:$C$154")&amp;INDIRECT("'"&amp;n_feu&amp;"'!$D$5:$D$154"),0)),"")</f>
        <v/>
      </c>
      <c r="AF35" s="23" t="str" cm="1">
        <f t="array" aca="1" ref="AF35" ca="1">IFERROR(INDEX(INDIRECT("'"&amp;n_feu&amp;"'!$I$5:$I$164"),MATCH($Y35&amp;AF$13,INDIRECT("'"&amp;n_feu&amp;"'!$C$5:$C$164")&amp;INDIRECT("'"&amp;n_feu&amp;"'!$D$5:$D$164"),0)),"")</f>
        <v/>
      </c>
      <c r="AG35" s="22">
        <f t="shared" si="16"/>
        <v>45500</v>
      </c>
      <c r="AH35" s="23" t="str" cm="1">
        <f t="array" aca="1" ref="AH35" ca="1">IFERROR(INDEX(INDIRECT("'"&amp;n_feu&amp;"'!$J$5:$J$144"),MATCH($Y35&amp;AH$13,INDIRECT("'"&amp;n_feu&amp;"'!$C$5:$C$144")&amp;INDIRECT("'"&amp;n_feu&amp;"'!$D$5:$D$144"),0)),"")</f>
        <v/>
      </c>
      <c r="AI35" s="23" t="str" cm="1">
        <f t="array" aca="1" ref="AI35" ca="1">IFERROR(INDEX(INDIRECT("'"&amp;n_feu&amp;"'!$J$5:$J$154"),MATCH($Y35&amp;AI$13,INDIRECT("'"&amp;n_feu&amp;"'!$C$5:$C$164")&amp;INDIRECT("'"&amp;n_feu&amp;"'!$D$5:$D$164"),0)),"")</f>
        <v/>
      </c>
      <c r="AJ35" s="23" t="str" cm="1">
        <f t="array" aca="1" ref="AJ35" ca="1">IFERROR(INDEX(INDIRECT("'"&amp;n_feu&amp;"'!$J$5:$J$144"),MATCH($Y35&amp;AJ$13,INDIRECT("'"&amp;n_feu&amp;"'!$C$5:$C$144")&amp;INDIRECT("'"&amp;n_feu&amp;"'!$D$5:$D$144"),0)),"")</f>
        <v/>
      </c>
      <c r="AK35" s="23" t="str" cm="1">
        <f t="array" aca="1" ref="AK35" ca="1">IFERROR(INDEX(INDIRECT("'"&amp;n_feu&amp;"'!$J$5:$J$144"),MATCH($Y35&amp;AK$13,INDIRECT("'"&amp;n_feu&amp;"'!$C$5:$C$144")&amp;INDIRECT("'"&amp;n_feu&amp;"'!$D$5:$D$144"),0)),"")</f>
        <v/>
      </c>
      <c r="AL35" s="23" t="str" cm="1">
        <f t="array" aca="1" ref="AL35" ca="1">IFERROR(INDEX(INDIRECT("'"&amp;n_feu&amp;"'!$J$5:$J$144"),MATCH($Y35&amp;AL$13,INDIRECT("'"&amp;n_feu&amp;"'!$C$5:$C$144")&amp;INDIRECT("'"&amp;n_feu&amp;"'!$D$5:$D$144"),0)),"")</f>
        <v/>
      </c>
      <c r="AM35" s="23" t="str" cm="1">
        <f t="array" aca="1" ref="AM35" ca="1">IFERROR(INDEX(INDIRECT("'"&amp;n_feu&amp;"'!$J$5:$J$154"),MATCH($Y35&amp;AM$13,INDIRECT("'"&amp;n_feu&amp;"'!$C$5:$C$154")&amp;INDIRECT("'"&amp;n_feu&amp;"'!$D$5:$D$154"),0)),"")</f>
        <v/>
      </c>
      <c r="AN35" s="23" t="str" cm="1">
        <f t="array" aca="1" ref="AN35" ca="1">IFERROR(INDEX(INDIRECT("'"&amp;n_feu&amp;"'!$J$5:$J$154"),MATCH($Y35&amp;AN$13,INDIRECT("'"&amp;n_feu&amp;"'!$C$5:$C$164")&amp;INDIRECT("'"&amp;n_feu&amp;"'!$D$5:$D$164"),0)),"")</f>
        <v/>
      </c>
      <c r="AO35" s="22">
        <f t="shared" si="17"/>
        <v>45500</v>
      </c>
      <c r="AP35" s="23" t="str" cm="1">
        <f t="array" aca="1" ref="AP35" ca="1">IFERROR(INDEX(INDIRECT("'"&amp;n_feu&amp;"'!$K$5:$K$144"),MATCH($Y35&amp;AP$13,INDIRECT("'"&amp;n_feu&amp;"'!$C$5:$C$144")&amp;INDIRECT("'"&amp;n_feu&amp;"'!$D$5:$D$144"),0)),"")</f>
        <v/>
      </c>
      <c r="AQ35" s="23" cm="1">
        <f t="array" aca="1" ref="AQ35" ca="1">IFERROR(INDEX(INDIRECT("'"&amp;n_feu&amp;"'!$K$5:$K$164"),MATCH($Y35&amp;AQ$13,INDIRECT("'"&amp;n_feu&amp;"'!$C$5:$C$164")&amp;INDIRECT("'"&amp;n_feu&amp;"'!$D$5:$D$164"),0)),"")</f>
        <v>131</v>
      </c>
      <c r="AR35" s="23" t="str" cm="1">
        <f t="array" aca="1" ref="AR35" ca="1">IFERROR(INDEX(INDIRECT("'"&amp;n_feu&amp;"'!$K$5:$K$144"),MATCH($Y35&amp;AR$13,INDIRECT("'"&amp;n_feu&amp;"'!$C$5:$C$144")&amp;INDIRECT("'"&amp;n_feu&amp;"'!$D$5:$D$144"),0)),"")</f>
        <v/>
      </c>
      <c r="AS35" s="23" t="str" cm="1">
        <f t="array" aca="1" ref="AS35" ca="1">IFERROR(INDEX(INDIRECT("'"&amp;n_feu&amp;"'!$K$5:$K$144"),MATCH($Y35&amp;AS$13,INDIRECT("'"&amp;n_feu&amp;"'!$C$5:$C$144")&amp;INDIRECT("'"&amp;n_feu&amp;"'!$D$5:$D$144"),0)),"")</f>
        <v/>
      </c>
      <c r="AT35" s="23" t="str" cm="1">
        <f t="array" aca="1" ref="AT35" ca="1">IFERROR(INDEX(INDIRECT("'"&amp;n_feu&amp;"'!$K$5:$K$144"),MATCH($Y35&amp;AT$13,INDIRECT("'"&amp;n_feu&amp;"'!$C$5:$C$144")&amp;INDIRECT("'"&amp;n_feu&amp;"'!$D$5:$D$144"),0)),"")</f>
        <v/>
      </c>
      <c r="AU35" s="23" t="str" cm="1">
        <f t="array" aca="1" ref="AU35" ca="1">IFERROR(INDEX(INDIRECT("'"&amp;n_feu&amp;"'!$K$5:$K$154"),MATCH($Y35&amp;AU$13,INDIRECT("'"&amp;n_feu&amp;"'!$C$5:$C$154")&amp;INDIRECT("'"&amp;n_feu&amp;"'!$D$5:$D$154"),0)),"")</f>
        <v/>
      </c>
      <c r="AV35" s="23" t="str" cm="1">
        <f t="array" aca="1" ref="AV35" ca="1">IFERROR(INDEX(INDIRECT("'"&amp;n_feu&amp;"'!$K$5:$K$154"),MATCH($Y35&amp;AV$13,INDIRECT("'"&amp;n_feu&amp;"'!$C$5:$C$154")&amp;INDIRECT("'"&amp;n_feu&amp;"'!$D$5:$D$154"),0)),"")</f>
        <v/>
      </c>
      <c r="AW35" s="22">
        <f t="shared" si="18"/>
        <v>45500</v>
      </c>
      <c r="AX35" s="23" t="str" cm="1">
        <f t="array" aca="1" ref="AX35" ca="1">IFERROR(INDEX(INDIRECT("'"&amp;n_feu&amp;"'!$L$5:$L$144"),MATCH($Y35&amp;AX$13,INDIRECT("'"&amp;n_feu&amp;"'!$C$5:$C$144")&amp;INDIRECT("'"&amp;n_feu&amp;"'!$D$5:$D$144"),0)),"")</f>
        <v/>
      </c>
      <c r="AY35" s="23" t="str" cm="1">
        <f t="array" aca="1" ref="AY35" ca="1">IFERROR(INDEX(INDIRECT("'"&amp;n_feu&amp;"'!$L$5:$L$164"),MATCH($Y35&amp;AY$13,INDIRECT("'"&amp;n_feu&amp;"'!$C$5:$C$164")&amp;INDIRECT("'"&amp;n_feu&amp;"'!$D$5:$D$164"),0)),"")</f>
        <v/>
      </c>
      <c r="AZ35" s="23" t="str" cm="1">
        <f t="array" aca="1" ref="AZ35" ca="1">IFERROR(INDEX(INDIRECT("'"&amp;n_feu&amp;"'!$L$5:$L$144"),MATCH($Y35&amp;AZ$13,INDIRECT("'"&amp;n_feu&amp;"'!$C$5:$C$144")&amp;INDIRECT("'"&amp;n_feu&amp;"'!$D$5:$D$144"),0)),"")</f>
        <v/>
      </c>
      <c r="BA35" s="23" t="str" cm="1">
        <f t="array" aca="1" ref="BA35" ca="1">IFERROR(INDEX(INDIRECT("'"&amp;n_feu&amp;"'!$L$5:$L$144"),MATCH($Y35&amp;BA$13,INDIRECT("'"&amp;n_feu&amp;"'!$C$5:$C$144")&amp;INDIRECT("'"&amp;n_feu&amp;"'!$D$5:$D$144"),0)),"")</f>
        <v/>
      </c>
      <c r="BB35" s="23" t="str" cm="1">
        <f t="array" aca="1" ref="BB35" ca="1">IFERROR(INDEX(INDIRECT("'"&amp;n_feu&amp;"'!$L$5:$L$144"),MATCH($Y35&amp;BB$13,INDIRECT("'"&amp;n_feu&amp;"'!$C$5:$C$144")&amp;INDIRECT("'"&amp;n_feu&amp;"'!$D$5:$D$144"),0)),"")</f>
        <v/>
      </c>
      <c r="BC35" s="23" t="str" cm="1">
        <f t="array" aca="1" ref="BC35" ca="1">IFERROR(INDEX(INDIRECT("'"&amp;n_feu&amp;"'!$L$5:$L$164"),MATCH($Y35&amp;BC$13,INDIRECT("'"&amp;n_feu&amp;"'!$C$5:$C$164")&amp;INDIRECT("'"&amp;n_feu&amp;"'!$D$5:$D$164"),0)),"")</f>
        <v/>
      </c>
      <c r="BD35" s="23" t="str" cm="1">
        <f t="array" aca="1" ref="BD35" ca="1">IFERROR(INDEX(INDIRECT("'"&amp;n_feu&amp;"'!$L$5:$L$154"),MATCH($Y35&amp;BD$13,INDIRECT("'"&amp;n_feu&amp;"'!$C$5:$C$154")&amp;INDIRECT("'"&amp;n_feu&amp;"'!$D$5:$D$154"),0)),"")</f>
        <v/>
      </c>
      <c r="BE35" s="22">
        <f t="shared" si="19"/>
        <v>45500</v>
      </c>
      <c r="BF35" s="23" t="str" cm="1">
        <f t="array" aca="1" ref="BF35" ca="1">IFERROR(INDEX(INDIRECT("'"&amp;n_feu&amp;"'!$M$5:$M$144"),MATCH($Y35&amp;BF$13,INDIRECT("'"&amp;n_feu&amp;"'!$C$5:$C$144")&amp;INDIRECT("'"&amp;n_feu&amp;"'!$D$5:$D$144"),0)),"")</f>
        <v/>
      </c>
      <c r="BG35" s="23" t="str" cm="1">
        <f t="array" aca="1" ref="BG35" ca="1">IFERROR(INDEX(INDIRECT("'"&amp;n_feu&amp;"'!$M$5:$M$164"),MATCH($Y35&amp;BG$13,INDIRECT("'"&amp;n_feu&amp;"'!$C$5:$C$164")&amp;INDIRECT("'"&amp;n_feu&amp;"'!$D$5:$D$164"),0)),"")</f>
        <v/>
      </c>
      <c r="BH35" s="23" t="str" cm="1">
        <f t="array" aca="1" ref="BH35" ca="1">IFERROR(INDEX(INDIRECT("'"&amp;n_feu&amp;"'!$M$5:$M$144"),MATCH($Y35&amp;BH$13,INDIRECT("'"&amp;n_feu&amp;"'!$C$5:$C$144")&amp;INDIRECT("'"&amp;n_feu&amp;"'!$D$5:$D$144"),0)),"")</f>
        <v/>
      </c>
      <c r="BI35" s="23" t="str" cm="1">
        <f t="array" aca="1" ref="BI35" ca="1">IFERROR(INDEX(INDIRECT("'"&amp;n_feu&amp;"'!$M$5:$M$144"),MATCH($Y35&amp;BI$13,INDIRECT("'"&amp;n_feu&amp;"'!$C$5:$C$144")&amp;INDIRECT("'"&amp;n_feu&amp;"'!$D$5:$D$144"),0)),"")</f>
        <v/>
      </c>
      <c r="BJ35" s="23" t="str" cm="1">
        <f t="array" aca="1" ref="BJ35" ca="1">IFERROR(INDEX(INDIRECT("'"&amp;n_feu&amp;"'!$M$5:$M$144"),MATCH($Y35&amp;BJ$13,INDIRECT("'"&amp;n_feu&amp;"'!$C$5:$C$144")&amp;INDIRECT("'"&amp;n_feu&amp;"'!$D$5:$D$144"),0)),"")</f>
        <v/>
      </c>
      <c r="BK35" s="23" t="str" cm="1">
        <f t="array" aca="1" ref="BK35" ca="1">IFERROR(INDEX(INDIRECT("'"&amp;n_feu&amp;"'!$M$5:$M$164"),MATCH($Y35&amp;BK$13,INDIRECT("'"&amp;n_feu&amp;"'!$C$5:$C$164")&amp;INDIRECT("'"&amp;n_feu&amp;"'!$D$5:$D$164"),0)),"")</f>
        <v/>
      </c>
      <c r="BL35" s="23" t="str" cm="1">
        <f t="array" aca="1" ref="BL35" ca="1">IFERROR(INDEX(INDIRECT("'"&amp;n_feu&amp;"'!$M$5:$M$154"),MATCH($Y35&amp;BL$13,INDIRECT("'"&amp;n_feu&amp;"'!$C$5:$C$154")&amp;INDIRECT("'"&amp;n_feu&amp;"'!$D$5:$D$154"),0)),"")</f>
        <v/>
      </c>
      <c r="BM35" s="22">
        <f t="shared" si="20"/>
        <v>45500</v>
      </c>
      <c r="BN35" s="23" t="str">
        <f t="shared" ca="1" si="21"/>
        <v/>
      </c>
      <c r="BO35" s="23">
        <f t="shared" ca="1" si="22"/>
        <v>131</v>
      </c>
      <c r="BP35" s="23" t="str">
        <f t="shared" ca="1" si="22"/>
        <v/>
      </c>
      <c r="BQ35" s="23" t="str">
        <f t="shared" ca="1" si="22"/>
        <v/>
      </c>
      <c r="BR35" s="23" t="str">
        <f t="shared" ca="1" si="22"/>
        <v/>
      </c>
      <c r="BS35" s="23" t="str">
        <f t="shared" ca="1" si="22"/>
        <v/>
      </c>
      <c r="BT35" s="23" t="str">
        <f t="shared" ca="1" si="22"/>
        <v/>
      </c>
      <c r="BU35" s="22">
        <f t="shared" si="23"/>
        <v>45500</v>
      </c>
      <c r="BV35" s="22">
        <f t="shared" si="24"/>
        <v>45500</v>
      </c>
      <c r="BW35" s="23" t="str">
        <f t="shared" ca="1" si="25"/>
        <v/>
      </c>
      <c r="BX35" s="23"/>
      <c r="BY35" s="23" t="str">
        <f t="shared" si="26"/>
        <v/>
      </c>
      <c r="BZ35" s="23">
        <f t="shared" ca="1" si="27"/>
        <v>888.5</v>
      </c>
      <c r="CA35" s="23"/>
      <c r="CB35" s="23" t="str">
        <f t="shared" si="28"/>
        <v/>
      </c>
      <c r="CC35" s="23" t="str">
        <f t="shared" ca="1" si="29"/>
        <v/>
      </c>
      <c r="CD35" s="23"/>
      <c r="CE35" s="29" t="str">
        <f t="shared" si="30"/>
        <v/>
      </c>
      <c r="CF35" s="30"/>
      <c r="CG35" s="30">
        <f t="shared" ca="1" si="31"/>
        <v>-888.5</v>
      </c>
      <c r="CH35" s="30" t="str">
        <f>IFERROR(INDEX('FORMULE TOTAL'!$AH$9:AH1026,MATCH(RECAP!A35,'FORMULE TOTAL'!$AI$9:AI1026,0)),"")</f>
        <v/>
      </c>
      <c r="CI35" s="23">
        <f t="shared" ca="1" si="105"/>
        <v>342</v>
      </c>
      <c r="CJ35" s="30" t="e">
        <f ca="1">IF(CI35="","",INDEX('[1] 01-01-23 au 24-05-2024'!$AN$5:$AN$5010,MATCH(BV35,'[1] 01-01-23 au 24-05-2024'!$AM$5:$AM$5010,0)))</f>
        <v>#N/A</v>
      </c>
      <c r="CK35" s="23"/>
      <c r="CL35" s="30" t="e">
        <f ca="1">IF(CI35="","",INDEX('[1] 01-01-23 au 24-05-2024'!$AO$23:$AO$5010,MATCH(BV35,'[1] 01-01-23 au 24-05-2024'!$AM$23:$AM$5010,0)))</f>
        <v>#N/A</v>
      </c>
      <c r="CM35" s="29" t="str">
        <f t="shared" si="32"/>
        <v/>
      </c>
      <c r="CN35" s="23" t="str">
        <f t="shared" ca="1" si="33"/>
        <v/>
      </c>
      <c r="CO35" s="23"/>
      <c r="CP35" s="31" t="str">
        <f t="shared" si="34"/>
        <v/>
      </c>
      <c r="CQ35" s="23" t="str">
        <f t="shared" ca="1" si="35"/>
        <v/>
      </c>
      <c r="CR35" s="23"/>
      <c r="CS35" s="32" t="str">
        <f t="shared" si="36"/>
        <v/>
      </c>
      <c r="CT35" s="33"/>
      <c r="CU35" s="34">
        <f t="shared" ca="1" si="37"/>
        <v>0</v>
      </c>
      <c r="CV35" s="34">
        <f t="shared" si="38"/>
        <v>0</v>
      </c>
      <c r="CW35" s="35">
        <f t="shared" si="38"/>
        <v>0</v>
      </c>
      <c r="CX35" s="34">
        <f t="shared" ca="1" si="39"/>
        <v>1230.5</v>
      </c>
      <c r="CY35" s="34">
        <f t="shared" si="40"/>
        <v>0</v>
      </c>
      <c r="CZ35" s="35">
        <f t="shared" si="41"/>
        <v>0</v>
      </c>
      <c r="DA35" s="22">
        <f t="shared" si="42"/>
        <v>45500</v>
      </c>
      <c r="DB35" s="35" t="str" cm="1">
        <f t="array" aca="1" ref="DB35" ca="1">IFERROR(INDEX(INDIRECT("'"&amp;n_feu&amp;"'!$O$5:$O$154"),MATCH($Y35&amp;DB$13,INDIRECT("'"&amp;n_feu&amp;"'!$C$5:$C$154")&amp;INDIRECT("'"&amp;n_feu&amp;"'!$D$5:$D$154"),0)),"")</f>
        <v/>
      </c>
      <c r="DC35" s="35"/>
      <c r="DD35" s="35" t="str">
        <f t="shared" ca="1" si="43"/>
        <v/>
      </c>
      <c r="DE35" s="36" t="str">
        <f t="shared" ca="1" si="44"/>
        <v/>
      </c>
      <c r="DF35" s="23" t="str">
        <f t="shared" ca="1" si="45"/>
        <v/>
      </c>
      <c r="DG35" s="23"/>
      <c r="DH35" s="31"/>
      <c r="DI35" s="37"/>
      <c r="DJ35" s="22">
        <f t="shared" si="46"/>
        <v>45500</v>
      </c>
      <c r="DK35" s="35" t="str" cm="1">
        <f t="array" aca="1" ref="DK35" ca="1">IFERROR(INDEX(INDIRECT("'"&amp;n_feu&amp;"'!$O$5:$O$164"),MATCH($Y35&amp;DK$13,INDIRECT("'"&amp;n_feu&amp;"'!$C$5:$C$164")&amp;INDIRECT("'"&amp;n_feu&amp;"'!$D$5:$D$164"),0)),"")</f>
        <v/>
      </c>
      <c r="DL35" s="35"/>
      <c r="DM35" s="35" t="str">
        <f t="shared" ca="1" si="47"/>
        <v/>
      </c>
      <c r="DN35" s="38">
        <f t="shared" ca="1" si="48"/>
        <v>0</v>
      </c>
      <c r="DO35" s="39" t="str" cm="1">
        <f t="array" ref="DO35">IF(ISNA(MATCH(A35,INT([2]SUMUP!$B$4:$B$550),0)),"",INDEX([2]SUMUP!$W:$W,MAX(IF(INT([2]SUMUP!$B$4:$B$550)=A35,ROW([2]SUMUP!$B$4:$B$550)))))</f>
        <v/>
      </c>
      <c r="DP35" s="39" t="str" cm="1">
        <f t="array" ref="DP35">IF(ISNA(MATCH(A35,INT([2]SUMUP!$B$4:$B$550),0)),"",INDEX([2]SUMUP!$X:$X,MAX(IF(INT([2]SUMUP!$B$4:$B$550)=A35,ROW([2]SUMUP!$B$4:$B$550)))))</f>
        <v/>
      </c>
      <c r="DQ35" s="39" t="str" cm="1">
        <f t="array" ref="DQ35">IF(ISNA(MATCH(A35,INT([2]SUMUP!$B$4:$B$550),0)),"",INDEX([2]SUMUP!$Y:$Y,MAX(IF(INT([2]SUMUP!$B$4:$B$550)=A35,ROW([2]SUMUP!$B$4:$B$550)))))</f>
        <v/>
      </c>
      <c r="DR35" s="36" t="str">
        <f t="shared" ca="1" si="106"/>
        <v/>
      </c>
      <c r="DS35" s="23" t="str">
        <f t="shared" ca="1" si="50"/>
        <v/>
      </c>
      <c r="DT35" s="23"/>
      <c r="DU35" s="31"/>
      <c r="DV35" s="37"/>
      <c r="DW35" s="22">
        <f t="shared" si="51"/>
        <v>45500</v>
      </c>
      <c r="DX35" s="40" t="str">
        <f t="shared" ca="1" si="52"/>
        <v/>
      </c>
      <c r="DY35" s="40">
        <f t="shared" ca="1" si="53"/>
        <v>888.5</v>
      </c>
      <c r="DZ35" s="40" t="str">
        <f t="shared" ca="1" si="54"/>
        <v/>
      </c>
      <c r="EA35" s="40">
        <f t="shared" ca="1" si="55"/>
        <v>342</v>
      </c>
      <c r="EB35" s="40" t="str">
        <f t="shared" ca="1" si="56"/>
        <v/>
      </c>
      <c r="EC35" s="40" t="str">
        <f t="shared" ca="1" si="57"/>
        <v/>
      </c>
      <c r="ED35" s="40"/>
      <c r="EE35" s="40" t="str">
        <f t="shared" ca="1" si="58"/>
        <v/>
      </c>
      <c r="EF35" s="41" t="str">
        <f t="shared" ca="1" si="107"/>
        <v/>
      </c>
      <c r="EG35" s="35">
        <f t="shared" ca="1" si="60"/>
        <v>1230.5</v>
      </c>
      <c r="EH35" s="35" t="str" cm="1">
        <f t="array" aca="1" ref="EH35" ca="1">IFERROR(INDEX(INDIRECT("'"&amp;n_feu&amp;"'!$BH$5:$BH$154"),MATCH($Y35&amp;EH$13,INDIRECT("'"&amp;n_feu&amp;"'!$C$5:$C$154")&amp;INDIRECT("'"&amp;n_feu&amp;"'!$D$5:$D$154"),0)),"")</f>
        <v/>
      </c>
      <c r="EI35" s="35" cm="1">
        <f t="array" aca="1" ref="EI35" ca="1">IFERROR(INDEX(INDIRECT("'"&amp;n_feu&amp;"'!$BH$5:$BH$164"),MATCH($Y35&amp;EI$13,INDIRECT("'"&amp;n_feu&amp;"'!$C$5:$C$164")&amp;INDIRECT("'"&amp;n_feu&amp;"'!$D$5:$D$164"),0)),"")</f>
        <v>150</v>
      </c>
      <c r="EJ35" s="34" t="str" cm="1">
        <f t="array" aca="1" ref="EJ35" ca="1">IFERROR(INDEX(INDIRECT("'"&amp;n_feu&amp;"'!$BH$5:$BH$154"),MATCH($Y35&amp;EJ$13,INDIRECT("'"&amp;n_feu&amp;"'!$C$5:$C$154")&amp;INDIRECT("'"&amp;n_feu&amp;"'!$D$5:$D$154"),0)),"")</f>
        <v/>
      </c>
      <c r="EK35" s="34" cm="1">
        <f t="array" aca="1" ref="EK35" ca="1">IFERROR(INDEX(INDIRECT("'"&amp;n_feu&amp;"'!$BH$5:$BH$154"),MATCH($Y35&amp;EK$13,INDIRECT("'"&amp;n_feu&amp;"'!$C$5:$C$154")&amp;INDIRECT("'"&amp;n_feu&amp;"'!$D$5:$D$154"),0)),"")</f>
        <v>0</v>
      </c>
      <c r="EL35" s="34" t="str" cm="1">
        <f t="array" aca="1" ref="EL35" ca="1">IFERROR(INDEX(INDIRECT("'"&amp;n_feu&amp;"'!$BH$5:$BH$154"),MATCH($Y35&amp;EL$13,INDIRECT("'"&amp;n_feu&amp;"'!$C$5:$C$154")&amp;INDIRECT("'"&amp;n_feu&amp;"'!$D$5:$D$154"),0)),"")</f>
        <v/>
      </c>
      <c r="EM35" s="34" t="str" cm="1">
        <f t="array" aca="1" ref="EM35" ca="1">IFERROR(INDEX(INDIRECT("'"&amp;n_feu&amp;"'!$BH$5:$BH$154"),MATCH($Y35&amp;EM$13,INDIRECT("'"&amp;n_feu&amp;"'!$C$5:$C$154")&amp;INDIRECT("'"&amp;n_feu&amp;"'!$D$5:$D$154"),0)),"")</f>
        <v/>
      </c>
      <c r="EN35" s="34" t="str">
        <f t="shared" ca="1" si="61"/>
        <v/>
      </c>
      <c r="EO35" s="34">
        <f t="shared" ca="1" si="62"/>
        <v>150</v>
      </c>
      <c r="EP35" s="22">
        <f t="shared" si="63"/>
        <v>45500</v>
      </c>
      <c r="EQ35" s="23" t="str" cm="1">
        <f t="array" aca="1" ref="EQ35" ca="1">IFERROR(INDEX(INDIRECT("'"&amp;n_feu&amp;"'!$Q$5:$Q$144"),MATCH($Y35&amp;EQ$13,INDIRECT("'"&amp;n_feu&amp;"'!$C$5:$C$144")&amp;INDIRECT("'"&amp;n_feu&amp;"'!$D$5:$D$144"),0)),"")</f>
        <v/>
      </c>
      <c r="ER35" s="23" t="str" cm="1">
        <f t="array" aca="1" ref="ER35" ca="1">IFERROR(INDEX(INDIRECT("'"&amp;n_feu&amp;"'!$Q$5:$Q$164"),MATCH($Y35&amp;ER$13,INDIRECT("'"&amp;n_feu&amp;"'!$C$5:$C$164")&amp;INDIRECT("'"&amp;n_feu&amp;"'!$D$5:$D$164"),0)),"")</f>
        <v/>
      </c>
      <c r="ES35" s="23" t="str" cm="1">
        <f t="array" aca="1" ref="ES35" ca="1">IFERROR(INDEX(INDIRECT("'"&amp;n_feu&amp;"'!$Q$5:$Q$144"),MATCH($Y35&amp;ES$13,INDIRECT("'"&amp;n_feu&amp;"'!$C$5:$C$144")&amp;INDIRECT("'"&amp;n_feu&amp;"'!$D$5:$D$144"),0)),"")</f>
        <v/>
      </c>
      <c r="ET35" s="23" t="str" cm="1">
        <f t="array" aca="1" ref="ET35" ca="1">IFERROR(INDEX(INDIRECT("'"&amp;n_feu&amp;"'!$Q$5:$Q$144"),MATCH($Y35&amp;ET$13,INDIRECT("'"&amp;n_feu&amp;"'!$C$5:$C$144")&amp;INDIRECT("'"&amp;n_feu&amp;"'!$D$5:$D$144"),0)),"")</f>
        <v/>
      </c>
      <c r="EU35" s="23" t="str" cm="1">
        <f t="array" aca="1" ref="EU35" ca="1">IFERROR(INDEX(INDIRECT("'"&amp;n_feu&amp;"'!$Q$5:$Q$144"),MATCH($Y35&amp;EU$13,INDIRECT("'"&amp;n_feu&amp;"'!$C$5:$C$144")&amp;INDIRECT("'"&amp;n_feu&amp;"'!$D$5:$D$144"),0)),"")</f>
        <v/>
      </c>
      <c r="EV35" s="23" t="str" cm="1">
        <f t="array" aca="1" ref="EV35" ca="1">IFERROR(INDEX(INDIRECT("'"&amp;n_feu&amp;"'!$Q$5:$Q$144"),MATCH($Y35&amp;EV$13,INDIRECT("'"&amp;n_feu&amp;"'!$C$5:$C$144")&amp;INDIRECT("'"&amp;n_feu&amp;"'!$D$5:$D$144"),0)),"")</f>
        <v/>
      </c>
      <c r="EW35" s="23" t="str" cm="1">
        <f t="array" aca="1" ref="EW35" ca="1">IFERROR(INDEX(INDIRECT("'"&amp;n_feu&amp;"'!$Q$5:$Q$144"),MATCH($Y35&amp;EW$13,INDIRECT("'"&amp;n_feu&amp;"'!$C$5:$C$144")&amp;INDIRECT("'"&amp;n_feu&amp;"'!$D$5:$D$144"),0)),"")</f>
        <v/>
      </c>
      <c r="EX35" s="42" t="str">
        <f t="shared" ca="1" si="64"/>
        <v/>
      </c>
      <c r="EY35" s="43" t="str">
        <f t="shared" ca="1" si="65"/>
        <v/>
      </c>
      <c r="EZ35" s="44">
        <f t="shared" si="66"/>
        <v>45500</v>
      </c>
      <c r="FA35" s="23" t="str" cm="1">
        <f t="array" aca="1" ref="FA35" ca="1">IFERROR(INDEX(INDIRECT("'"&amp;n_feu&amp;"'!$R$5:$R$144"),MATCH($Y35&amp;FA$15,INDIRECT("'"&amp;n_feu&amp;"'!$C$5:$C$144")&amp;INDIRECT("'"&amp;n_feu&amp;"'!$D$5:$D$144"),0)),"")</f>
        <v/>
      </c>
      <c r="FB35" s="26" cm="1">
        <f t="array" aca="1" ref="FB35" ca="1">IFERROR(INDEX(INDIRECT("'"&amp;n_feu&amp;"'!$R$5:$R$164"),MATCH($Y35&amp;FB$15,INDIRECT("'"&amp;n_feu&amp;"'!$C$5:$C$164")&amp;INDIRECT("'"&amp;n_feu&amp;"'!$D$5:$D$164"),0)),"")</f>
        <v>935</v>
      </c>
      <c r="FC35" s="23" t="str" cm="1">
        <f t="array" aca="1" ref="FC35" ca="1">IFERROR(INDEX(INDIRECT("'"&amp;n_feu&amp;"'!$R$5:$R$144"),MATCH($Y35&amp;FC$15,INDIRECT("'"&amp;n_feu&amp;"'!$C$5:$C$144")&amp;INDIRECT("'"&amp;n_feu&amp;"'!$D$5:$D$144"),0)),"")</f>
        <v/>
      </c>
      <c r="FD35" s="26" cm="1">
        <f t="array" aca="1" ref="FD35" ca="1">IFERROR(INDEX(INDIRECT("'"&amp;n_feu&amp;"'!$R$5:$R$144"),MATCH($Y35&amp;FD$15,INDIRECT("'"&amp;n_feu&amp;"'!$C$5:$C$144")&amp;INDIRECT("'"&amp;n_feu&amp;"'!$D$5:$D$144"),0)),"")</f>
        <v>456</v>
      </c>
      <c r="FE35" s="26" t="str" cm="1">
        <f t="array" aca="1" ref="FE35" ca="1">IFERROR(INDEX(INDIRECT("'"&amp;n_feu&amp;"'!$R$5:$R$144"),MATCH($Y35&amp;FE$15,INDIRECT("'"&amp;n_feu&amp;"'!$C$5:$C$144")&amp;INDIRECT("'"&amp;n_feu&amp;"'!$D$5:$D$144"),0)),"")</f>
        <v/>
      </c>
      <c r="FF35" s="26" t="str" cm="1">
        <f t="array" aca="1" ref="FF35" ca="1">IFERROR(INDEX(INDIRECT("'"&amp;n_feu&amp;"'!$R$5:$R$154"),MATCH($Y35&amp;FF$15,INDIRECT("'"&amp;n_feu&amp;"'!$C$5:$C$154")&amp;INDIRECT("'"&amp;n_feu&amp;"'!$D$5:$D$154"),0)),"")</f>
        <v/>
      </c>
      <c r="FG35" s="58" t="str" cm="1">
        <f t="array" aca="1" ref="FG35" ca="1">IFERROR(INDEX(INDIRECT("'"&amp;n_feu&amp;"'!$R$5:$R$154"),MATCH($Y35&amp;FG$15,INDIRECT("'"&amp;n_feu&amp;"'!$C$5:$C$154")&amp;INDIRECT("'"&amp;n_feu&amp;"'!$D$5:$D$154"),0)),"")</f>
        <v/>
      </c>
      <c r="FH35" s="59" t="str">
        <f t="shared" ca="1" si="108"/>
        <v/>
      </c>
      <c r="FI35" s="46">
        <f t="shared" ca="1" si="68"/>
        <v>1391</v>
      </c>
      <c r="FJ35" s="35">
        <f t="shared" ca="1" si="69"/>
        <v>23.507899999999999</v>
      </c>
      <c r="FK35" s="36" t="str">
        <f t="shared" ca="1" si="70"/>
        <v/>
      </c>
      <c r="FL35" s="23"/>
      <c r="FM35" s="23" t="str">
        <f t="shared" ca="1" si="71"/>
        <v/>
      </c>
      <c r="FN35" s="47" t="str">
        <f t="shared" si="72"/>
        <v/>
      </c>
      <c r="FO35" s="31"/>
      <c r="FP35" s="48"/>
      <c r="FQ35" s="36">
        <f t="shared" ca="1" si="73"/>
        <v>919.19849999999997</v>
      </c>
      <c r="FR35" s="23">
        <v>919.19</v>
      </c>
      <c r="FS35" s="23">
        <f t="shared" ca="1" si="109"/>
        <v>-8.4999999999126885E-3</v>
      </c>
      <c r="FT35" s="47">
        <f t="shared" si="97"/>
        <v>919.19</v>
      </c>
      <c r="FU35" s="31">
        <v>639.94000000000005</v>
      </c>
      <c r="FV35" s="49" t="s">
        <v>167</v>
      </c>
      <c r="FW35" s="22">
        <f t="shared" si="76"/>
        <v>45500</v>
      </c>
      <c r="FX35" s="36" t="str">
        <f t="shared" ca="1" si="77"/>
        <v/>
      </c>
      <c r="FY35" s="23"/>
      <c r="FZ35" s="23" t="str">
        <f t="shared" ca="1" si="78"/>
        <v/>
      </c>
      <c r="GA35" s="47" t="str">
        <f t="shared" si="79"/>
        <v/>
      </c>
      <c r="GB35" s="50"/>
      <c r="GC35" s="48"/>
      <c r="GD35" s="51">
        <f t="shared" ca="1" si="80"/>
        <v>448.29359999999997</v>
      </c>
      <c r="GE35" s="23">
        <v>448.29</v>
      </c>
      <c r="GF35" s="23">
        <f t="shared" ca="1" si="81"/>
        <v>-3.5999999999489773E-3</v>
      </c>
      <c r="GG35" s="47">
        <f t="shared" si="82"/>
        <v>448.29</v>
      </c>
      <c r="GH35" s="31"/>
      <c r="GI35" s="49"/>
      <c r="GJ35" s="51" t="str">
        <f t="shared" ca="1" si="83"/>
        <v/>
      </c>
      <c r="GK35" s="23"/>
      <c r="GL35" s="23" t="str">
        <f t="shared" ca="1" si="84"/>
        <v/>
      </c>
      <c r="GM35" s="47" t="str">
        <f t="shared" si="85"/>
        <v/>
      </c>
      <c r="GN35" s="31"/>
      <c r="GO35" s="53"/>
      <c r="GP35" s="51" t="str">
        <f t="shared" ca="1" si="86"/>
        <v/>
      </c>
      <c r="GQ35" s="23"/>
      <c r="GR35" s="23" t="str">
        <f t="shared" ca="1" si="87"/>
        <v/>
      </c>
      <c r="GS35" s="47" t="str">
        <f t="shared" si="88"/>
        <v/>
      </c>
      <c r="GT35" s="31"/>
      <c r="GU35" s="53"/>
      <c r="GV35" s="36" t="str" cm="1">
        <f t="array" aca="1" ref="GV35" ca="1">IFERROR(INDEX(INDIRECT("'"&amp;n_feu&amp;"'!$O$5:$O$154"),MATCH($Y35&amp;DB$13,INDIRECT("'"&amp;n_feu&amp;"'!$C$5:$C$154")&amp;INDIRECT("'"&amp;n_feu&amp;"'!$D$5:$D$154"),0)),"")</f>
        <v/>
      </c>
      <c r="GW35" s="23" t="str">
        <f t="shared" si="89"/>
        <v/>
      </c>
      <c r="GX35" s="23"/>
      <c r="GY35" s="23" t="str">
        <f t="shared" si="90"/>
        <v/>
      </c>
      <c r="GZ35" s="47" t="str">
        <f t="shared" si="91"/>
        <v/>
      </c>
      <c r="HA35" s="31"/>
      <c r="HB35" s="53"/>
      <c r="HC35" s="22">
        <f t="shared" si="92"/>
        <v>45500</v>
      </c>
      <c r="HD35" s="23" t="str" cm="1">
        <f t="array" aca="1" ref="HD35" ca="1">IFERROR(INDEX(INDIRECT("'"&amp;n_feu&amp;"'!$S$5:$S$144"),MATCH($Y35&amp;HD$15,INDIRECT("'"&amp;n_feu&amp;"'!$C$5:$C$144")&amp;INDIRECT("'"&amp;n_feu&amp;"'!$D$5:$D$144"),0)),"")</f>
        <v/>
      </c>
      <c r="HE35" s="23" t="str" cm="1">
        <f t="array" aca="1" ref="HE35" ca="1">IFERROR(INDEX(INDIRECT("'"&amp;n_feu&amp;"'!$S$5:$S$164"),MATCH($Y35&amp;HE$15,INDIRECT("'"&amp;n_feu&amp;"'!$C$5:$C$164")&amp;INDIRECT("'"&amp;n_feu&amp;"'!$D$5:$D$164"),0)),"")</f>
        <v/>
      </c>
      <c r="HF35" s="23" t="str" cm="1">
        <f t="array" aca="1" ref="HF35" ca="1">IFERROR(INDEX(INDIRECT("'"&amp;n_feu&amp;"'!$S$5:$S$144"),MATCH($Y35&amp;HF$15,INDIRECT("'"&amp;n_feu&amp;"'!$C$5:$C$144")&amp;INDIRECT("'"&amp;n_feu&amp;"'!$D$5:$D$144"),0)),"")</f>
        <v/>
      </c>
      <c r="HG35" s="23" t="str" cm="1">
        <f t="array" aca="1" ref="HG35" ca="1">IFERROR(INDEX(INDIRECT("'"&amp;n_feu&amp;"'!$S$5:$S$144"),MATCH($Y35&amp;HG$15,INDIRECT("'"&amp;n_feu&amp;"'!$C$5:$C$144")&amp;INDIRECT("'"&amp;n_feu&amp;"'!$D$5:$D$144"),0)),"")</f>
        <v/>
      </c>
      <c r="HH35" s="23" t="str" cm="1">
        <f t="array" aca="1" ref="HH35" ca="1">IFERROR(INDEX(INDIRECT("'"&amp;n_feu&amp;"'!$S$5:$S$144"),MATCH($Y35&amp;HH$15,INDIRECT("'"&amp;n_feu&amp;"'!$C$5:$C$144")&amp;INDIRECT("'"&amp;n_feu&amp;"'!$D$5:$D$144"),0)),"")</f>
        <v/>
      </c>
      <c r="HI35" s="23" t="str" cm="1">
        <f t="array" aca="1" ref="HI35" ca="1">IFERROR(INDEX(INDIRECT("'"&amp;n_feu&amp;"'!$S$5:$S$144"),MATCH($Y35&amp;HI$15,INDIRECT("'"&amp;n_feu&amp;"'!$C$5:$C$144")&amp;INDIRECT("'"&amp;n_feu&amp;"'!$D$5:$D$144"),0)),"")</f>
        <v/>
      </c>
      <c r="HJ35" s="23" t="str" cm="1">
        <f t="array" aca="1" ref="HJ35" ca="1">IFERROR(INDEX(INDIRECT("'"&amp;n_feu&amp;"'!$S$5:$S$144"),MATCH($Y35&amp;HJ$15,INDIRECT("'"&amp;n_feu&amp;"'!$C$5:$C$144")&amp;INDIRECT("'"&amp;n_feu&amp;"'!$D$5:$D$144"),0)),"")</f>
        <v/>
      </c>
      <c r="HK35" s="22">
        <f t="shared" si="93"/>
        <v>45500</v>
      </c>
      <c r="HL35" s="23" t="str" cm="1">
        <f t="array" aca="1" ref="HL35" ca="1">IFERROR(INDEX(INDIRECT("'"&amp;n_feu&amp;"'!$S$5:$S$144"),MATCH($Y35&amp;HL$15,INDIRECT("'"&amp;n_feu&amp;"'!$C$5:$C$144")&amp;INDIRECT("'"&amp;n_feu&amp;"'!$D$5:$D$144"),0)),"")</f>
        <v/>
      </c>
      <c r="HM35" s="23" t="str" cm="1">
        <f t="array" aca="1" ref="HM35" ca="1">IFERROR(INDEX(INDIRECT("'"&amp;n_feu&amp;"'!$S$5:$S$164"),MATCH($Y35&amp;HM$15,INDIRECT("'"&amp;n_feu&amp;"'!$C$5:$C$164")&amp;INDIRECT("'"&amp;n_feu&amp;"'!$D$5:$D$164"),0)),"")</f>
        <v/>
      </c>
      <c r="HN35" s="23" t="str" cm="1">
        <f t="array" aca="1" ref="HN35" ca="1">IFERROR(INDEX(INDIRECT("'"&amp;n_feu&amp;"'!$S$5:$S$144"),MATCH($Y35&amp;HN$15,INDIRECT("'"&amp;n_feu&amp;"'!$C$5:$C$144")&amp;INDIRECT("'"&amp;n_feu&amp;"'!$D$5:$D$144"),0)),"")</f>
        <v/>
      </c>
      <c r="HO35" s="23" t="str" cm="1">
        <f t="array" aca="1" ref="HO35" ca="1">IFERROR(INDEX(INDIRECT("'"&amp;n_feu&amp;"'!$S$5:$S$144"),MATCH($Y35&amp;HO$15,INDIRECT("'"&amp;n_feu&amp;"'!$C$5:$C$144")&amp;INDIRECT("'"&amp;n_feu&amp;"'!$D$5:$D$144"),0)),"")</f>
        <v/>
      </c>
      <c r="HP35" s="23" t="str" cm="1">
        <f t="array" aca="1" ref="HP35" ca="1">IFERROR(INDEX(INDIRECT("'"&amp;n_feu&amp;"'!$S$5:$S$144"),MATCH($Y35&amp;HP$15,INDIRECT("'"&amp;n_feu&amp;"'!$C$5:$C$144")&amp;INDIRECT("'"&amp;n_feu&amp;"'!$D$5:$D$144"),0)),"")</f>
        <v/>
      </c>
      <c r="HQ35" s="23" t="str" cm="1">
        <f t="array" aca="1" ref="HQ35" ca="1">IFERROR(INDEX(INDIRECT("'"&amp;n_feu&amp;"'!$S$5:$S$144"),MATCH($Y35&amp;HQ$15,INDIRECT("'"&amp;n_feu&amp;"'!$C$5:$C$144")&amp;INDIRECT("'"&amp;n_feu&amp;"'!$D$5:$D$144"),0)),"")</f>
        <v/>
      </c>
      <c r="HR35" s="23" t="str" cm="1">
        <f t="array" aca="1" ref="HR35" ca="1">IFERROR(INDEX(INDIRECT("'"&amp;n_feu&amp;"'!$S$5:$S$144"),MATCH($Y35&amp;HR$15,INDIRECT("'"&amp;n_feu&amp;"'!$C$5:$C$144")&amp;INDIRECT("'"&amp;n_feu&amp;"'!$D$5:$D$144"),0)),"")</f>
        <v/>
      </c>
      <c r="HS35" s="54">
        <f t="shared" ca="1" si="94"/>
        <v>0</v>
      </c>
      <c r="HT35" s="54">
        <f t="shared" ca="1" si="95"/>
        <v>0</v>
      </c>
    </row>
    <row r="36" spans="1:228" ht="30" customHeight="1" x14ac:dyDescent="0.25">
      <c r="A36" s="22">
        <v>45501</v>
      </c>
      <c r="B36" s="23" t="str" cm="1">
        <f t="array" aca="1" ref="B36" ca="1">IFERROR(INDEX(INDIRECT("'"&amp;n_feu&amp;"'!$F$5:$F$144"),MATCH($A36&amp;B$13,INDIRECT("'"&amp;n_feu&amp;"'!$C$5:$C$144")&amp;INDIRECT("'"&amp;n_feu&amp;"'!$D$5:$D$144"),0)),"")</f>
        <v/>
      </c>
      <c r="C36" s="23" t="str" cm="1">
        <f t="array" aca="1" ref="C36" ca="1">IFERROR(INDEX(INDIRECT("'"&amp;n_feu&amp;"'!$F$5:$F$164"),MATCH($A36&amp;C$13,INDIRECT("'"&amp;n_feu&amp;"'!$C$5:$C$164")&amp;INDIRECT("'"&amp;n_feu&amp;"'!$D$5:$D$164"),0)),"")</f>
        <v/>
      </c>
      <c r="D36" s="23" t="str" cm="1">
        <f t="array" aca="1" ref="D36" ca="1">IFERROR(INDEX(INDIRECT("'"&amp;n_feu&amp;"'!$F$5:$F$144"),MATCH($A36&amp;D$13,INDIRECT("'"&amp;n_feu&amp;"'!$C$5:$C$144")&amp;INDIRECT("'"&amp;n_feu&amp;"'!$D$5:$D$144"),0)),"")</f>
        <v/>
      </c>
      <c r="E36" s="23" t="str" cm="1">
        <f t="array" aca="1" ref="E36" ca="1">IFERROR(INDEX(INDIRECT("'"&amp;n_feu&amp;"'!$F$5:$F$144"),MATCH($A36&amp;E$13,INDIRECT("'"&amp;n_feu&amp;"'!$C$5:$C$144")&amp;INDIRECT("'"&amp;n_feu&amp;"'!$D$5:$D$144"),0)),"")</f>
        <v/>
      </c>
      <c r="F36" s="23" t="str" cm="1">
        <f t="array" aca="1" ref="F36" ca="1">IFERROR(INDEX(INDIRECT("'"&amp;n_feu&amp;"'!$F$5:$F$154"),MATCH($A36&amp;F$13,INDIRECT("'"&amp;n_feu&amp;"'!$C$5:$C$154")&amp;INDIRECT("'"&amp;n_feu&amp;"'!$D$5:$D$154"),0)),"")</f>
        <v/>
      </c>
      <c r="G36" s="23" t="str" cm="1">
        <f t="array" aca="1" ref="G36" ca="1">IFERROR(INDEX(INDIRECT("'"&amp;n_feu&amp;"'!$F$5:$F$154"),MATCH($A36&amp;G$13,INDIRECT("'"&amp;n_feu&amp;"'!$C$5:$C$154")&amp;INDIRECT("'"&amp;n_feu&amp;"'!$D$5:$D$154"),0)),"")</f>
        <v/>
      </c>
      <c r="H36" s="24">
        <f t="shared" ca="1" si="4"/>
        <v>0</v>
      </c>
      <c r="I36" s="25">
        <f t="shared" ca="1" si="98"/>
        <v>0</v>
      </c>
      <c r="J36" s="22">
        <f t="shared" si="6"/>
        <v>45501</v>
      </c>
      <c r="K36" s="26" t="str" cm="1">
        <f t="array" aca="1" ref="K36" ca="1">IFERROR(INDEX(INDIRECT("'"&amp;n_feu&amp;"'!$cv$5:$cv$144"),MATCH($A36&amp;K$13,INDIRECT("'"&amp;n_feu&amp;"'!$C$5:$C$144")&amp;INDIRECT("'"&amp;n_feu&amp;"'!$D$5:$D$144"),0)),"")</f>
        <v/>
      </c>
      <c r="L36" s="27" t="str">
        <f t="shared" ca="1" si="99"/>
        <v>0</v>
      </c>
      <c r="M36" s="26" cm="1">
        <f t="array" aca="1" ref="M36" ca="1">IFERROR(INDEX(INDIRECT("'"&amp;n_feu&amp;"'!$cv$5:$cv$164"),MATCH($A36&amp;M$13,INDIRECT("'"&amp;n_feu&amp;"'!$C$5:$C$164")&amp;INDIRECT("'"&amp;n_feu&amp;"'!$D$5:$D$164"),0)),"")</f>
        <v>0</v>
      </c>
      <c r="N36" s="27" t="str">
        <f t="shared" ca="1" si="100"/>
        <v>0</v>
      </c>
      <c r="O36" s="26" t="str" cm="1">
        <f t="array" aca="1" ref="O36" ca="1">IFERROR(INDEX(INDIRECT("'"&amp;n_feu&amp;"'!$cv$5:$cv$144"),MATCH($A36&amp;O$13,INDIRECT("'"&amp;n_feu&amp;"'!$C$5:$C$144")&amp;INDIRECT("'"&amp;n_feu&amp;"'!$D$5:$D$144"),0)),"")</f>
        <v/>
      </c>
      <c r="P36" s="27" t="str">
        <f t="shared" ca="1" si="101"/>
        <v>0</v>
      </c>
      <c r="Q36" s="26" cm="1">
        <f t="array" aca="1" ref="Q36" ca="1">IFERROR(INDEX(INDIRECT("'"&amp;n_feu&amp;"'!$cv$5:$cv$144"),MATCH($A36&amp;Q$13,INDIRECT("'"&amp;n_feu&amp;"'!$C$5:$C$144")&amp;INDIRECT("'"&amp;n_feu&amp;"'!$D$5:$D$144"),0)),"")</f>
        <v>0</v>
      </c>
      <c r="R36" s="27" t="str">
        <f t="shared" ca="1" si="102"/>
        <v>0</v>
      </c>
      <c r="S36" s="26" t="str" cm="1">
        <f t="array" aca="1" ref="S36" ca="1">IFERROR(INDEX(INDIRECT("'"&amp;n_feu&amp;"'!$cv$5:$cv$154"),MATCH($A36&amp;S$13,INDIRECT("'"&amp;n_feu&amp;"'!$C$5:$C$154")&amp;INDIRECT("'"&amp;n_feu&amp;"'!$D$5:$D$154"),0)),"")</f>
        <v/>
      </c>
      <c r="T36" s="27" t="str">
        <f t="shared" ca="1" si="103"/>
        <v>0</v>
      </c>
      <c r="U36" s="26" t="str" cm="1">
        <f t="array" aca="1" ref="U36" ca="1">IFERROR(INDEX(INDIRECT("'"&amp;n_feu&amp;"'!$cv$5:$cv$154"),MATCH($A36&amp;U$13,INDIRECT("'"&amp;n_feu&amp;"'!$C$5:$C$154")&amp;INDIRECT("'"&amp;n_feu&amp;"'!$D$5:$D$154"),0)),"")</f>
        <v/>
      </c>
      <c r="V36" s="27" t="str">
        <f t="shared" ca="1" si="104"/>
        <v>0</v>
      </c>
      <c r="W36" s="28">
        <f t="shared" ca="1" si="13"/>
        <v>0</v>
      </c>
      <c r="X36" s="28">
        <f t="shared" ca="1" si="14"/>
        <v>0</v>
      </c>
      <c r="Y36" s="22">
        <f t="shared" si="15"/>
        <v>45501</v>
      </c>
      <c r="Z36" s="23" t="str" cm="1">
        <f t="array" aca="1" ref="Z36" ca="1">IFERROR(INDEX(INDIRECT("'"&amp;n_feu&amp;"'!$I$5:$I$144"),MATCH($Y36&amp;Z$13,INDIRECT("'"&amp;n_feu&amp;"'!$C$5:$C$144")&amp;INDIRECT("'"&amp;n_feu&amp;"'!$D$5:$D$144"),0)),"")</f>
        <v/>
      </c>
      <c r="AA36" s="23" t="str" cm="1">
        <f t="array" aca="1" ref="AA36" ca="1">IFERROR(INDEX(INDIRECT("'"&amp;n_feu&amp;"'!$I$5:$I$164"),MATCH($Y36&amp;AA$13,INDIRECT("'"&amp;n_feu&amp;"'!$C$5:$C$164")&amp;INDIRECT("'"&amp;n_feu&amp;"'!$D$5:$D$164"),0)),"")</f>
        <v/>
      </c>
      <c r="AB36" s="23" t="str" cm="1">
        <f t="array" aca="1" ref="AB36" ca="1">IFERROR(INDEX(INDIRECT("'"&amp;n_feu&amp;"'!$I$5:$I$144"),MATCH($Y36&amp;AB$13,INDIRECT("'"&amp;n_feu&amp;"'!$C$5:$C$144")&amp;INDIRECT("'"&amp;n_feu&amp;"'!$D$5:$D$144"),0)),"")</f>
        <v/>
      </c>
      <c r="AC36" s="23" t="str" cm="1">
        <f t="array" aca="1" ref="AC36" ca="1">IFERROR(INDEX(INDIRECT("'"&amp;n_feu&amp;"'!$I$5:$I$144"),MATCH($Y36&amp;AC$13,INDIRECT("'"&amp;n_feu&amp;"'!$C$5:$C$144")&amp;INDIRECT("'"&amp;n_feu&amp;"'!$D$5:$D$144"),0)),"")</f>
        <v/>
      </c>
      <c r="AD36" s="23" t="str" cm="1">
        <f t="array" aca="1" ref="AD36" ca="1">IFERROR(INDEX(INDIRECT("'"&amp;n_feu&amp;"'!$I$5:$I$144"),MATCH($Y36&amp;AD$13,INDIRECT("'"&amp;n_feu&amp;"'!$C$5:$C$144")&amp;INDIRECT("'"&amp;n_feu&amp;"'!$D$5:$D$144"),0)),"")</f>
        <v/>
      </c>
      <c r="AE36" s="23" t="str" cm="1">
        <f t="array" aca="1" ref="AE36" ca="1">IFERROR(INDEX(INDIRECT("'"&amp;n_feu&amp;"'!$I$5:$I$154"),MATCH($Y36&amp;AE$13,INDIRECT("'"&amp;n_feu&amp;"'!$C$5:$C$154")&amp;INDIRECT("'"&amp;n_feu&amp;"'!$D$5:$D$154"),0)),"")</f>
        <v/>
      </c>
      <c r="AF36" s="23" t="str" cm="1">
        <f t="array" aca="1" ref="AF36" ca="1">IFERROR(INDEX(INDIRECT("'"&amp;n_feu&amp;"'!$I$5:$I$164"),MATCH($Y36&amp;AF$13,INDIRECT("'"&amp;n_feu&amp;"'!$C$5:$C$164")&amp;INDIRECT("'"&amp;n_feu&amp;"'!$D$5:$D$164"),0)),"")</f>
        <v/>
      </c>
      <c r="AG36" s="22">
        <f t="shared" si="16"/>
        <v>45501</v>
      </c>
      <c r="AH36" s="23" t="str" cm="1">
        <f t="array" aca="1" ref="AH36" ca="1">IFERROR(INDEX(INDIRECT("'"&amp;n_feu&amp;"'!$J$5:$J$144"),MATCH($Y36&amp;AH$13,INDIRECT("'"&amp;n_feu&amp;"'!$C$5:$C$144")&amp;INDIRECT("'"&amp;n_feu&amp;"'!$D$5:$D$144"),0)),"")</f>
        <v/>
      </c>
      <c r="AI36" s="23" t="str" cm="1">
        <f t="array" aca="1" ref="AI36" ca="1">IFERROR(INDEX(INDIRECT("'"&amp;n_feu&amp;"'!$J$5:$J$154"),MATCH($Y36&amp;AI$13,INDIRECT("'"&amp;n_feu&amp;"'!$C$5:$C$164")&amp;INDIRECT("'"&amp;n_feu&amp;"'!$D$5:$D$164"),0)),"")</f>
        <v/>
      </c>
      <c r="AJ36" s="23" t="str" cm="1">
        <f t="array" aca="1" ref="AJ36" ca="1">IFERROR(INDEX(INDIRECT("'"&amp;n_feu&amp;"'!$J$5:$J$144"),MATCH($Y36&amp;AJ$13,INDIRECT("'"&amp;n_feu&amp;"'!$C$5:$C$144")&amp;INDIRECT("'"&amp;n_feu&amp;"'!$D$5:$D$144"),0)),"")</f>
        <v/>
      </c>
      <c r="AK36" s="23" t="str" cm="1">
        <f t="array" aca="1" ref="AK36" ca="1">IFERROR(INDEX(INDIRECT("'"&amp;n_feu&amp;"'!$J$5:$J$144"),MATCH($Y36&amp;AK$13,INDIRECT("'"&amp;n_feu&amp;"'!$C$5:$C$144")&amp;INDIRECT("'"&amp;n_feu&amp;"'!$D$5:$D$144"),0)),"")</f>
        <v/>
      </c>
      <c r="AL36" s="23" t="str" cm="1">
        <f t="array" aca="1" ref="AL36" ca="1">IFERROR(INDEX(INDIRECT("'"&amp;n_feu&amp;"'!$J$5:$J$144"),MATCH($Y36&amp;AL$13,INDIRECT("'"&amp;n_feu&amp;"'!$C$5:$C$144")&amp;INDIRECT("'"&amp;n_feu&amp;"'!$D$5:$D$144"),0)),"")</f>
        <v/>
      </c>
      <c r="AM36" s="23" t="str" cm="1">
        <f t="array" aca="1" ref="AM36" ca="1">IFERROR(INDEX(INDIRECT("'"&amp;n_feu&amp;"'!$J$5:$J$154"),MATCH($Y36&amp;AM$13,INDIRECT("'"&amp;n_feu&amp;"'!$C$5:$C$154")&amp;INDIRECT("'"&amp;n_feu&amp;"'!$D$5:$D$154"),0)),"")</f>
        <v/>
      </c>
      <c r="AN36" s="23" t="str" cm="1">
        <f t="array" aca="1" ref="AN36" ca="1">IFERROR(INDEX(INDIRECT("'"&amp;n_feu&amp;"'!$J$5:$J$154"),MATCH($Y36&amp;AN$13,INDIRECT("'"&amp;n_feu&amp;"'!$C$5:$C$164")&amp;INDIRECT("'"&amp;n_feu&amp;"'!$D$5:$D$164"),0)),"")</f>
        <v/>
      </c>
      <c r="AO36" s="22">
        <f t="shared" si="17"/>
        <v>45501</v>
      </c>
      <c r="AP36" s="23" t="str" cm="1">
        <f t="array" aca="1" ref="AP36" ca="1">IFERROR(INDEX(INDIRECT("'"&amp;n_feu&amp;"'!$K$5:$K$144"),MATCH($Y36&amp;AP$13,INDIRECT("'"&amp;n_feu&amp;"'!$C$5:$C$144")&amp;INDIRECT("'"&amp;n_feu&amp;"'!$D$5:$D$144"),0)),"")</f>
        <v/>
      </c>
      <c r="AQ36" s="23" t="str" cm="1">
        <f t="array" aca="1" ref="AQ36" ca="1">IFERROR(INDEX(INDIRECT("'"&amp;n_feu&amp;"'!$K$5:$K$164"),MATCH($Y36&amp;AQ$13,INDIRECT("'"&amp;n_feu&amp;"'!$C$5:$C$164")&amp;INDIRECT("'"&amp;n_feu&amp;"'!$D$5:$D$164"),0)),"")</f>
        <v/>
      </c>
      <c r="AR36" s="23" t="str" cm="1">
        <f t="array" aca="1" ref="AR36" ca="1">IFERROR(INDEX(INDIRECT("'"&amp;n_feu&amp;"'!$K$5:$K$144"),MATCH($Y36&amp;AR$13,INDIRECT("'"&amp;n_feu&amp;"'!$C$5:$C$144")&amp;INDIRECT("'"&amp;n_feu&amp;"'!$D$5:$D$144"),0)),"")</f>
        <v/>
      </c>
      <c r="AS36" s="23" t="str" cm="1">
        <f t="array" aca="1" ref="AS36" ca="1">IFERROR(INDEX(INDIRECT("'"&amp;n_feu&amp;"'!$K$5:$K$144"),MATCH($Y36&amp;AS$13,INDIRECT("'"&amp;n_feu&amp;"'!$C$5:$C$144")&amp;INDIRECT("'"&amp;n_feu&amp;"'!$D$5:$D$144"),0)),"")</f>
        <v/>
      </c>
      <c r="AT36" s="23" t="str" cm="1">
        <f t="array" aca="1" ref="AT36" ca="1">IFERROR(INDEX(INDIRECT("'"&amp;n_feu&amp;"'!$K$5:$K$144"),MATCH($Y36&amp;AT$13,INDIRECT("'"&amp;n_feu&amp;"'!$C$5:$C$144")&amp;INDIRECT("'"&amp;n_feu&amp;"'!$D$5:$D$144"),0)),"")</f>
        <v/>
      </c>
      <c r="AU36" s="23" t="str" cm="1">
        <f t="array" aca="1" ref="AU36" ca="1">IFERROR(INDEX(INDIRECT("'"&amp;n_feu&amp;"'!$K$5:$K$154"),MATCH($Y36&amp;AU$13,INDIRECT("'"&amp;n_feu&amp;"'!$C$5:$C$154")&amp;INDIRECT("'"&amp;n_feu&amp;"'!$D$5:$D$154"),0)),"")</f>
        <v/>
      </c>
      <c r="AV36" s="23" t="str" cm="1">
        <f t="array" aca="1" ref="AV36" ca="1">IFERROR(INDEX(INDIRECT("'"&amp;n_feu&amp;"'!$K$5:$K$154"),MATCH($Y36&amp;AV$13,INDIRECT("'"&amp;n_feu&amp;"'!$C$5:$C$154")&amp;INDIRECT("'"&amp;n_feu&amp;"'!$D$5:$D$154"),0)),"")</f>
        <v/>
      </c>
      <c r="AW36" s="22">
        <f t="shared" si="18"/>
        <v>45501</v>
      </c>
      <c r="AX36" s="23" t="str" cm="1">
        <f t="array" aca="1" ref="AX36" ca="1">IFERROR(INDEX(INDIRECT("'"&amp;n_feu&amp;"'!$L$5:$L$144"),MATCH($Y36&amp;AX$13,INDIRECT("'"&amp;n_feu&amp;"'!$C$5:$C$144")&amp;INDIRECT("'"&amp;n_feu&amp;"'!$D$5:$D$144"),0)),"")</f>
        <v/>
      </c>
      <c r="AY36" s="23" t="str" cm="1">
        <f t="array" aca="1" ref="AY36" ca="1">IFERROR(INDEX(INDIRECT("'"&amp;n_feu&amp;"'!$L$5:$L$164"),MATCH($Y36&amp;AY$13,INDIRECT("'"&amp;n_feu&amp;"'!$C$5:$C$164")&amp;INDIRECT("'"&amp;n_feu&amp;"'!$D$5:$D$164"),0)),"")</f>
        <v/>
      </c>
      <c r="AZ36" s="23" t="str" cm="1">
        <f t="array" aca="1" ref="AZ36" ca="1">IFERROR(INDEX(INDIRECT("'"&amp;n_feu&amp;"'!$L$5:$L$144"),MATCH($Y36&amp;AZ$13,INDIRECT("'"&amp;n_feu&amp;"'!$C$5:$C$144")&amp;INDIRECT("'"&amp;n_feu&amp;"'!$D$5:$D$144"),0)),"")</f>
        <v/>
      </c>
      <c r="BA36" s="23" t="str" cm="1">
        <f t="array" aca="1" ref="BA36" ca="1">IFERROR(INDEX(INDIRECT("'"&amp;n_feu&amp;"'!$L$5:$L$144"),MATCH($Y36&amp;BA$13,INDIRECT("'"&amp;n_feu&amp;"'!$C$5:$C$144")&amp;INDIRECT("'"&amp;n_feu&amp;"'!$D$5:$D$144"),0)),"")</f>
        <v/>
      </c>
      <c r="BB36" s="23" t="str" cm="1">
        <f t="array" aca="1" ref="BB36" ca="1">IFERROR(INDEX(INDIRECT("'"&amp;n_feu&amp;"'!$L$5:$L$144"),MATCH($Y36&amp;BB$13,INDIRECT("'"&amp;n_feu&amp;"'!$C$5:$C$144")&amp;INDIRECT("'"&amp;n_feu&amp;"'!$D$5:$D$144"),0)),"")</f>
        <v/>
      </c>
      <c r="BC36" s="23" t="str" cm="1">
        <f t="array" aca="1" ref="BC36" ca="1">IFERROR(INDEX(INDIRECT("'"&amp;n_feu&amp;"'!$L$5:$L$164"),MATCH($Y36&amp;BC$13,INDIRECT("'"&amp;n_feu&amp;"'!$C$5:$C$164")&amp;INDIRECT("'"&amp;n_feu&amp;"'!$D$5:$D$164"),0)),"")</f>
        <v/>
      </c>
      <c r="BD36" s="23" t="str" cm="1">
        <f t="array" aca="1" ref="BD36" ca="1">IFERROR(INDEX(INDIRECT("'"&amp;n_feu&amp;"'!$L$5:$L$154"),MATCH($Y36&amp;BD$13,INDIRECT("'"&amp;n_feu&amp;"'!$C$5:$C$154")&amp;INDIRECT("'"&amp;n_feu&amp;"'!$D$5:$D$154"),0)),"")</f>
        <v/>
      </c>
      <c r="BE36" s="22">
        <f t="shared" si="19"/>
        <v>45501</v>
      </c>
      <c r="BF36" s="23" t="str" cm="1">
        <f t="array" aca="1" ref="BF36" ca="1">IFERROR(INDEX(INDIRECT("'"&amp;n_feu&amp;"'!$M$5:$M$144"),MATCH($Y36&amp;BF$13,INDIRECT("'"&amp;n_feu&amp;"'!$C$5:$C$144")&amp;INDIRECT("'"&amp;n_feu&amp;"'!$D$5:$D$144"),0)),"")</f>
        <v/>
      </c>
      <c r="BG36" s="23" t="str" cm="1">
        <f t="array" aca="1" ref="BG36" ca="1">IFERROR(INDEX(INDIRECT("'"&amp;n_feu&amp;"'!$M$5:$M$164"),MATCH($Y36&amp;BG$13,INDIRECT("'"&amp;n_feu&amp;"'!$C$5:$C$164")&amp;INDIRECT("'"&amp;n_feu&amp;"'!$D$5:$D$164"),0)),"")</f>
        <v/>
      </c>
      <c r="BH36" s="23" t="str" cm="1">
        <f t="array" aca="1" ref="BH36" ca="1">IFERROR(INDEX(INDIRECT("'"&amp;n_feu&amp;"'!$M$5:$M$144"),MATCH($Y36&amp;BH$13,INDIRECT("'"&amp;n_feu&amp;"'!$C$5:$C$144")&amp;INDIRECT("'"&amp;n_feu&amp;"'!$D$5:$D$144"),0)),"")</f>
        <v/>
      </c>
      <c r="BI36" s="23" t="str" cm="1">
        <f t="array" aca="1" ref="BI36" ca="1">IFERROR(INDEX(INDIRECT("'"&amp;n_feu&amp;"'!$M$5:$M$144"),MATCH($Y36&amp;BI$13,INDIRECT("'"&amp;n_feu&amp;"'!$C$5:$C$144")&amp;INDIRECT("'"&amp;n_feu&amp;"'!$D$5:$D$144"),0)),"")</f>
        <v/>
      </c>
      <c r="BJ36" s="23" t="str" cm="1">
        <f t="array" aca="1" ref="BJ36" ca="1">IFERROR(INDEX(INDIRECT("'"&amp;n_feu&amp;"'!$M$5:$M$144"),MATCH($Y36&amp;BJ$13,INDIRECT("'"&amp;n_feu&amp;"'!$C$5:$C$144")&amp;INDIRECT("'"&amp;n_feu&amp;"'!$D$5:$D$144"),0)),"")</f>
        <v/>
      </c>
      <c r="BK36" s="23" t="str" cm="1">
        <f t="array" aca="1" ref="BK36" ca="1">IFERROR(INDEX(INDIRECT("'"&amp;n_feu&amp;"'!$M$5:$M$164"),MATCH($Y36&amp;BK$13,INDIRECT("'"&amp;n_feu&amp;"'!$C$5:$C$164")&amp;INDIRECT("'"&amp;n_feu&amp;"'!$D$5:$D$164"),0)),"")</f>
        <v/>
      </c>
      <c r="BL36" s="23" t="str" cm="1">
        <f t="array" aca="1" ref="BL36" ca="1">IFERROR(INDEX(INDIRECT("'"&amp;n_feu&amp;"'!$M$5:$M$154"),MATCH($Y36&amp;BL$13,INDIRECT("'"&amp;n_feu&amp;"'!$C$5:$C$154")&amp;INDIRECT("'"&amp;n_feu&amp;"'!$D$5:$D$154"),0)),"")</f>
        <v/>
      </c>
      <c r="BM36" s="22">
        <f t="shared" si="20"/>
        <v>45501</v>
      </c>
      <c r="BN36" s="23" t="str">
        <f t="shared" ca="1" si="21"/>
        <v/>
      </c>
      <c r="BO36" s="23" t="str">
        <f t="shared" ca="1" si="22"/>
        <v/>
      </c>
      <c r="BP36" s="23" t="str">
        <f t="shared" ca="1" si="22"/>
        <v/>
      </c>
      <c r="BQ36" s="23" t="str">
        <f t="shared" ca="1" si="22"/>
        <v/>
      </c>
      <c r="BR36" s="23" t="str">
        <f t="shared" ca="1" si="22"/>
        <v/>
      </c>
      <c r="BS36" s="23" t="str">
        <f t="shared" ca="1" si="22"/>
        <v/>
      </c>
      <c r="BT36" s="23" t="str">
        <f t="shared" ca="1" si="22"/>
        <v/>
      </c>
      <c r="BU36" s="22">
        <f t="shared" si="23"/>
        <v>45501</v>
      </c>
      <c r="BV36" s="22">
        <f t="shared" si="24"/>
        <v>45501</v>
      </c>
      <c r="BW36" s="23" t="str">
        <f t="shared" ca="1" si="25"/>
        <v/>
      </c>
      <c r="BX36" s="23"/>
      <c r="BY36" s="23" t="str">
        <f t="shared" si="26"/>
        <v/>
      </c>
      <c r="BZ36" s="23" t="str">
        <f t="shared" ca="1" si="27"/>
        <v/>
      </c>
      <c r="CA36" s="23"/>
      <c r="CB36" s="23" t="str">
        <f t="shared" si="28"/>
        <v/>
      </c>
      <c r="CC36" s="23" t="str">
        <f t="shared" ca="1" si="29"/>
        <v/>
      </c>
      <c r="CD36" s="23"/>
      <c r="CE36" s="29" t="str">
        <f t="shared" si="30"/>
        <v/>
      </c>
      <c r="CF36" s="30"/>
      <c r="CG36" s="30" t="str">
        <f t="shared" ca="1" si="31"/>
        <v/>
      </c>
      <c r="CH36" s="30" t="str">
        <f>IFERROR(INDEX('FORMULE TOTAL'!$AH$9:AH1027,MATCH(RECAP!A36,'FORMULE TOTAL'!$AI$9:AI1027,0)),"")</f>
        <v/>
      </c>
      <c r="CI36" s="23" t="str">
        <f t="shared" ca="1" si="105"/>
        <v/>
      </c>
      <c r="CJ36" s="30" t="str">
        <f ca="1">IF(CI36="","",INDEX('[1] 01-01-23 au 24-05-2024'!$AN$5:$AN$5010,MATCH(BV36,'[1] 01-01-23 au 24-05-2024'!$AM$5:$AM$5010,0)))</f>
        <v/>
      </c>
      <c r="CK36" s="23"/>
      <c r="CL36" s="30" t="str">
        <f ca="1">IF(CI36="","",INDEX('[1] 01-01-23 au 24-05-2024'!$AO$23:$AO$5010,MATCH(BV36,'[1] 01-01-23 au 24-05-2024'!$AM$23:$AM$5010,0)))</f>
        <v/>
      </c>
      <c r="CM36" s="29" t="str">
        <f t="shared" si="32"/>
        <v/>
      </c>
      <c r="CN36" s="23" t="str">
        <f t="shared" ca="1" si="33"/>
        <v/>
      </c>
      <c r="CO36" s="23"/>
      <c r="CP36" s="31" t="str">
        <f t="shared" si="34"/>
        <v/>
      </c>
      <c r="CQ36" s="23" t="str">
        <f t="shared" ca="1" si="35"/>
        <v/>
      </c>
      <c r="CR36" s="23"/>
      <c r="CS36" s="32" t="str">
        <f t="shared" si="36"/>
        <v/>
      </c>
      <c r="CT36" s="33"/>
      <c r="CU36" s="34">
        <f t="shared" ca="1" si="37"/>
        <v>0</v>
      </c>
      <c r="CV36" s="34">
        <f t="shared" si="38"/>
        <v>0</v>
      </c>
      <c r="CW36" s="35">
        <f t="shared" si="38"/>
        <v>0</v>
      </c>
      <c r="CX36" s="34">
        <f t="shared" ca="1" si="39"/>
        <v>0</v>
      </c>
      <c r="CY36" s="34">
        <f t="shared" si="40"/>
        <v>0</v>
      </c>
      <c r="CZ36" s="35">
        <f t="shared" si="41"/>
        <v>0</v>
      </c>
      <c r="DA36" s="22">
        <f t="shared" si="42"/>
        <v>45501</v>
      </c>
      <c r="DB36" s="35" t="str" cm="1">
        <f t="array" aca="1" ref="DB36" ca="1">IFERROR(INDEX(INDIRECT("'"&amp;n_feu&amp;"'!$O$5:$O$154"),MATCH($Y36&amp;DB$13,INDIRECT("'"&amp;n_feu&amp;"'!$C$5:$C$154")&amp;INDIRECT("'"&amp;n_feu&amp;"'!$D$5:$D$154"),0)),"")</f>
        <v/>
      </c>
      <c r="DC36" s="35"/>
      <c r="DD36" s="35" t="str">
        <f t="shared" ca="1" si="43"/>
        <v/>
      </c>
      <c r="DE36" s="36" t="str">
        <f t="shared" ca="1" si="44"/>
        <v/>
      </c>
      <c r="DF36" s="23" t="str">
        <f t="shared" ca="1" si="45"/>
        <v/>
      </c>
      <c r="DG36" s="23"/>
      <c r="DH36" s="31"/>
      <c r="DI36" s="37"/>
      <c r="DJ36" s="22">
        <f t="shared" si="46"/>
        <v>45501</v>
      </c>
      <c r="DK36" s="35" t="str" cm="1">
        <f t="array" aca="1" ref="DK36" ca="1">IFERROR(INDEX(INDIRECT("'"&amp;n_feu&amp;"'!$O$5:$O$164"),MATCH($Y36&amp;DK$13,INDIRECT("'"&amp;n_feu&amp;"'!$C$5:$C$164")&amp;INDIRECT("'"&amp;n_feu&amp;"'!$D$5:$D$164"),0)),"")</f>
        <v/>
      </c>
      <c r="DL36" s="35"/>
      <c r="DM36" s="35" t="str">
        <f t="shared" ca="1" si="47"/>
        <v/>
      </c>
      <c r="DN36" s="38">
        <f t="shared" ca="1" si="48"/>
        <v>0</v>
      </c>
      <c r="DO36" s="39" t="str" cm="1">
        <f t="array" ref="DO36">IF(ISNA(MATCH(A36,INT([2]SUMUP!$B$4:$B$550),0)),"",INDEX([2]SUMUP!$W:$W,MAX(IF(INT([2]SUMUP!$B$4:$B$550)=A36,ROW([2]SUMUP!$B$4:$B$550)))))</f>
        <v/>
      </c>
      <c r="DP36" s="39" t="str" cm="1">
        <f t="array" ref="DP36">IF(ISNA(MATCH(A36,INT([2]SUMUP!$B$4:$B$550),0)),"",INDEX([2]SUMUP!$X:$X,MAX(IF(INT([2]SUMUP!$B$4:$B$550)=A36,ROW([2]SUMUP!$B$4:$B$550)))))</f>
        <v/>
      </c>
      <c r="DQ36" s="39" t="str" cm="1">
        <f t="array" ref="DQ36">IF(ISNA(MATCH(A36,INT([2]SUMUP!$B$4:$B$550),0)),"",INDEX([2]SUMUP!$Y:$Y,MAX(IF(INT([2]SUMUP!$B$4:$B$550)=A36,ROW([2]SUMUP!$B$4:$B$550)))))</f>
        <v/>
      </c>
      <c r="DR36" s="36" t="str">
        <f t="shared" ca="1" si="106"/>
        <v/>
      </c>
      <c r="DS36" s="23" t="str">
        <f t="shared" ca="1" si="50"/>
        <v/>
      </c>
      <c r="DT36" s="23"/>
      <c r="DU36" s="31"/>
      <c r="DV36" s="37"/>
      <c r="DW36" s="22">
        <f t="shared" si="51"/>
        <v>45501</v>
      </c>
      <c r="DX36" s="40" t="str">
        <f t="shared" ca="1" si="52"/>
        <v/>
      </c>
      <c r="DY36" s="40" t="str">
        <f t="shared" ca="1" si="53"/>
        <v/>
      </c>
      <c r="DZ36" s="40" t="str">
        <f t="shared" ca="1" si="54"/>
        <v/>
      </c>
      <c r="EA36" s="40" t="str">
        <f t="shared" ca="1" si="55"/>
        <v/>
      </c>
      <c r="EB36" s="40" t="str">
        <f t="shared" ca="1" si="56"/>
        <v/>
      </c>
      <c r="EC36" s="40" t="str">
        <f t="shared" ca="1" si="57"/>
        <v/>
      </c>
      <c r="ED36" s="40"/>
      <c r="EE36" s="40" t="str">
        <f t="shared" ca="1" si="58"/>
        <v/>
      </c>
      <c r="EF36" s="41" t="str">
        <f t="shared" ca="1" si="107"/>
        <v/>
      </c>
      <c r="EG36" s="35" t="str">
        <f t="shared" ca="1" si="60"/>
        <v/>
      </c>
      <c r="EH36" s="35" t="str" cm="1">
        <f t="array" aca="1" ref="EH36" ca="1">IFERROR(INDEX(INDIRECT("'"&amp;n_feu&amp;"'!$BH$5:$BH$154"),MATCH($Y36&amp;EH$13,INDIRECT("'"&amp;n_feu&amp;"'!$C$5:$C$154")&amp;INDIRECT("'"&amp;n_feu&amp;"'!$D$5:$D$154"),0)),"")</f>
        <v/>
      </c>
      <c r="EI36" s="35" cm="1">
        <f t="array" aca="1" ref="EI36" ca="1">IFERROR(INDEX(INDIRECT("'"&amp;n_feu&amp;"'!$BH$5:$BH$164"),MATCH($Y36&amp;EI$13,INDIRECT("'"&amp;n_feu&amp;"'!$C$5:$C$164")&amp;INDIRECT("'"&amp;n_feu&amp;"'!$D$5:$D$164"),0)),"")</f>
        <v>0</v>
      </c>
      <c r="EJ36" s="34" t="str" cm="1">
        <f t="array" aca="1" ref="EJ36" ca="1">IFERROR(INDEX(INDIRECT("'"&amp;n_feu&amp;"'!$BH$5:$BH$154"),MATCH($Y36&amp;EJ$13,INDIRECT("'"&amp;n_feu&amp;"'!$C$5:$C$154")&amp;INDIRECT("'"&amp;n_feu&amp;"'!$D$5:$D$154"),0)),"")</f>
        <v/>
      </c>
      <c r="EK36" s="34" cm="1">
        <f t="array" aca="1" ref="EK36" ca="1">IFERROR(INDEX(INDIRECT("'"&amp;n_feu&amp;"'!$BH$5:$BH$154"),MATCH($Y36&amp;EK$13,INDIRECT("'"&amp;n_feu&amp;"'!$C$5:$C$154")&amp;INDIRECT("'"&amp;n_feu&amp;"'!$D$5:$D$154"),0)),"")</f>
        <v>0</v>
      </c>
      <c r="EL36" s="34" t="str" cm="1">
        <f t="array" aca="1" ref="EL36" ca="1">IFERROR(INDEX(INDIRECT("'"&amp;n_feu&amp;"'!$BH$5:$BH$154"),MATCH($Y36&amp;EL$13,INDIRECT("'"&amp;n_feu&amp;"'!$C$5:$C$154")&amp;INDIRECT("'"&amp;n_feu&amp;"'!$D$5:$D$154"),0)),"")</f>
        <v/>
      </c>
      <c r="EM36" s="34" t="str" cm="1">
        <f t="array" aca="1" ref="EM36" ca="1">IFERROR(INDEX(INDIRECT("'"&amp;n_feu&amp;"'!$BH$5:$BH$154"),MATCH($Y36&amp;EM$13,INDIRECT("'"&amp;n_feu&amp;"'!$C$5:$C$154")&amp;INDIRECT("'"&amp;n_feu&amp;"'!$D$5:$D$154"),0)),"")</f>
        <v/>
      </c>
      <c r="EN36" s="34" t="str">
        <f t="shared" ca="1" si="61"/>
        <v/>
      </c>
      <c r="EO36" s="34" t="str">
        <f t="shared" ca="1" si="62"/>
        <v/>
      </c>
      <c r="EP36" s="22">
        <f t="shared" si="63"/>
        <v>45501</v>
      </c>
      <c r="EQ36" s="23" t="str" cm="1">
        <f t="array" aca="1" ref="EQ36" ca="1">IFERROR(INDEX(INDIRECT("'"&amp;n_feu&amp;"'!$Q$5:$Q$144"),MATCH($Y36&amp;EQ$13,INDIRECT("'"&amp;n_feu&amp;"'!$C$5:$C$144")&amp;INDIRECT("'"&amp;n_feu&amp;"'!$D$5:$D$144"),0)),"")</f>
        <v/>
      </c>
      <c r="ER36" s="23" t="str" cm="1">
        <f t="array" aca="1" ref="ER36" ca="1">IFERROR(INDEX(INDIRECT("'"&amp;n_feu&amp;"'!$Q$5:$Q$164"),MATCH($Y36&amp;ER$13,INDIRECT("'"&amp;n_feu&amp;"'!$C$5:$C$164")&amp;INDIRECT("'"&amp;n_feu&amp;"'!$D$5:$D$164"),0)),"")</f>
        <v/>
      </c>
      <c r="ES36" s="23" t="str" cm="1">
        <f t="array" aca="1" ref="ES36" ca="1">IFERROR(INDEX(INDIRECT("'"&amp;n_feu&amp;"'!$Q$5:$Q$144"),MATCH($Y36&amp;ES$13,INDIRECT("'"&amp;n_feu&amp;"'!$C$5:$C$144")&amp;INDIRECT("'"&amp;n_feu&amp;"'!$D$5:$D$144"),0)),"")</f>
        <v/>
      </c>
      <c r="ET36" s="23" t="str" cm="1">
        <f t="array" aca="1" ref="ET36" ca="1">IFERROR(INDEX(INDIRECT("'"&amp;n_feu&amp;"'!$Q$5:$Q$144"),MATCH($Y36&amp;ET$13,INDIRECT("'"&amp;n_feu&amp;"'!$C$5:$C$144")&amp;INDIRECT("'"&amp;n_feu&amp;"'!$D$5:$D$144"),0)),"")</f>
        <v/>
      </c>
      <c r="EU36" s="23" t="str" cm="1">
        <f t="array" aca="1" ref="EU36" ca="1">IFERROR(INDEX(INDIRECT("'"&amp;n_feu&amp;"'!$Q$5:$Q$144"),MATCH($Y36&amp;EU$13,INDIRECT("'"&amp;n_feu&amp;"'!$C$5:$C$144")&amp;INDIRECT("'"&amp;n_feu&amp;"'!$D$5:$D$144"),0)),"")</f>
        <v/>
      </c>
      <c r="EV36" s="23" t="str" cm="1">
        <f t="array" aca="1" ref="EV36" ca="1">IFERROR(INDEX(INDIRECT("'"&amp;n_feu&amp;"'!$Q$5:$Q$144"),MATCH($Y36&amp;EV$13,INDIRECT("'"&amp;n_feu&amp;"'!$C$5:$C$144")&amp;INDIRECT("'"&amp;n_feu&amp;"'!$D$5:$D$144"),0)),"")</f>
        <v/>
      </c>
      <c r="EW36" s="23" t="str" cm="1">
        <f t="array" aca="1" ref="EW36" ca="1">IFERROR(INDEX(INDIRECT("'"&amp;n_feu&amp;"'!$Q$5:$Q$144"),MATCH($Y36&amp;EW$13,INDIRECT("'"&amp;n_feu&amp;"'!$C$5:$C$144")&amp;INDIRECT("'"&amp;n_feu&amp;"'!$D$5:$D$144"),0)),"")</f>
        <v/>
      </c>
      <c r="EX36" s="42" t="str">
        <f t="shared" ca="1" si="64"/>
        <v/>
      </c>
      <c r="EY36" s="43" t="str">
        <f t="shared" ca="1" si="65"/>
        <v/>
      </c>
      <c r="EZ36" s="44">
        <f t="shared" si="66"/>
        <v>45501</v>
      </c>
      <c r="FA36" s="23" t="str" cm="1">
        <f t="array" aca="1" ref="FA36" ca="1">IFERROR(INDEX(INDIRECT("'"&amp;n_feu&amp;"'!$R$5:$R$144"),MATCH($Y36&amp;FA$15,INDIRECT("'"&amp;n_feu&amp;"'!$C$5:$C$144")&amp;INDIRECT("'"&amp;n_feu&amp;"'!$D$5:$D$144"),0)),"")</f>
        <v/>
      </c>
      <c r="FB36" s="23" t="str" cm="1">
        <f t="array" aca="1" ref="FB36" ca="1">IFERROR(INDEX(INDIRECT("'"&amp;n_feu&amp;"'!$R$5:$R$164"),MATCH($Y36&amp;FB$15,INDIRECT("'"&amp;n_feu&amp;"'!$C$5:$C$164")&amp;INDIRECT("'"&amp;n_feu&amp;"'!$D$5:$D$164"),0)),"")</f>
        <v/>
      </c>
      <c r="FC36" s="23" t="str" cm="1">
        <f t="array" aca="1" ref="FC36" ca="1">IFERROR(INDEX(INDIRECT("'"&amp;n_feu&amp;"'!$R$5:$R$144"),MATCH($Y36&amp;FC$15,INDIRECT("'"&amp;n_feu&amp;"'!$C$5:$C$144")&amp;INDIRECT("'"&amp;n_feu&amp;"'!$D$5:$D$144"),0)),"")</f>
        <v/>
      </c>
      <c r="FD36" s="23" t="str" cm="1">
        <f t="array" aca="1" ref="FD36" ca="1">IFERROR(INDEX(INDIRECT("'"&amp;n_feu&amp;"'!$R$5:$R$144"),MATCH($Y36&amp;FD$15,INDIRECT("'"&amp;n_feu&amp;"'!$C$5:$C$144")&amp;INDIRECT("'"&amp;n_feu&amp;"'!$D$5:$D$144"),0)),"")</f>
        <v/>
      </c>
      <c r="FE36" s="23" t="str" cm="1">
        <f t="array" aca="1" ref="FE36" ca="1">IFERROR(INDEX(INDIRECT("'"&amp;n_feu&amp;"'!$R$5:$R$144"),MATCH($Y36&amp;FE$15,INDIRECT("'"&amp;n_feu&amp;"'!$C$5:$C$144")&amp;INDIRECT("'"&amp;n_feu&amp;"'!$D$5:$D$144"),0)),"")</f>
        <v/>
      </c>
      <c r="FF36" s="23" t="str" cm="1">
        <f t="array" aca="1" ref="FF36" ca="1">IFERROR(INDEX(INDIRECT("'"&amp;n_feu&amp;"'!$R$5:$R$154"),MATCH($Y36&amp;FF$15,INDIRECT("'"&amp;n_feu&amp;"'!$C$5:$C$154")&amp;INDIRECT("'"&amp;n_feu&amp;"'!$D$5:$D$154"),0)),"")</f>
        <v/>
      </c>
      <c r="FG36" s="31" t="str" cm="1">
        <f t="array" aca="1" ref="FG36" ca="1">IFERROR(INDEX(INDIRECT("'"&amp;n_feu&amp;"'!$R$5:$R$154"),MATCH($Y36&amp;FG$15,INDIRECT("'"&amp;n_feu&amp;"'!$C$5:$C$154")&amp;INDIRECT("'"&amp;n_feu&amp;"'!$D$5:$D$154"),0)),"")</f>
        <v/>
      </c>
      <c r="FH36" s="45" t="str">
        <f t="shared" ca="1" si="108"/>
        <v/>
      </c>
      <c r="FI36" s="41" t="str">
        <f t="shared" ca="1" si="68"/>
        <v/>
      </c>
      <c r="FJ36" s="35" t="str">
        <f t="shared" ca="1" si="69"/>
        <v/>
      </c>
      <c r="FK36" s="36" t="str">
        <f t="shared" ca="1" si="70"/>
        <v/>
      </c>
      <c r="FL36" s="23"/>
      <c r="FM36" s="23" t="str">
        <f t="shared" ca="1" si="71"/>
        <v/>
      </c>
      <c r="FN36" s="47" t="str">
        <f t="shared" si="72"/>
        <v/>
      </c>
      <c r="FO36" s="31"/>
      <c r="FP36" s="48"/>
      <c r="FQ36" s="36" t="str">
        <f t="shared" ca="1" si="73"/>
        <v/>
      </c>
      <c r="FR36" s="23"/>
      <c r="FS36" s="23" t="str">
        <f t="shared" ca="1" si="109"/>
        <v/>
      </c>
      <c r="FT36" s="47" t="str">
        <f t="shared" si="97"/>
        <v/>
      </c>
      <c r="FU36" s="31">
        <v>581.32000000000005</v>
      </c>
      <c r="FV36" s="49" t="s">
        <v>168</v>
      </c>
      <c r="FW36" s="22">
        <f t="shared" si="76"/>
        <v>45501</v>
      </c>
      <c r="FX36" s="36" t="str">
        <f t="shared" ca="1" si="77"/>
        <v/>
      </c>
      <c r="FY36" s="23"/>
      <c r="FZ36" s="23" t="str">
        <f t="shared" ca="1" si="78"/>
        <v/>
      </c>
      <c r="GA36" s="47" t="str">
        <f t="shared" si="79"/>
        <v/>
      </c>
      <c r="GB36" s="50"/>
      <c r="GC36" s="48"/>
      <c r="GD36" s="51" t="str">
        <f t="shared" ca="1" si="80"/>
        <v/>
      </c>
      <c r="GE36" s="23"/>
      <c r="GF36" s="23" t="str">
        <f t="shared" ca="1" si="81"/>
        <v/>
      </c>
      <c r="GG36" s="47" t="str">
        <f t="shared" si="82"/>
        <v/>
      </c>
      <c r="GH36" s="31"/>
      <c r="GI36" s="49"/>
      <c r="GJ36" s="51" t="str">
        <f t="shared" ca="1" si="83"/>
        <v/>
      </c>
      <c r="GK36" s="23"/>
      <c r="GL36" s="23" t="str">
        <f t="shared" ca="1" si="84"/>
        <v/>
      </c>
      <c r="GM36" s="47" t="str">
        <f t="shared" si="85"/>
        <v/>
      </c>
      <c r="GN36" s="31"/>
      <c r="GO36" s="53"/>
      <c r="GP36" s="51" t="str">
        <f t="shared" ca="1" si="86"/>
        <v/>
      </c>
      <c r="GQ36" s="23"/>
      <c r="GR36" s="23" t="str">
        <f t="shared" ca="1" si="87"/>
        <v/>
      </c>
      <c r="GS36" s="47" t="str">
        <f t="shared" si="88"/>
        <v/>
      </c>
      <c r="GT36" s="31"/>
      <c r="GU36" s="53"/>
      <c r="GV36" s="36" t="str" cm="1">
        <f t="array" aca="1" ref="GV36" ca="1">IFERROR(INDEX(INDIRECT("'"&amp;n_feu&amp;"'!$O$5:$O$154"),MATCH($Y36&amp;DB$13,INDIRECT("'"&amp;n_feu&amp;"'!$C$5:$C$154")&amp;INDIRECT("'"&amp;n_feu&amp;"'!$D$5:$D$154"),0)),"")</f>
        <v/>
      </c>
      <c r="GW36" s="23" t="str">
        <f t="shared" si="89"/>
        <v/>
      </c>
      <c r="GX36" s="23"/>
      <c r="GY36" s="23" t="str">
        <f t="shared" si="90"/>
        <v/>
      </c>
      <c r="GZ36" s="47" t="str">
        <f t="shared" si="91"/>
        <v/>
      </c>
      <c r="HA36" s="31"/>
      <c r="HB36" s="53"/>
      <c r="HC36" s="22">
        <f t="shared" si="92"/>
        <v>45501</v>
      </c>
      <c r="HD36" s="23" t="str" cm="1">
        <f t="array" aca="1" ref="HD36" ca="1">IFERROR(INDEX(INDIRECT("'"&amp;n_feu&amp;"'!$S$5:$S$144"),MATCH($Y36&amp;HD$15,INDIRECT("'"&amp;n_feu&amp;"'!$C$5:$C$144")&amp;INDIRECT("'"&amp;n_feu&amp;"'!$D$5:$D$144"),0)),"")</f>
        <v/>
      </c>
      <c r="HE36" s="23" t="str" cm="1">
        <f t="array" aca="1" ref="HE36" ca="1">IFERROR(INDEX(INDIRECT("'"&amp;n_feu&amp;"'!$S$5:$S$164"),MATCH($Y36&amp;HE$15,INDIRECT("'"&amp;n_feu&amp;"'!$C$5:$C$164")&amp;INDIRECT("'"&amp;n_feu&amp;"'!$D$5:$D$164"),0)),"")</f>
        <v/>
      </c>
      <c r="HF36" s="23" t="str" cm="1">
        <f t="array" aca="1" ref="HF36" ca="1">IFERROR(INDEX(INDIRECT("'"&amp;n_feu&amp;"'!$S$5:$S$144"),MATCH($Y36&amp;HF$15,INDIRECT("'"&amp;n_feu&amp;"'!$C$5:$C$144")&amp;INDIRECT("'"&amp;n_feu&amp;"'!$D$5:$D$144"),0)),"")</f>
        <v/>
      </c>
      <c r="HG36" s="23" t="str" cm="1">
        <f t="array" aca="1" ref="HG36" ca="1">IFERROR(INDEX(INDIRECT("'"&amp;n_feu&amp;"'!$S$5:$S$144"),MATCH($Y36&amp;HG$15,INDIRECT("'"&amp;n_feu&amp;"'!$C$5:$C$144")&amp;INDIRECT("'"&amp;n_feu&amp;"'!$D$5:$D$144"),0)),"")</f>
        <v/>
      </c>
      <c r="HH36" s="23" t="str" cm="1">
        <f t="array" aca="1" ref="HH36" ca="1">IFERROR(INDEX(INDIRECT("'"&amp;n_feu&amp;"'!$S$5:$S$144"),MATCH($Y36&amp;HH$15,INDIRECT("'"&amp;n_feu&amp;"'!$C$5:$C$144")&amp;INDIRECT("'"&amp;n_feu&amp;"'!$D$5:$D$144"),0)),"")</f>
        <v/>
      </c>
      <c r="HI36" s="23" t="str" cm="1">
        <f t="array" aca="1" ref="HI36" ca="1">IFERROR(INDEX(INDIRECT("'"&amp;n_feu&amp;"'!$S$5:$S$144"),MATCH($Y36&amp;HI$15,INDIRECT("'"&amp;n_feu&amp;"'!$C$5:$C$144")&amp;INDIRECT("'"&amp;n_feu&amp;"'!$D$5:$D$144"),0)),"")</f>
        <v/>
      </c>
      <c r="HJ36" s="23" t="str" cm="1">
        <f t="array" aca="1" ref="HJ36" ca="1">IFERROR(INDEX(INDIRECT("'"&amp;n_feu&amp;"'!$S$5:$S$144"),MATCH($Y36&amp;HJ$15,INDIRECT("'"&amp;n_feu&amp;"'!$C$5:$C$144")&amp;INDIRECT("'"&amp;n_feu&amp;"'!$D$5:$D$144"),0)),"")</f>
        <v/>
      </c>
      <c r="HK36" s="22">
        <f t="shared" si="93"/>
        <v>45501</v>
      </c>
      <c r="HL36" s="23" t="str" cm="1">
        <f t="array" aca="1" ref="HL36" ca="1">IFERROR(INDEX(INDIRECT("'"&amp;n_feu&amp;"'!$S$5:$S$144"),MATCH($Y36&amp;HL$15,INDIRECT("'"&amp;n_feu&amp;"'!$C$5:$C$144")&amp;INDIRECT("'"&amp;n_feu&amp;"'!$D$5:$D$144"),0)),"")</f>
        <v/>
      </c>
      <c r="HM36" s="23" t="str" cm="1">
        <f t="array" aca="1" ref="HM36" ca="1">IFERROR(INDEX(INDIRECT("'"&amp;n_feu&amp;"'!$S$5:$S$164"),MATCH($Y36&amp;HM$15,INDIRECT("'"&amp;n_feu&amp;"'!$C$5:$C$164")&amp;INDIRECT("'"&amp;n_feu&amp;"'!$D$5:$D$164"),0)),"")</f>
        <v/>
      </c>
      <c r="HN36" s="23" t="str" cm="1">
        <f t="array" aca="1" ref="HN36" ca="1">IFERROR(INDEX(INDIRECT("'"&amp;n_feu&amp;"'!$S$5:$S$144"),MATCH($Y36&amp;HN$15,INDIRECT("'"&amp;n_feu&amp;"'!$C$5:$C$144")&amp;INDIRECT("'"&amp;n_feu&amp;"'!$D$5:$D$144"),0)),"")</f>
        <v/>
      </c>
      <c r="HO36" s="23" t="str" cm="1">
        <f t="array" aca="1" ref="HO36" ca="1">IFERROR(INDEX(INDIRECT("'"&amp;n_feu&amp;"'!$S$5:$S$144"),MATCH($Y36&amp;HO$15,INDIRECT("'"&amp;n_feu&amp;"'!$C$5:$C$144")&amp;INDIRECT("'"&amp;n_feu&amp;"'!$D$5:$D$144"),0)),"")</f>
        <v/>
      </c>
      <c r="HP36" s="23" t="str" cm="1">
        <f t="array" aca="1" ref="HP36" ca="1">IFERROR(INDEX(INDIRECT("'"&amp;n_feu&amp;"'!$S$5:$S$144"),MATCH($Y36&amp;HP$15,INDIRECT("'"&amp;n_feu&amp;"'!$C$5:$C$144")&amp;INDIRECT("'"&amp;n_feu&amp;"'!$D$5:$D$144"),0)),"")</f>
        <v/>
      </c>
      <c r="HQ36" s="23" t="str" cm="1">
        <f t="array" aca="1" ref="HQ36" ca="1">IFERROR(INDEX(INDIRECT("'"&amp;n_feu&amp;"'!$S$5:$S$144"),MATCH($Y36&amp;HQ$15,INDIRECT("'"&amp;n_feu&amp;"'!$C$5:$C$144")&amp;INDIRECT("'"&amp;n_feu&amp;"'!$D$5:$D$144"),0)),"")</f>
        <v/>
      </c>
      <c r="HR36" s="23" t="str" cm="1">
        <f t="array" aca="1" ref="HR36" ca="1">IFERROR(INDEX(INDIRECT("'"&amp;n_feu&amp;"'!$S$5:$S$144"),MATCH($Y36&amp;HR$15,INDIRECT("'"&amp;n_feu&amp;"'!$C$5:$C$144")&amp;INDIRECT("'"&amp;n_feu&amp;"'!$D$5:$D$144"),0)),"")</f>
        <v/>
      </c>
      <c r="HS36" s="54">
        <f t="shared" ca="1" si="94"/>
        <v>0</v>
      </c>
      <c r="HT36" s="54">
        <f t="shared" ca="1" si="95"/>
        <v>0</v>
      </c>
    </row>
    <row r="37" spans="1:228" ht="30" customHeight="1" x14ac:dyDescent="0.25">
      <c r="A37" s="22">
        <v>45502</v>
      </c>
      <c r="B37" s="23" t="str" cm="1">
        <f t="array" aca="1" ref="B37" ca="1">IFERROR(INDEX(INDIRECT("'"&amp;n_feu&amp;"'!$F$5:$F$144"),MATCH($A37&amp;B$13,INDIRECT("'"&amp;n_feu&amp;"'!$C$5:$C$144")&amp;INDIRECT("'"&amp;n_feu&amp;"'!$D$5:$D$144"),0)),"")</f>
        <v/>
      </c>
      <c r="C37" s="23" t="str" cm="1">
        <f t="array" aca="1" ref="C37" ca="1">IFERROR(INDEX(INDIRECT("'"&amp;n_feu&amp;"'!$F$5:$F$164"),MATCH($A37&amp;C$13,INDIRECT("'"&amp;n_feu&amp;"'!$C$5:$C$164")&amp;INDIRECT("'"&amp;n_feu&amp;"'!$D$5:$D$164"),0)),"")</f>
        <v/>
      </c>
      <c r="D37" s="23" t="str" cm="1">
        <f t="array" aca="1" ref="D37" ca="1">IFERROR(INDEX(INDIRECT("'"&amp;n_feu&amp;"'!$F$5:$F$144"),MATCH($A37&amp;D$13,INDIRECT("'"&amp;n_feu&amp;"'!$C$5:$C$144")&amp;INDIRECT("'"&amp;n_feu&amp;"'!$D$5:$D$144"),0)),"")</f>
        <v/>
      </c>
      <c r="E37" s="23" t="str" cm="1">
        <f t="array" aca="1" ref="E37" ca="1">IFERROR(INDEX(INDIRECT("'"&amp;n_feu&amp;"'!$F$5:$F$144"),MATCH($A37&amp;E$13,INDIRECT("'"&amp;n_feu&amp;"'!$C$5:$C$144")&amp;INDIRECT("'"&amp;n_feu&amp;"'!$D$5:$D$144"),0)),"")</f>
        <v/>
      </c>
      <c r="F37" s="23" t="str" cm="1">
        <f t="array" aca="1" ref="F37" ca="1">IFERROR(INDEX(INDIRECT("'"&amp;n_feu&amp;"'!$F$5:$F$154"),MATCH($A37&amp;F$13,INDIRECT("'"&amp;n_feu&amp;"'!$C$5:$C$154")&amp;INDIRECT("'"&amp;n_feu&amp;"'!$D$5:$D$154"),0)),"")</f>
        <v/>
      </c>
      <c r="G37" s="23" t="str" cm="1">
        <f t="array" aca="1" ref="G37" ca="1">IFERROR(INDEX(INDIRECT("'"&amp;n_feu&amp;"'!$F$5:$F$154"),MATCH($A37&amp;G$13,INDIRECT("'"&amp;n_feu&amp;"'!$C$5:$C$154")&amp;INDIRECT("'"&amp;n_feu&amp;"'!$D$5:$D$154"),0)),"")</f>
        <v/>
      </c>
      <c r="H37" s="24">
        <f t="shared" ca="1" si="4"/>
        <v>0</v>
      </c>
      <c r="I37" s="25">
        <f t="shared" ca="1" si="98"/>
        <v>0</v>
      </c>
      <c r="J37" s="22">
        <f t="shared" si="6"/>
        <v>45502</v>
      </c>
      <c r="K37" s="26" t="str" cm="1">
        <f t="array" aca="1" ref="K37" ca="1">IFERROR(INDEX(INDIRECT("'"&amp;n_feu&amp;"'!$cv$5:$cv$144"),MATCH($A37&amp;K$13,INDIRECT("'"&amp;n_feu&amp;"'!$C$5:$C$144")&amp;INDIRECT("'"&amp;n_feu&amp;"'!$D$5:$D$144"),0)),"")</f>
        <v/>
      </c>
      <c r="L37" s="27" t="str">
        <f t="shared" ca="1" si="99"/>
        <v>0</v>
      </c>
      <c r="M37" s="26" t="str" cm="1">
        <f t="array" aca="1" ref="M37" ca="1">IFERROR(INDEX(INDIRECT("'"&amp;n_feu&amp;"'!$cv$5:$cv$164"),MATCH($A37&amp;M$13,INDIRECT("'"&amp;n_feu&amp;"'!$C$5:$C$164")&amp;INDIRECT("'"&amp;n_feu&amp;"'!$D$5:$D$164"),0)),"")</f>
        <v/>
      </c>
      <c r="N37" s="27" t="str">
        <f t="shared" ca="1" si="100"/>
        <v>0</v>
      </c>
      <c r="O37" s="26" t="str" cm="1">
        <f t="array" aca="1" ref="O37" ca="1">IFERROR(INDEX(INDIRECT("'"&amp;n_feu&amp;"'!$cv$5:$cv$144"),MATCH($A37&amp;O$13,INDIRECT("'"&amp;n_feu&amp;"'!$C$5:$C$144")&amp;INDIRECT("'"&amp;n_feu&amp;"'!$D$5:$D$144"),0)),"")</f>
        <v/>
      </c>
      <c r="P37" s="27" t="str">
        <f t="shared" ca="1" si="101"/>
        <v>0</v>
      </c>
      <c r="Q37" s="26" t="str" cm="1">
        <f t="array" aca="1" ref="Q37" ca="1">IFERROR(INDEX(INDIRECT("'"&amp;n_feu&amp;"'!$cv$5:$cv$144"),MATCH($A37&amp;Q$13,INDIRECT("'"&amp;n_feu&amp;"'!$C$5:$C$144")&amp;INDIRECT("'"&amp;n_feu&amp;"'!$D$5:$D$144"),0)),"")</f>
        <v/>
      </c>
      <c r="R37" s="27" t="str">
        <f t="shared" ca="1" si="102"/>
        <v>0</v>
      </c>
      <c r="S37" s="26" t="str" cm="1">
        <f t="array" aca="1" ref="S37" ca="1">IFERROR(INDEX(INDIRECT("'"&amp;n_feu&amp;"'!$cv$5:$cv$154"),MATCH($A37&amp;S$13,INDIRECT("'"&amp;n_feu&amp;"'!$C$5:$C$154")&amp;INDIRECT("'"&amp;n_feu&amp;"'!$D$5:$D$154"),0)),"")</f>
        <v/>
      </c>
      <c r="T37" s="27" t="str">
        <f t="shared" ca="1" si="103"/>
        <v>0</v>
      </c>
      <c r="U37" s="26" t="str" cm="1">
        <f t="array" aca="1" ref="U37" ca="1">IFERROR(INDEX(INDIRECT("'"&amp;n_feu&amp;"'!$cv$5:$cv$154"),MATCH($A37&amp;U$13,INDIRECT("'"&amp;n_feu&amp;"'!$C$5:$C$154")&amp;INDIRECT("'"&amp;n_feu&amp;"'!$D$5:$D$154"),0)),"")</f>
        <v/>
      </c>
      <c r="V37" s="27" t="str">
        <f t="shared" ca="1" si="104"/>
        <v>0</v>
      </c>
      <c r="W37" s="28">
        <f t="shared" ca="1" si="13"/>
        <v>0</v>
      </c>
      <c r="X37" s="28">
        <f t="shared" ca="1" si="14"/>
        <v>0</v>
      </c>
      <c r="Y37" s="22">
        <f t="shared" si="15"/>
        <v>45502</v>
      </c>
      <c r="Z37" s="23" t="str" cm="1">
        <f t="array" aca="1" ref="Z37" ca="1">IFERROR(INDEX(INDIRECT("'"&amp;n_feu&amp;"'!$I$5:$I$144"),MATCH($Y37&amp;Z$13,INDIRECT("'"&amp;n_feu&amp;"'!$C$5:$C$144")&amp;INDIRECT("'"&amp;n_feu&amp;"'!$D$5:$D$144"),0)),"")</f>
        <v/>
      </c>
      <c r="AA37" s="23" t="str" cm="1">
        <f t="array" aca="1" ref="AA37" ca="1">IFERROR(INDEX(INDIRECT("'"&amp;n_feu&amp;"'!$I$5:$I$164"),MATCH($Y37&amp;AA$13,INDIRECT("'"&amp;n_feu&amp;"'!$C$5:$C$164")&amp;INDIRECT("'"&amp;n_feu&amp;"'!$D$5:$D$164"),0)),"")</f>
        <v/>
      </c>
      <c r="AB37" s="23" t="str" cm="1">
        <f t="array" aca="1" ref="AB37" ca="1">IFERROR(INDEX(INDIRECT("'"&amp;n_feu&amp;"'!$I$5:$I$144"),MATCH($Y37&amp;AB$13,INDIRECT("'"&amp;n_feu&amp;"'!$C$5:$C$144")&amp;INDIRECT("'"&amp;n_feu&amp;"'!$D$5:$D$144"),0)),"")</f>
        <v/>
      </c>
      <c r="AC37" s="23" t="str" cm="1">
        <f t="array" aca="1" ref="AC37" ca="1">IFERROR(INDEX(INDIRECT("'"&amp;n_feu&amp;"'!$I$5:$I$144"),MATCH($Y37&amp;AC$13,INDIRECT("'"&amp;n_feu&amp;"'!$C$5:$C$144")&amp;INDIRECT("'"&amp;n_feu&amp;"'!$D$5:$D$144"),0)),"")</f>
        <v/>
      </c>
      <c r="AD37" s="23" t="str" cm="1">
        <f t="array" aca="1" ref="AD37" ca="1">IFERROR(INDEX(INDIRECT("'"&amp;n_feu&amp;"'!$I$5:$I$144"),MATCH($Y37&amp;AD$13,INDIRECT("'"&amp;n_feu&amp;"'!$C$5:$C$144")&amp;INDIRECT("'"&amp;n_feu&amp;"'!$D$5:$D$144"),0)),"")</f>
        <v/>
      </c>
      <c r="AE37" s="23" t="str" cm="1">
        <f t="array" aca="1" ref="AE37" ca="1">IFERROR(INDEX(INDIRECT("'"&amp;n_feu&amp;"'!$I$5:$I$154"),MATCH($Y37&amp;AE$13,INDIRECT("'"&amp;n_feu&amp;"'!$C$5:$C$154")&amp;INDIRECT("'"&amp;n_feu&amp;"'!$D$5:$D$154"),0)),"")</f>
        <v/>
      </c>
      <c r="AF37" s="23" t="str" cm="1">
        <f t="array" aca="1" ref="AF37" ca="1">IFERROR(INDEX(INDIRECT("'"&amp;n_feu&amp;"'!$I$5:$I$164"),MATCH($Y37&amp;AF$13,INDIRECT("'"&amp;n_feu&amp;"'!$C$5:$C$164")&amp;INDIRECT("'"&amp;n_feu&amp;"'!$D$5:$D$164"),0)),"")</f>
        <v/>
      </c>
      <c r="AG37" s="22">
        <f t="shared" si="16"/>
        <v>45502</v>
      </c>
      <c r="AH37" s="23" t="str" cm="1">
        <f t="array" aca="1" ref="AH37" ca="1">IFERROR(INDEX(INDIRECT("'"&amp;n_feu&amp;"'!$J$5:$J$144"),MATCH($Y37&amp;AH$13,INDIRECT("'"&amp;n_feu&amp;"'!$C$5:$C$144")&amp;INDIRECT("'"&amp;n_feu&amp;"'!$D$5:$D$144"),0)),"")</f>
        <v/>
      </c>
      <c r="AI37" s="23" t="str" cm="1">
        <f t="array" aca="1" ref="AI37" ca="1">IFERROR(INDEX(INDIRECT("'"&amp;n_feu&amp;"'!$J$5:$J$154"),MATCH($Y37&amp;AI$13,INDIRECT("'"&amp;n_feu&amp;"'!$C$5:$C$164")&amp;INDIRECT("'"&amp;n_feu&amp;"'!$D$5:$D$164"),0)),"")</f>
        <v/>
      </c>
      <c r="AJ37" s="23" t="str" cm="1">
        <f t="array" aca="1" ref="AJ37" ca="1">IFERROR(INDEX(INDIRECT("'"&amp;n_feu&amp;"'!$J$5:$J$144"),MATCH($Y37&amp;AJ$13,INDIRECT("'"&amp;n_feu&amp;"'!$C$5:$C$144")&amp;INDIRECT("'"&amp;n_feu&amp;"'!$D$5:$D$144"),0)),"")</f>
        <v/>
      </c>
      <c r="AK37" s="23" t="str" cm="1">
        <f t="array" aca="1" ref="AK37" ca="1">IFERROR(INDEX(INDIRECT("'"&amp;n_feu&amp;"'!$J$5:$J$144"),MATCH($Y37&amp;AK$13,INDIRECT("'"&amp;n_feu&amp;"'!$C$5:$C$144")&amp;INDIRECT("'"&amp;n_feu&amp;"'!$D$5:$D$144"),0)),"")</f>
        <v/>
      </c>
      <c r="AL37" s="23" t="str" cm="1">
        <f t="array" aca="1" ref="AL37" ca="1">IFERROR(INDEX(INDIRECT("'"&amp;n_feu&amp;"'!$J$5:$J$144"),MATCH($Y37&amp;AL$13,INDIRECT("'"&amp;n_feu&amp;"'!$C$5:$C$144")&amp;INDIRECT("'"&amp;n_feu&amp;"'!$D$5:$D$144"),0)),"")</f>
        <v/>
      </c>
      <c r="AM37" s="23" t="str" cm="1">
        <f t="array" aca="1" ref="AM37" ca="1">IFERROR(INDEX(INDIRECT("'"&amp;n_feu&amp;"'!$J$5:$J$154"),MATCH($Y37&amp;AM$13,INDIRECT("'"&amp;n_feu&amp;"'!$C$5:$C$154")&amp;INDIRECT("'"&amp;n_feu&amp;"'!$D$5:$D$154"),0)),"")</f>
        <v/>
      </c>
      <c r="AN37" s="23" t="str" cm="1">
        <f t="array" aca="1" ref="AN37" ca="1">IFERROR(INDEX(INDIRECT("'"&amp;n_feu&amp;"'!$J$5:$J$154"),MATCH($Y37&amp;AN$13,INDIRECT("'"&amp;n_feu&amp;"'!$C$5:$C$164")&amp;INDIRECT("'"&amp;n_feu&amp;"'!$D$5:$D$164"),0)),"")</f>
        <v/>
      </c>
      <c r="AO37" s="22">
        <f t="shared" si="17"/>
        <v>45502</v>
      </c>
      <c r="AP37" s="23" t="str" cm="1">
        <f t="array" aca="1" ref="AP37" ca="1">IFERROR(INDEX(INDIRECT("'"&amp;n_feu&amp;"'!$K$5:$K$144"),MATCH($Y37&amp;AP$13,INDIRECT("'"&amp;n_feu&amp;"'!$C$5:$C$144")&amp;INDIRECT("'"&amp;n_feu&amp;"'!$D$5:$D$144"),0)),"")</f>
        <v/>
      </c>
      <c r="AQ37" s="23" t="str" cm="1">
        <f t="array" aca="1" ref="AQ37" ca="1">IFERROR(INDEX(INDIRECT("'"&amp;n_feu&amp;"'!$K$5:$K$164"),MATCH($Y37&amp;AQ$13,INDIRECT("'"&amp;n_feu&amp;"'!$C$5:$C$164")&amp;INDIRECT("'"&amp;n_feu&amp;"'!$D$5:$D$164"),0)),"")</f>
        <v/>
      </c>
      <c r="AR37" s="23" t="str" cm="1">
        <f t="array" aca="1" ref="AR37" ca="1">IFERROR(INDEX(INDIRECT("'"&amp;n_feu&amp;"'!$K$5:$K$144"),MATCH($Y37&amp;AR$13,INDIRECT("'"&amp;n_feu&amp;"'!$C$5:$C$144")&amp;INDIRECT("'"&amp;n_feu&amp;"'!$D$5:$D$144"),0)),"")</f>
        <v/>
      </c>
      <c r="AS37" s="23" t="str" cm="1">
        <f t="array" aca="1" ref="AS37" ca="1">IFERROR(INDEX(INDIRECT("'"&amp;n_feu&amp;"'!$K$5:$K$144"),MATCH($Y37&amp;AS$13,INDIRECT("'"&amp;n_feu&amp;"'!$C$5:$C$144")&amp;INDIRECT("'"&amp;n_feu&amp;"'!$D$5:$D$144"),0)),"")</f>
        <v/>
      </c>
      <c r="AT37" s="23" t="str" cm="1">
        <f t="array" aca="1" ref="AT37" ca="1">IFERROR(INDEX(INDIRECT("'"&amp;n_feu&amp;"'!$K$5:$K$144"),MATCH($Y37&amp;AT$13,INDIRECT("'"&amp;n_feu&amp;"'!$C$5:$C$144")&amp;INDIRECT("'"&amp;n_feu&amp;"'!$D$5:$D$144"),0)),"")</f>
        <v/>
      </c>
      <c r="AU37" s="23" t="str" cm="1">
        <f t="array" aca="1" ref="AU37" ca="1">IFERROR(INDEX(INDIRECT("'"&amp;n_feu&amp;"'!$K$5:$K$154"),MATCH($Y37&amp;AU$13,INDIRECT("'"&amp;n_feu&amp;"'!$C$5:$C$154")&amp;INDIRECT("'"&amp;n_feu&amp;"'!$D$5:$D$154"),0)),"")</f>
        <v/>
      </c>
      <c r="AV37" s="23" t="str" cm="1">
        <f t="array" aca="1" ref="AV37" ca="1">IFERROR(INDEX(INDIRECT("'"&amp;n_feu&amp;"'!$K$5:$K$154"),MATCH($Y37&amp;AV$13,INDIRECT("'"&amp;n_feu&amp;"'!$C$5:$C$154")&amp;INDIRECT("'"&amp;n_feu&amp;"'!$D$5:$D$154"),0)),"")</f>
        <v/>
      </c>
      <c r="AW37" s="22">
        <f t="shared" si="18"/>
        <v>45502</v>
      </c>
      <c r="AX37" s="23" t="str" cm="1">
        <f t="array" aca="1" ref="AX37" ca="1">IFERROR(INDEX(INDIRECT("'"&amp;n_feu&amp;"'!$L$5:$L$144"),MATCH($Y37&amp;AX$13,INDIRECT("'"&amp;n_feu&amp;"'!$C$5:$C$144")&amp;INDIRECT("'"&amp;n_feu&amp;"'!$D$5:$D$144"),0)),"")</f>
        <v/>
      </c>
      <c r="AY37" s="23" t="str" cm="1">
        <f t="array" aca="1" ref="AY37" ca="1">IFERROR(INDEX(INDIRECT("'"&amp;n_feu&amp;"'!$L$5:$L$164"),MATCH($Y37&amp;AY$13,INDIRECT("'"&amp;n_feu&amp;"'!$C$5:$C$164")&amp;INDIRECT("'"&amp;n_feu&amp;"'!$D$5:$D$164"),0)),"")</f>
        <v/>
      </c>
      <c r="AZ37" s="23" t="str" cm="1">
        <f t="array" aca="1" ref="AZ37" ca="1">IFERROR(INDEX(INDIRECT("'"&amp;n_feu&amp;"'!$L$5:$L$144"),MATCH($Y37&amp;AZ$13,INDIRECT("'"&amp;n_feu&amp;"'!$C$5:$C$144")&amp;INDIRECT("'"&amp;n_feu&amp;"'!$D$5:$D$144"),0)),"")</f>
        <v/>
      </c>
      <c r="BA37" s="23" t="str" cm="1">
        <f t="array" aca="1" ref="BA37" ca="1">IFERROR(INDEX(INDIRECT("'"&amp;n_feu&amp;"'!$L$5:$L$144"),MATCH($Y37&amp;BA$13,INDIRECT("'"&amp;n_feu&amp;"'!$C$5:$C$144")&amp;INDIRECT("'"&amp;n_feu&amp;"'!$D$5:$D$144"),0)),"")</f>
        <v/>
      </c>
      <c r="BB37" s="23" t="str" cm="1">
        <f t="array" aca="1" ref="BB37" ca="1">IFERROR(INDEX(INDIRECT("'"&amp;n_feu&amp;"'!$L$5:$L$144"),MATCH($Y37&amp;BB$13,INDIRECT("'"&amp;n_feu&amp;"'!$C$5:$C$144")&amp;INDIRECT("'"&amp;n_feu&amp;"'!$D$5:$D$144"),0)),"")</f>
        <v/>
      </c>
      <c r="BC37" s="23" t="str" cm="1">
        <f t="array" aca="1" ref="BC37" ca="1">IFERROR(INDEX(INDIRECT("'"&amp;n_feu&amp;"'!$L$5:$L$164"),MATCH($Y37&amp;BC$13,INDIRECT("'"&amp;n_feu&amp;"'!$C$5:$C$164")&amp;INDIRECT("'"&amp;n_feu&amp;"'!$D$5:$D$164"),0)),"")</f>
        <v/>
      </c>
      <c r="BD37" s="23" t="str" cm="1">
        <f t="array" aca="1" ref="BD37" ca="1">IFERROR(INDEX(INDIRECT("'"&amp;n_feu&amp;"'!$L$5:$L$154"),MATCH($Y37&amp;BD$13,INDIRECT("'"&amp;n_feu&amp;"'!$C$5:$C$154")&amp;INDIRECT("'"&amp;n_feu&amp;"'!$D$5:$D$154"),0)),"")</f>
        <v/>
      </c>
      <c r="BE37" s="22">
        <f t="shared" si="19"/>
        <v>45502</v>
      </c>
      <c r="BF37" s="23" t="str" cm="1">
        <f t="array" aca="1" ref="BF37" ca="1">IFERROR(INDEX(INDIRECT("'"&amp;n_feu&amp;"'!$M$5:$M$144"),MATCH($Y37&amp;BF$13,INDIRECT("'"&amp;n_feu&amp;"'!$C$5:$C$144")&amp;INDIRECT("'"&amp;n_feu&amp;"'!$D$5:$D$144"),0)),"")</f>
        <v/>
      </c>
      <c r="BG37" s="23" t="str" cm="1">
        <f t="array" aca="1" ref="BG37" ca="1">IFERROR(INDEX(INDIRECT("'"&amp;n_feu&amp;"'!$M$5:$M$164"),MATCH($Y37&amp;BG$13,INDIRECT("'"&amp;n_feu&amp;"'!$C$5:$C$164")&amp;INDIRECT("'"&amp;n_feu&amp;"'!$D$5:$D$164"),0)),"")</f>
        <v/>
      </c>
      <c r="BH37" s="23" t="str" cm="1">
        <f t="array" aca="1" ref="BH37" ca="1">IFERROR(INDEX(INDIRECT("'"&amp;n_feu&amp;"'!$M$5:$M$144"),MATCH($Y37&amp;BH$13,INDIRECT("'"&amp;n_feu&amp;"'!$C$5:$C$144")&amp;INDIRECT("'"&amp;n_feu&amp;"'!$D$5:$D$144"),0)),"")</f>
        <v/>
      </c>
      <c r="BI37" s="23" t="str" cm="1">
        <f t="array" aca="1" ref="BI37" ca="1">IFERROR(INDEX(INDIRECT("'"&amp;n_feu&amp;"'!$M$5:$M$144"),MATCH($Y37&amp;BI$13,INDIRECT("'"&amp;n_feu&amp;"'!$C$5:$C$144")&amp;INDIRECT("'"&amp;n_feu&amp;"'!$D$5:$D$144"),0)),"")</f>
        <v/>
      </c>
      <c r="BJ37" s="23" t="str" cm="1">
        <f t="array" aca="1" ref="BJ37" ca="1">IFERROR(INDEX(INDIRECT("'"&amp;n_feu&amp;"'!$M$5:$M$144"),MATCH($Y37&amp;BJ$13,INDIRECT("'"&amp;n_feu&amp;"'!$C$5:$C$144")&amp;INDIRECT("'"&amp;n_feu&amp;"'!$D$5:$D$144"),0)),"")</f>
        <v/>
      </c>
      <c r="BK37" s="23" t="str" cm="1">
        <f t="array" aca="1" ref="BK37" ca="1">IFERROR(INDEX(INDIRECT("'"&amp;n_feu&amp;"'!$M$5:$M$164"),MATCH($Y37&amp;BK$13,INDIRECT("'"&amp;n_feu&amp;"'!$C$5:$C$164")&amp;INDIRECT("'"&amp;n_feu&amp;"'!$D$5:$D$164"),0)),"")</f>
        <v/>
      </c>
      <c r="BL37" s="23" t="str" cm="1">
        <f t="array" aca="1" ref="BL37" ca="1">IFERROR(INDEX(INDIRECT("'"&amp;n_feu&amp;"'!$M$5:$M$154"),MATCH($Y37&amp;BL$13,INDIRECT("'"&amp;n_feu&amp;"'!$C$5:$C$154")&amp;INDIRECT("'"&amp;n_feu&amp;"'!$D$5:$D$154"),0)),"")</f>
        <v/>
      </c>
      <c r="BM37" s="22">
        <f t="shared" si="20"/>
        <v>45502</v>
      </c>
      <c r="BN37" s="23" t="str">
        <f t="shared" ca="1" si="21"/>
        <v/>
      </c>
      <c r="BO37" s="23" t="str">
        <f t="shared" ca="1" si="22"/>
        <v/>
      </c>
      <c r="BP37" s="23" t="str">
        <f t="shared" ca="1" si="22"/>
        <v/>
      </c>
      <c r="BQ37" s="23" t="str">
        <f t="shared" ca="1" si="22"/>
        <v/>
      </c>
      <c r="BR37" s="23" t="str">
        <f t="shared" ca="1" si="22"/>
        <v/>
      </c>
      <c r="BS37" s="23" t="str">
        <f t="shared" ca="1" si="22"/>
        <v/>
      </c>
      <c r="BT37" s="23" t="str">
        <f t="shared" ca="1" si="22"/>
        <v/>
      </c>
      <c r="BU37" s="22">
        <f t="shared" si="23"/>
        <v>45502</v>
      </c>
      <c r="BV37" s="22">
        <f t="shared" si="24"/>
        <v>45502</v>
      </c>
      <c r="BW37" s="23" t="str">
        <f t="shared" ca="1" si="25"/>
        <v/>
      </c>
      <c r="BX37" s="23"/>
      <c r="BY37" s="23" t="str">
        <f t="shared" si="26"/>
        <v/>
      </c>
      <c r="BZ37" s="23" t="str">
        <f t="shared" ca="1" si="27"/>
        <v/>
      </c>
      <c r="CA37" s="23"/>
      <c r="CB37" s="23" t="str">
        <f t="shared" si="28"/>
        <v/>
      </c>
      <c r="CC37" s="23" t="str">
        <f t="shared" ca="1" si="29"/>
        <v/>
      </c>
      <c r="CD37" s="23"/>
      <c r="CE37" s="29" t="str">
        <f t="shared" si="30"/>
        <v/>
      </c>
      <c r="CF37" s="30"/>
      <c r="CG37" s="30" t="str">
        <f t="shared" ca="1" si="31"/>
        <v/>
      </c>
      <c r="CH37" s="30" t="str">
        <f>IFERROR(INDEX('FORMULE TOTAL'!$AH$9:AH1028,MATCH(RECAP!A37,'FORMULE TOTAL'!$AI$9:AI1028,0)),"")</f>
        <v/>
      </c>
      <c r="CI37" s="23" t="str">
        <f t="shared" ca="1" si="105"/>
        <v/>
      </c>
      <c r="CJ37" s="30" t="str">
        <f ca="1">IF(CI37="","",INDEX('[1] 01-01-23 au 24-05-2024'!$AN$5:$AN$5010,MATCH(BV37,'[1] 01-01-23 au 24-05-2024'!$AM$5:$AM$5010,0)))</f>
        <v/>
      </c>
      <c r="CK37" s="23"/>
      <c r="CL37" s="30" t="str">
        <f ca="1">IF(CI37="","",INDEX('[1] 01-01-23 au 24-05-2024'!$AO$23:$AO$5010,MATCH(BV37,'[1] 01-01-23 au 24-05-2024'!$AM$23:$AM$5010,0)))</f>
        <v/>
      </c>
      <c r="CM37" s="29" t="str">
        <f t="shared" si="32"/>
        <v/>
      </c>
      <c r="CN37" s="23" t="str">
        <f t="shared" ca="1" si="33"/>
        <v/>
      </c>
      <c r="CO37" s="23"/>
      <c r="CP37" s="31" t="str">
        <f t="shared" si="34"/>
        <v/>
      </c>
      <c r="CQ37" s="23" t="str">
        <f t="shared" ca="1" si="35"/>
        <v/>
      </c>
      <c r="CR37" s="23"/>
      <c r="CS37" s="32" t="str">
        <f t="shared" si="36"/>
        <v/>
      </c>
      <c r="CT37" s="33"/>
      <c r="CU37" s="34">
        <f t="shared" ca="1" si="37"/>
        <v>0</v>
      </c>
      <c r="CV37" s="34">
        <f t="shared" si="38"/>
        <v>0</v>
      </c>
      <c r="CW37" s="35">
        <f t="shared" si="38"/>
        <v>0</v>
      </c>
      <c r="CX37" s="34">
        <f t="shared" ca="1" si="39"/>
        <v>0</v>
      </c>
      <c r="CY37" s="34">
        <f t="shared" si="40"/>
        <v>0</v>
      </c>
      <c r="CZ37" s="35">
        <f t="shared" si="41"/>
        <v>0</v>
      </c>
      <c r="DA37" s="22">
        <f t="shared" si="42"/>
        <v>45502</v>
      </c>
      <c r="DB37" s="35" t="str" cm="1">
        <f t="array" aca="1" ref="DB37" ca="1">IFERROR(INDEX(INDIRECT("'"&amp;n_feu&amp;"'!$O$5:$O$154"),MATCH($Y37&amp;DB$13,INDIRECT("'"&amp;n_feu&amp;"'!$C$5:$C$154")&amp;INDIRECT("'"&amp;n_feu&amp;"'!$D$5:$D$154"),0)),"")</f>
        <v/>
      </c>
      <c r="DC37" s="35"/>
      <c r="DD37" s="35" t="str">
        <f t="shared" ca="1" si="43"/>
        <v/>
      </c>
      <c r="DE37" s="36" t="str">
        <f t="shared" ca="1" si="44"/>
        <v/>
      </c>
      <c r="DF37" s="23" t="str">
        <f t="shared" ca="1" si="45"/>
        <v/>
      </c>
      <c r="DG37" s="23"/>
      <c r="DH37" s="31"/>
      <c r="DI37" s="37"/>
      <c r="DJ37" s="22">
        <f t="shared" si="46"/>
        <v>45502</v>
      </c>
      <c r="DK37" s="35" t="str" cm="1">
        <f t="array" aca="1" ref="DK37" ca="1">IFERROR(INDEX(INDIRECT("'"&amp;n_feu&amp;"'!$O$5:$O$164"),MATCH($Y37&amp;DK$13,INDIRECT("'"&amp;n_feu&amp;"'!$C$5:$C$164")&amp;INDIRECT("'"&amp;n_feu&amp;"'!$D$5:$D$164"),0)),"")</f>
        <v/>
      </c>
      <c r="DL37" s="35"/>
      <c r="DM37" s="35" t="str">
        <f t="shared" ca="1" si="47"/>
        <v/>
      </c>
      <c r="DN37" s="38">
        <f t="shared" ca="1" si="48"/>
        <v>0</v>
      </c>
      <c r="DO37" s="39" t="str" cm="1">
        <f t="array" ref="DO37">IF(ISNA(MATCH(A37,INT([2]SUMUP!$B$4:$B$550),0)),"",INDEX([2]SUMUP!$W:$W,MAX(IF(INT([2]SUMUP!$B$4:$B$550)=A37,ROW([2]SUMUP!$B$4:$B$550)))))</f>
        <v/>
      </c>
      <c r="DP37" s="39" t="str" cm="1">
        <f t="array" ref="DP37">IF(ISNA(MATCH(A37,INT([2]SUMUP!$B$4:$B$550),0)),"",INDEX([2]SUMUP!$X:$X,MAX(IF(INT([2]SUMUP!$B$4:$B$550)=A37,ROW([2]SUMUP!$B$4:$B$550)))))</f>
        <v/>
      </c>
      <c r="DQ37" s="39" t="str" cm="1">
        <f t="array" ref="DQ37">IF(ISNA(MATCH(A37,INT([2]SUMUP!$B$4:$B$550),0)),"",INDEX([2]SUMUP!$Y:$Y,MAX(IF(INT([2]SUMUP!$B$4:$B$550)=A37,ROW([2]SUMUP!$B$4:$B$550)))))</f>
        <v/>
      </c>
      <c r="DR37" s="36" t="str">
        <f t="shared" ca="1" si="106"/>
        <v/>
      </c>
      <c r="DS37" s="23" t="str">
        <f t="shared" ca="1" si="50"/>
        <v/>
      </c>
      <c r="DT37" s="23"/>
      <c r="DU37" s="31"/>
      <c r="DV37" s="37"/>
      <c r="DW37" s="22">
        <f t="shared" si="51"/>
        <v>45502</v>
      </c>
      <c r="DX37" s="40" t="str">
        <f t="shared" ca="1" si="52"/>
        <v/>
      </c>
      <c r="DY37" s="40" t="str">
        <f t="shared" ca="1" si="53"/>
        <v/>
      </c>
      <c r="DZ37" s="40" t="str">
        <f t="shared" ca="1" si="54"/>
        <v/>
      </c>
      <c r="EA37" s="40" t="str">
        <f t="shared" ca="1" si="55"/>
        <v/>
      </c>
      <c r="EB37" s="40" t="str">
        <f t="shared" ca="1" si="56"/>
        <v/>
      </c>
      <c r="EC37" s="40" t="str">
        <f t="shared" ca="1" si="57"/>
        <v/>
      </c>
      <c r="ED37" s="40"/>
      <c r="EE37" s="40" t="str">
        <f t="shared" ca="1" si="58"/>
        <v/>
      </c>
      <c r="EF37" s="41" t="str">
        <f t="shared" ca="1" si="107"/>
        <v/>
      </c>
      <c r="EG37" s="35" t="str">
        <f t="shared" ca="1" si="60"/>
        <v/>
      </c>
      <c r="EH37" s="35" t="str" cm="1">
        <f t="array" aca="1" ref="EH37" ca="1">IFERROR(INDEX(INDIRECT("'"&amp;n_feu&amp;"'!$BH$5:$BH$154"),MATCH($Y37&amp;EH$13,INDIRECT("'"&amp;n_feu&amp;"'!$C$5:$C$154")&amp;INDIRECT("'"&amp;n_feu&amp;"'!$D$5:$D$154"),0)),"")</f>
        <v/>
      </c>
      <c r="EI37" s="35" t="str" cm="1">
        <f t="array" aca="1" ref="EI37" ca="1">IFERROR(INDEX(INDIRECT("'"&amp;n_feu&amp;"'!$BH$5:$BH$164"),MATCH($Y37&amp;EI$13,INDIRECT("'"&amp;n_feu&amp;"'!$C$5:$C$164")&amp;INDIRECT("'"&amp;n_feu&amp;"'!$D$5:$D$164"),0)),"")</f>
        <v/>
      </c>
      <c r="EJ37" s="34" t="str" cm="1">
        <f t="array" aca="1" ref="EJ37" ca="1">IFERROR(INDEX(INDIRECT("'"&amp;n_feu&amp;"'!$BH$5:$BH$154"),MATCH($Y37&amp;EJ$13,INDIRECT("'"&amp;n_feu&amp;"'!$C$5:$C$154")&amp;INDIRECT("'"&amp;n_feu&amp;"'!$D$5:$D$154"),0)),"")</f>
        <v/>
      </c>
      <c r="EK37" s="34" t="str" cm="1">
        <f t="array" aca="1" ref="EK37" ca="1">IFERROR(INDEX(INDIRECT("'"&amp;n_feu&amp;"'!$BH$5:$BH$154"),MATCH($Y37&amp;EK$13,INDIRECT("'"&amp;n_feu&amp;"'!$C$5:$C$154")&amp;INDIRECT("'"&amp;n_feu&amp;"'!$D$5:$D$154"),0)),"")</f>
        <v/>
      </c>
      <c r="EL37" s="34" t="str" cm="1">
        <f t="array" aca="1" ref="EL37" ca="1">IFERROR(INDEX(INDIRECT("'"&amp;n_feu&amp;"'!$BH$5:$BH$154"),MATCH($Y37&amp;EL$13,INDIRECT("'"&amp;n_feu&amp;"'!$C$5:$C$154")&amp;INDIRECT("'"&amp;n_feu&amp;"'!$D$5:$D$154"),0)),"")</f>
        <v/>
      </c>
      <c r="EM37" s="34" t="str" cm="1">
        <f t="array" aca="1" ref="EM37" ca="1">IFERROR(INDEX(INDIRECT("'"&amp;n_feu&amp;"'!$BH$5:$BH$154"),MATCH($Y37&amp;EM$13,INDIRECT("'"&amp;n_feu&amp;"'!$C$5:$C$154")&amp;INDIRECT("'"&amp;n_feu&amp;"'!$D$5:$D$154"),0)),"")</f>
        <v/>
      </c>
      <c r="EN37" s="34" t="str">
        <f t="shared" ca="1" si="61"/>
        <v/>
      </c>
      <c r="EO37" s="34" t="str">
        <f t="shared" ca="1" si="62"/>
        <v/>
      </c>
      <c r="EP37" s="22">
        <f t="shared" si="63"/>
        <v>45502</v>
      </c>
      <c r="EQ37" s="23" t="str" cm="1">
        <f t="array" aca="1" ref="EQ37" ca="1">IFERROR(INDEX(INDIRECT("'"&amp;n_feu&amp;"'!$Q$5:$Q$144"),MATCH($Y37&amp;EQ$13,INDIRECT("'"&amp;n_feu&amp;"'!$C$5:$C$144")&amp;INDIRECT("'"&amp;n_feu&amp;"'!$D$5:$D$144"),0)),"")</f>
        <v/>
      </c>
      <c r="ER37" s="23" t="str" cm="1">
        <f t="array" aca="1" ref="ER37" ca="1">IFERROR(INDEX(INDIRECT("'"&amp;n_feu&amp;"'!$Q$5:$Q$164"),MATCH($Y37&amp;ER$13,INDIRECT("'"&amp;n_feu&amp;"'!$C$5:$C$164")&amp;INDIRECT("'"&amp;n_feu&amp;"'!$D$5:$D$164"),0)),"")</f>
        <v/>
      </c>
      <c r="ES37" s="23" t="str" cm="1">
        <f t="array" aca="1" ref="ES37" ca="1">IFERROR(INDEX(INDIRECT("'"&amp;n_feu&amp;"'!$Q$5:$Q$144"),MATCH($Y37&amp;ES$13,INDIRECT("'"&amp;n_feu&amp;"'!$C$5:$C$144")&amp;INDIRECT("'"&amp;n_feu&amp;"'!$D$5:$D$144"),0)),"")</f>
        <v/>
      </c>
      <c r="ET37" s="23" t="str" cm="1">
        <f t="array" aca="1" ref="ET37" ca="1">IFERROR(INDEX(INDIRECT("'"&amp;n_feu&amp;"'!$Q$5:$Q$144"),MATCH($Y37&amp;ET$13,INDIRECT("'"&amp;n_feu&amp;"'!$C$5:$C$144")&amp;INDIRECT("'"&amp;n_feu&amp;"'!$D$5:$D$144"),0)),"")</f>
        <v/>
      </c>
      <c r="EU37" s="23" t="str" cm="1">
        <f t="array" aca="1" ref="EU37" ca="1">IFERROR(INDEX(INDIRECT("'"&amp;n_feu&amp;"'!$Q$5:$Q$144"),MATCH($Y37&amp;EU$13,INDIRECT("'"&amp;n_feu&amp;"'!$C$5:$C$144")&amp;INDIRECT("'"&amp;n_feu&amp;"'!$D$5:$D$144"),0)),"")</f>
        <v/>
      </c>
      <c r="EV37" s="23" t="str" cm="1">
        <f t="array" aca="1" ref="EV37" ca="1">IFERROR(INDEX(INDIRECT("'"&amp;n_feu&amp;"'!$Q$5:$Q$144"),MATCH($Y37&amp;EV$13,INDIRECT("'"&amp;n_feu&amp;"'!$C$5:$C$144")&amp;INDIRECT("'"&amp;n_feu&amp;"'!$D$5:$D$144"),0)),"")</f>
        <v/>
      </c>
      <c r="EW37" s="23" t="str" cm="1">
        <f t="array" aca="1" ref="EW37" ca="1">IFERROR(INDEX(INDIRECT("'"&amp;n_feu&amp;"'!$Q$5:$Q$144"),MATCH($Y37&amp;EW$13,INDIRECT("'"&amp;n_feu&amp;"'!$C$5:$C$144")&amp;INDIRECT("'"&amp;n_feu&amp;"'!$D$5:$D$144"),0)),"")</f>
        <v/>
      </c>
      <c r="EX37" s="42" t="str">
        <f t="shared" ca="1" si="64"/>
        <v/>
      </c>
      <c r="EY37" s="43" t="str">
        <f t="shared" ca="1" si="65"/>
        <v/>
      </c>
      <c r="EZ37" s="44">
        <f t="shared" si="66"/>
        <v>45502</v>
      </c>
      <c r="FA37" s="23" t="str" cm="1">
        <f t="array" aca="1" ref="FA37" ca="1">IFERROR(INDEX(INDIRECT("'"&amp;n_feu&amp;"'!$R$5:$R$144"),MATCH($Y37&amp;FA$15,INDIRECT("'"&amp;n_feu&amp;"'!$C$5:$C$144")&amp;INDIRECT("'"&amp;n_feu&amp;"'!$D$5:$D$144"),0)),"")</f>
        <v/>
      </c>
      <c r="FB37" s="23" t="str" cm="1">
        <f t="array" aca="1" ref="FB37" ca="1">IFERROR(INDEX(INDIRECT("'"&amp;n_feu&amp;"'!$R$5:$R$164"),MATCH($Y37&amp;FB$15,INDIRECT("'"&amp;n_feu&amp;"'!$C$5:$C$164")&amp;INDIRECT("'"&amp;n_feu&amp;"'!$D$5:$D$164"),0)),"")</f>
        <v/>
      </c>
      <c r="FC37" s="23" t="str" cm="1">
        <f t="array" aca="1" ref="FC37" ca="1">IFERROR(INDEX(INDIRECT("'"&amp;n_feu&amp;"'!$R$5:$R$144"),MATCH($Y37&amp;FC$15,INDIRECT("'"&amp;n_feu&amp;"'!$C$5:$C$144")&amp;INDIRECT("'"&amp;n_feu&amp;"'!$D$5:$D$144"),0)),"")</f>
        <v/>
      </c>
      <c r="FD37" s="23" t="str" cm="1">
        <f t="array" aca="1" ref="FD37" ca="1">IFERROR(INDEX(INDIRECT("'"&amp;n_feu&amp;"'!$R$5:$R$144"),MATCH($Y37&amp;FD$15,INDIRECT("'"&amp;n_feu&amp;"'!$C$5:$C$144")&amp;INDIRECT("'"&amp;n_feu&amp;"'!$D$5:$D$144"),0)),"")</f>
        <v/>
      </c>
      <c r="FE37" s="23" t="str" cm="1">
        <f t="array" aca="1" ref="FE37" ca="1">IFERROR(INDEX(INDIRECT("'"&amp;n_feu&amp;"'!$R$5:$R$144"),MATCH($Y37&amp;FE$15,INDIRECT("'"&amp;n_feu&amp;"'!$C$5:$C$144")&amp;INDIRECT("'"&amp;n_feu&amp;"'!$D$5:$D$144"),0)),"")</f>
        <v/>
      </c>
      <c r="FF37" s="23" t="str" cm="1">
        <f t="array" aca="1" ref="FF37" ca="1">IFERROR(INDEX(INDIRECT("'"&amp;n_feu&amp;"'!$R$5:$R$154"),MATCH($Y37&amp;FF$15,INDIRECT("'"&amp;n_feu&amp;"'!$C$5:$C$154")&amp;INDIRECT("'"&amp;n_feu&amp;"'!$D$5:$D$154"),0)),"")</f>
        <v/>
      </c>
      <c r="FG37" s="31" t="str" cm="1">
        <f t="array" aca="1" ref="FG37" ca="1">IFERROR(INDEX(INDIRECT("'"&amp;n_feu&amp;"'!$R$5:$R$154"),MATCH($Y37&amp;FG$15,INDIRECT("'"&amp;n_feu&amp;"'!$C$5:$C$154")&amp;INDIRECT("'"&amp;n_feu&amp;"'!$D$5:$D$154"),0)),"")</f>
        <v/>
      </c>
      <c r="FH37" s="45" t="str">
        <f t="shared" ca="1" si="108"/>
        <v/>
      </c>
      <c r="FI37" s="41" t="str">
        <f t="shared" ca="1" si="68"/>
        <v/>
      </c>
      <c r="FJ37" s="35" t="str">
        <f t="shared" ca="1" si="69"/>
        <v/>
      </c>
      <c r="FK37" s="36" t="str">
        <f t="shared" ca="1" si="70"/>
        <v/>
      </c>
      <c r="FL37" s="23"/>
      <c r="FM37" s="23" t="str">
        <f t="shared" ca="1" si="71"/>
        <v/>
      </c>
      <c r="FN37" s="47" t="str">
        <f t="shared" si="72"/>
        <v/>
      </c>
      <c r="FO37" s="31"/>
      <c r="FP37" s="48"/>
      <c r="FQ37" s="36" t="str">
        <f t="shared" ca="1" si="73"/>
        <v/>
      </c>
      <c r="FR37" s="23"/>
      <c r="FS37" s="23" t="str">
        <f t="shared" ca="1" si="109"/>
        <v/>
      </c>
      <c r="FT37" s="47" t="str">
        <f t="shared" si="97"/>
        <v/>
      </c>
      <c r="FU37" s="31">
        <v>230.97</v>
      </c>
      <c r="FV37" s="49" t="s">
        <v>167</v>
      </c>
      <c r="FW37" s="22">
        <f t="shared" si="76"/>
        <v>45502</v>
      </c>
      <c r="FX37" s="36" t="str">
        <f t="shared" ca="1" si="77"/>
        <v/>
      </c>
      <c r="FY37" s="23"/>
      <c r="FZ37" s="23" t="str">
        <f t="shared" ca="1" si="78"/>
        <v/>
      </c>
      <c r="GA37" s="47" t="str">
        <f t="shared" si="79"/>
        <v/>
      </c>
      <c r="GB37" s="50"/>
      <c r="GC37" s="48"/>
      <c r="GD37" s="51" t="str">
        <f t="shared" ca="1" si="80"/>
        <v/>
      </c>
      <c r="GE37" s="23"/>
      <c r="GF37" s="23" t="str">
        <f t="shared" ca="1" si="81"/>
        <v/>
      </c>
      <c r="GG37" s="47" t="str">
        <f t="shared" si="82"/>
        <v/>
      </c>
      <c r="GH37" s="31"/>
      <c r="GI37" s="49"/>
      <c r="GJ37" s="51" t="str">
        <f t="shared" ca="1" si="83"/>
        <v/>
      </c>
      <c r="GK37" s="23"/>
      <c r="GL37" s="23" t="str">
        <f t="shared" ca="1" si="84"/>
        <v/>
      </c>
      <c r="GM37" s="47" t="str">
        <f t="shared" si="85"/>
        <v/>
      </c>
      <c r="GN37" s="31"/>
      <c r="GO37" s="53"/>
      <c r="GP37" s="51" t="str">
        <f t="shared" ca="1" si="86"/>
        <v/>
      </c>
      <c r="GQ37" s="23"/>
      <c r="GR37" s="23" t="str">
        <f t="shared" ca="1" si="87"/>
        <v/>
      </c>
      <c r="GS37" s="47" t="str">
        <f t="shared" si="88"/>
        <v/>
      </c>
      <c r="GT37" s="31"/>
      <c r="GU37" s="53"/>
      <c r="GV37" s="36" t="str" cm="1">
        <f t="array" aca="1" ref="GV37" ca="1">IFERROR(INDEX(INDIRECT("'"&amp;n_feu&amp;"'!$O$5:$O$154"),MATCH($Y37&amp;DB$13,INDIRECT("'"&amp;n_feu&amp;"'!$C$5:$C$154")&amp;INDIRECT("'"&amp;n_feu&amp;"'!$D$5:$D$154"),0)),"")</f>
        <v/>
      </c>
      <c r="GW37" s="23" t="str">
        <f t="shared" si="89"/>
        <v/>
      </c>
      <c r="GX37" s="23"/>
      <c r="GY37" s="23" t="str">
        <f t="shared" si="90"/>
        <v/>
      </c>
      <c r="GZ37" s="47" t="str">
        <f t="shared" si="91"/>
        <v/>
      </c>
      <c r="HA37" s="31"/>
      <c r="HB37" s="53"/>
      <c r="HC37" s="22">
        <f t="shared" si="92"/>
        <v>45502</v>
      </c>
      <c r="HD37" s="23" t="str" cm="1">
        <f t="array" aca="1" ref="HD37" ca="1">IFERROR(INDEX(INDIRECT("'"&amp;n_feu&amp;"'!$S$5:$S$144"),MATCH($Y37&amp;HD$15,INDIRECT("'"&amp;n_feu&amp;"'!$C$5:$C$144")&amp;INDIRECT("'"&amp;n_feu&amp;"'!$D$5:$D$144"),0)),"")</f>
        <v/>
      </c>
      <c r="HE37" s="23" t="str" cm="1">
        <f t="array" aca="1" ref="HE37" ca="1">IFERROR(INDEX(INDIRECT("'"&amp;n_feu&amp;"'!$S$5:$S$164"),MATCH($Y37&amp;HE$15,INDIRECT("'"&amp;n_feu&amp;"'!$C$5:$C$164")&amp;INDIRECT("'"&amp;n_feu&amp;"'!$D$5:$D$164"),0)),"")</f>
        <v/>
      </c>
      <c r="HF37" s="23" t="str" cm="1">
        <f t="array" aca="1" ref="HF37" ca="1">IFERROR(INDEX(INDIRECT("'"&amp;n_feu&amp;"'!$S$5:$S$144"),MATCH($Y37&amp;HF$15,INDIRECT("'"&amp;n_feu&amp;"'!$C$5:$C$144")&amp;INDIRECT("'"&amp;n_feu&amp;"'!$D$5:$D$144"),0)),"")</f>
        <v/>
      </c>
      <c r="HG37" s="23" t="str" cm="1">
        <f t="array" aca="1" ref="HG37" ca="1">IFERROR(INDEX(INDIRECT("'"&amp;n_feu&amp;"'!$S$5:$S$144"),MATCH($Y37&amp;HG$15,INDIRECT("'"&amp;n_feu&amp;"'!$C$5:$C$144")&amp;INDIRECT("'"&amp;n_feu&amp;"'!$D$5:$D$144"),0)),"")</f>
        <v/>
      </c>
      <c r="HH37" s="23" t="str" cm="1">
        <f t="array" aca="1" ref="HH37" ca="1">IFERROR(INDEX(INDIRECT("'"&amp;n_feu&amp;"'!$S$5:$S$144"),MATCH($Y37&amp;HH$15,INDIRECT("'"&amp;n_feu&amp;"'!$C$5:$C$144")&amp;INDIRECT("'"&amp;n_feu&amp;"'!$D$5:$D$144"),0)),"")</f>
        <v/>
      </c>
      <c r="HI37" s="23" t="str" cm="1">
        <f t="array" aca="1" ref="HI37" ca="1">IFERROR(INDEX(INDIRECT("'"&amp;n_feu&amp;"'!$S$5:$S$144"),MATCH($Y37&amp;HI$15,INDIRECT("'"&amp;n_feu&amp;"'!$C$5:$C$144")&amp;INDIRECT("'"&amp;n_feu&amp;"'!$D$5:$D$144"),0)),"")</f>
        <v/>
      </c>
      <c r="HJ37" s="23" t="str" cm="1">
        <f t="array" aca="1" ref="HJ37" ca="1">IFERROR(INDEX(INDIRECT("'"&amp;n_feu&amp;"'!$S$5:$S$144"),MATCH($Y37&amp;HJ$15,INDIRECT("'"&amp;n_feu&amp;"'!$C$5:$C$144")&amp;INDIRECT("'"&amp;n_feu&amp;"'!$D$5:$D$144"),0)),"")</f>
        <v/>
      </c>
      <c r="HK37" s="22">
        <f t="shared" si="93"/>
        <v>45502</v>
      </c>
      <c r="HL37" s="23" t="str" cm="1">
        <f t="array" aca="1" ref="HL37" ca="1">IFERROR(INDEX(INDIRECT("'"&amp;n_feu&amp;"'!$S$5:$S$144"),MATCH($Y37&amp;HL$15,INDIRECT("'"&amp;n_feu&amp;"'!$C$5:$C$144")&amp;INDIRECT("'"&amp;n_feu&amp;"'!$D$5:$D$144"),0)),"")</f>
        <v/>
      </c>
      <c r="HM37" s="23" t="str" cm="1">
        <f t="array" aca="1" ref="HM37" ca="1">IFERROR(INDEX(INDIRECT("'"&amp;n_feu&amp;"'!$S$5:$S$164"),MATCH($Y37&amp;HM$15,INDIRECT("'"&amp;n_feu&amp;"'!$C$5:$C$164")&amp;INDIRECT("'"&amp;n_feu&amp;"'!$D$5:$D$164"),0)),"")</f>
        <v/>
      </c>
      <c r="HN37" s="23" t="str" cm="1">
        <f t="array" aca="1" ref="HN37" ca="1">IFERROR(INDEX(INDIRECT("'"&amp;n_feu&amp;"'!$S$5:$S$144"),MATCH($Y37&amp;HN$15,INDIRECT("'"&amp;n_feu&amp;"'!$C$5:$C$144")&amp;INDIRECT("'"&amp;n_feu&amp;"'!$D$5:$D$144"),0)),"")</f>
        <v/>
      </c>
      <c r="HO37" s="23" t="str" cm="1">
        <f t="array" aca="1" ref="HO37" ca="1">IFERROR(INDEX(INDIRECT("'"&amp;n_feu&amp;"'!$S$5:$S$144"),MATCH($Y37&amp;HO$15,INDIRECT("'"&amp;n_feu&amp;"'!$C$5:$C$144")&amp;INDIRECT("'"&amp;n_feu&amp;"'!$D$5:$D$144"),0)),"")</f>
        <v/>
      </c>
      <c r="HP37" s="23" t="str" cm="1">
        <f t="array" aca="1" ref="HP37" ca="1">IFERROR(INDEX(INDIRECT("'"&amp;n_feu&amp;"'!$S$5:$S$144"),MATCH($Y37&amp;HP$15,INDIRECT("'"&amp;n_feu&amp;"'!$C$5:$C$144")&amp;INDIRECT("'"&amp;n_feu&amp;"'!$D$5:$D$144"),0)),"")</f>
        <v/>
      </c>
      <c r="HQ37" s="23" t="str" cm="1">
        <f t="array" aca="1" ref="HQ37" ca="1">IFERROR(INDEX(INDIRECT("'"&amp;n_feu&amp;"'!$S$5:$S$144"),MATCH($Y37&amp;HQ$15,INDIRECT("'"&amp;n_feu&amp;"'!$C$5:$C$144")&amp;INDIRECT("'"&amp;n_feu&amp;"'!$D$5:$D$144"),0)),"")</f>
        <v/>
      </c>
      <c r="HR37" s="23" t="str" cm="1">
        <f t="array" aca="1" ref="HR37" ca="1">IFERROR(INDEX(INDIRECT("'"&amp;n_feu&amp;"'!$S$5:$S$144"),MATCH($Y37&amp;HR$15,INDIRECT("'"&amp;n_feu&amp;"'!$C$5:$C$144")&amp;INDIRECT("'"&amp;n_feu&amp;"'!$D$5:$D$144"),0)),"")</f>
        <v/>
      </c>
      <c r="HS37" s="54">
        <f t="shared" ca="1" si="94"/>
        <v>0</v>
      </c>
      <c r="HT37" s="54">
        <f t="shared" ca="1" si="95"/>
        <v>0</v>
      </c>
    </row>
    <row r="38" spans="1:228" ht="30" customHeight="1" x14ac:dyDescent="0.25">
      <c r="A38" s="22">
        <v>45503</v>
      </c>
      <c r="B38" s="23" t="str" cm="1">
        <f t="array" aca="1" ref="B38" ca="1">IFERROR(INDEX(INDIRECT("'"&amp;n_feu&amp;"'!$F$5:$F$144"),MATCH($A38&amp;B$13,INDIRECT("'"&amp;n_feu&amp;"'!$C$5:$C$144")&amp;INDIRECT("'"&amp;n_feu&amp;"'!$D$5:$D$144"),0)),"")</f>
        <v/>
      </c>
      <c r="C38" s="23" t="str" cm="1">
        <f t="array" aca="1" ref="C38" ca="1">IFERROR(INDEX(INDIRECT("'"&amp;n_feu&amp;"'!$F$5:$F$164"),MATCH($A38&amp;C$13,INDIRECT("'"&amp;n_feu&amp;"'!$C$5:$C$164")&amp;INDIRECT("'"&amp;n_feu&amp;"'!$D$5:$D$164"),0)),"")</f>
        <v/>
      </c>
      <c r="D38" s="23" t="str" cm="1">
        <f t="array" aca="1" ref="D38" ca="1">IFERROR(INDEX(INDIRECT("'"&amp;n_feu&amp;"'!$F$5:$F$144"),MATCH($A38&amp;D$13,INDIRECT("'"&amp;n_feu&amp;"'!$C$5:$C$144")&amp;INDIRECT("'"&amp;n_feu&amp;"'!$D$5:$D$144"),0)),"")</f>
        <v/>
      </c>
      <c r="E38" s="23" t="str" cm="1">
        <f t="array" aca="1" ref="E38" ca="1">IFERROR(INDEX(INDIRECT("'"&amp;n_feu&amp;"'!$F$5:$F$144"),MATCH($A38&amp;E$13,INDIRECT("'"&amp;n_feu&amp;"'!$C$5:$C$144")&amp;INDIRECT("'"&amp;n_feu&amp;"'!$D$5:$D$144"),0)),"")</f>
        <v/>
      </c>
      <c r="F38" s="23" t="str" cm="1">
        <f t="array" aca="1" ref="F38" ca="1">IFERROR(INDEX(INDIRECT("'"&amp;n_feu&amp;"'!$F$5:$F$154"),MATCH($A38&amp;F$13,INDIRECT("'"&amp;n_feu&amp;"'!$C$5:$C$154")&amp;INDIRECT("'"&amp;n_feu&amp;"'!$D$5:$D$154"),0)),"")</f>
        <v/>
      </c>
      <c r="G38" s="23" t="str" cm="1">
        <f t="array" aca="1" ref="G38" ca="1">IFERROR(INDEX(INDIRECT("'"&amp;n_feu&amp;"'!$F$5:$F$154"),MATCH($A38&amp;G$13,INDIRECT("'"&amp;n_feu&amp;"'!$C$5:$C$154")&amp;INDIRECT("'"&amp;n_feu&amp;"'!$D$5:$D$154"),0)),"")</f>
        <v/>
      </c>
      <c r="H38" s="24">
        <f t="shared" ca="1" si="4"/>
        <v>0</v>
      </c>
      <c r="I38" s="25">
        <f t="shared" ca="1" si="98"/>
        <v>0</v>
      </c>
      <c r="J38" s="22">
        <f t="shared" si="6"/>
        <v>45503</v>
      </c>
      <c r="K38" s="26" t="str" cm="1">
        <f t="array" aca="1" ref="K38" ca="1">IFERROR(INDEX(INDIRECT("'"&amp;n_feu&amp;"'!$cv$5:$cv$144"),MATCH($A38&amp;K$13,INDIRECT("'"&amp;n_feu&amp;"'!$C$5:$C$144")&amp;INDIRECT("'"&amp;n_feu&amp;"'!$D$5:$D$144"),0)),"")</f>
        <v/>
      </c>
      <c r="L38" s="27" t="str">
        <f t="shared" ca="1" si="99"/>
        <v>0</v>
      </c>
      <c r="M38" s="26" t="str" cm="1">
        <f t="array" aca="1" ref="M38" ca="1">IFERROR(INDEX(INDIRECT("'"&amp;n_feu&amp;"'!$cv$5:$cv$164"),MATCH($A38&amp;M$13,INDIRECT("'"&amp;n_feu&amp;"'!$C$5:$C$164")&amp;INDIRECT("'"&amp;n_feu&amp;"'!$D$5:$D$164"),0)),"")</f>
        <v/>
      </c>
      <c r="N38" s="27" t="str">
        <f t="shared" ca="1" si="100"/>
        <v>0</v>
      </c>
      <c r="O38" s="26" t="str" cm="1">
        <f t="array" aca="1" ref="O38" ca="1">IFERROR(INDEX(INDIRECT("'"&amp;n_feu&amp;"'!$cv$5:$cv$144"),MATCH($A38&amp;O$13,INDIRECT("'"&amp;n_feu&amp;"'!$C$5:$C$144")&amp;INDIRECT("'"&amp;n_feu&amp;"'!$D$5:$D$144"),0)),"")</f>
        <v/>
      </c>
      <c r="P38" s="27" t="str">
        <f t="shared" ca="1" si="101"/>
        <v>0</v>
      </c>
      <c r="Q38" s="26" t="str" cm="1">
        <f t="array" aca="1" ref="Q38" ca="1">IFERROR(INDEX(INDIRECT("'"&amp;n_feu&amp;"'!$cv$5:$cv$144"),MATCH($A38&amp;Q$13,INDIRECT("'"&amp;n_feu&amp;"'!$C$5:$C$144")&amp;INDIRECT("'"&amp;n_feu&amp;"'!$D$5:$D$144"),0)),"")</f>
        <v/>
      </c>
      <c r="R38" s="27" t="str">
        <f t="shared" ca="1" si="102"/>
        <v>0</v>
      </c>
      <c r="S38" s="26" t="str" cm="1">
        <f t="array" aca="1" ref="S38" ca="1">IFERROR(INDEX(INDIRECT("'"&amp;n_feu&amp;"'!$cv$5:$cv$154"),MATCH($A38&amp;S$13,INDIRECT("'"&amp;n_feu&amp;"'!$C$5:$C$154")&amp;INDIRECT("'"&amp;n_feu&amp;"'!$D$5:$D$154"),0)),"")</f>
        <v/>
      </c>
      <c r="T38" s="27" t="str">
        <f t="shared" ca="1" si="103"/>
        <v>0</v>
      </c>
      <c r="U38" s="26" t="str" cm="1">
        <f t="array" aca="1" ref="U38" ca="1">IFERROR(INDEX(INDIRECT("'"&amp;n_feu&amp;"'!$cv$5:$cv$154"),MATCH($A38&amp;U$13,INDIRECT("'"&amp;n_feu&amp;"'!$C$5:$C$154")&amp;INDIRECT("'"&amp;n_feu&amp;"'!$D$5:$D$154"),0)),"")</f>
        <v/>
      </c>
      <c r="V38" s="27" t="str">
        <f t="shared" ca="1" si="104"/>
        <v>0</v>
      </c>
      <c r="W38" s="28">
        <f t="shared" ca="1" si="13"/>
        <v>0</v>
      </c>
      <c r="X38" s="28">
        <f t="shared" ca="1" si="14"/>
        <v>0</v>
      </c>
      <c r="Y38" s="22">
        <f t="shared" si="15"/>
        <v>45503</v>
      </c>
      <c r="Z38" s="23" t="str" cm="1">
        <f t="array" aca="1" ref="Z38" ca="1">IFERROR(INDEX(INDIRECT("'"&amp;n_feu&amp;"'!$I$5:$I$144"),MATCH($Y38&amp;Z$13,INDIRECT("'"&amp;n_feu&amp;"'!$C$5:$C$144")&amp;INDIRECT("'"&amp;n_feu&amp;"'!$D$5:$D$144"),0)),"")</f>
        <v/>
      </c>
      <c r="AA38" s="23" t="str" cm="1">
        <f t="array" aca="1" ref="AA38" ca="1">IFERROR(INDEX(INDIRECT("'"&amp;n_feu&amp;"'!$I$5:$I$164"),MATCH($Y38&amp;AA$13,INDIRECT("'"&amp;n_feu&amp;"'!$C$5:$C$164")&amp;INDIRECT("'"&amp;n_feu&amp;"'!$D$5:$D$164"),0)),"")</f>
        <v/>
      </c>
      <c r="AB38" s="23" t="str" cm="1">
        <f t="array" aca="1" ref="AB38" ca="1">IFERROR(INDEX(INDIRECT("'"&amp;n_feu&amp;"'!$I$5:$I$144"),MATCH($Y38&amp;AB$13,INDIRECT("'"&amp;n_feu&amp;"'!$C$5:$C$144")&amp;INDIRECT("'"&amp;n_feu&amp;"'!$D$5:$D$144"),0)),"")</f>
        <v/>
      </c>
      <c r="AC38" s="23" t="str" cm="1">
        <f t="array" aca="1" ref="AC38" ca="1">IFERROR(INDEX(INDIRECT("'"&amp;n_feu&amp;"'!$I$5:$I$144"),MATCH($Y38&amp;AC$13,INDIRECT("'"&amp;n_feu&amp;"'!$C$5:$C$144")&amp;INDIRECT("'"&amp;n_feu&amp;"'!$D$5:$D$144"),0)),"")</f>
        <v/>
      </c>
      <c r="AD38" s="23" t="str" cm="1">
        <f t="array" aca="1" ref="AD38" ca="1">IFERROR(INDEX(INDIRECT("'"&amp;n_feu&amp;"'!$I$5:$I$144"),MATCH($Y38&amp;AD$13,INDIRECT("'"&amp;n_feu&amp;"'!$C$5:$C$144")&amp;INDIRECT("'"&amp;n_feu&amp;"'!$D$5:$D$144"),0)),"")</f>
        <v/>
      </c>
      <c r="AE38" s="23" t="str" cm="1">
        <f t="array" aca="1" ref="AE38" ca="1">IFERROR(INDEX(INDIRECT("'"&amp;n_feu&amp;"'!$I$5:$I$154"),MATCH($Y38&amp;AE$13,INDIRECT("'"&amp;n_feu&amp;"'!$C$5:$C$154")&amp;INDIRECT("'"&amp;n_feu&amp;"'!$D$5:$D$154"),0)),"")</f>
        <v/>
      </c>
      <c r="AF38" s="23" t="str" cm="1">
        <f t="array" aca="1" ref="AF38" ca="1">IFERROR(INDEX(INDIRECT("'"&amp;n_feu&amp;"'!$I$5:$I$164"),MATCH($Y38&amp;AF$13,INDIRECT("'"&amp;n_feu&amp;"'!$C$5:$C$164")&amp;INDIRECT("'"&amp;n_feu&amp;"'!$D$5:$D$164"),0)),"")</f>
        <v/>
      </c>
      <c r="AG38" s="22">
        <f t="shared" si="16"/>
        <v>45503</v>
      </c>
      <c r="AH38" s="23" t="str" cm="1">
        <f t="array" aca="1" ref="AH38" ca="1">IFERROR(INDEX(INDIRECT("'"&amp;n_feu&amp;"'!$J$5:$J$144"),MATCH($Y38&amp;AH$13,INDIRECT("'"&amp;n_feu&amp;"'!$C$5:$C$144")&amp;INDIRECT("'"&amp;n_feu&amp;"'!$D$5:$D$144"),0)),"")</f>
        <v/>
      </c>
      <c r="AI38" s="23" t="str" cm="1">
        <f t="array" aca="1" ref="AI38" ca="1">IFERROR(INDEX(INDIRECT("'"&amp;n_feu&amp;"'!$J$5:$J$154"),MATCH($Y38&amp;AI$13,INDIRECT("'"&amp;n_feu&amp;"'!$C$5:$C$164")&amp;INDIRECT("'"&amp;n_feu&amp;"'!$D$5:$D$164"),0)),"")</f>
        <v/>
      </c>
      <c r="AJ38" s="23" t="str" cm="1">
        <f t="array" aca="1" ref="AJ38" ca="1">IFERROR(INDEX(INDIRECT("'"&amp;n_feu&amp;"'!$J$5:$J$144"),MATCH($Y38&amp;AJ$13,INDIRECT("'"&amp;n_feu&amp;"'!$C$5:$C$144")&amp;INDIRECT("'"&amp;n_feu&amp;"'!$D$5:$D$144"),0)),"")</f>
        <v/>
      </c>
      <c r="AK38" s="23" t="str" cm="1">
        <f t="array" aca="1" ref="AK38" ca="1">IFERROR(INDEX(INDIRECT("'"&amp;n_feu&amp;"'!$J$5:$J$144"),MATCH($Y38&amp;AK$13,INDIRECT("'"&amp;n_feu&amp;"'!$C$5:$C$144")&amp;INDIRECT("'"&amp;n_feu&amp;"'!$D$5:$D$144"),0)),"")</f>
        <v/>
      </c>
      <c r="AL38" s="23" t="str" cm="1">
        <f t="array" aca="1" ref="AL38" ca="1">IFERROR(INDEX(INDIRECT("'"&amp;n_feu&amp;"'!$J$5:$J$144"),MATCH($Y38&amp;AL$13,INDIRECT("'"&amp;n_feu&amp;"'!$C$5:$C$144")&amp;INDIRECT("'"&amp;n_feu&amp;"'!$D$5:$D$144"),0)),"")</f>
        <v/>
      </c>
      <c r="AM38" s="23" t="str" cm="1">
        <f t="array" aca="1" ref="AM38" ca="1">IFERROR(INDEX(INDIRECT("'"&amp;n_feu&amp;"'!$J$5:$J$154"),MATCH($Y38&amp;AM$13,INDIRECT("'"&amp;n_feu&amp;"'!$C$5:$C$154")&amp;INDIRECT("'"&amp;n_feu&amp;"'!$D$5:$D$154"),0)),"")</f>
        <v/>
      </c>
      <c r="AN38" s="23" t="str" cm="1">
        <f t="array" aca="1" ref="AN38" ca="1">IFERROR(INDEX(INDIRECT("'"&amp;n_feu&amp;"'!$J$5:$J$154"),MATCH($Y38&amp;AN$13,INDIRECT("'"&amp;n_feu&amp;"'!$C$5:$C$164")&amp;INDIRECT("'"&amp;n_feu&amp;"'!$D$5:$D$164"),0)),"")</f>
        <v/>
      </c>
      <c r="AO38" s="22">
        <f t="shared" si="17"/>
        <v>45503</v>
      </c>
      <c r="AP38" s="23" t="str" cm="1">
        <f t="array" aca="1" ref="AP38" ca="1">IFERROR(INDEX(INDIRECT("'"&amp;n_feu&amp;"'!$K$5:$K$144"),MATCH($Y38&amp;AP$13,INDIRECT("'"&amp;n_feu&amp;"'!$C$5:$C$144")&amp;INDIRECT("'"&amp;n_feu&amp;"'!$D$5:$D$144"),0)),"")</f>
        <v/>
      </c>
      <c r="AQ38" s="23" t="str" cm="1">
        <f t="array" aca="1" ref="AQ38" ca="1">IFERROR(INDEX(INDIRECT("'"&amp;n_feu&amp;"'!$K$5:$K$164"),MATCH($Y38&amp;AQ$13,INDIRECT("'"&amp;n_feu&amp;"'!$C$5:$C$164")&amp;INDIRECT("'"&amp;n_feu&amp;"'!$D$5:$D$164"),0)),"")</f>
        <v/>
      </c>
      <c r="AR38" s="23" t="str" cm="1">
        <f t="array" aca="1" ref="AR38" ca="1">IFERROR(INDEX(INDIRECT("'"&amp;n_feu&amp;"'!$K$5:$K$144"),MATCH($Y38&amp;AR$13,INDIRECT("'"&amp;n_feu&amp;"'!$C$5:$C$144")&amp;INDIRECT("'"&amp;n_feu&amp;"'!$D$5:$D$144"),0)),"")</f>
        <v/>
      </c>
      <c r="AS38" s="23" t="str" cm="1">
        <f t="array" aca="1" ref="AS38" ca="1">IFERROR(INDEX(INDIRECT("'"&amp;n_feu&amp;"'!$K$5:$K$144"),MATCH($Y38&amp;AS$13,INDIRECT("'"&amp;n_feu&amp;"'!$C$5:$C$144")&amp;INDIRECT("'"&amp;n_feu&amp;"'!$D$5:$D$144"),0)),"")</f>
        <v/>
      </c>
      <c r="AT38" s="23" t="str" cm="1">
        <f t="array" aca="1" ref="AT38" ca="1">IFERROR(INDEX(INDIRECT("'"&amp;n_feu&amp;"'!$K$5:$K$144"),MATCH($Y38&amp;AT$13,INDIRECT("'"&amp;n_feu&amp;"'!$C$5:$C$144")&amp;INDIRECT("'"&amp;n_feu&amp;"'!$D$5:$D$144"),0)),"")</f>
        <v/>
      </c>
      <c r="AU38" s="23" t="str" cm="1">
        <f t="array" aca="1" ref="AU38" ca="1">IFERROR(INDEX(INDIRECT("'"&amp;n_feu&amp;"'!$K$5:$K$154"),MATCH($Y38&amp;AU$13,INDIRECT("'"&amp;n_feu&amp;"'!$C$5:$C$154")&amp;INDIRECT("'"&amp;n_feu&amp;"'!$D$5:$D$154"),0)),"")</f>
        <v/>
      </c>
      <c r="AV38" s="23" t="str" cm="1">
        <f t="array" aca="1" ref="AV38" ca="1">IFERROR(INDEX(INDIRECT("'"&amp;n_feu&amp;"'!$K$5:$K$154"),MATCH($Y38&amp;AV$13,INDIRECT("'"&amp;n_feu&amp;"'!$C$5:$C$154")&amp;INDIRECT("'"&amp;n_feu&amp;"'!$D$5:$D$154"),0)),"")</f>
        <v/>
      </c>
      <c r="AW38" s="22">
        <f t="shared" si="18"/>
        <v>45503</v>
      </c>
      <c r="AX38" s="23" t="str" cm="1">
        <f t="array" aca="1" ref="AX38" ca="1">IFERROR(INDEX(INDIRECT("'"&amp;n_feu&amp;"'!$L$5:$L$144"),MATCH($Y38&amp;AX$13,INDIRECT("'"&amp;n_feu&amp;"'!$C$5:$C$144")&amp;INDIRECT("'"&amp;n_feu&amp;"'!$D$5:$D$144"),0)),"")</f>
        <v/>
      </c>
      <c r="AY38" s="23" t="str" cm="1">
        <f t="array" aca="1" ref="AY38" ca="1">IFERROR(INDEX(INDIRECT("'"&amp;n_feu&amp;"'!$L$5:$L$164"),MATCH($Y38&amp;AY$13,INDIRECT("'"&amp;n_feu&amp;"'!$C$5:$C$164")&amp;INDIRECT("'"&amp;n_feu&amp;"'!$D$5:$D$164"),0)),"")</f>
        <v/>
      </c>
      <c r="AZ38" s="23" t="str" cm="1">
        <f t="array" aca="1" ref="AZ38" ca="1">IFERROR(INDEX(INDIRECT("'"&amp;n_feu&amp;"'!$L$5:$L$144"),MATCH($Y38&amp;AZ$13,INDIRECT("'"&amp;n_feu&amp;"'!$C$5:$C$144")&amp;INDIRECT("'"&amp;n_feu&amp;"'!$D$5:$D$144"),0)),"")</f>
        <v/>
      </c>
      <c r="BA38" s="23" t="str" cm="1">
        <f t="array" aca="1" ref="BA38" ca="1">IFERROR(INDEX(INDIRECT("'"&amp;n_feu&amp;"'!$L$5:$L$144"),MATCH($Y38&amp;BA$13,INDIRECT("'"&amp;n_feu&amp;"'!$C$5:$C$144")&amp;INDIRECT("'"&amp;n_feu&amp;"'!$D$5:$D$144"),0)),"")</f>
        <v/>
      </c>
      <c r="BB38" s="23" t="str" cm="1">
        <f t="array" aca="1" ref="BB38" ca="1">IFERROR(INDEX(INDIRECT("'"&amp;n_feu&amp;"'!$L$5:$L$144"),MATCH($Y38&amp;BB$13,INDIRECT("'"&amp;n_feu&amp;"'!$C$5:$C$144")&amp;INDIRECT("'"&amp;n_feu&amp;"'!$D$5:$D$144"),0)),"")</f>
        <v/>
      </c>
      <c r="BC38" s="23" t="str" cm="1">
        <f t="array" aca="1" ref="BC38" ca="1">IFERROR(INDEX(INDIRECT("'"&amp;n_feu&amp;"'!$L$5:$L$164"),MATCH($Y38&amp;BC$13,INDIRECT("'"&amp;n_feu&amp;"'!$C$5:$C$164")&amp;INDIRECT("'"&amp;n_feu&amp;"'!$D$5:$D$164"),0)),"")</f>
        <v/>
      </c>
      <c r="BD38" s="23" t="str" cm="1">
        <f t="array" aca="1" ref="BD38" ca="1">IFERROR(INDEX(INDIRECT("'"&amp;n_feu&amp;"'!$L$5:$L$154"),MATCH($Y38&amp;BD$13,INDIRECT("'"&amp;n_feu&amp;"'!$C$5:$C$154")&amp;INDIRECT("'"&amp;n_feu&amp;"'!$D$5:$D$154"),0)),"")</f>
        <v/>
      </c>
      <c r="BE38" s="22">
        <f t="shared" si="19"/>
        <v>45503</v>
      </c>
      <c r="BF38" s="23" t="str" cm="1">
        <f t="array" aca="1" ref="BF38" ca="1">IFERROR(INDEX(INDIRECT("'"&amp;n_feu&amp;"'!$M$5:$M$144"),MATCH($Y38&amp;BF$13,INDIRECT("'"&amp;n_feu&amp;"'!$C$5:$C$144")&amp;INDIRECT("'"&amp;n_feu&amp;"'!$D$5:$D$144"),0)),"")</f>
        <v/>
      </c>
      <c r="BG38" s="23" t="str" cm="1">
        <f t="array" aca="1" ref="BG38" ca="1">IFERROR(INDEX(INDIRECT("'"&amp;n_feu&amp;"'!$M$5:$M$164"),MATCH($Y38&amp;BG$13,INDIRECT("'"&amp;n_feu&amp;"'!$C$5:$C$164")&amp;INDIRECT("'"&amp;n_feu&amp;"'!$D$5:$D$164"),0)),"")</f>
        <v/>
      </c>
      <c r="BH38" s="23" t="str" cm="1">
        <f t="array" aca="1" ref="BH38" ca="1">IFERROR(INDEX(INDIRECT("'"&amp;n_feu&amp;"'!$M$5:$M$144"),MATCH($Y38&amp;BH$13,INDIRECT("'"&amp;n_feu&amp;"'!$C$5:$C$144")&amp;INDIRECT("'"&amp;n_feu&amp;"'!$D$5:$D$144"),0)),"")</f>
        <v/>
      </c>
      <c r="BI38" s="23" t="str" cm="1">
        <f t="array" aca="1" ref="BI38" ca="1">IFERROR(INDEX(INDIRECT("'"&amp;n_feu&amp;"'!$M$5:$M$144"),MATCH($Y38&amp;BI$13,INDIRECT("'"&amp;n_feu&amp;"'!$C$5:$C$144")&amp;INDIRECT("'"&amp;n_feu&amp;"'!$D$5:$D$144"),0)),"")</f>
        <v/>
      </c>
      <c r="BJ38" s="23" t="str" cm="1">
        <f t="array" aca="1" ref="BJ38" ca="1">IFERROR(INDEX(INDIRECT("'"&amp;n_feu&amp;"'!$M$5:$M$144"),MATCH($Y38&amp;BJ$13,INDIRECT("'"&amp;n_feu&amp;"'!$C$5:$C$144")&amp;INDIRECT("'"&amp;n_feu&amp;"'!$D$5:$D$144"),0)),"")</f>
        <v/>
      </c>
      <c r="BK38" s="23" t="str" cm="1">
        <f t="array" aca="1" ref="BK38" ca="1">IFERROR(INDEX(INDIRECT("'"&amp;n_feu&amp;"'!$M$5:$M$164"),MATCH($Y38&amp;BK$13,INDIRECT("'"&amp;n_feu&amp;"'!$C$5:$C$164")&amp;INDIRECT("'"&amp;n_feu&amp;"'!$D$5:$D$164"),0)),"")</f>
        <v/>
      </c>
      <c r="BL38" s="23" t="str" cm="1">
        <f t="array" aca="1" ref="BL38" ca="1">IFERROR(INDEX(INDIRECT("'"&amp;n_feu&amp;"'!$M$5:$M$154"),MATCH($Y38&amp;BL$13,INDIRECT("'"&amp;n_feu&amp;"'!$C$5:$C$154")&amp;INDIRECT("'"&amp;n_feu&amp;"'!$D$5:$D$154"),0)),"")</f>
        <v/>
      </c>
      <c r="BM38" s="22">
        <f t="shared" si="20"/>
        <v>45503</v>
      </c>
      <c r="BN38" s="23" t="str">
        <f t="shared" ca="1" si="21"/>
        <v/>
      </c>
      <c r="BO38" s="23" t="str">
        <f t="shared" ca="1" si="22"/>
        <v/>
      </c>
      <c r="BP38" s="23" t="str">
        <f t="shared" ca="1" si="22"/>
        <v/>
      </c>
      <c r="BQ38" s="23" t="str">
        <f t="shared" ca="1" si="22"/>
        <v/>
      </c>
      <c r="BR38" s="23" t="str">
        <f t="shared" ca="1" si="22"/>
        <v/>
      </c>
      <c r="BS38" s="23" t="str">
        <f t="shared" ca="1" si="22"/>
        <v/>
      </c>
      <c r="BT38" s="23" t="str">
        <f t="shared" ca="1" si="22"/>
        <v/>
      </c>
      <c r="BU38" s="22">
        <f t="shared" si="23"/>
        <v>45503</v>
      </c>
      <c r="BV38" s="22">
        <f t="shared" si="24"/>
        <v>45503</v>
      </c>
      <c r="BW38" s="23" t="str">
        <f t="shared" ca="1" si="25"/>
        <v/>
      </c>
      <c r="BX38" s="23"/>
      <c r="BY38" s="23" t="str">
        <f t="shared" si="26"/>
        <v/>
      </c>
      <c r="BZ38" s="23" t="str">
        <f t="shared" ca="1" si="27"/>
        <v/>
      </c>
      <c r="CA38" s="23"/>
      <c r="CB38" s="23" t="str">
        <f t="shared" si="28"/>
        <v/>
      </c>
      <c r="CC38" s="23" t="str">
        <f t="shared" ca="1" si="29"/>
        <v/>
      </c>
      <c r="CD38" s="23"/>
      <c r="CE38" s="29" t="str">
        <f t="shared" si="30"/>
        <v/>
      </c>
      <c r="CF38" s="30"/>
      <c r="CG38" s="30" t="str">
        <f t="shared" ca="1" si="31"/>
        <v/>
      </c>
      <c r="CH38" s="30" t="str">
        <f>IFERROR(INDEX('FORMULE TOTAL'!$AH$9:AH1029,MATCH(RECAP!A38,'FORMULE TOTAL'!$AI$9:AI1029,0)),"")</f>
        <v/>
      </c>
      <c r="CI38" s="23" t="str">
        <f t="shared" ca="1" si="105"/>
        <v/>
      </c>
      <c r="CJ38" s="30" t="str">
        <f ca="1">IF(CI38="","",INDEX('[1] 01-01-23 au 24-05-2024'!$AN$5:$AN$5010,MATCH(BV38,'[1] 01-01-23 au 24-05-2024'!$AM$5:$AM$5010,0)))</f>
        <v/>
      </c>
      <c r="CK38" s="23"/>
      <c r="CL38" s="30" t="str">
        <f ca="1">IF(CI38="","",INDEX('[1] 01-01-23 au 24-05-2024'!$AO$23:$AO$5010,MATCH(BV38,'[1] 01-01-23 au 24-05-2024'!$AM$23:$AM$5010,0)))</f>
        <v/>
      </c>
      <c r="CM38" s="29" t="str">
        <f t="shared" si="32"/>
        <v/>
      </c>
      <c r="CN38" s="23" t="str">
        <f t="shared" ca="1" si="33"/>
        <v/>
      </c>
      <c r="CO38" s="23"/>
      <c r="CP38" s="31" t="str">
        <f t="shared" si="34"/>
        <v/>
      </c>
      <c r="CQ38" s="23" t="str">
        <f t="shared" ca="1" si="35"/>
        <v/>
      </c>
      <c r="CR38" s="23"/>
      <c r="CS38" s="32" t="str">
        <f t="shared" si="36"/>
        <v/>
      </c>
      <c r="CT38" s="33"/>
      <c r="CU38" s="34">
        <f t="shared" ca="1" si="37"/>
        <v>0</v>
      </c>
      <c r="CV38" s="34">
        <f t="shared" si="38"/>
        <v>0</v>
      </c>
      <c r="CW38" s="35">
        <f t="shared" si="38"/>
        <v>0</v>
      </c>
      <c r="CX38" s="34">
        <f t="shared" ca="1" si="39"/>
        <v>0</v>
      </c>
      <c r="CY38" s="34">
        <f t="shared" si="40"/>
        <v>0</v>
      </c>
      <c r="CZ38" s="35">
        <f t="shared" si="41"/>
        <v>0</v>
      </c>
      <c r="DA38" s="22">
        <f t="shared" si="42"/>
        <v>45503</v>
      </c>
      <c r="DB38" s="35" t="str" cm="1">
        <f t="array" aca="1" ref="DB38" ca="1">IFERROR(INDEX(INDIRECT("'"&amp;n_feu&amp;"'!$O$5:$O$154"),MATCH($Y38&amp;DB$13,INDIRECT("'"&amp;n_feu&amp;"'!$C$5:$C$154")&amp;INDIRECT("'"&amp;n_feu&amp;"'!$D$5:$D$154"),0)),"")</f>
        <v/>
      </c>
      <c r="DC38" s="35"/>
      <c r="DD38" s="35" t="str">
        <f t="shared" ca="1" si="43"/>
        <v/>
      </c>
      <c r="DE38" s="36" t="str">
        <f t="shared" ca="1" si="44"/>
        <v/>
      </c>
      <c r="DF38" s="23" t="str">
        <f t="shared" ca="1" si="45"/>
        <v/>
      </c>
      <c r="DG38" s="23"/>
      <c r="DH38" s="31"/>
      <c r="DI38" s="37"/>
      <c r="DJ38" s="22">
        <f t="shared" si="46"/>
        <v>45503</v>
      </c>
      <c r="DK38" s="35" t="str" cm="1">
        <f t="array" aca="1" ref="DK38" ca="1">IFERROR(INDEX(INDIRECT("'"&amp;n_feu&amp;"'!$O$5:$O$164"),MATCH($Y38&amp;DK$13,INDIRECT("'"&amp;n_feu&amp;"'!$C$5:$C$164")&amp;INDIRECT("'"&amp;n_feu&amp;"'!$D$5:$D$164"),0)),"")</f>
        <v/>
      </c>
      <c r="DL38" s="35"/>
      <c r="DM38" s="35" t="str">
        <f t="shared" ca="1" si="47"/>
        <v/>
      </c>
      <c r="DN38" s="38">
        <f t="shared" ca="1" si="48"/>
        <v>0</v>
      </c>
      <c r="DO38" s="39" t="str" cm="1">
        <f t="array" ref="DO38">IF(ISNA(MATCH(A38,INT([2]SUMUP!$B$4:$B$550),0)),"",INDEX([2]SUMUP!$W:$W,MAX(IF(INT([2]SUMUP!$B$4:$B$550)=A38,ROW([2]SUMUP!$B$4:$B$550)))))</f>
        <v/>
      </c>
      <c r="DP38" s="39" t="str" cm="1">
        <f t="array" ref="DP38">IF(ISNA(MATCH(A38,INT([2]SUMUP!$B$4:$B$550),0)),"",INDEX([2]SUMUP!$X:$X,MAX(IF(INT([2]SUMUP!$B$4:$B$550)=A38,ROW([2]SUMUP!$B$4:$B$550)))))</f>
        <v/>
      </c>
      <c r="DQ38" s="39" t="str" cm="1">
        <f t="array" ref="DQ38">IF(ISNA(MATCH(A38,INT([2]SUMUP!$B$4:$B$550),0)),"",INDEX([2]SUMUP!$Y:$Y,MAX(IF(INT([2]SUMUP!$B$4:$B$550)=A38,ROW([2]SUMUP!$B$4:$B$550)))))</f>
        <v/>
      </c>
      <c r="DR38" s="36" t="str">
        <f t="shared" ca="1" si="106"/>
        <v/>
      </c>
      <c r="DS38" s="23" t="str">
        <f t="shared" ca="1" si="50"/>
        <v/>
      </c>
      <c r="DT38" s="23"/>
      <c r="DU38" s="31"/>
      <c r="DV38" s="37"/>
      <c r="DW38" s="22">
        <f t="shared" si="51"/>
        <v>45503</v>
      </c>
      <c r="DX38" s="40" t="str">
        <f t="shared" ca="1" si="52"/>
        <v/>
      </c>
      <c r="DY38" s="40" t="str">
        <f t="shared" ca="1" si="53"/>
        <v/>
      </c>
      <c r="DZ38" s="40" t="str">
        <f t="shared" ca="1" si="54"/>
        <v/>
      </c>
      <c r="EA38" s="40" t="str">
        <f t="shared" ca="1" si="55"/>
        <v/>
      </c>
      <c r="EB38" s="40" t="str">
        <f t="shared" ca="1" si="56"/>
        <v/>
      </c>
      <c r="EC38" s="40" t="str">
        <f t="shared" ca="1" si="57"/>
        <v/>
      </c>
      <c r="ED38" s="40"/>
      <c r="EE38" s="40" t="str">
        <f t="shared" ca="1" si="58"/>
        <v/>
      </c>
      <c r="EF38" s="41" t="str">
        <f t="shared" ca="1" si="107"/>
        <v/>
      </c>
      <c r="EG38" s="35" t="str">
        <f t="shared" ca="1" si="60"/>
        <v/>
      </c>
      <c r="EH38" s="35" t="str" cm="1">
        <f t="array" aca="1" ref="EH38" ca="1">IFERROR(INDEX(INDIRECT("'"&amp;n_feu&amp;"'!$BH$5:$BH$154"),MATCH($Y38&amp;EH$13,INDIRECT("'"&amp;n_feu&amp;"'!$C$5:$C$154")&amp;INDIRECT("'"&amp;n_feu&amp;"'!$D$5:$D$154"),0)),"")</f>
        <v/>
      </c>
      <c r="EI38" s="35" t="str" cm="1">
        <f t="array" aca="1" ref="EI38" ca="1">IFERROR(INDEX(INDIRECT("'"&amp;n_feu&amp;"'!$BH$5:$BH$164"),MATCH($Y38&amp;EI$13,INDIRECT("'"&amp;n_feu&amp;"'!$C$5:$C$164")&amp;INDIRECT("'"&amp;n_feu&amp;"'!$D$5:$D$164"),0)),"")</f>
        <v/>
      </c>
      <c r="EJ38" s="34" t="str" cm="1">
        <f t="array" aca="1" ref="EJ38" ca="1">IFERROR(INDEX(INDIRECT("'"&amp;n_feu&amp;"'!$BH$5:$BH$154"),MATCH($Y38&amp;EJ$13,INDIRECT("'"&amp;n_feu&amp;"'!$C$5:$C$154")&amp;INDIRECT("'"&amp;n_feu&amp;"'!$D$5:$D$154"),0)),"")</f>
        <v/>
      </c>
      <c r="EK38" s="34" t="str" cm="1">
        <f t="array" aca="1" ref="EK38" ca="1">IFERROR(INDEX(INDIRECT("'"&amp;n_feu&amp;"'!$BH$5:$BH$154"),MATCH($Y38&amp;EK$13,INDIRECT("'"&amp;n_feu&amp;"'!$C$5:$C$154")&amp;INDIRECT("'"&amp;n_feu&amp;"'!$D$5:$D$154"),0)),"")</f>
        <v/>
      </c>
      <c r="EL38" s="34" t="str" cm="1">
        <f t="array" aca="1" ref="EL38" ca="1">IFERROR(INDEX(INDIRECT("'"&amp;n_feu&amp;"'!$BH$5:$BH$154"),MATCH($Y38&amp;EL$13,INDIRECT("'"&amp;n_feu&amp;"'!$C$5:$C$154")&amp;INDIRECT("'"&amp;n_feu&amp;"'!$D$5:$D$154"),0)),"")</f>
        <v/>
      </c>
      <c r="EM38" s="34" t="str" cm="1">
        <f t="array" aca="1" ref="EM38" ca="1">IFERROR(INDEX(INDIRECT("'"&amp;n_feu&amp;"'!$BH$5:$BH$154"),MATCH($Y38&amp;EM$13,INDIRECT("'"&amp;n_feu&amp;"'!$C$5:$C$154")&amp;INDIRECT("'"&amp;n_feu&amp;"'!$D$5:$D$154"),0)),"")</f>
        <v/>
      </c>
      <c r="EN38" s="34" t="str">
        <f t="shared" ca="1" si="61"/>
        <v/>
      </c>
      <c r="EO38" s="34" t="str">
        <f t="shared" ca="1" si="62"/>
        <v/>
      </c>
      <c r="EP38" s="22">
        <f t="shared" si="63"/>
        <v>45503</v>
      </c>
      <c r="EQ38" s="23" t="str" cm="1">
        <f t="array" aca="1" ref="EQ38" ca="1">IFERROR(INDEX(INDIRECT("'"&amp;n_feu&amp;"'!$Q$5:$Q$144"),MATCH($Y38&amp;EQ$13,INDIRECT("'"&amp;n_feu&amp;"'!$C$5:$C$144")&amp;INDIRECT("'"&amp;n_feu&amp;"'!$D$5:$D$144"),0)),"")</f>
        <v/>
      </c>
      <c r="ER38" s="23" t="str" cm="1">
        <f t="array" aca="1" ref="ER38" ca="1">IFERROR(INDEX(INDIRECT("'"&amp;n_feu&amp;"'!$Q$5:$Q$164"),MATCH($Y38&amp;ER$13,INDIRECT("'"&amp;n_feu&amp;"'!$C$5:$C$164")&amp;INDIRECT("'"&amp;n_feu&amp;"'!$D$5:$D$164"),0)),"")</f>
        <v/>
      </c>
      <c r="ES38" s="23" t="str" cm="1">
        <f t="array" aca="1" ref="ES38" ca="1">IFERROR(INDEX(INDIRECT("'"&amp;n_feu&amp;"'!$Q$5:$Q$144"),MATCH($Y38&amp;ES$13,INDIRECT("'"&amp;n_feu&amp;"'!$C$5:$C$144")&amp;INDIRECT("'"&amp;n_feu&amp;"'!$D$5:$D$144"),0)),"")</f>
        <v/>
      </c>
      <c r="ET38" s="23" t="str" cm="1">
        <f t="array" aca="1" ref="ET38" ca="1">IFERROR(INDEX(INDIRECT("'"&amp;n_feu&amp;"'!$Q$5:$Q$144"),MATCH($Y38&amp;ET$13,INDIRECT("'"&amp;n_feu&amp;"'!$C$5:$C$144")&amp;INDIRECT("'"&amp;n_feu&amp;"'!$D$5:$D$144"),0)),"")</f>
        <v/>
      </c>
      <c r="EU38" s="23" t="str" cm="1">
        <f t="array" aca="1" ref="EU38" ca="1">IFERROR(INDEX(INDIRECT("'"&amp;n_feu&amp;"'!$Q$5:$Q$144"),MATCH($Y38&amp;EU$13,INDIRECT("'"&amp;n_feu&amp;"'!$C$5:$C$144")&amp;INDIRECT("'"&amp;n_feu&amp;"'!$D$5:$D$144"),0)),"")</f>
        <v/>
      </c>
      <c r="EV38" s="23" t="str" cm="1">
        <f t="array" aca="1" ref="EV38" ca="1">IFERROR(INDEX(INDIRECT("'"&amp;n_feu&amp;"'!$Q$5:$Q$144"),MATCH($Y38&amp;EV$13,INDIRECT("'"&amp;n_feu&amp;"'!$C$5:$C$144")&amp;INDIRECT("'"&amp;n_feu&amp;"'!$D$5:$D$144"),0)),"")</f>
        <v/>
      </c>
      <c r="EW38" s="23" t="str" cm="1">
        <f t="array" aca="1" ref="EW38" ca="1">IFERROR(INDEX(INDIRECT("'"&amp;n_feu&amp;"'!$Q$5:$Q$144"),MATCH($Y38&amp;EW$13,INDIRECT("'"&amp;n_feu&amp;"'!$C$5:$C$144")&amp;INDIRECT("'"&amp;n_feu&amp;"'!$D$5:$D$144"),0)),"")</f>
        <v/>
      </c>
      <c r="EX38" s="42" t="str">
        <f t="shared" ca="1" si="64"/>
        <v/>
      </c>
      <c r="EY38" s="43" t="str">
        <f t="shared" ca="1" si="65"/>
        <v/>
      </c>
      <c r="EZ38" s="44">
        <f t="shared" si="66"/>
        <v>45503</v>
      </c>
      <c r="FA38" s="23" t="str" cm="1">
        <f t="array" aca="1" ref="FA38" ca="1">IFERROR(INDEX(INDIRECT("'"&amp;n_feu&amp;"'!$R$5:$R$144"),MATCH($Y38&amp;FA$15,INDIRECT("'"&amp;n_feu&amp;"'!$C$5:$C$144")&amp;INDIRECT("'"&amp;n_feu&amp;"'!$D$5:$D$144"),0)),"")</f>
        <v/>
      </c>
      <c r="FB38" s="23" t="str" cm="1">
        <f t="array" aca="1" ref="FB38" ca="1">IFERROR(INDEX(INDIRECT("'"&amp;n_feu&amp;"'!$R$5:$R$164"),MATCH($Y38&amp;FB$15,INDIRECT("'"&amp;n_feu&amp;"'!$C$5:$C$164")&amp;INDIRECT("'"&amp;n_feu&amp;"'!$D$5:$D$164"),0)),"")</f>
        <v/>
      </c>
      <c r="FC38" s="23" t="str" cm="1">
        <f t="array" aca="1" ref="FC38" ca="1">IFERROR(INDEX(INDIRECT("'"&amp;n_feu&amp;"'!$R$5:$R$144"),MATCH($Y38&amp;FC$15,INDIRECT("'"&amp;n_feu&amp;"'!$C$5:$C$144")&amp;INDIRECT("'"&amp;n_feu&amp;"'!$D$5:$D$144"),0)),"")</f>
        <v/>
      </c>
      <c r="FD38" s="23" t="str" cm="1">
        <f t="array" aca="1" ref="FD38" ca="1">IFERROR(INDEX(INDIRECT("'"&amp;n_feu&amp;"'!$R$5:$R$144"),MATCH($Y38&amp;FD$15,INDIRECT("'"&amp;n_feu&amp;"'!$C$5:$C$144")&amp;INDIRECT("'"&amp;n_feu&amp;"'!$D$5:$D$144"),0)),"")</f>
        <v/>
      </c>
      <c r="FE38" s="23" t="str" cm="1">
        <f t="array" aca="1" ref="FE38" ca="1">IFERROR(INDEX(INDIRECT("'"&amp;n_feu&amp;"'!$R$5:$R$144"),MATCH($Y38&amp;FE$15,INDIRECT("'"&amp;n_feu&amp;"'!$C$5:$C$144")&amp;INDIRECT("'"&amp;n_feu&amp;"'!$D$5:$D$144"),0)),"")</f>
        <v/>
      </c>
      <c r="FF38" s="23" t="str" cm="1">
        <f t="array" aca="1" ref="FF38" ca="1">IFERROR(INDEX(INDIRECT("'"&amp;n_feu&amp;"'!$R$5:$R$154"),MATCH($Y38&amp;FF$15,INDIRECT("'"&amp;n_feu&amp;"'!$C$5:$C$154")&amp;INDIRECT("'"&amp;n_feu&amp;"'!$D$5:$D$154"),0)),"")</f>
        <v/>
      </c>
      <c r="FG38" s="31" t="str" cm="1">
        <f t="array" aca="1" ref="FG38" ca="1">IFERROR(INDEX(INDIRECT("'"&amp;n_feu&amp;"'!$R$5:$R$154"),MATCH($Y38&amp;FG$15,INDIRECT("'"&amp;n_feu&amp;"'!$C$5:$C$154")&amp;INDIRECT("'"&amp;n_feu&amp;"'!$D$5:$D$154"),0)),"")</f>
        <v/>
      </c>
      <c r="FH38" s="45" t="str">
        <f t="shared" ca="1" si="108"/>
        <v/>
      </c>
      <c r="FI38" s="41" t="str">
        <f t="shared" ca="1" si="68"/>
        <v/>
      </c>
      <c r="FJ38" s="35" t="str">
        <f t="shared" ca="1" si="69"/>
        <v/>
      </c>
      <c r="FK38" s="36" t="str">
        <f t="shared" ca="1" si="70"/>
        <v/>
      </c>
      <c r="FL38" s="23"/>
      <c r="FM38" s="23" t="str">
        <f t="shared" ca="1" si="71"/>
        <v/>
      </c>
      <c r="FN38" s="47" t="str">
        <f t="shared" si="72"/>
        <v/>
      </c>
      <c r="FO38" s="31"/>
      <c r="FP38" s="48"/>
      <c r="FQ38" s="36" t="str">
        <f t="shared" ca="1" si="73"/>
        <v/>
      </c>
      <c r="FR38" s="23"/>
      <c r="FS38" s="23" t="str">
        <f t="shared" ca="1" si="109"/>
        <v/>
      </c>
      <c r="FT38" s="47" t="str">
        <f t="shared" si="97"/>
        <v/>
      </c>
      <c r="FU38" s="31"/>
      <c r="FV38" s="49"/>
      <c r="FW38" s="22">
        <f t="shared" si="76"/>
        <v>45503</v>
      </c>
      <c r="FX38" s="36" t="str">
        <f t="shared" ca="1" si="77"/>
        <v/>
      </c>
      <c r="FY38" s="23"/>
      <c r="FZ38" s="23" t="str">
        <f t="shared" ca="1" si="78"/>
        <v/>
      </c>
      <c r="GA38" s="47" t="str">
        <f t="shared" si="79"/>
        <v/>
      </c>
      <c r="GB38" s="50"/>
      <c r="GC38" s="48"/>
      <c r="GD38" s="51" t="str">
        <f t="shared" ca="1" si="80"/>
        <v/>
      </c>
      <c r="GE38" s="23"/>
      <c r="GF38" s="23" t="str">
        <f t="shared" ca="1" si="81"/>
        <v/>
      </c>
      <c r="GG38" s="47" t="str">
        <f t="shared" si="82"/>
        <v/>
      </c>
      <c r="GH38" s="31"/>
      <c r="GI38" s="49"/>
      <c r="GJ38" s="51" t="str">
        <f t="shared" ca="1" si="83"/>
        <v/>
      </c>
      <c r="GK38" s="23"/>
      <c r="GL38" s="23" t="str">
        <f t="shared" ca="1" si="84"/>
        <v/>
      </c>
      <c r="GM38" s="47" t="str">
        <f t="shared" si="85"/>
        <v/>
      </c>
      <c r="GN38" s="31"/>
      <c r="GO38" s="53"/>
      <c r="GP38" s="51" t="str">
        <f t="shared" ca="1" si="86"/>
        <v/>
      </c>
      <c r="GQ38" s="23"/>
      <c r="GR38" s="23" t="str">
        <f t="shared" ca="1" si="87"/>
        <v/>
      </c>
      <c r="GS38" s="47" t="str">
        <f t="shared" si="88"/>
        <v/>
      </c>
      <c r="GT38" s="31"/>
      <c r="GU38" s="53"/>
      <c r="GV38" s="36" t="str" cm="1">
        <f t="array" aca="1" ref="GV38" ca="1">IFERROR(INDEX(INDIRECT("'"&amp;n_feu&amp;"'!$O$5:$O$154"),MATCH($Y38&amp;DB$13,INDIRECT("'"&amp;n_feu&amp;"'!$C$5:$C$154")&amp;INDIRECT("'"&amp;n_feu&amp;"'!$D$5:$D$154"),0)),"")</f>
        <v/>
      </c>
      <c r="GW38" s="23" t="str">
        <f t="shared" si="89"/>
        <v/>
      </c>
      <c r="GX38" s="23"/>
      <c r="GY38" s="23" t="str">
        <f t="shared" si="90"/>
        <v/>
      </c>
      <c r="GZ38" s="47" t="str">
        <f t="shared" si="91"/>
        <v/>
      </c>
      <c r="HA38" s="31"/>
      <c r="HB38" s="53"/>
      <c r="HC38" s="22">
        <f t="shared" si="92"/>
        <v>45503</v>
      </c>
      <c r="HD38" s="23" t="str" cm="1">
        <f t="array" aca="1" ref="HD38" ca="1">IFERROR(INDEX(INDIRECT("'"&amp;n_feu&amp;"'!$S$5:$S$144"),MATCH($Y38&amp;HD$15,INDIRECT("'"&amp;n_feu&amp;"'!$C$5:$C$144")&amp;INDIRECT("'"&amp;n_feu&amp;"'!$D$5:$D$144"),0)),"")</f>
        <v/>
      </c>
      <c r="HE38" s="23" t="str" cm="1">
        <f t="array" aca="1" ref="HE38" ca="1">IFERROR(INDEX(INDIRECT("'"&amp;n_feu&amp;"'!$S$5:$S$164"),MATCH($Y38&amp;HE$15,INDIRECT("'"&amp;n_feu&amp;"'!$C$5:$C$164")&amp;INDIRECT("'"&amp;n_feu&amp;"'!$D$5:$D$164"),0)),"")</f>
        <v/>
      </c>
      <c r="HF38" s="23" t="str" cm="1">
        <f t="array" aca="1" ref="HF38" ca="1">IFERROR(INDEX(INDIRECT("'"&amp;n_feu&amp;"'!$S$5:$S$144"),MATCH($Y38&amp;HF$15,INDIRECT("'"&amp;n_feu&amp;"'!$C$5:$C$144")&amp;INDIRECT("'"&amp;n_feu&amp;"'!$D$5:$D$144"),0)),"")</f>
        <v/>
      </c>
      <c r="HG38" s="23" t="str" cm="1">
        <f t="array" aca="1" ref="HG38" ca="1">IFERROR(INDEX(INDIRECT("'"&amp;n_feu&amp;"'!$S$5:$S$144"),MATCH($Y38&amp;HG$15,INDIRECT("'"&amp;n_feu&amp;"'!$C$5:$C$144")&amp;INDIRECT("'"&amp;n_feu&amp;"'!$D$5:$D$144"),0)),"")</f>
        <v/>
      </c>
      <c r="HH38" s="23" t="str" cm="1">
        <f t="array" aca="1" ref="HH38" ca="1">IFERROR(INDEX(INDIRECT("'"&amp;n_feu&amp;"'!$S$5:$S$144"),MATCH($Y38&amp;HH$15,INDIRECT("'"&amp;n_feu&amp;"'!$C$5:$C$144")&amp;INDIRECT("'"&amp;n_feu&amp;"'!$D$5:$D$144"),0)),"")</f>
        <v/>
      </c>
      <c r="HI38" s="23" t="str" cm="1">
        <f t="array" aca="1" ref="HI38" ca="1">IFERROR(INDEX(INDIRECT("'"&amp;n_feu&amp;"'!$S$5:$S$144"),MATCH($Y38&amp;HI$15,INDIRECT("'"&amp;n_feu&amp;"'!$C$5:$C$144")&amp;INDIRECT("'"&amp;n_feu&amp;"'!$D$5:$D$144"),0)),"")</f>
        <v/>
      </c>
      <c r="HJ38" s="23" t="str" cm="1">
        <f t="array" aca="1" ref="HJ38" ca="1">IFERROR(INDEX(INDIRECT("'"&amp;n_feu&amp;"'!$S$5:$S$144"),MATCH($Y38&amp;HJ$15,INDIRECT("'"&amp;n_feu&amp;"'!$C$5:$C$144")&amp;INDIRECT("'"&amp;n_feu&amp;"'!$D$5:$D$144"),0)),"")</f>
        <v/>
      </c>
      <c r="HK38" s="22">
        <f t="shared" si="93"/>
        <v>45503</v>
      </c>
      <c r="HL38" s="23" t="str" cm="1">
        <f t="array" aca="1" ref="HL38" ca="1">IFERROR(INDEX(INDIRECT("'"&amp;n_feu&amp;"'!$S$5:$S$144"),MATCH($Y38&amp;HL$15,INDIRECT("'"&amp;n_feu&amp;"'!$C$5:$C$144")&amp;INDIRECT("'"&amp;n_feu&amp;"'!$D$5:$D$144"),0)),"")</f>
        <v/>
      </c>
      <c r="HM38" s="23" t="str" cm="1">
        <f t="array" aca="1" ref="HM38" ca="1">IFERROR(INDEX(INDIRECT("'"&amp;n_feu&amp;"'!$S$5:$S$164"),MATCH($Y38&amp;HM$15,INDIRECT("'"&amp;n_feu&amp;"'!$C$5:$C$164")&amp;INDIRECT("'"&amp;n_feu&amp;"'!$D$5:$D$164"),0)),"")</f>
        <v/>
      </c>
      <c r="HN38" s="23" t="str" cm="1">
        <f t="array" aca="1" ref="HN38" ca="1">IFERROR(INDEX(INDIRECT("'"&amp;n_feu&amp;"'!$S$5:$S$144"),MATCH($Y38&amp;HN$15,INDIRECT("'"&amp;n_feu&amp;"'!$C$5:$C$144")&amp;INDIRECT("'"&amp;n_feu&amp;"'!$D$5:$D$144"),0)),"")</f>
        <v/>
      </c>
      <c r="HO38" s="23" t="str" cm="1">
        <f t="array" aca="1" ref="HO38" ca="1">IFERROR(INDEX(INDIRECT("'"&amp;n_feu&amp;"'!$S$5:$S$144"),MATCH($Y38&amp;HO$15,INDIRECT("'"&amp;n_feu&amp;"'!$C$5:$C$144")&amp;INDIRECT("'"&amp;n_feu&amp;"'!$D$5:$D$144"),0)),"")</f>
        <v/>
      </c>
      <c r="HP38" s="23" t="str" cm="1">
        <f t="array" aca="1" ref="HP38" ca="1">IFERROR(INDEX(INDIRECT("'"&amp;n_feu&amp;"'!$S$5:$S$144"),MATCH($Y38&amp;HP$15,INDIRECT("'"&amp;n_feu&amp;"'!$C$5:$C$144")&amp;INDIRECT("'"&amp;n_feu&amp;"'!$D$5:$D$144"),0)),"")</f>
        <v/>
      </c>
      <c r="HQ38" s="23" t="str" cm="1">
        <f t="array" aca="1" ref="HQ38" ca="1">IFERROR(INDEX(INDIRECT("'"&amp;n_feu&amp;"'!$S$5:$S$144"),MATCH($Y38&amp;HQ$15,INDIRECT("'"&amp;n_feu&amp;"'!$C$5:$C$144")&amp;INDIRECT("'"&amp;n_feu&amp;"'!$D$5:$D$144"),0)),"")</f>
        <v/>
      </c>
      <c r="HR38" s="23" t="str" cm="1">
        <f t="array" aca="1" ref="HR38" ca="1">IFERROR(INDEX(INDIRECT("'"&amp;n_feu&amp;"'!$S$5:$S$144"),MATCH($Y38&amp;HR$15,INDIRECT("'"&amp;n_feu&amp;"'!$C$5:$C$144")&amp;INDIRECT("'"&amp;n_feu&amp;"'!$D$5:$D$144"),0)),"")</f>
        <v/>
      </c>
      <c r="HS38" s="54">
        <f t="shared" ca="1" si="94"/>
        <v>0</v>
      </c>
      <c r="HT38" s="54">
        <f t="shared" ca="1" si="95"/>
        <v>0</v>
      </c>
    </row>
    <row r="39" spans="1:228" ht="30" customHeight="1" x14ac:dyDescent="0.25">
      <c r="A39" s="22">
        <v>45504</v>
      </c>
      <c r="B39" s="23" t="str" cm="1">
        <f t="array" aca="1" ref="B39" ca="1">IFERROR(INDEX(INDIRECT("'"&amp;n_feu&amp;"'!$F$5:$F$144"),MATCH($A39&amp;B$13,INDIRECT("'"&amp;n_feu&amp;"'!$C$5:$C$144")&amp;INDIRECT("'"&amp;n_feu&amp;"'!$D$5:$D$144"),0)),"")</f>
        <v/>
      </c>
      <c r="C39" s="23" t="str" cm="1">
        <f t="array" aca="1" ref="C39" ca="1">IFERROR(INDEX(INDIRECT("'"&amp;n_feu&amp;"'!$F$5:$F$164"),MATCH($A39&amp;C$13,INDIRECT("'"&amp;n_feu&amp;"'!$C$5:$C$164")&amp;INDIRECT("'"&amp;n_feu&amp;"'!$D$5:$D$164"),0)),"")</f>
        <v/>
      </c>
      <c r="D39" s="23" t="str" cm="1">
        <f t="array" aca="1" ref="D39" ca="1">IFERROR(INDEX(INDIRECT("'"&amp;n_feu&amp;"'!$F$5:$F$144"),MATCH($A39&amp;D$13,INDIRECT("'"&amp;n_feu&amp;"'!$C$5:$C$144")&amp;INDIRECT("'"&amp;n_feu&amp;"'!$D$5:$D$144"),0)),"")</f>
        <v/>
      </c>
      <c r="E39" s="23" t="str" cm="1">
        <f t="array" aca="1" ref="E39" ca="1">IFERROR(INDEX(INDIRECT("'"&amp;n_feu&amp;"'!$F$5:$F$144"),MATCH($A39&amp;E$13,INDIRECT("'"&amp;n_feu&amp;"'!$C$5:$C$144")&amp;INDIRECT("'"&amp;n_feu&amp;"'!$D$5:$D$144"),0)),"")</f>
        <v/>
      </c>
      <c r="F39" s="23" t="str" cm="1">
        <f t="array" aca="1" ref="F39" ca="1">IFERROR(INDEX(INDIRECT("'"&amp;n_feu&amp;"'!$F$5:$F$154"),MATCH($A39&amp;F$13,INDIRECT("'"&amp;n_feu&amp;"'!$C$5:$C$154")&amp;INDIRECT("'"&amp;n_feu&amp;"'!$D$5:$D$154"),0)),"")</f>
        <v/>
      </c>
      <c r="G39" s="23" t="str" cm="1">
        <f t="array" aca="1" ref="G39" ca="1">IFERROR(INDEX(INDIRECT("'"&amp;n_feu&amp;"'!$F$5:$F$154"),MATCH($A39&amp;G$13,INDIRECT("'"&amp;n_feu&amp;"'!$C$5:$C$154")&amp;INDIRECT("'"&amp;n_feu&amp;"'!$D$5:$D$154"),0)),"")</f>
        <v/>
      </c>
      <c r="H39" s="24">
        <f t="shared" ca="1" si="4"/>
        <v>0</v>
      </c>
      <c r="I39" s="25">
        <f t="shared" ca="1" si="98"/>
        <v>0</v>
      </c>
      <c r="J39" s="22">
        <f t="shared" si="6"/>
        <v>45504</v>
      </c>
      <c r="K39" s="26" t="str" cm="1">
        <f t="array" aca="1" ref="K39" ca="1">IFERROR(INDEX(INDIRECT("'"&amp;n_feu&amp;"'!$cv$5:$cv$144"),MATCH($A39&amp;K$13,INDIRECT("'"&amp;n_feu&amp;"'!$C$5:$C$144")&amp;INDIRECT("'"&amp;n_feu&amp;"'!$D$5:$D$144"),0)),"")</f>
        <v/>
      </c>
      <c r="L39" s="27" t="str">
        <f t="shared" ca="1" si="99"/>
        <v>0</v>
      </c>
      <c r="M39" s="26" t="str" cm="1">
        <f t="array" aca="1" ref="M39" ca="1">IFERROR(INDEX(INDIRECT("'"&amp;n_feu&amp;"'!$cv$5:$cv$164"),MATCH($A39&amp;M$13,INDIRECT("'"&amp;n_feu&amp;"'!$C$5:$C$164")&amp;INDIRECT("'"&amp;n_feu&amp;"'!$D$5:$D$164"),0)),"")</f>
        <v/>
      </c>
      <c r="N39" s="27" t="str">
        <f t="shared" ca="1" si="100"/>
        <v>0</v>
      </c>
      <c r="O39" s="26" t="str" cm="1">
        <f t="array" aca="1" ref="O39" ca="1">IFERROR(INDEX(INDIRECT("'"&amp;n_feu&amp;"'!$cv$5:$cv$144"),MATCH($A39&amp;O$13,INDIRECT("'"&amp;n_feu&amp;"'!$C$5:$C$144")&amp;INDIRECT("'"&amp;n_feu&amp;"'!$D$5:$D$144"),0)),"")</f>
        <v/>
      </c>
      <c r="P39" s="27" t="str">
        <f t="shared" ca="1" si="101"/>
        <v>0</v>
      </c>
      <c r="Q39" s="26" t="str" cm="1">
        <f t="array" aca="1" ref="Q39" ca="1">IFERROR(INDEX(INDIRECT("'"&amp;n_feu&amp;"'!$cv$5:$cv$144"),MATCH($A39&amp;Q$13,INDIRECT("'"&amp;n_feu&amp;"'!$C$5:$C$144")&amp;INDIRECT("'"&amp;n_feu&amp;"'!$D$5:$D$144"),0)),"")</f>
        <v/>
      </c>
      <c r="R39" s="27" t="str">
        <f t="shared" ca="1" si="102"/>
        <v>0</v>
      </c>
      <c r="S39" s="26" t="str" cm="1">
        <f t="array" aca="1" ref="S39" ca="1">IFERROR(INDEX(INDIRECT("'"&amp;n_feu&amp;"'!$cv$5:$cv$154"),MATCH($A39&amp;S$13,INDIRECT("'"&amp;n_feu&amp;"'!$C$5:$C$154")&amp;INDIRECT("'"&amp;n_feu&amp;"'!$D$5:$D$154"),0)),"")</f>
        <v/>
      </c>
      <c r="T39" s="27" t="str">
        <f t="shared" ca="1" si="103"/>
        <v>0</v>
      </c>
      <c r="U39" s="26" t="str" cm="1">
        <f t="array" aca="1" ref="U39" ca="1">IFERROR(INDEX(INDIRECT("'"&amp;n_feu&amp;"'!$cv$5:$cv$154"),MATCH($A39&amp;U$13,INDIRECT("'"&amp;n_feu&amp;"'!$C$5:$C$154")&amp;INDIRECT("'"&amp;n_feu&amp;"'!$D$5:$D$154"),0)),"")</f>
        <v/>
      </c>
      <c r="V39" s="27" t="str">
        <f t="shared" ca="1" si="104"/>
        <v>0</v>
      </c>
      <c r="W39" s="28">
        <f t="shared" ca="1" si="13"/>
        <v>0</v>
      </c>
      <c r="X39" s="28">
        <f t="shared" ca="1" si="14"/>
        <v>0</v>
      </c>
      <c r="Y39" s="22">
        <f t="shared" si="15"/>
        <v>45504</v>
      </c>
      <c r="Z39" s="23" t="str" cm="1">
        <f t="array" aca="1" ref="Z39" ca="1">IFERROR(INDEX(INDIRECT("'"&amp;n_feu&amp;"'!$I$5:$I$144"),MATCH($Y39&amp;Z$13,INDIRECT("'"&amp;n_feu&amp;"'!$C$5:$C$144")&amp;INDIRECT("'"&amp;n_feu&amp;"'!$D$5:$D$144"),0)),"")</f>
        <v/>
      </c>
      <c r="AA39" s="23" t="str" cm="1">
        <f t="array" aca="1" ref="AA39" ca="1">IFERROR(INDEX(INDIRECT("'"&amp;n_feu&amp;"'!$I$5:$I$164"),MATCH($Y39&amp;AA$13,INDIRECT("'"&amp;n_feu&amp;"'!$C$5:$C$164")&amp;INDIRECT("'"&amp;n_feu&amp;"'!$D$5:$D$164"),0)),"")</f>
        <v/>
      </c>
      <c r="AB39" s="23" t="str" cm="1">
        <f t="array" aca="1" ref="AB39" ca="1">IFERROR(INDEX(INDIRECT("'"&amp;n_feu&amp;"'!$I$5:$I$144"),MATCH($Y39&amp;AB$13,INDIRECT("'"&amp;n_feu&amp;"'!$C$5:$C$144")&amp;INDIRECT("'"&amp;n_feu&amp;"'!$D$5:$D$144"),0)),"")</f>
        <v/>
      </c>
      <c r="AC39" s="23" t="str" cm="1">
        <f t="array" aca="1" ref="AC39" ca="1">IFERROR(INDEX(INDIRECT("'"&amp;n_feu&amp;"'!$I$5:$I$144"),MATCH($Y39&amp;AC$13,INDIRECT("'"&amp;n_feu&amp;"'!$C$5:$C$144")&amp;INDIRECT("'"&amp;n_feu&amp;"'!$D$5:$D$144"),0)),"")</f>
        <v/>
      </c>
      <c r="AD39" s="23" t="str" cm="1">
        <f t="array" aca="1" ref="AD39" ca="1">IFERROR(INDEX(INDIRECT("'"&amp;n_feu&amp;"'!$I$5:$I$144"),MATCH($Y39&amp;AD$13,INDIRECT("'"&amp;n_feu&amp;"'!$C$5:$C$144")&amp;INDIRECT("'"&amp;n_feu&amp;"'!$D$5:$D$144"),0)),"")</f>
        <v/>
      </c>
      <c r="AE39" s="23" t="str" cm="1">
        <f t="array" aca="1" ref="AE39" ca="1">IFERROR(INDEX(INDIRECT("'"&amp;n_feu&amp;"'!$I$5:$I$154"),MATCH($Y39&amp;AE$13,INDIRECT("'"&amp;n_feu&amp;"'!$C$5:$C$154")&amp;INDIRECT("'"&amp;n_feu&amp;"'!$D$5:$D$154"),0)),"")</f>
        <v/>
      </c>
      <c r="AF39" s="23" t="str" cm="1">
        <f t="array" aca="1" ref="AF39" ca="1">IFERROR(INDEX(INDIRECT("'"&amp;n_feu&amp;"'!$I$5:$I$164"),MATCH($Y39&amp;AF$13,INDIRECT("'"&amp;n_feu&amp;"'!$C$5:$C$164")&amp;INDIRECT("'"&amp;n_feu&amp;"'!$D$5:$D$164"),0)),"")</f>
        <v/>
      </c>
      <c r="AG39" s="22">
        <f t="shared" si="16"/>
        <v>45504</v>
      </c>
      <c r="AH39" s="23" t="str" cm="1">
        <f t="array" aca="1" ref="AH39" ca="1">IFERROR(INDEX(INDIRECT("'"&amp;n_feu&amp;"'!$J$5:$J$144"),MATCH($Y39&amp;AH$13,INDIRECT("'"&amp;n_feu&amp;"'!$C$5:$C$144")&amp;INDIRECT("'"&amp;n_feu&amp;"'!$D$5:$D$144"),0)),"")</f>
        <v/>
      </c>
      <c r="AI39" s="23" t="str" cm="1">
        <f t="array" aca="1" ref="AI39" ca="1">IFERROR(INDEX(INDIRECT("'"&amp;n_feu&amp;"'!$J$5:$J$154"),MATCH($Y39&amp;AI$13,INDIRECT("'"&amp;n_feu&amp;"'!$C$5:$C$164")&amp;INDIRECT("'"&amp;n_feu&amp;"'!$D$5:$D$164"),0)),"")</f>
        <v/>
      </c>
      <c r="AJ39" s="23" t="str" cm="1">
        <f t="array" aca="1" ref="AJ39" ca="1">IFERROR(INDEX(INDIRECT("'"&amp;n_feu&amp;"'!$J$5:$J$144"),MATCH($Y39&amp;AJ$13,INDIRECT("'"&amp;n_feu&amp;"'!$C$5:$C$144")&amp;INDIRECT("'"&amp;n_feu&amp;"'!$D$5:$D$144"),0)),"")</f>
        <v/>
      </c>
      <c r="AK39" s="23" t="str" cm="1">
        <f t="array" aca="1" ref="AK39" ca="1">IFERROR(INDEX(INDIRECT("'"&amp;n_feu&amp;"'!$J$5:$J$144"),MATCH($Y39&amp;AK$13,INDIRECT("'"&amp;n_feu&amp;"'!$C$5:$C$144")&amp;INDIRECT("'"&amp;n_feu&amp;"'!$D$5:$D$144"),0)),"")</f>
        <v/>
      </c>
      <c r="AL39" s="23" t="str" cm="1">
        <f t="array" aca="1" ref="AL39" ca="1">IFERROR(INDEX(INDIRECT("'"&amp;n_feu&amp;"'!$J$5:$J$144"),MATCH($Y39&amp;AL$13,INDIRECT("'"&amp;n_feu&amp;"'!$C$5:$C$144")&amp;INDIRECT("'"&amp;n_feu&amp;"'!$D$5:$D$144"),0)),"")</f>
        <v/>
      </c>
      <c r="AM39" s="23" t="str" cm="1">
        <f t="array" aca="1" ref="AM39" ca="1">IFERROR(INDEX(INDIRECT("'"&amp;n_feu&amp;"'!$J$5:$J$154"),MATCH($Y39&amp;AM$13,INDIRECT("'"&amp;n_feu&amp;"'!$C$5:$C$154")&amp;INDIRECT("'"&amp;n_feu&amp;"'!$D$5:$D$154"),0)),"")</f>
        <v/>
      </c>
      <c r="AN39" s="23" t="str" cm="1">
        <f t="array" aca="1" ref="AN39" ca="1">IFERROR(INDEX(INDIRECT("'"&amp;n_feu&amp;"'!$J$5:$J$154"),MATCH($Y39&amp;AN$13,INDIRECT("'"&amp;n_feu&amp;"'!$C$5:$C$164")&amp;INDIRECT("'"&amp;n_feu&amp;"'!$D$5:$D$164"),0)),"")</f>
        <v/>
      </c>
      <c r="AO39" s="22">
        <f t="shared" si="17"/>
        <v>45504</v>
      </c>
      <c r="AP39" s="23" t="str" cm="1">
        <f t="array" aca="1" ref="AP39" ca="1">IFERROR(INDEX(INDIRECT("'"&amp;n_feu&amp;"'!$K$5:$K$144"),MATCH($Y39&amp;AP$13,INDIRECT("'"&amp;n_feu&amp;"'!$C$5:$C$144")&amp;INDIRECT("'"&amp;n_feu&amp;"'!$D$5:$D$144"),0)),"")</f>
        <v/>
      </c>
      <c r="AQ39" s="23" t="str" cm="1">
        <f t="array" aca="1" ref="AQ39" ca="1">IFERROR(INDEX(INDIRECT("'"&amp;n_feu&amp;"'!$K$5:$K$164"),MATCH($Y39&amp;AQ$13,INDIRECT("'"&amp;n_feu&amp;"'!$C$5:$C$164")&amp;INDIRECT("'"&amp;n_feu&amp;"'!$D$5:$D$164"),0)),"")</f>
        <v/>
      </c>
      <c r="AR39" s="23" t="str" cm="1">
        <f t="array" aca="1" ref="AR39" ca="1">IFERROR(INDEX(INDIRECT("'"&amp;n_feu&amp;"'!$K$5:$K$144"),MATCH($Y39&amp;AR$13,INDIRECT("'"&amp;n_feu&amp;"'!$C$5:$C$144")&amp;INDIRECT("'"&amp;n_feu&amp;"'!$D$5:$D$144"),0)),"")</f>
        <v/>
      </c>
      <c r="AS39" s="23" t="str" cm="1">
        <f t="array" aca="1" ref="AS39" ca="1">IFERROR(INDEX(INDIRECT("'"&amp;n_feu&amp;"'!$K$5:$K$144"),MATCH($Y39&amp;AS$13,INDIRECT("'"&amp;n_feu&amp;"'!$C$5:$C$144")&amp;INDIRECT("'"&amp;n_feu&amp;"'!$D$5:$D$144"),0)),"")</f>
        <v/>
      </c>
      <c r="AT39" s="23" t="str" cm="1">
        <f t="array" aca="1" ref="AT39" ca="1">IFERROR(INDEX(INDIRECT("'"&amp;n_feu&amp;"'!$K$5:$K$144"),MATCH($Y39&amp;AT$13,INDIRECT("'"&amp;n_feu&amp;"'!$C$5:$C$144")&amp;INDIRECT("'"&amp;n_feu&amp;"'!$D$5:$D$144"),0)),"")</f>
        <v/>
      </c>
      <c r="AU39" s="23" t="str" cm="1">
        <f t="array" aca="1" ref="AU39" ca="1">IFERROR(INDEX(INDIRECT("'"&amp;n_feu&amp;"'!$K$5:$K$154"),MATCH($Y39&amp;AU$13,INDIRECT("'"&amp;n_feu&amp;"'!$C$5:$C$154")&amp;INDIRECT("'"&amp;n_feu&amp;"'!$D$5:$D$154"),0)),"")</f>
        <v/>
      </c>
      <c r="AV39" s="23" t="str" cm="1">
        <f t="array" aca="1" ref="AV39" ca="1">IFERROR(INDEX(INDIRECT("'"&amp;n_feu&amp;"'!$K$5:$K$154"),MATCH($Y39&amp;AV$13,INDIRECT("'"&amp;n_feu&amp;"'!$C$5:$C$154")&amp;INDIRECT("'"&amp;n_feu&amp;"'!$D$5:$D$154"),0)),"")</f>
        <v/>
      </c>
      <c r="AW39" s="22">
        <f t="shared" si="18"/>
        <v>45504</v>
      </c>
      <c r="AX39" s="23" t="str" cm="1">
        <f t="array" aca="1" ref="AX39" ca="1">IFERROR(INDEX(INDIRECT("'"&amp;n_feu&amp;"'!$L$5:$L$144"),MATCH($Y39&amp;AX$13,INDIRECT("'"&amp;n_feu&amp;"'!$C$5:$C$144")&amp;INDIRECT("'"&amp;n_feu&amp;"'!$D$5:$D$144"),0)),"")</f>
        <v/>
      </c>
      <c r="AY39" s="23" t="str" cm="1">
        <f t="array" aca="1" ref="AY39" ca="1">IFERROR(INDEX(INDIRECT("'"&amp;n_feu&amp;"'!$L$5:$L$164"),MATCH($Y39&amp;AY$13,INDIRECT("'"&amp;n_feu&amp;"'!$C$5:$C$164")&amp;INDIRECT("'"&amp;n_feu&amp;"'!$D$5:$D$164"),0)),"")</f>
        <v/>
      </c>
      <c r="AZ39" s="23" t="str" cm="1">
        <f t="array" aca="1" ref="AZ39" ca="1">IFERROR(INDEX(INDIRECT("'"&amp;n_feu&amp;"'!$L$5:$L$144"),MATCH($Y39&amp;AZ$13,INDIRECT("'"&amp;n_feu&amp;"'!$C$5:$C$144")&amp;INDIRECT("'"&amp;n_feu&amp;"'!$D$5:$D$144"),0)),"")</f>
        <v/>
      </c>
      <c r="BA39" s="23" t="str" cm="1">
        <f t="array" aca="1" ref="BA39" ca="1">IFERROR(INDEX(INDIRECT("'"&amp;n_feu&amp;"'!$L$5:$L$144"),MATCH($Y39&amp;BA$13,INDIRECT("'"&amp;n_feu&amp;"'!$C$5:$C$144")&amp;INDIRECT("'"&amp;n_feu&amp;"'!$D$5:$D$144"),0)),"")</f>
        <v/>
      </c>
      <c r="BB39" s="23" t="str" cm="1">
        <f t="array" aca="1" ref="BB39" ca="1">IFERROR(INDEX(INDIRECT("'"&amp;n_feu&amp;"'!$L$5:$L$144"),MATCH($Y39&amp;BB$13,INDIRECT("'"&amp;n_feu&amp;"'!$C$5:$C$144")&amp;INDIRECT("'"&amp;n_feu&amp;"'!$D$5:$D$144"),0)),"")</f>
        <v/>
      </c>
      <c r="BC39" s="23" t="str" cm="1">
        <f t="array" aca="1" ref="BC39" ca="1">IFERROR(INDEX(INDIRECT("'"&amp;n_feu&amp;"'!$L$5:$L$164"),MATCH($Y39&amp;BC$13,INDIRECT("'"&amp;n_feu&amp;"'!$C$5:$C$164")&amp;INDIRECT("'"&amp;n_feu&amp;"'!$D$5:$D$164"),0)),"")</f>
        <v/>
      </c>
      <c r="BD39" s="23" t="str" cm="1">
        <f t="array" aca="1" ref="BD39" ca="1">IFERROR(INDEX(INDIRECT("'"&amp;n_feu&amp;"'!$L$5:$L$154"),MATCH($Y39&amp;BD$13,INDIRECT("'"&amp;n_feu&amp;"'!$C$5:$C$154")&amp;INDIRECT("'"&amp;n_feu&amp;"'!$D$5:$D$154"),0)),"")</f>
        <v/>
      </c>
      <c r="BE39" s="22">
        <f t="shared" si="19"/>
        <v>45504</v>
      </c>
      <c r="BF39" s="23" t="str" cm="1">
        <f t="array" aca="1" ref="BF39" ca="1">IFERROR(INDEX(INDIRECT("'"&amp;n_feu&amp;"'!$M$5:$M$144"),MATCH($Y39&amp;BF$13,INDIRECT("'"&amp;n_feu&amp;"'!$C$5:$C$144")&amp;INDIRECT("'"&amp;n_feu&amp;"'!$D$5:$D$144"),0)),"")</f>
        <v/>
      </c>
      <c r="BG39" s="23" t="str" cm="1">
        <f t="array" aca="1" ref="BG39" ca="1">IFERROR(INDEX(INDIRECT("'"&amp;n_feu&amp;"'!$M$5:$M$164"),MATCH($Y39&amp;BG$13,INDIRECT("'"&amp;n_feu&amp;"'!$C$5:$C$164")&amp;INDIRECT("'"&amp;n_feu&amp;"'!$D$5:$D$164"),0)),"")</f>
        <v/>
      </c>
      <c r="BH39" s="23" t="str" cm="1">
        <f t="array" aca="1" ref="BH39" ca="1">IFERROR(INDEX(INDIRECT("'"&amp;n_feu&amp;"'!$M$5:$M$144"),MATCH($Y39&amp;BH$13,INDIRECT("'"&amp;n_feu&amp;"'!$C$5:$C$144")&amp;INDIRECT("'"&amp;n_feu&amp;"'!$D$5:$D$144"),0)),"")</f>
        <v/>
      </c>
      <c r="BI39" s="23" t="str" cm="1">
        <f t="array" aca="1" ref="BI39" ca="1">IFERROR(INDEX(INDIRECT("'"&amp;n_feu&amp;"'!$M$5:$M$144"),MATCH($Y39&amp;BI$13,INDIRECT("'"&amp;n_feu&amp;"'!$C$5:$C$144")&amp;INDIRECT("'"&amp;n_feu&amp;"'!$D$5:$D$144"),0)),"")</f>
        <v/>
      </c>
      <c r="BJ39" s="23" t="str" cm="1">
        <f t="array" aca="1" ref="BJ39" ca="1">IFERROR(INDEX(INDIRECT("'"&amp;n_feu&amp;"'!$M$5:$M$144"),MATCH($Y39&amp;BJ$13,INDIRECT("'"&amp;n_feu&amp;"'!$C$5:$C$144")&amp;INDIRECT("'"&amp;n_feu&amp;"'!$D$5:$D$144"),0)),"")</f>
        <v/>
      </c>
      <c r="BK39" s="23" t="str" cm="1">
        <f t="array" aca="1" ref="BK39" ca="1">IFERROR(INDEX(INDIRECT("'"&amp;n_feu&amp;"'!$M$5:$M$164"),MATCH($Y39&amp;BK$13,INDIRECT("'"&amp;n_feu&amp;"'!$C$5:$C$164")&amp;INDIRECT("'"&amp;n_feu&amp;"'!$D$5:$D$164"),0)),"")</f>
        <v/>
      </c>
      <c r="BL39" s="23" t="str" cm="1">
        <f t="array" aca="1" ref="BL39" ca="1">IFERROR(INDEX(INDIRECT("'"&amp;n_feu&amp;"'!$M$5:$M$154"),MATCH($Y39&amp;BL$13,INDIRECT("'"&amp;n_feu&amp;"'!$C$5:$C$154")&amp;INDIRECT("'"&amp;n_feu&amp;"'!$D$5:$D$154"),0)),"")</f>
        <v/>
      </c>
      <c r="BM39" s="22">
        <f t="shared" si="20"/>
        <v>45504</v>
      </c>
      <c r="BN39" s="23" t="str">
        <f t="shared" ca="1" si="21"/>
        <v/>
      </c>
      <c r="BO39" s="23" t="str">
        <f t="shared" ca="1" si="22"/>
        <v/>
      </c>
      <c r="BP39" s="23" t="str">
        <f t="shared" ca="1" si="22"/>
        <v/>
      </c>
      <c r="BQ39" s="23" t="str">
        <f t="shared" ca="1" si="22"/>
        <v/>
      </c>
      <c r="BR39" s="23" t="str">
        <f t="shared" ca="1" si="22"/>
        <v/>
      </c>
      <c r="BS39" s="23" t="str">
        <f t="shared" ca="1" si="22"/>
        <v/>
      </c>
      <c r="BT39" s="23" t="str">
        <f t="shared" ca="1" si="22"/>
        <v/>
      </c>
      <c r="BU39" s="22">
        <f t="shared" si="23"/>
        <v>45504</v>
      </c>
      <c r="BV39" s="22">
        <f t="shared" si="24"/>
        <v>45504</v>
      </c>
      <c r="BW39" s="23" t="str">
        <f t="shared" ca="1" si="25"/>
        <v/>
      </c>
      <c r="BX39" s="23"/>
      <c r="BY39" s="23" t="str">
        <f t="shared" si="26"/>
        <v/>
      </c>
      <c r="BZ39" s="23" t="str">
        <f t="shared" ca="1" si="27"/>
        <v/>
      </c>
      <c r="CA39" s="23"/>
      <c r="CB39" s="23" t="str">
        <f t="shared" si="28"/>
        <v/>
      </c>
      <c r="CC39" s="23" t="str">
        <f t="shared" ca="1" si="29"/>
        <v/>
      </c>
      <c r="CD39" s="23"/>
      <c r="CE39" s="29" t="str">
        <f t="shared" si="30"/>
        <v/>
      </c>
      <c r="CF39" s="30"/>
      <c r="CG39" s="30" t="str">
        <f t="shared" ca="1" si="31"/>
        <v/>
      </c>
      <c r="CH39" s="30" t="str">
        <f>IFERROR(INDEX('FORMULE TOTAL'!$AH$9:AH1030,MATCH(RECAP!A39,'FORMULE TOTAL'!$AI$9:AI1030,0)),"")</f>
        <v/>
      </c>
      <c r="CI39" s="23" t="str">
        <f t="shared" ca="1" si="105"/>
        <v/>
      </c>
      <c r="CJ39" s="30" t="str">
        <f ca="1">IF(CI39="","",INDEX('[1] 01-01-23 au 24-05-2024'!$AN$5:$AN$5010,MATCH(BV39,'[1] 01-01-23 au 24-05-2024'!$AM$5:$AM$5010,0)))</f>
        <v/>
      </c>
      <c r="CK39" s="60"/>
      <c r="CL39" s="61" t="str">
        <f ca="1">IF(CI39="","",INDEX('[1] 01-01-23 au 24-05-2024'!$AO$23:$AO$5010,MATCH(BV39,'[1] 01-01-23 au 24-05-2024'!$AM$23:$AM$5010,0)))</f>
        <v/>
      </c>
      <c r="CM39" s="29" t="str">
        <f t="shared" si="32"/>
        <v/>
      </c>
      <c r="CN39" s="23" t="str">
        <f t="shared" ca="1" si="33"/>
        <v/>
      </c>
      <c r="CO39" s="23"/>
      <c r="CP39" s="31" t="str">
        <f t="shared" si="34"/>
        <v/>
      </c>
      <c r="CQ39" s="23" t="str">
        <f t="shared" ca="1" si="35"/>
        <v/>
      </c>
      <c r="CR39" s="23"/>
      <c r="CS39" s="32" t="str">
        <f t="shared" si="36"/>
        <v/>
      </c>
      <c r="CT39" s="33"/>
      <c r="CU39" s="34">
        <f t="shared" ca="1" si="37"/>
        <v>0</v>
      </c>
      <c r="CV39" s="34">
        <f t="shared" si="38"/>
        <v>0</v>
      </c>
      <c r="CW39" s="35">
        <f t="shared" si="38"/>
        <v>0</v>
      </c>
      <c r="CX39" s="34">
        <f t="shared" ca="1" si="39"/>
        <v>0</v>
      </c>
      <c r="CY39" s="34">
        <f t="shared" si="40"/>
        <v>0</v>
      </c>
      <c r="CZ39" s="35">
        <f t="shared" si="41"/>
        <v>0</v>
      </c>
      <c r="DA39" s="22">
        <f t="shared" si="42"/>
        <v>45504</v>
      </c>
      <c r="DB39" s="35" t="str" cm="1">
        <f t="array" aca="1" ref="DB39" ca="1">IFERROR(INDEX(INDIRECT("'"&amp;n_feu&amp;"'!$O$5:$O$154"),MATCH($Y39&amp;DB$13,INDIRECT("'"&amp;n_feu&amp;"'!$C$5:$C$154")&amp;INDIRECT("'"&amp;n_feu&amp;"'!$D$5:$D$154"),0)),"")</f>
        <v/>
      </c>
      <c r="DC39" s="35"/>
      <c r="DD39" s="35" t="str">
        <f t="shared" ca="1" si="43"/>
        <v/>
      </c>
      <c r="DE39" s="36" t="str">
        <f t="shared" ca="1" si="44"/>
        <v/>
      </c>
      <c r="DF39" s="23" t="str">
        <f t="shared" ca="1" si="45"/>
        <v/>
      </c>
      <c r="DG39" s="23"/>
      <c r="DH39" s="31"/>
      <c r="DI39" s="37"/>
      <c r="DJ39" s="22">
        <f t="shared" si="46"/>
        <v>45504</v>
      </c>
      <c r="DK39" s="35" t="str" cm="1">
        <f t="array" aca="1" ref="DK39" ca="1">IFERROR(INDEX(INDIRECT("'"&amp;n_feu&amp;"'!$O$5:$O$164"),MATCH($Y39&amp;DK$13,INDIRECT("'"&amp;n_feu&amp;"'!$C$5:$C$164")&amp;INDIRECT("'"&amp;n_feu&amp;"'!$D$5:$D$164"),0)),"")</f>
        <v/>
      </c>
      <c r="DL39" s="35"/>
      <c r="DM39" s="35" t="str">
        <f t="shared" ca="1" si="47"/>
        <v/>
      </c>
      <c r="DN39" s="38">
        <f t="shared" ca="1" si="48"/>
        <v>0</v>
      </c>
      <c r="DO39" s="39" t="str" cm="1">
        <f t="array" ref="DO39">IF(ISNA(MATCH(A39,INT([2]SUMUP!$B$4:$B$550),0)),"",INDEX([2]SUMUP!$W:$W,MAX(IF(INT([2]SUMUP!$B$4:$B$550)=A39,ROW([2]SUMUP!$B$4:$B$550)))))</f>
        <v/>
      </c>
      <c r="DP39" s="39" t="str" cm="1">
        <f t="array" ref="DP39">IF(ISNA(MATCH(A39,INT([2]SUMUP!$B$4:$B$550),0)),"",INDEX([2]SUMUP!$X:$X,MAX(IF(INT([2]SUMUP!$B$4:$B$550)=A39,ROW([2]SUMUP!$B$4:$B$550)))))</f>
        <v/>
      </c>
      <c r="DQ39" s="39" t="str" cm="1">
        <f t="array" ref="DQ39">IF(ISNA(MATCH(A39,INT([2]SUMUP!$B$4:$B$550),0)),"",INDEX([2]SUMUP!$Y:$Y,MAX(IF(INT([2]SUMUP!$B$4:$B$550)=A39,ROW([2]SUMUP!$B$4:$B$550)))))</f>
        <v/>
      </c>
      <c r="DR39" s="36" t="str">
        <f t="shared" ca="1" si="106"/>
        <v/>
      </c>
      <c r="DS39" s="23" t="str">
        <f t="shared" ca="1" si="50"/>
        <v/>
      </c>
      <c r="DT39" s="23"/>
      <c r="DU39" s="31"/>
      <c r="DV39" s="37"/>
      <c r="DW39" s="22">
        <f t="shared" si="51"/>
        <v>45504</v>
      </c>
      <c r="DX39" s="40" t="str">
        <f t="shared" ca="1" si="52"/>
        <v/>
      </c>
      <c r="DY39" s="40" t="str">
        <f t="shared" ca="1" si="53"/>
        <v/>
      </c>
      <c r="DZ39" s="40" t="str">
        <f t="shared" ca="1" si="54"/>
        <v/>
      </c>
      <c r="EA39" s="40" t="str">
        <f t="shared" ca="1" si="55"/>
        <v/>
      </c>
      <c r="EB39" s="40" t="str">
        <f t="shared" ca="1" si="56"/>
        <v/>
      </c>
      <c r="EC39" s="40" t="str">
        <f t="shared" ca="1" si="57"/>
        <v/>
      </c>
      <c r="ED39" s="40"/>
      <c r="EE39" s="40" t="str">
        <f t="shared" ca="1" si="58"/>
        <v/>
      </c>
      <c r="EF39" s="41" t="str">
        <f t="shared" ca="1" si="107"/>
        <v/>
      </c>
      <c r="EG39" s="35" t="str">
        <f t="shared" ca="1" si="60"/>
        <v/>
      </c>
      <c r="EH39" s="35" t="str" cm="1">
        <f t="array" aca="1" ref="EH39" ca="1">IFERROR(INDEX(INDIRECT("'"&amp;n_feu&amp;"'!$BH$5:$BH$154"),MATCH($Y39&amp;EH$13,INDIRECT("'"&amp;n_feu&amp;"'!$C$5:$C$154")&amp;INDIRECT("'"&amp;n_feu&amp;"'!$D$5:$D$154"),0)),"")</f>
        <v/>
      </c>
      <c r="EI39" s="35" t="str" cm="1">
        <f t="array" aca="1" ref="EI39" ca="1">IFERROR(INDEX(INDIRECT("'"&amp;n_feu&amp;"'!$BH$5:$BH$164"),MATCH($Y39&amp;EI$13,INDIRECT("'"&amp;n_feu&amp;"'!$C$5:$C$164")&amp;INDIRECT("'"&amp;n_feu&amp;"'!$D$5:$D$164"),0)),"")</f>
        <v/>
      </c>
      <c r="EJ39" s="34" t="str" cm="1">
        <f t="array" aca="1" ref="EJ39" ca="1">IFERROR(INDEX(INDIRECT("'"&amp;n_feu&amp;"'!$BH$5:$BH$154"),MATCH($Y39&amp;EJ$13,INDIRECT("'"&amp;n_feu&amp;"'!$C$5:$C$154")&amp;INDIRECT("'"&amp;n_feu&amp;"'!$D$5:$D$154"),0)),"")</f>
        <v/>
      </c>
      <c r="EK39" s="34" t="str" cm="1">
        <f t="array" aca="1" ref="EK39" ca="1">IFERROR(INDEX(INDIRECT("'"&amp;n_feu&amp;"'!$BH$5:$BH$154"),MATCH($Y39&amp;EK$13,INDIRECT("'"&amp;n_feu&amp;"'!$C$5:$C$154")&amp;INDIRECT("'"&amp;n_feu&amp;"'!$D$5:$D$154"),0)),"")</f>
        <v/>
      </c>
      <c r="EL39" s="34" t="str" cm="1">
        <f t="array" aca="1" ref="EL39" ca="1">IFERROR(INDEX(INDIRECT("'"&amp;n_feu&amp;"'!$BH$5:$BH$154"),MATCH($Y39&amp;EL$13,INDIRECT("'"&amp;n_feu&amp;"'!$C$5:$C$154")&amp;INDIRECT("'"&amp;n_feu&amp;"'!$D$5:$D$154"),0)),"")</f>
        <v/>
      </c>
      <c r="EM39" s="34" t="str" cm="1">
        <f t="array" aca="1" ref="EM39" ca="1">IFERROR(INDEX(INDIRECT("'"&amp;n_feu&amp;"'!$BH$5:$BH$154"),MATCH($Y39&amp;EM$13,INDIRECT("'"&amp;n_feu&amp;"'!$C$5:$C$154")&amp;INDIRECT("'"&amp;n_feu&amp;"'!$D$5:$D$154"),0)),"")</f>
        <v/>
      </c>
      <c r="EN39" s="34" t="str">
        <f t="shared" ca="1" si="61"/>
        <v/>
      </c>
      <c r="EO39" s="34" t="str">
        <f t="shared" ca="1" si="62"/>
        <v/>
      </c>
      <c r="EP39" s="22">
        <f t="shared" si="63"/>
        <v>45504</v>
      </c>
      <c r="EQ39" s="23" t="str" cm="1">
        <f t="array" aca="1" ref="EQ39" ca="1">IFERROR(INDEX(INDIRECT("'"&amp;n_feu&amp;"'!$Q$5:$Q$144"),MATCH($Y39&amp;EQ$13,INDIRECT("'"&amp;n_feu&amp;"'!$C$5:$C$144")&amp;INDIRECT("'"&amp;n_feu&amp;"'!$D$5:$D$144"),0)),"")</f>
        <v/>
      </c>
      <c r="ER39" s="23" t="str" cm="1">
        <f t="array" aca="1" ref="ER39" ca="1">IFERROR(INDEX(INDIRECT("'"&amp;n_feu&amp;"'!$Q$5:$Q$164"),MATCH($Y39&amp;ER$13,INDIRECT("'"&amp;n_feu&amp;"'!$C$5:$C$164")&amp;INDIRECT("'"&amp;n_feu&amp;"'!$D$5:$D$164"),0)),"")</f>
        <v/>
      </c>
      <c r="ES39" s="23" t="str" cm="1">
        <f t="array" aca="1" ref="ES39" ca="1">IFERROR(INDEX(INDIRECT("'"&amp;n_feu&amp;"'!$Q$5:$Q$144"),MATCH($Y39&amp;ES$13,INDIRECT("'"&amp;n_feu&amp;"'!$C$5:$C$144")&amp;INDIRECT("'"&amp;n_feu&amp;"'!$D$5:$D$144"),0)),"")</f>
        <v/>
      </c>
      <c r="ET39" s="23" t="str" cm="1">
        <f t="array" aca="1" ref="ET39" ca="1">IFERROR(INDEX(INDIRECT("'"&amp;n_feu&amp;"'!$Q$5:$Q$144"),MATCH($Y39&amp;ET$13,INDIRECT("'"&amp;n_feu&amp;"'!$C$5:$C$144")&amp;INDIRECT("'"&amp;n_feu&amp;"'!$D$5:$D$144"),0)),"")</f>
        <v/>
      </c>
      <c r="EU39" s="23" t="str" cm="1">
        <f t="array" aca="1" ref="EU39" ca="1">IFERROR(INDEX(INDIRECT("'"&amp;n_feu&amp;"'!$Q$5:$Q$144"),MATCH($Y39&amp;EU$13,INDIRECT("'"&amp;n_feu&amp;"'!$C$5:$C$144")&amp;INDIRECT("'"&amp;n_feu&amp;"'!$D$5:$D$144"),0)),"")</f>
        <v/>
      </c>
      <c r="EV39" s="23" t="str" cm="1">
        <f t="array" aca="1" ref="EV39" ca="1">IFERROR(INDEX(INDIRECT("'"&amp;n_feu&amp;"'!$Q$5:$Q$144"),MATCH($Y39&amp;EV$13,INDIRECT("'"&amp;n_feu&amp;"'!$C$5:$C$144")&amp;INDIRECT("'"&amp;n_feu&amp;"'!$D$5:$D$144"),0)),"")</f>
        <v/>
      </c>
      <c r="EW39" s="23" t="str" cm="1">
        <f t="array" aca="1" ref="EW39" ca="1">IFERROR(INDEX(INDIRECT("'"&amp;n_feu&amp;"'!$Q$5:$Q$144"),MATCH($Y39&amp;EW$13,INDIRECT("'"&amp;n_feu&amp;"'!$C$5:$C$144")&amp;INDIRECT("'"&amp;n_feu&amp;"'!$D$5:$D$144"),0)),"")</f>
        <v/>
      </c>
      <c r="EX39" s="42" t="str">
        <f t="shared" ca="1" si="64"/>
        <v/>
      </c>
      <c r="EY39" s="43" t="str">
        <f t="shared" ca="1" si="65"/>
        <v/>
      </c>
      <c r="EZ39" s="44">
        <f t="shared" si="66"/>
        <v>45504</v>
      </c>
      <c r="FA39" s="23" t="str" cm="1">
        <f t="array" aca="1" ref="FA39" ca="1">IFERROR(INDEX(INDIRECT("'"&amp;n_feu&amp;"'!$R$5:$R$144"),MATCH($Y39&amp;FA$15,INDIRECT("'"&amp;n_feu&amp;"'!$C$5:$C$144")&amp;INDIRECT("'"&amp;n_feu&amp;"'!$D$5:$D$144"),0)),"")</f>
        <v/>
      </c>
      <c r="FB39" s="23" t="str" cm="1">
        <f t="array" aca="1" ref="FB39" ca="1">IFERROR(INDEX(INDIRECT("'"&amp;n_feu&amp;"'!$R$5:$R$164"),MATCH($Y39&amp;FB$15,INDIRECT("'"&amp;n_feu&amp;"'!$C$5:$C$164")&amp;INDIRECT("'"&amp;n_feu&amp;"'!$D$5:$D$164"),0)),"")</f>
        <v/>
      </c>
      <c r="FC39" s="23" t="str" cm="1">
        <f t="array" aca="1" ref="FC39" ca="1">IFERROR(INDEX(INDIRECT("'"&amp;n_feu&amp;"'!$R$5:$R$144"),MATCH($Y39&amp;FC$15,INDIRECT("'"&amp;n_feu&amp;"'!$C$5:$C$144")&amp;INDIRECT("'"&amp;n_feu&amp;"'!$D$5:$D$144"),0)),"")</f>
        <v/>
      </c>
      <c r="FD39" s="23" t="str" cm="1">
        <f t="array" aca="1" ref="FD39" ca="1">IFERROR(INDEX(INDIRECT("'"&amp;n_feu&amp;"'!$R$5:$R$144"),MATCH($Y39&amp;FD$15,INDIRECT("'"&amp;n_feu&amp;"'!$C$5:$C$144")&amp;INDIRECT("'"&amp;n_feu&amp;"'!$D$5:$D$144"),0)),"")</f>
        <v/>
      </c>
      <c r="FE39" s="23" t="str" cm="1">
        <f t="array" aca="1" ref="FE39" ca="1">IFERROR(INDEX(INDIRECT("'"&amp;n_feu&amp;"'!$R$5:$R$144"),MATCH($Y39&amp;FE$15,INDIRECT("'"&amp;n_feu&amp;"'!$C$5:$C$144")&amp;INDIRECT("'"&amp;n_feu&amp;"'!$D$5:$D$144"),0)),"")</f>
        <v/>
      </c>
      <c r="FF39" s="23" t="str" cm="1">
        <f t="array" aca="1" ref="FF39" ca="1">IFERROR(INDEX(INDIRECT("'"&amp;n_feu&amp;"'!$R$5:$R$154"),MATCH($Y39&amp;FF$15,INDIRECT("'"&amp;n_feu&amp;"'!$C$5:$C$154")&amp;INDIRECT("'"&amp;n_feu&amp;"'!$D$5:$D$154"),0)),"")</f>
        <v/>
      </c>
      <c r="FG39" s="31" t="str" cm="1">
        <f t="array" aca="1" ref="FG39" ca="1">IFERROR(INDEX(INDIRECT("'"&amp;n_feu&amp;"'!$R$5:$R$154"),MATCH($Y39&amp;FG$15,INDIRECT("'"&amp;n_feu&amp;"'!$C$5:$C$154")&amp;INDIRECT("'"&amp;n_feu&amp;"'!$D$5:$D$154"),0)),"")</f>
        <v/>
      </c>
      <c r="FH39" s="45" t="str">
        <f t="shared" ca="1" si="108"/>
        <v/>
      </c>
      <c r="FI39" s="41" t="str">
        <f t="shared" ca="1" si="68"/>
        <v/>
      </c>
      <c r="FJ39" s="35" t="str">
        <f t="shared" ca="1" si="69"/>
        <v/>
      </c>
      <c r="FK39" s="36" t="str">
        <f t="shared" ca="1" si="70"/>
        <v/>
      </c>
      <c r="FL39" s="23"/>
      <c r="FM39" s="23" t="str">
        <f t="shared" ca="1" si="71"/>
        <v/>
      </c>
      <c r="FN39" s="47" t="str">
        <f t="shared" si="72"/>
        <v/>
      </c>
      <c r="FO39" s="31"/>
      <c r="FP39" s="48"/>
      <c r="FQ39" s="36" t="str">
        <f t="shared" ca="1" si="73"/>
        <v/>
      </c>
      <c r="FR39" s="23"/>
      <c r="FS39" s="23" t="str">
        <f t="shared" ca="1" si="109"/>
        <v/>
      </c>
      <c r="FT39" s="47" t="str">
        <f t="shared" si="97"/>
        <v/>
      </c>
      <c r="FU39" s="31"/>
      <c r="FV39" s="49"/>
      <c r="FW39" s="22">
        <f t="shared" si="76"/>
        <v>45504</v>
      </c>
      <c r="FX39" s="36" t="str">
        <f t="shared" ca="1" si="77"/>
        <v/>
      </c>
      <c r="FY39" s="23"/>
      <c r="FZ39" s="23" t="str">
        <f t="shared" ca="1" si="78"/>
        <v/>
      </c>
      <c r="GA39" s="47" t="str">
        <f t="shared" si="79"/>
        <v/>
      </c>
      <c r="GB39" s="50"/>
      <c r="GC39" s="48"/>
      <c r="GD39" s="51" t="str">
        <f t="shared" ca="1" si="80"/>
        <v/>
      </c>
      <c r="GE39" s="23"/>
      <c r="GF39" s="23" t="str">
        <f t="shared" ca="1" si="81"/>
        <v/>
      </c>
      <c r="GG39" s="47" t="str">
        <f t="shared" si="82"/>
        <v/>
      </c>
      <c r="GH39" s="31"/>
      <c r="GI39" s="49"/>
      <c r="GJ39" s="51" t="str">
        <f t="shared" ca="1" si="83"/>
        <v/>
      </c>
      <c r="GK39" s="23"/>
      <c r="GL39" s="23" t="str">
        <f t="shared" ca="1" si="84"/>
        <v/>
      </c>
      <c r="GM39" s="47" t="str">
        <f t="shared" si="85"/>
        <v/>
      </c>
      <c r="GN39" s="31"/>
      <c r="GO39" s="53"/>
      <c r="GP39" s="51" t="str">
        <f t="shared" ca="1" si="86"/>
        <v/>
      </c>
      <c r="GQ39" s="23"/>
      <c r="GR39" s="23" t="str">
        <f t="shared" ca="1" si="87"/>
        <v/>
      </c>
      <c r="GS39" s="47" t="str">
        <f t="shared" si="88"/>
        <v/>
      </c>
      <c r="GT39" s="31"/>
      <c r="GU39" s="53"/>
      <c r="GV39" s="36" t="str" cm="1">
        <f t="array" aca="1" ref="GV39" ca="1">IFERROR(INDEX(INDIRECT("'"&amp;n_feu&amp;"'!$O$5:$O$154"),MATCH($Y39&amp;DB$13,INDIRECT("'"&amp;n_feu&amp;"'!$C$5:$C$154")&amp;INDIRECT("'"&amp;n_feu&amp;"'!$D$5:$D$154"),0)),"")</f>
        <v/>
      </c>
      <c r="GW39" s="23" t="str">
        <f t="shared" si="89"/>
        <v/>
      </c>
      <c r="GX39" s="23"/>
      <c r="GY39" s="23" t="str">
        <f t="shared" si="90"/>
        <v/>
      </c>
      <c r="GZ39" s="47" t="str">
        <f t="shared" si="91"/>
        <v/>
      </c>
      <c r="HA39" s="31"/>
      <c r="HB39" s="53"/>
      <c r="HC39" s="22">
        <f t="shared" si="92"/>
        <v>45504</v>
      </c>
      <c r="HD39" s="23" t="str" cm="1">
        <f t="array" aca="1" ref="HD39" ca="1">IFERROR(INDEX(INDIRECT("'"&amp;n_feu&amp;"'!$S$5:$S$144"),MATCH($Y39&amp;HD$15,INDIRECT("'"&amp;n_feu&amp;"'!$C$5:$C$144")&amp;INDIRECT("'"&amp;n_feu&amp;"'!$D$5:$D$144"),0)),"")</f>
        <v/>
      </c>
      <c r="HE39" s="23" t="str" cm="1">
        <f t="array" aca="1" ref="HE39" ca="1">IFERROR(INDEX(INDIRECT("'"&amp;n_feu&amp;"'!$S$5:$S$164"),MATCH($Y39&amp;HE$15,INDIRECT("'"&amp;n_feu&amp;"'!$C$5:$C$164")&amp;INDIRECT("'"&amp;n_feu&amp;"'!$D$5:$D$164"),0)),"")</f>
        <v/>
      </c>
      <c r="HF39" s="23" t="str" cm="1">
        <f t="array" aca="1" ref="HF39" ca="1">IFERROR(INDEX(INDIRECT("'"&amp;n_feu&amp;"'!$S$5:$S$144"),MATCH($Y39&amp;HF$15,INDIRECT("'"&amp;n_feu&amp;"'!$C$5:$C$144")&amp;INDIRECT("'"&amp;n_feu&amp;"'!$D$5:$D$144"),0)),"")</f>
        <v/>
      </c>
      <c r="HG39" s="23" t="str" cm="1">
        <f t="array" aca="1" ref="HG39" ca="1">IFERROR(INDEX(INDIRECT("'"&amp;n_feu&amp;"'!$S$5:$S$144"),MATCH($Y39&amp;HG$15,INDIRECT("'"&amp;n_feu&amp;"'!$C$5:$C$144")&amp;INDIRECT("'"&amp;n_feu&amp;"'!$D$5:$D$144"),0)),"")</f>
        <v/>
      </c>
      <c r="HH39" s="23" t="str" cm="1">
        <f t="array" aca="1" ref="HH39" ca="1">IFERROR(INDEX(INDIRECT("'"&amp;n_feu&amp;"'!$S$5:$S$144"),MATCH($Y39&amp;HH$15,INDIRECT("'"&amp;n_feu&amp;"'!$C$5:$C$144")&amp;INDIRECT("'"&amp;n_feu&amp;"'!$D$5:$D$144"),0)),"")</f>
        <v/>
      </c>
      <c r="HI39" s="23" t="str" cm="1">
        <f t="array" aca="1" ref="HI39" ca="1">IFERROR(INDEX(INDIRECT("'"&amp;n_feu&amp;"'!$S$5:$S$144"),MATCH($Y39&amp;HI$15,INDIRECT("'"&amp;n_feu&amp;"'!$C$5:$C$144")&amp;INDIRECT("'"&amp;n_feu&amp;"'!$D$5:$D$144"),0)),"")</f>
        <v/>
      </c>
      <c r="HJ39" s="23" t="str" cm="1">
        <f t="array" aca="1" ref="HJ39" ca="1">IFERROR(INDEX(INDIRECT("'"&amp;n_feu&amp;"'!$S$5:$S$144"),MATCH($Y39&amp;HJ$15,INDIRECT("'"&amp;n_feu&amp;"'!$C$5:$C$144")&amp;INDIRECT("'"&amp;n_feu&amp;"'!$D$5:$D$144"),0)),"")</f>
        <v/>
      </c>
      <c r="HK39" s="22">
        <f t="shared" si="93"/>
        <v>45504</v>
      </c>
      <c r="HL39" s="23" t="str" cm="1">
        <f t="array" aca="1" ref="HL39" ca="1">IFERROR(INDEX(INDIRECT("'"&amp;n_feu&amp;"'!$S$5:$S$144"),MATCH($Y39&amp;HL$15,INDIRECT("'"&amp;n_feu&amp;"'!$C$5:$C$144")&amp;INDIRECT("'"&amp;n_feu&amp;"'!$D$5:$D$144"),0)),"")</f>
        <v/>
      </c>
      <c r="HM39" s="23" t="str" cm="1">
        <f t="array" aca="1" ref="HM39" ca="1">IFERROR(INDEX(INDIRECT("'"&amp;n_feu&amp;"'!$S$5:$S$164"),MATCH($Y39&amp;HM$15,INDIRECT("'"&amp;n_feu&amp;"'!$C$5:$C$164")&amp;INDIRECT("'"&amp;n_feu&amp;"'!$D$5:$D$164"),0)),"")</f>
        <v/>
      </c>
      <c r="HN39" s="23" t="str" cm="1">
        <f t="array" aca="1" ref="HN39" ca="1">IFERROR(INDEX(INDIRECT("'"&amp;n_feu&amp;"'!$S$5:$S$144"),MATCH($Y39&amp;HN$15,INDIRECT("'"&amp;n_feu&amp;"'!$C$5:$C$144")&amp;INDIRECT("'"&amp;n_feu&amp;"'!$D$5:$D$144"),0)),"")</f>
        <v/>
      </c>
      <c r="HO39" s="23" t="str" cm="1">
        <f t="array" aca="1" ref="HO39" ca="1">IFERROR(INDEX(INDIRECT("'"&amp;n_feu&amp;"'!$S$5:$S$144"),MATCH($Y39&amp;HO$15,INDIRECT("'"&amp;n_feu&amp;"'!$C$5:$C$144")&amp;INDIRECT("'"&amp;n_feu&amp;"'!$D$5:$D$144"),0)),"")</f>
        <v/>
      </c>
      <c r="HP39" s="23" t="str" cm="1">
        <f t="array" aca="1" ref="HP39" ca="1">IFERROR(INDEX(INDIRECT("'"&amp;n_feu&amp;"'!$S$5:$S$144"),MATCH($Y39&amp;HP$15,INDIRECT("'"&amp;n_feu&amp;"'!$C$5:$C$144")&amp;INDIRECT("'"&amp;n_feu&amp;"'!$D$5:$D$144"),0)),"")</f>
        <v/>
      </c>
      <c r="HQ39" s="23" t="str" cm="1">
        <f t="array" aca="1" ref="HQ39" ca="1">IFERROR(INDEX(INDIRECT("'"&amp;n_feu&amp;"'!$S$5:$S$144"),MATCH($Y39&amp;HQ$15,INDIRECT("'"&amp;n_feu&amp;"'!$C$5:$C$144")&amp;INDIRECT("'"&amp;n_feu&amp;"'!$D$5:$D$144"),0)),"")</f>
        <v/>
      </c>
      <c r="HR39" s="23" t="str" cm="1">
        <f t="array" aca="1" ref="HR39" ca="1">IFERROR(INDEX(INDIRECT("'"&amp;n_feu&amp;"'!$S$5:$S$144"),MATCH($Y39&amp;HR$15,INDIRECT("'"&amp;n_feu&amp;"'!$C$5:$C$144")&amp;INDIRECT("'"&amp;n_feu&amp;"'!$D$5:$D$144"),0)),"")</f>
        <v/>
      </c>
      <c r="HS39" s="54">
        <f t="shared" ca="1" si="94"/>
        <v>0</v>
      </c>
      <c r="HT39" s="54">
        <f t="shared" ca="1" si="95"/>
        <v>0</v>
      </c>
    </row>
  </sheetData>
  <mergeCells count="92">
    <mergeCell ref="AW2:BA2"/>
    <mergeCell ref="A2:H2"/>
    <mergeCell ref="K2:T2"/>
    <mergeCell ref="Y2:AC2"/>
    <mergeCell ref="AG2:AK2"/>
    <mergeCell ref="AO2:AS2"/>
    <mergeCell ref="EP2:EX2"/>
    <mergeCell ref="BE2:BI2"/>
    <mergeCell ref="BM2:BQ2"/>
    <mergeCell ref="BV2:CI2"/>
    <mergeCell ref="CU2:CW2"/>
    <mergeCell ref="CX2:CZ2"/>
    <mergeCell ref="DA2:DD2"/>
    <mergeCell ref="DE2:DH2"/>
    <mergeCell ref="DJ2:DM2"/>
    <mergeCell ref="DR2:DU2"/>
    <mergeCell ref="ED2:EE2"/>
    <mergeCell ref="EH2:EM2"/>
    <mergeCell ref="GP2:GR2"/>
    <mergeCell ref="FA2:FI2"/>
    <mergeCell ref="FK2:FM2"/>
    <mergeCell ref="FN2:FP2"/>
    <mergeCell ref="FQ2:FS2"/>
    <mergeCell ref="FT2:FV2"/>
    <mergeCell ref="FX2:FZ2"/>
    <mergeCell ref="GA2:GC2"/>
    <mergeCell ref="GD2:GF2"/>
    <mergeCell ref="GG2:GI2"/>
    <mergeCell ref="GJ2:GL2"/>
    <mergeCell ref="GM2:GO2"/>
    <mergeCell ref="CU3:CW4"/>
    <mergeCell ref="CX3:CZ4"/>
    <mergeCell ref="DA3:DD4"/>
    <mergeCell ref="DE3:DI4"/>
    <mergeCell ref="DJ3:DM4"/>
    <mergeCell ref="GS2:GU2"/>
    <mergeCell ref="GV2:GY2"/>
    <mergeCell ref="GZ2:HB2"/>
    <mergeCell ref="HC2:HG2"/>
    <mergeCell ref="HK2:HT2"/>
    <mergeCell ref="GJ3:GL3"/>
    <mergeCell ref="DR3:DV4"/>
    <mergeCell ref="EP3:EV3"/>
    <mergeCell ref="FA3:FI4"/>
    <mergeCell ref="FK3:FM3"/>
    <mergeCell ref="FN3:FP3"/>
    <mergeCell ref="FQ3:FS3"/>
    <mergeCell ref="FT3:FV3"/>
    <mergeCell ref="FX3:FZ3"/>
    <mergeCell ref="GA3:GC3"/>
    <mergeCell ref="GD3:GF3"/>
    <mergeCell ref="GG3:GI3"/>
    <mergeCell ref="FK4:FM4"/>
    <mergeCell ref="FN4:FP4"/>
    <mergeCell ref="FQ4:FS4"/>
    <mergeCell ref="FT4:FV4"/>
    <mergeCell ref="FX4:FZ4"/>
    <mergeCell ref="GM3:GO3"/>
    <mergeCell ref="GP3:GR3"/>
    <mergeCell ref="GS3:GU3"/>
    <mergeCell ref="GV3:GY3"/>
    <mergeCell ref="GZ3:HB3"/>
    <mergeCell ref="GS4:GU4"/>
    <mergeCell ref="GV4:GY4"/>
    <mergeCell ref="GZ4:HB4"/>
    <mergeCell ref="DT5:DT6"/>
    <mergeCell ref="DU5:DU6"/>
    <mergeCell ref="DV5:DV6"/>
    <mergeCell ref="FN6:FP6"/>
    <mergeCell ref="FT6:FV6"/>
    <mergeCell ref="GA6:GC6"/>
    <mergeCell ref="GG6:GI6"/>
    <mergeCell ref="GA4:GC4"/>
    <mergeCell ref="GD4:GF4"/>
    <mergeCell ref="GG4:GI4"/>
    <mergeCell ref="GJ4:GL4"/>
    <mergeCell ref="GM4:GO4"/>
    <mergeCell ref="GP4:GR4"/>
    <mergeCell ref="GM6:GO6"/>
    <mergeCell ref="GS6:GU6"/>
    <mergeCell ref="A7:H7"/>
    <mergeCell ref="BV7:BV8"/>
    <mergeCell ref="CH7:CH8"/>
    <mergeCell ref="CJ7:CJ8"/>
    <mergeCell ref="CL7:CL8"/>
    <mergeCell ref="EP7:EX7"/>
    <mergeCell ref="BW6:CW6"/>
    <mergeCell ref="DB6:DD6"/>
    <mergeCell ref="DK6:DM6"/>
    <mergeCell ref="DO6:DQ6"/>
    <mergeCell ref="DW6:EG7"/>
    <mergeCell ref="FD6:FI6"/>
  </mergeCells>
  <conditionalFormatting sqref="B9:I39">
    <cfRule type="expression" dxfId="24" priority="29">
      <formula>B9&lt;&gt;#REF!</formula>
    </cfRule>
  </conditionalFormatting>
  <conditionalFormatting sqref="L9:L39 N9:N39 P9:P39 R9:R39 T9:T39 V9:V39">
    <cfRule type="cellIs" dxfId="23" priority="30" operator="equal">
      <formula>0</formula>
    </cfRule>
    <cfRule type="cellIs" dxfId="22" priority="31" operator="lessThan">
      <formula>0</formula>
    </cfRule>
    <cfRule type="cellIs" dxfId="21" priority="32" operator="greaterThan">
      <formula>0</formula>
    </cfRule>
  </conditionalFormatting>
  <conditionalFormatting sqref="Z9:Z39 AB9:AE39">
    <cfRule type="expression" dxfId="20" priority="28">
      <formula>Z9&lt;&gt;#REF!</formula>
    </cfRule>
  </conditionalFormatting>
  <conditionalFormatting sqref="AA9:AA39">
    <cfRule type="expression" dxfId="19" priority="15">
      <formula>AA9&lt;&gt;#REF!</formula>
    </cfRule>
  </conditionalFormatting>
  <conditionalFormatting sqref="AF9:AF39">
    <cfRule type="expression" dxfId="18" priority="17">
      <formula>AF9&lt;&gt;#REF!</formula>
    </cfRule>
  </conditionalFormatting>
  <conditionalFormatting sqref="AP9:AV39 DE10:DI39 EF10:EO39 GW10:HB39">
    <cfRule type="expression" dxfId="17" priority="26">
      <formula>AP9&lt;&gt;#REF!</formula>
    </cfRule>
  </conditionalFormatting>
  <conditionalFormatting sqref="AX9:BD39">
    <cfRule type="expression" dxfId="16" priority="25">
      <formula>AX9&lt;&gt;#REF!</formula>
    </cfRule>
  </conditionalFormatting>
  <conditionalFormatting sqref="BF9:BL39">
    <cfRule type="expression" dxfId="15" priority="24">
      <formula>BF9&lt;&gt;#REF!</formula>
    </cfRule>
  </conditionalFormatting>
  <conditionalFormatting sqref="BN9:BT39">
    <cfRule type="expression" dxfId="14" priority="23">
      <formula>BN9&lt;&gt;#REF!</formula>
    </cfRule>
  </conditionalFormatting>
  <conditionalFormatting sqref="BW9:CB39">
    <cfRule type="expression" dxfId="13" priority="14">
      <formula>BW9&lt;&gt;#REF!</formula>
    </cfRule>
  </conditionalFormatting>
  <conditionalFormatting sqref="CJ10:CJ39">
    <cfRule type="expression" dxfId="12" priority="3">
      <formula>CI10&lt;&gt;CJ10</formula>
    </cfRule>
  </conditionalFormatting>
  <conditionalFormatting sqref="CL10:CL39">
    <cfRule type="expression" dxfId="11" priority="2">
      <formula>CK10&lt;&gt;CL10</formula>
    </cfRule>
  </conditionalFormatting>
  <conditionalFormatting sqref="CT10:CT39">
    <cfRule type="expression" dxfId="10" priority="10">
      <formula>CT10&lt;&gt;#REF!</formula>
    </cfRule>
  </conditionalFormatting>
  <conditionalFormatting sqref="DK10:DN39 AH9:AN39 DB10:DD39">
    <cfRule type="expression" dxfId="9" priority="27">
      <formula>AH9&lt;&gt;#REF!</formula>
    </cfRule>
  </conditionalFormatting>
  <conditionalFormatting sqref="DN10:DN39">
    <cfRule type="cellIs" dxfId="8" priority="4" operator="equal">
      <formula>0</formula>
    </cfRule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DP10:DV39">
    <cfRule type="expression" dxfId="5" priority="7">
      <formula>DP10&lt;&gt;#REF!</formula>
    </cfRule>
  </conditionalFormatting>
  <conditionalFormatting sqref="EQ10:EY39">
    <cfRule type="expression" dxfId="4" priority="22">
      <formula>EQ10&lt;&gt;#REF!</formula>
    </cfRule>
  </conditionalFormatting>
  <conditionalFormatting sqref="FA10:FV39">
    <cfRule type="expression" dxfId="3" priority="21">
      <formula>FA10&lt;&gt;#REF!</formula>
    </cfRule>
  </conditionalFormatting>
  <conditionalFormatting sqref="FX10:GU39">
    <cfRule type="expression" dxfId="2" priority="16">
      <formula>FX10&lt;&gt;#REF!</formula>
    </cfRule>
  </conditionalFormatting>
  <conditionalFormatting sqref="HD10:HJ39">
    <cfRule type="expression" dxfId="1" priority="18">
      <formula>HD10&lt;&gt;#REF!</formula>
    </cfRule>
  </conditionalFormatting>
  <conditionalFormatting sqref="HL10:HT39">
    <cfRule type="expression" dxfId="0" priority="11">
      <formula>HL10&lt;&gt;#REF!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FORMULE TOTAL</vt:lpstr>
      <vt:lpstr>RECAP</vt:lpstr>
      <vt:lpstr>'FORMULE TOTAL'!Impression_des_titres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vianney TISSOT</cp:lastModifiedBy>
  <dcterms:created xsi:type="dcterms:W3CDTF">2024-07-29T07:13:07Z</dcterms:created>
  <dcterms:modified xsi:type="dcterms:W3CDTF">2024-07-29T16:31:53Z</dcterms:modified>
</cp:coreProperties>
</file>