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PS\Dropbox\EQUINOXE SA\STAT\"/>
    </mc:Choice>
  </mc:AlternateContent>
  <xr:revisionPtr revIDLastSave="0" documentId="8_{729763B1-AE94-4C5D-93A9-38CB6F2CC1B3}" xr6:coauthVersionLast="47" xr6:coauthVersionMax="47" xr10:uidLastSave="{00000000-0000-0000-0000-000000000000}"/>
  <bookViews>
    <workbookView xWindow="-120" yWindow="-120" windowWidth="29040" windowHeight="15225" xr2:uid="{46E9B123-663B-4C60-B119-F98357489F02}"/>
  </bookViews>
  <sheets>
    <sheet name="FORMULE TOTAL" sheetId="1" r:id="rId1"/>
  </sheets>
  <definedNames>
    <definedName name="_xlnm.Print_Titles" localSheetId="0">'FORMULE TOTAL'!$1:$3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50" i="1" l="1"/>
  <c r="AG50" i="1" s="1"/>
  <c r="AF49" i="1"/>
  <c r="AG49" i="1" s="1"/>
  <c r="AF48" i="1"/>
  <c r="AG48" i="1" s="1"/>
  <c r="AF47" i="1"/>
  <c r="AG47" i="1" s="1"/>
  <c r="AF46" i="1"/>
  <c r="AG46" i="1" s="1"/>
  <c r="AF45" i="1"/>
  <c r="AG45" i="1" s="1"/>
  <c r="AF44" i="1"/>
  <c r="AG44" i="1" s="1"/>
  <c r="AF43" i="1"/>
  <c r="AG43" i="1" s="1"/>
  <c r="AF42" i="1"/>
  <c r="AG42" i="1" s="1"/>
  <c r="AF41" i="1"/>
  <c r="AG41" i="1" s="1"/>
  <c r="AG40" i="1"/>
  <c r="AF40" i="1"/>
  <c r="AF39" i="1"/>
  <c r="AG39" i="1" s="1"/>
  <c r="AG38" i="1"/>
  <c r="AF38" i="1"/>
  <c r="AF37" i="1"/>
  <c r="AG37" i="1" s="1"/>
  <c r="AF36" i="1"/>
  <c r="AG36" i="1" s="1"/>
  <c r="AG35" i="1"/>
  <c r="AF35" i="1"/>
  <c r="AF34" i="1"/>
  <c r="AG34" i="1" s="1"/>
  <c r="AF33" i="1"/>
  <c r="AG33" i="1" s="1"/>
  <c r="AG32" i="1"/>
  <c r="AH32" i="1" s="1"/>
  <c r="AF32" i="1"/>
  <c r="AG31" i="1"/>
  <c r="AF31" i="1"/>
  <c r="AF30" i="1"/>
  <c r="AG30" i="1" s="1"/>
  <c r="AF29" i="1"/>
  <c r="AG29" i="1" s="1"/>
  <c r="AF28" i="1"/>
  <c r="AG28" i="1" s="1"/>
  <c r="AF27" i="1"/>
  <c r="AG27" i="1" s="1"/>
  <c r="AF26" i="1"/>
  <c r="AG26" i="1" s="1"/>
  <c r="AF25" i="1"/>
  <c r="AG25" i="1" s="1"/>
  <c r="AG24" i="1"/>
  <c r="AF24" i="1"/>
  <c r="AF23" i="1"/>
  <c r="AG23" i="1" s="1"/>
  <c r="AF22" i="1"/>
  <c r="AG22" i="1" s="1"/>
  <c r="AF21" i="1"/>
  <c r="AG21" i="1" s="1"/>
  <c r="AF20" i="1"/>
  <c r="AG20" i="1" s="1"/>
  <c r="AF19" i="1"/>
  <c r="AG19" i="1" s="1"/>
  <c r="AG18" i="1"/>
  <c r="AF18" i="1"/>
  <c r="AF17" i="1"/>
  <c r="AG17" i="1" s="1"/>
  <c r="AF16" i="1"/>
  <c r="AG16" i="1" s="1"/>
  <c r="AF15" i="1"/>
  <c r="AG15" i="1" s="1"/>
  <c r="AF14" i="1"/>
  <c r="AG14" i="1" s="1"/>
  <c r="AF13" i="1"/>
  <c r="AG13" i="1" s="1"/>
  <c r="AF12" i="1"/>
  <c r="AG12" i="1" s="1"/>
  <c r="AF11" i="1"/>
  <c r="AG11" i="1" s="1"/>
  <c r="AF10" i="1"/>
  <c r="AG10" i="1" s="1"/>
  <c r="AF9" i="1"/>
  <c r="AG9" i="1" s="1"/>
  <c r="AG1" i="1"/>
  <c r="AF1" i="1"/>
  <c r="AE1" i="1"/>
  <c r="AD1" i="1"/>
  <c r="AC1" i="1"/>
  <c r="AB1" i="1"/>
  <c r="AA1" i="1"/>
  <c r="Z1" i="1"/>
  <c r="Y1" i="1"/>
  <c r="X1" i="1"/>
  <c r="W1" i="1"/>
  <c r="V1" i="1"/>
  <c r="U1" i="1"/>
  <c r="T1" i="1"/>
  <c r="S1" i="1"/>
  <c r="R1" i="1"/>
  <c r="Q1" i="1"/>
  <c r="P1" i="1"/>
  <c r="O1" i="1"/>
  <c r="N1" i="1"/>
  <c r="M1" i="1"/>
  <c r="L1" i="1"/>
  <c r="K1" i="1"/>
  <c r="J1" i="1"/>
  <c r="H1" i="1"/>
  <c r="G1" i="1"/>
  <c r="F1" i="1"/>
  <c r="E1" i="1"/>
  <c r="D1" i="1"/>
  <c r="C1" i="1"/>
  <c r="B1" i="1"/>
  <c r="A1" i="1"/>
  <c r="AH11" i="1" l="1"/>
  <c r="AH40" i="1"/>
  <c r="AH17" i="1"/>
  <c r="AH30" i="1"/>
  <c r="AH48" i="1"/>
  <c r="AG4" i="1"/>
  <c r="AH25" i="1"/>
</calcChain>
</file>

<file path=xl/sharedStrings.xml><?xml version="1.0" encoding="utf-8"?>
<sst xmlns="http://schemas.openxmlformats.org/spreadsheetml/2006/main" count="358" uniqueCount="140">
  <si>
    <t>Compte</t>
  </si>
  <si>
    <t>Date de comptabilisation</t>
  </si>
  <si>
    <t>Numéro d'extrait</t>
  </si>
  <si>
    <t>Numéro de transaction</t>
  </si>
  <si>
    <t>Compte contrepartie</t>
  </si>
  <si>
    <t>Nom contrepartie contient</t>
  </si>
  <si>
    <t>Rue et numéro</t>
  </si>
  <si>
    <t>Code postal et localité</t>
  </si>
  <si>
    <t>Transaction</t>
  </si>
  <si>
    <t>Date valeur</t>
  </si>
  <si>
    <t>Montant</t>
  </si>
  <si>
    <t>Devise</t>
  </si>
  <si>
    <t>BIC</t>
  </si>
  <si>
    <t>Code pays</t>
  </si>
  <si>
    <t>Communications</t>
  </si>
  <si>
    <t>DATE VENTE</t>
  </si>
  <si>
    <t>ATOS  WORLDLINE payés (bruts)</t>
  </si>
  <si>
    <t>TOTAL JOUR ATOS WORLDLINE (bruts)</t>
  </si>
  <si>
    <t>NIVELLES</t>
  </si>
  <si>
    <t>BE83 0682 2344 8015</t>
  </si>
  <si>
    <t>BE79 0018 6893 1433</t>
  </si>
  <si>
    <t>Axepta BNP Paribas</t>
  </si>
  <si>
    <t>Warandeberg 3</t>
  </si>
  <si>
    <t>1000 BRUSSEL</t>
  </si>
  <si>
    <t>VERSEMENT DE BE79 0018 6893 1433 Axepta BNP Paribas    0719319138 ALL / 420.00/NR.0050028372/KOM. 1.52/       DAT.25.07.2024/EQUINOXE S. A /Nivelles REF. :          202407250028372 VERS BE83 0682 2344 8015 EQUINOXE S. A REF. : 132356752 VAL. 26-07</t>
  </si>
  <si>
    <t>EUR</t>
  </si>
  <si>
    <t>GEBABEBB</t>
  </si>
  <si>
    <t>BE</t>
  </si>
  <si>
    <t>ALL  /    420.00/NR.0050028372/KOM.     1.52/DAT.25.07.2024/EQUINOXE S.A        /Nivelles</t>
  </si>
  <si>
    <t>BE42 6792 0034 9254</t>
  </si>
  <si>
    <t>TVA RECETTES NAMUR</t>
  </si>
  <si>
    <t>VIREMENT BELFIUS DIRECT NET VERS BE42 6792 0034 9254   TVA RECETTES NAMUR +++500/2883/69656+++                REF. : 090189477Q026 VAL. 26-07</t>
  </si>
  <si>
    <t>PCHQBEBB</t>
  </si>
  <si>
    <t>+++500/2883/69656+++</t>
  </si>
  <si>
    <t>BE47 2710 1655 3080</t>
  </si>
  <si>
    <t>NET AND CO</t>
  </si>
  <si>
    <t>RUE DE NIVELLES 2</t>
  </si>
  <si>
    <t>1300 WAVRE</t>
  </si>
  <si>
    <t>VIREMENT BELFIUS DIRECT NET VERS BE47 2710 1655 3080   NET AND CO RUE DE NIVELLES 2 1300 WAVRE BE             22412079+22421045+22423035                             REF. : 090189297Q030 VAL. 26-07</t>
  </si>
  <si>
    <t>22412079+22421045+22423035</t>
  </si>
  <si>
    <t>BE06 9502 9132 8822</t>
  </si>
  <si>
    <t>Mme DOMINIQUE DEVILLE</t>
  </si>
  <si>
    <t>RUE RY-DE-DINNAN 16</t>
  </si>
  <si>
    <t>6929 DAVERDISSE</t>
  </si>
  <si>
    <t>VERSEMENT DE BE06 9502 9132 8822 Mme DOMINIQUE DEVILLE Sweet rouge et pantalon leopard VERS                   BE83 0682 2344 8015 Equinoxe SA                        REF. : 132126083 VAL. 26-07</t>
  </si>
  <si>
    <t>CTBKBEBX</t>
  </si>
  <si>
    <t>Sweet rouge et pantalon leopard</t>
  </si>
  <si>
    <t>666-0000000-79</t>
  </si>
  <si>
    <t>ATOS WORLDLINE</t>
  </si>
  <si>
    <t>VOS RECETTES BANCONTACT DU 25/07/2024 POUR LE TERMINAL 141497 , LA PERIODE TERMINAL 505 , MYRTILLE NEW CON    NIVELLES                                               REF. : 082577Q001047 VAL. 25-07</t>
  </si>
  <si>
    <t>BSYSBEB1</t>
  </si>
  <si>
    <t>25/07 REF 666141497 PERIODE 505 MYRTILLE NEW CON  NIVELLES</t>
  </si>
  <si>
    <t>PARKING STOCKEL SQUARE</t>
  </si>
  <si>
    <t>1150  BRUXELLES</t>
  </si>
  <si>
    <t>BANCONTACT ACHAT - PARKING STOCKEL SQUARE - 1150       BRUXELLES BE - 25/07/24 19:07 - CONTACTLESS - CARTE    5255 06XX XXXX 7292 - GALERA Y CARMONA J               REF. : 0053322661948 VAL. 25-07</t>
  </si>
  <si>
    <t>VOS RECETTES BANCONTACT DU 25/07/2024 POUR LE TERMINAL 141497 , LA PERIODE TERMINAL 505 , MYRTILLE NEW CON    NIVELLES                                               REF. : 082577P009537 VAL. 25-07</t>
  </si>
  <si>
    <t>BE37 2710 7538 8028</t>
  </si>
  <si>
    <t>DIERICKX MARIE FRANCE</t>
  </si>
  <si>
    <t>AVENUE DE LA GRANDE ARMEE 14 B 0</t>
  </si>
  <si>
    <t>1420 BRAINE-L'ALLEUD</t>
  </si>
  <si>
    <t>VIREMENT BELFIUS DIRECT NET VERS BE37 2710 7538 8028   DIERICKX MARIE FRANCE AVENUE DE LA GRANDE ARMEE 14 B 0 1420 BRAINE-L'ALLEUD BE ACOMPTE sur Fiche de Paie      07/2024                                                REF. : 090189467P092 VAL. 25-07</t>
  </si>
  <si>
    <t>ACOMPTE sur Fiche de Paie 07/2024</t>
  </si>
  <si>
    <t>VERSEMENT DE BE79 0018 6893 1433 Axepta BNP Paribas    0719319138 ALL / 291.00/NR.0040028845/KOM. 0.78/       DAT.24.07.2024/EQUINOXE S. A /Nivelles REF. :          202407240028845 VERS BE83 0682 2344 8015 EQUINOXE S. A REF. : 131177664 VAL. 25-07</t>
  </si>
  <si>
    <t>ALL  /    291.00/NR.0040028845/KOM.     0.78/DAT.24.07.2024/EQUINOXE S.A        /Nivelles</t>
  </si>
  <si>
    <t>VOS RECETTES BANCONTACT DU 24/07/2024 POUR LE TERMINAL 141497 , LA PERIODE TERMINAL 504 , MYRTILLE NEW CON    NIVELLES                                               REF. : 082577P001046 VAL. 24-07</t>
  </si>
  <si>
    <t>24/07 REF 666141497 PERIODE 504 MYRTILLE NEW CON  NIVELLES</t>
  </si>
  <si>
    <t>666-0000004-83</t>
  </si>
  <si>
    <t>WORLDLINE</t>
  </si>
  <si>
    <t>VOS RECETTES: R:1-82207359/120 DU 23/07 AU 23/07       BRT:0000076,00EUR C:00000,00                           REF. : 082557P114137 VAL. 25-07</t>
  </si>
  <si>
    <t>R:1-82207359/120        DU  23/07 AU  23/07          BRT:0000076,00EUR C:00000,00</t>
  </si>
  <si>
    <t>DE85 1007 0100 0222 0077 00</t>
  </si>
  <si>
    <t>Sumup Limited</t>
  </si>
  <si>
    <t>VERSEMENT INSTANTANE DE DE85 1007 0100 0222 0077 00    Sumup Limited SUMUP PID625398 PAYOUT 240724 VERS       BE83 0682 2344 8015 EQUINOXE                           REF. : 080G77O217825 VAL. 24-07</t>
  </si>
  <si>
    <t>DEUTDEBB101</t>
  </si>
  <si>
    <t>SUMUP PID625398 PAYOUT 240724</t>
  </si>
  <si>
    <t>VOS RECETTES BANCONTACT DU 24/07/2024 POUR LE TERMINAL 141497 , LA PERIODE TERMINAL 504 , MYRTILLE NEW CON    NIVELLES                                               REF. : 082577O009390 VAL. 24-07</t>
  </si>
  <si>
    <t>LUKOIL 149 DWORP</t>
  </si>
  <si>
    <t>1653  DWORP</t>
  </si>
  <si>
    <t>BANCONTACT ACHAT ESSENCE - LUKOIL 149 DWORP - 1653     DWORP BE - 24/07/24 12:29 - CARTE 5255 06XX XXXX 7292  - GALERA Y CARMONA J                                   REF. : 0040149511201 VAL. 24-07</t>
  </si>
  <si>
    <t>AMAZON MRKTPLC</t>
  </si>
  <si>
    <t>2338  LUXEMBOURG</t>
  </si>
  <si>
    <t>BANCONTACT ACHAT - AMAZON MRKTPLC - 2338 LUXEMBOURG LU - 24/07/24 08:28 - 5Y95BPJ AMAZON PAYMENTS EUROPE -    VIA INTERNET - CARTE 5255 06XX XXXX 3451 - Szava Jean  REF. : 037RIPEEU0000 VAL. 24-07</t>
  </si>
  <si>
    <t>VERSEMENT DE BE79 0018 6893 1433 Axepta BNP Paribas    0719319138 ALL / 479.00/NR.0030027718/KOM. 0.65/       DAT.23.07.2024/EQUINOXE S. A /Nivelles REF. :          202407230027718 VERS BE83 0682 2344 8015 EQUINOXE S. A REF. : 129896951 VAL. 24-07</t>
  </si>
  <si>
    <t>ALL  /    479.00/NR.0030027718/KOM.     0.65/DAT.23.07.2024/EQUINOXE S.A        /Nivelles</t>
  </si>
  <si>
    <t>VOS RECETTES BANCONTACT DU 23/07/2024 POUR LE TERMINAL 141497 , LA PERIODE TERMINAL 503 , MYRTILLE NEW CON    NIVELLES                                               REF. : 082577O001020 VAL. 23-07</t>
  </si>
  <si>
    <t>23/07 REF 666141497 PERIODE 503 MYRTILLE NEW CON  NIVELLES</t>
  </si>
  <si>
    <t>VOS RECETTES: R:1-82207359/119 DU 22/07 AU 22/07       BRT:0000360,71EUR C:00000,00                           REF. : 082557O105935 VAL. 24-07</t>
  </si>
  <si>
    <t>R:1-82207359/119        DU  22/07 AU  22/07          BRT:0000360,71EUR C:00000,00</t>
  </si>
  <si>
    <t>BANCONTACT ACHAT - PARKING STOCKEL SQUARE - 1150       BRUXELLES BE - 23/07/24 19:09 - CONTACTLESS - CARTE    5255 06XX XXXX 7292 - GALERA Y CARMONA J               REF. : 0053322661900 VAL. 23-07</t>
  </si>
  <si>
    <t>BE55 3100 2694 2444</t>
  </si>
  <si>
    <t>WORLDLINE SA</t>
  </si>
  <si>
    <t>CH DE HAECHT 1442</t>
  </si>
  <si>
    <t>BE/1130      BRUXELLES</t>
  </si>
  <si>
    <t>VERSEMENT DE BE55 3100 2694 2444 WORLDLINE SA 150321/  INV/ 22.7.2024 REF. : 2000385567 VERS                  BE83 0682 2344 8015 EQUINOXE S. A. Chaussee de Mons 18 REF. : 128889861 VAL. 23-07</t>
  </si>
  <si>
    <t>BBRUBEBB010</t>
  </si>
  <si>
    <t>150321/INV/ 22.7.2024</t>
  </si>
  <si>
    <t>VOS RECETTES BANCONTACT DU 23/07/2024 POUR LE TERMINAL 141497 , LA PERIODE TERMINAL 503 , MYRTILLE NEW CON    NIVELLES                                               REF. : 082577N009048 VAL. 23-07</t>
  </si>
  <si>
    <t>VERSEMENT DE BE79 0018 6893 1433 Axepta BNP Paribas    0719319138 ALL / 498.00/NR.0020026234/KOM. 0.91/       DAT.22.07.2024/EQUINOXE S. A /Nivelles REF. :          202407220026234 VERS BE83 0682 2344 8015 EQUINOXE S. A REF. : 128546051 VAL. 23-07</t>
  </si>
  <si>
    <t>ALL  /    498.00/NR.0020026234/KOM.     0.91/DAT.22.07.2024/EQUINOXE S.A        /Nivelles</t>
  </si>
  <si>
    <t>VOS RECETTES BANCONTACT DU 22/07/2024 POUR LE TERMINAL 141497 , LA PERIODE TERMINAL 502 , MYRTILLE NEW CON    NIVELLES                                               REF. : 082577N000979 VAL. 22-07</t>
  </si>
  <si>
    <t>22/07 REF 666141497 PERIODE 502 MYRTILLE NEW CON  NIVELLES</t>
  </si>
  <si>
    <t>VOS RECETTES: R:1-82207359/117 DU 19/07 AU 19/07       BRT:0000138,00EUR C:00000,00                           REF. : 082557N183123 VAL. 23-07</t>
  </si>
  <si>
    <t>R:1-82207359/117        DU  19/07 AU  19/07          BRT:0000138,00EUR C:00000,00</t>
  </si>
  <si>
    <t>VOS RECETTES: R:1-82207359/118 DU 20/07 AU 20/07       BRT:0000034,00EUR C:00000,00                           REF. : 082557N163150 VAL. 23-07</t>
  </si>
  <si>
    <t>R:1-82207359/118        DU  20/07 AU  20/07          BRT:0000034,00EUR C:00000,00</t>
  </si>
  <si>
    <t>VOS RECETTES BANCONTACT DU 22/07/2024 POUR LE TERMINAL 141497 , LA PERIODE TERMINAL 502 , MYRTILLE NEW CON    NIVELLES                                               REF. : 082577M018686 VAL. 22-07</t>
  </si>
  <si>
    <t>RETIF BELGIUM  NV/SA</t>
  </si>
  <si>
    <t>1600  SINT-PIETERS-</t>
  </si>
  <si>
    <t>BANCONTACT ACHAT - RETIF BELGIUM NV/SA - 1600 SINT-    PIETERS- BE - 22/07/24 12:26 - CONTACTLESS - CARTE     5255 06XX XXXX 7292 - GALERA Y CARMONA J               REF. : 0049388081280 VAL. 22-07</t>
  </si>
  <si>
    <t>VOS RECETTES BANCONTACT DU 20/07/2024 POUR LE TERMINAL 141497 , LA PERIODE TERMINAL 501 , MYRTILLE NEW CON    NIVELLES                                               REF. : 082577M007204 VAL. 20-07</t>
  </si>
  <si>
    <t>20/07 REF 666141497 PERIODE 501 MYRTILLE NEW CON  NIVELLES</t>
  </si>
  <si>
    <t>VOS RECETTES BANCONTACT DU 19/07/2024 POUR LE TERMINAL 141497 , LA PERIODE TERMINAL 500 , MYRTILLE NEW CON    NIVELLES                                               REF. : 082577M001089 VAL. 19-07</t>
  </si>
  <si>
    <t>19/07 REF 666141497 PERIODE 500 MYRTILLE NEW CON  NIVELLES</t>
  </si>
  <si>
    <t>VERSEMENT DE BE79 0018 6893 1433 Axepta BNP Paribas    0719319138 ALL / 136.00/NR.0000025788/KOM. 0.52/       DAT.20.07.2024/EQUINOXE S. A /Nivelles REF. :          202407200025788 VERS BE83 0682 2344 8015 EQUINOXE S. A REF. : 127003178 VAL. 22-07</t>
  </si>
  <si>
    <t>ALL  /    136.00/NR.0000025788/KOM.     0.52/DAT.20.07.2024/EQUINOXE S.A        /Nivelles</t>
  </si>
  <si>
    <t>VERSEMENT DE BE79 0018 6893 1433 Axepta BNP Paribas    0719319138 ALL / 282.00/NR.0090029009/KOM. 0.26/       DAT.19.07.2024/EQUINOXE S. A /Nivelles REF. :          202407190029009 VERS BE83 0682 2344 8015 EQUINOXE S. A REF. : 127002451 VAL. 22-07</t>
  </si>
  <si>
    <t>ALL  /    282.00/NR.0090029009/KOM.     0.26/DAT.19.07.2024/EQUINOXE S.A        /Nivelles</t>
  </si>
  <si>
    <t>VOS RECETTES: R:1-82207359/116 DU 18/07 AU 18/07       BRT:0000197,00EUR C:00000,00                           REF. : 082557M369019 VAL. 22-07</t>
  </si>
  <si>
    <t>R:1-82207359/116        DU  18/07 AU  18/07          BRT:0000197,00EUR C:00000,00</t>
  </si>
  <si>
    <t>VOTRE RECETTE BANCONTACT DU 19/07/2024 POUR LE         TERMINAL 141497 , LA PERIODE TERMINAL 500 , LE NUMERO  32614 , LA REFERENCE N/A MYRTILLE NEW CON NIVELLES     REF. : 082557M045127 VAL. 19-07</t>
  </si>
  <si>
    <t>19/07 REF 666141497 PERIODE 500 NR 2614 - N/A              MYRTILLE NEW CON  NIVELLES</t>
  </si>
  <si>
    <t>FRAIS DE GESTION DE VOTRE CREDIT DE CAUTIONNEMENT N°   071-3045171-14                                         REF. : 080G67J063008 VAL. 19-07</t>
  </si>
  <si>
    <t>BANCONTACT ACHAT - PARKING STOCKEL SQUARE - 1150       BRUXELLES BE - 19/07/24 17:29 - CONTACTLESS - CARTE    5255 06XX XXXX 7292 - GALERA Y CARMONA J               REF. : 0053322661722 VAL. 19-07</t>
  </si>
  <si>
    <t>19/07 REF 666141497 PERIODE 500 NR 4185 - N/A              MYRTILLE NEW CON  NIVELLES</t>
  </si>
  <si>
    <t>GALAXIE SPRL</t>
  </si>
  <si>
    <t>1070  BRUXELLES</t>
  </si>
  <si>
    <t>BANCONTACT ACHAT - GALAXIE SPRL - 1070 BRUXELLES BE -  19/07/24 11:39 - CARTE 5255 06XX XXXX 7292 - GALERA Y  CARMONA J                                              REF. : 0043193511169 VAL. 19-07</t>
  </si>
  <si>
    <t>ALL  /     92.00/NR.0080029187/KOM.     0.13/DAT.18.07.2024/EQUINOXE S.A        /Nivelles</t>
  </si>
  <si>
    <t>R:1-82207359/115        DU  17/07 AU  17/07          BRT:0000072,00EUR C:00000,00</t>
  </si>
  <si>
    <t>18/07 REF 666141497 PERIODE 499 NR 2090 - N/A              MYRTILLE NEW CON  NIVELLES</t>
  </si>
  <si>
    <t>18/07 REF 666141497 PERIODE 499 NR 9938 - N/A              MYRTILLE NEW CON  NIVELLES</t>
  </si>
  <si>
    <t>18/07 REF 666141497 PERIODE 499 NR 2860 - N/A              MYRTILLE NEW CON  NIVELLES</t>
  </si>
  <si>
    <t>18/07 REF 666141497 PERIODE 499 NR 5325 - N/A              MYRTILLE NEW CON  NIVELLES</t>
  </si>
  <si>
    <t>18/07 REF 666141497 PERIODE 499 NR 4864 - N/A              MYRTILLE NEW CON  NIVELLES</t>
  </si>
  <si>
    <t>BE80 3850 5500 0477</t>
  </si>
  <si>
    <t>VELGHE VOLET</t>
  </si>
  <si>
    <t>BBRUBEBB</t>
  </si>
  <si>
    <t>CDE 2024/07/01/001</t>
  </si>
  <si>
    <t>BE35 2100 9015 0337</t>
  </si>
  <si>
    <t>WERELDHAVE BELGIUM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</si>
</sst>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0" fillId="0" borderId="0" xfId="0" applyNumberFormat="1"/>
    <xf numFmtId="164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4" borderId="0" xfId="0" applyNumberFormat="1" applyFont="1" applyFill="1" applyAlignment="1">
      <alignment horizontal="center"/>
    </xf>
    <xf numFmtId="0" fontId="0" fillId="5" borderId="0" xfId="0" applyFill="1"/>
    <xf numFmtId="0" fontId="0" fillId="2" borderId="0" xfId="0" applyFill="1"/>
    <xf numFmtId="2" fontId="0" fillId="0" borderId="0" xfId="0" applyNumberFormat="1"/>
    <xf numFmtId="2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C7489-9BFD-4A6F-8F49-8EB66A7BB8F9}">
  <dimension ref="A1:AR50"/>
  <sheetViews>
    <sheetView tabSelected="1" topLeftCell="W1" workbookViewId="0">
      <pane ySplit="2" topLeftCell="A20" activePane="bottomLeft" state="frozen"/>
      <selection pane="bottomLeft" activeCell="AH25" sqref="AH25"/>
    </sheetView>
  </sheetViews>
  <sheetFormatPr baseColWidth="10" defaultRowHeight="18.75" x14ac:dyDescent="0.3"/>
  <cols>
    <col min="1" max="1" width="20.140625" customWidth="1"/>
    <col min="3" max="4" width="11.42578125" customWidth="1"/>
    <col min="5" max="5" width="22.28515625" customWidth="1"/>
    <col min="6" max="6" width="22.5703125" customWidth="1"/>
    <col min="7" max="7" width="11.42578125" customWidth="1"/>
    <col min="8" max="8" width="20.85546875" customWidth="1"/>
    <col min="9" max="9" width="20.85546875" style="21" customWidth="1"/>
    <col min="10" max="10" width="11.42578125" customWidth="1"/>
    <col min="11" max="11" width="11.42578125" style="22"/>
    <col min="22" max="22" width="27.85546875" style="15" customWidth="1"/>
    <col min="23" max="31" width="11.42578125" customWidth="1"/>
    <col min="32" max="32" width="14.7109375" style="23" customWidth="1"/>
    <col min="33" max="33" width="19.5703125" style="17" customWidth="1"/>
    <col min="34" max="34" width="19.5703125" style="18" customWidth="1"/>
  </cols>
  <sheetData>
    <row r="1" spans="1:34" s="1" customFormat="1" ht="30.75" customHeight="1" thickBot="1" x14ac:dyDescent="0.3">
      <c r="A1" s="1">
        <f>COLUMN(A1)</f>
        <v>1</v>
      </c>
      <c r="B1" s="1">
        <f t="shared" ref="B1:AG1" si="0">COLUMN(B1)</f>
        <v>2</v>
      </c>
      <c r="C1" s="1">
        <f t="shared" si="0"/>
        <v>3</v>
      </c>
      <c r="D1" s="1">
        <f t="shared" si="0"/>
        <v>4</v>
      </c>
      <c r="E1" s="1">
        <f t="shared" si="0"/>
        <v>5</v>
      </c>
      <c r="F1" s="1">
        <f t="shared" si="0"/>
        <v>6</v>
      </c>
      <c r="G1" s="1">
        <f t="shared" si="0"/>
        <v>7</v>
      </c>
      <c r="H1" s="1">
        <f t="shared" si="0"/>
        <v>8</v>
      </c>
      <c r="I1" s="2"/>
      <c r="J1" s="1">
        <f t="shared" si="0"/>
        <v>10</v>
      </c>
      <c r="K1" s="3">
        <f t="shared" si="0"/>
        <v>11</v>
      </c>
      <c r="L1" s="1">
        <f t="shared" si="0"/>
        <v>12</v>
      </c>
      <c r="M1" s="1">
        <f t="shared" si="0"/>
        <v>13</v>
      </c>
      <c r="N1" s="1">
        <f t="shared" si="0"/>
        <v>14</v>
      </c>
      <c r="O1" s="1">
        <f t="shared" si="0"/>
        <v>15</v>
      </c>
      <c r="P1" s="1">
        <f t="shared" si="0"/>
        <v>16</v>
      </c>
      <c r="Q1" s="1">
        <f t="shared" si="0"/>
        <v>17</v>
      </c>
      <c r="R1" s="1">
        <f t="shared" si="0"/>
        <v>18</v>
      </c>
      <c r="S1" s="1">
        <f t="shared" si="0"/>
        <v>19</v>
      </c>
      <c r="T1" s="1">
        <f t="shared" si="0"/>
        <v>20</v>
      </c>
      <c r="U1" s="1">
        <f t="shared" si="0"/>
        <v>21</v>
      </c>
      <c r="V1" s="1">
        <f t="shared" si="0"/>
        <v>22</v>
      </c>
      <c r="W1" s="1">
        <f t="shared" si="0"/>
        <v>23</v>
      </c>
      <c r="X1" s="1">
        <f t="shared" si="0"/>
        <v>24</v>
      </c>
      <c r="Y1" s="1">
        <f t="shared" si="0"/>
        <v>25</v>
      </c>
      <c r="Z1" s="1">
        <f t="shared" si="0"/>
        <v>26</v>
      </c>
      <c r="AA1" s="1">
        <f t="shared" si="0"/>
        <v>27</v>
      </c>
      <c r="AB1" s="1">
        <f t="shared" si="0"/>
        <v>28</v>
      </c>
      <c r="AC1" s="1">
        <f t="shared" si="0"/>
        <v>29</v>
      </c>
      <c r="AD1" s="1">
        <f t="shared" si="0"/>
        <v>30</v>
      </c>
      <c r="AE1" s="1">
        <f t="shared" si="0"/>
        <v>31</v>
      </c>
      <c r="AF1" s="1">
        <f t="shared" si="0"/>
        <v>32</v>
      </c>
      <c r="AG1" s="1">
        <f t="shared" si="0"/>
        <v>33</v>
      </c>
    </row>
    <row r="2" spans="1:34" s="4" customFormat="1" ht="81.75" customHeight="1" thickBo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2" t="s">
        <v>8</v>
      </c>
      <c r="J2" s="4" t="s">
        <v>9</v>
      </c>
      <c r="K2" s="5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V2" s="6"/>
      <c r="AF2" s="7" t="s">
        <v>15</v>
      </c>
      <c r="AG2" s="8" t="s">
        <v>16</v>
      </c>
      <c r="AH2" s="8" t="s">
        <v>17</v>
      </c>
    </row>
    <row r="3" spans="1:34" s="4" customFormat="1" ht="50.25" customHeight="1" thickBot="1" x14ac:dyDescent="0.3">
      <c r="K3" s="5"/>
      <c r="V3" s="6"/>
      <c r="AF3" s="9" t="s">
        <v>18</v>
      </c>
      <c r="AG3" s="10"/>
      <c r="AH3" s="11"/>
    </row>
    <row r="4" spans="1:34" s="4" customFormat="1" ht="20.25" customHeight="1" thickBot="1" x14ac:dyDescent="0.3">
      <c r="K4" s="5"/>
      <c r="V4" s="6"/>
      <c r="AF4" s="12"/>
      <c r="AG4" s="13">
        <f>SUM(AG5:AG601340)</f>
        <v>3817.79</v>
      </c>
      <c r="AH4" s="14"/>
    </row>
    <row r="5" spans="1:34" ht="15" x14ac:dyDescent="0.25">
      <c r="A5" t="s">
        <v>19</v>
      </c>
      <c r="B5" s="15">
        <v>45499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s="15">
        <v>45499</v>
      </c>
      <c r="K5">
        <v>418.16</v>
      </c>
      <c r="L5" t="s">
        <v>25</v>
      </c>
      <c r="M5" t="s">
        <v>26</v>
      </c>
      <c r="N5" t="s">
        <v>27</v>
      </c>
      <c r="O5" t="s">
        <v>28</v>
      </c>
      <c r="V5"/>
      <c r="AF5"/>
      <c r="AG5"/>
      <c r="AH5"/>
    </row>
    <row r="6" spans="1:34" ht="15" x14ac:dyDescent="0.25">
      <c r="A6" t="s">
        <v>19</v>
      </c>
      <c r="B6" s="15">
        <v>45499</v>
      </c>
      <c r="E6" t="s">
        <v>29</v>
      </c>
      <c r="F6" t="s">
        <v>30</v>
      </c>
      <c r="I6" t="s">
        <v>31</v>
      </c>
      <c r="J6" s="15">
        <v>45499</v>
      </c>
      <c r="K6">
        <v>-6989.73</v>
      </c>
      <c r="L6" t="s">
        <v>25</v>
      </c>
      <c r="M6" t="s">
        <v>32</v>
      </c>
      <c r="O6" t="s">
        <v>33</v>
      </c>
      <c r="V6"/>
      <c r="AF6"/>
      <c r="AG6"/>
      <c r="AH6"/>
    </row>
    <row r="7" spans="1:34" ht="15" x14ac:dyDescent="0.25">
      <c r="A7" t="s">
        <v>19</v>
      </c>
      <c r="B7" s="15">
        <v>45499</v>
      </c>
      <c r="E7" t="s">
        <v>34</v>
      </c>
      <c r="F7" t="s">
        <v>35</v>
      </c>
      <c r="G7" t="s">
        <v>36</v>
      </c>
      <c r="H7" t="s">
        <v>37</v>
      </c>
      <c r="I7" t="s">
        <v>38</v>
      </c>
      <c r="J7" s="15">
        <v>45499</v>
      </c>
      <c r="K7">
        <v>-326.79000000000002</v>
      </c>
      <c r="L7" t="s">
        <v>25</v>
      </c>
      <c r="M7" t="s">
        <v>26</v>
      </c>
      <c r="N7" t="s">
        <v>27</v>
      </c>
      <c r="O7" t="s">
        <v>39</v>
      </c>
      <c r="V7"/>
      <c r="AF7"/>
      <c r="AG7"/>
      <c r="AH7"/>
    </row>
    <row r="8" spans="1:34" ht="15" x14ac:dyDescent="0.25">
      <c r="A8" t="s">
        <v>19</v>
      </c>
      <c r="B8" s="15">
        <v>45499</v>
      </c>
      <c r="E8" t="s">
        <v>40</v>
      </c>
      <c r="F8" t="s">
        <v>41</v>
      </c>
      <c r="G8" t="s">
        <v>42</v>
      </c>
      <c r="H8" t="s">
        <v>43</v>
      </c>
      <c r="I8" t="s">
        <v>44</v>
      </c>
      <c r="J8" s="15">
        <v>45499</v>
      </c>
      <c r="K8">
        <v>122</v>
      </c>
      <c r="L8" t="s">
        <v>25</v>
      </c>
      <c r="M8" t="s">
        <v>45</v>
      </c>
      <c r="N8" t="s">
        <v>27</v>
      </c>
      <c r="O8" t="s">
        <v>46</v>
      </c>
      <c r="V8"/>
      <c r="AF8"/>
      <c r="AG8"/>
      <c r="AH8"/>
    </row>
    <row r="9" spans="1:34" x14ac:dyDescent="0.3">
      <c r="A9" t="s">
        <v>19</v>
      </c>
      <c r="B9" s="15">
        <v>45499</v>
      </c>
      <c r="E9" t="s">
        <v>47</v>
      </c>
      <c r="F9" t="s">
        <v>48</v>
      </c>
      <c r="I9" t="s">
        <v>49</v>
      </c>
      <c r="J9" s="15">
        <v>45498</v>
      </c>
      <c r="K9">
        <v>524.5</v>
      </c>
      <c r="L9" t="s">
        <v>25</v>
      </c>
      <c r="M9" t="s">
        <v>50</v>
      </c>
      <c r="O9" t="s">
        <v>51</v>
      </c>
      <c r="V9"/>
      <c r="AF9" s="16">
        <f t="shared" ref="AF9:AF50" si="1">IF(LEFT(F9,4)="ATOS",DATE(YEAR(B9),MID(O9,4,2)*1,MID(O9,1,2)*1),"")</f>
        <v>45498</v>
      </c>
      <c r="AG9" s="17">
        <f t="shared" ref="AG9:AG50" si="2">IF(AF9="","",K9)</f>
        <v>524.5</v>
      </c>
    </row>
    <row r="10" spans="1:34" x14ac:dyDescent="0.3">
      <c r="A10" t="s">
        <v>19</v>
      </c>
      <c r="B10" s="15">
        <v>45498</v>
      </c>
      <c r="C10">
        <v>142</v>
      </c>
      <c r="D10">
        <v>2835</v>
      </c>
      <c r="F10" t="s">
        <v>52</v>
      </c>
      <c r="H10" t="s">
        <v>53</v>
      </c>
      <c r="I10" t="s">
        <v>54</v>
      </c>
      <c r="J10" s="15">
        <v>45498</v>
      </c>
      <c r="K10">
        <v>-12.5</v>
      </c>
      <c r="L10" t="s">
        <v>25</v>
      </c>
      <c r="N10" t="s">
        <v>27</v>
      </c>
      <c r="O10" t="s">
        <v>54</v>
      </c>
      <c r="V10"/>
      <c r="AF10" s="16" t="str">
        <f t="shared" si="1"/>
        <v/>
      </c>
      <c r="AG10" s="17" t="str">
        <f t="shared" si="2"/>
        <v/>
      </c>
    </row>
    <row r="11" spans="1:34" x14ac:dyDescent="0.3">
      <c r="A11" t="s">
        <v>19</v>
      </c>
      <c r="B11" s="15">
        <v>45498</v>
      </c>
      <c r="C11">
        <v>142</v>
      </c>
      <c r="D11">
        <v>2834</v>
      </c>
      <c r="E11" t="s">
        <v>47</v>
      </c>
      <c r="F11" t="s">
        <v>48</v>
      </c>
      <c r="I11" t="s">
        <v>55</v>
      </c>
      <c r="J11" s="15">
        <v>45498</v>
      </c>
      <c r="K11">
        <v>146</v>
      </c>
      <c r="L11" t="s">
        <v>25</v>
      </c>
      <c r="M11" t="s">
        <v>50</v>
      </c>
      <c r="O11" t="s">
        <v>51</v>
      </c>
      <c r="V11"/>
      <c r="AF11" s="16">
        <f t="shared" si="1"/>
        <v>45498</v>
      </c>
      <c r="AG11" s="17">
        <f t="shared" si="2"/>
        <v>146</v>
      </c>
      <c r="AH11" s="19">
        <f>SUM(AG9:AG11)</f>
        <v>670.5</v>
      </c>
    </row>
    <row r="12" spans="1:34" x14ac:dyDescent="0.3">
      <c r="A12" t="s">
        <v>19</v>
      </c>
      <c r="B12" s="15">
        <v>45498</v>
      </c>
      <c r="C12">
        <v>142</v>
      </c>
      <c r="D12">
        <v>2833</v>
      </c>
      <c r="E12" t="s">
        <v>56</v>
      </c>
      <c r="F12" t="s">
        <v>57</v>
      </c>
      <c r="G12" t="s">
        <v>58</v>
      </c>
      <c r="H12" t="s">
        <v>59</v>
      </c>
      <c r="I12" t="s">
        <v>60</v>
      </c>
      <c r="J12" s="15">
        <v>45498</v>
      </c>
      <c r="K12">
        <v>-500</v>
      </c>
      <c r="L12" t="s">
        <v>25</v>
      </c>
      <c r="M12" t="s">
        <v>26</v>
      </c>
      <c r="N12" t="s">
        <v>27</v>
      </c>
      <c r="O12" t="s">
        <v>61</v>
      </c>
      <c r="V12"/>
      <c r="AF12" s="16" t="str">
        <f t="shared" si="1"/>
        <v/>
      </c>
      <c r="AG12" s="17" t="str">
        <f t="shared" si="2"/>
        <v/>
      </c>
    </row>
    <row r="13" spans="1:34" x14ac:dyDescent="0.3">
      <c r="A13" t="s">
        <v>19</v>
      </c>
      <c r="B13" s="15">
        <v>45498</v>
      </c>
      <c r="C13">
        <v>142</v>
      </c>
      <c r="D13">
        <v>2832</v>
      </c>
      <c r="E13" t="s">
        <v>20</v>
      </c>
      <c r="F13" t="s">
        <v>21</v>
      </c>
      <c r="G13" t="s">
        <v>22</v>
      </c>
      <c r="H13" t="s">
        <v>23</v>
      </c>
      <c r="I13" t="s">
        <v>62</v>
      </c>
      <c r="J13" s="15">
        <v>45498</v>
      </c>
      <c r="K13">
        <v>290.06</v>
      </c>
      <c r="L13" t="s">
        <v>25</v>
      </c>
      <c r="M13" t="s">
        <v>26</v>
      </c>
      <c r="N13" t="s">
        <v>27</v>
      </c>
      <c r="O13" t="s">
        <v>63</v>
      </c>
      <c r="V13"/>
      <c r="AF13" s="16" t="str">
        <f t="shared" si="1"/>
        <v/>
      </c>
      <c r="AG13" s="17" t="str">
        <f t="shared" si="2"/>
        <v/>
      </c>
    </row>
    <row r="14" spans="1:34" x14ac:dyDescent="0.3">
      <c r="A14" t="s">
        <v>19</v>
      </c>
      <c r="B14" s="15">
        <v>45498</v>
      </c>
      <c r="C14">
        <v>142</v>
      </c>
      <c r="D14">
        <v>2831</v>
      </c>
      <c r="E14" t="s">
        <v>47</v>
      </c>
      <c r="F14" t="s">
        <v>48</v>
      </c>
      <c r="I14" t="s">
        <v>64</v>
      </c>
      <c r="J14" s="15">
        <v>45497</v>
      </c>
      <c r="K14">
        <v>491</v>
      </c>
      <c r="L14" t="s">
        <v>25</v>
      </c>
      <c r="M14" t="s">
        <v>50</v>
      </c>
      <c r="O14" t="s">
        <v>65</v>
      </c>
      <c r="V14"/>
      <c r="AF14" s="16">
        <f t="shared" si="1"/>
        <v>45497</v>
      </c>
      <c r="AG14" s="17">
        <f t="shared" si="2"/>
        <v>491</v>
      </c>
    </row>
    <row r="15" spans="1:34" x14ac:dyDescent="0.3">
      <c r="A15" t="s">
        <v>19</v>
      </c>
      <c r="B15" s="15">
        <v>45498</v>
      </c>
      <c r="C15">
        <v>142</v>
      </c>
      <c r="D15">
        <v>2830</v>
      </c>
      <c r="E15" t="s">
        <v>66</v>
      </c>
      <c r="F15" t="s">
        <v>67</v>
      </c>
      <c r="I15" t="s">
        <v>68</v>
      </c>
      <c r="J15" s="15">
        <v>45498</v>
      </c>
      <c r="K15">
        <v>76</v>
      </c>
      <c r="L15" t="s">
        <v>25</v>
      </c>
      <c r="M15" t="s">
        <v>50</v>
      </c>
      <c r="O15" t="s">
        <v>69</v>
      </c>
      <c r="V15"/>
      <c r="AF15" s="16" t="str">
        <f t="shared" si="1"/>
        <v/>
      </c>
      <c r="AG15" s="17" t="str">
        <f t="shared" si="2"/>
        <v/>
      </c>
    </row>
    <row r="16" spans="1:34" x14ac:dyDescent="0.3">
      <c r="A16" t="s">
        <v>19</v>
      </c>
      <c r="B16" s="15">
        <v>45497</v>
      </c>
      <c r="C16">
        <v>141</v>
      </c>
      <c r="D16">
        <v>2829</v>
      </c>
      <c r="E16" t="s">
        <v>70</v>
      </c>
      <c r="F16" t="s">
        <v>71</v>
      </c>
      <c r="I16" t="s">
        <v>72</v>
      </c>
      <c r="J16" s="15">
        <v>45497</v>
      </c>
      <c r="K16">
        <v>44.24</v>
      </c>
      <c r="L16" t="s">
        <v>25</v>
      </c>
      <c r="M16" t="s">
        <v>73</v>
      </c>
      <c r="O16" t="s">
        <v>74</v>
      </c>
      <c r="V16"/>
      <c r="AF16" s="16" t="str">
        <f t="shared" si="1"/>
        <v/>
      </c>
      <c r="AG16" s="17" t="str">
        <f t="shared" si="2"/>
        <v/>
      </c>
    </row>
    <row r="17" spans="1:34" x14ac:dyDescent="0.3">
      <c r="A17" t="s">
        <v>19</v>
      </c>
      <c r="B17" s="15">
        <v>45497</v>
      </c>
      <c r="C17">
        <v>141</v>
      </c>
      <c r="D17">
        <v>2828</v>
      </c>
      <c r="E17" t="s">
        <v>47</v>
      </c>
      <c r="F17" t="s">
        <v>48</v>
      </c>
      <c r="I17" t="s">
        <v>75</v>
      </c>
      <c r="J17" s="15">
        <v>45497</v>
      </c>
      <c r="K17">
        <v>307</v>
      </c>
      <c r="L17" t="s">
        <v>25</v>
      </c>
      <c r="M17" t="s">
        <v>50</v>
      </c>
      <c r="O17" t="s">
        <v>65</v>
      </c>
      <c r="V17"/>
      <c r="AF17" s="16">
        <f t="shared" si="1"/>
        <v>45497</v>
      </c>
      <c r="AG17" s="17">
        <f t="shared" si="2"/>
        <v>307</v>
      </c>
      <c r="AH17" s="19">
        <f>SUM(AG14:AG17)</f>
        <v>798</v>
      </c>
    </row>
    <row r="18" spans="1:34" x14ac:dyDescent="0.3">
      <c r="A18" t="s">
        <v>19</v>
      </c>
      <c r="B18" s="15">
        <v>45497</v>
      </c>
      <c r="C18">
        <v>141</v>
      </c>
      <c r="D18">
        <v>2827</v>
      </c>
      <c r="F18" t="s">
        <v>76</v>
      </c>
      <c r="H18" t="s">
        <v>77</v>
      </c>
      <c r="I18" t="s">
        <v>78</v>
      </c>
      <c r="J18" s="15">
        <v>45497</v>
      </c>
      <c r="K18">
        <v>-33.61</v>
      </c>
      <c r="L18" t="s">
        <v>25</v>
      </c>
      <c r="N18" t="s">
        <v>27</v>
      </c>
      <c r="O18" t="s">
        <v>78</v>
      </c>
      <c r="V18"/>
      <c r="AF18" s="16" t="str">
        <f t="shared" si="1"/>
        <v/>
      </c>
      <c r="AG18" s="17" t="str">
        <f t="shared" si="2"/>
        <v/>
      </c>
    </row>
    <row r="19" spans="1:34" x14ac:dyDescent="0.3">
      <c r="A19" t="s">
        <v>19</v>
      </c>
      <c r="B19" s="15">
        <v>45497</v>
      </c>
      <c r="C19">
        <v>141</v>
      </c>
      <c r="D19">
        <v>2826</v>
      </c>
      <c r="F19" t="s">
        <v>79</v>
      </c>
      <c r="H19" t="s">
        <v>80</v>
      </c>
      <c r="I19" t="s">
        <v>81</v>
      </c>
      <c r="J19" s="15">
        <v>45497</v>
      </c>
      <c r="K19">
        <v>-40.08</v>
      </c>
      <c r="L19" t="s">
        <v>25</v>
      </c>
      <c r="N19" t="s">
        <v>27</v>
      </c>
      <c r="O19" t="s">
        <v>81</v>
      </c>
      <c r="V19"/>
      <c r="AF19" s="16" t="str">
        <f t="shared" si="1"/>
        <v/>
      </c>
      <c r="AG19" s="17" t="str">
        <f t="shared" si="2"/>
        <v/>
      </c>
    </row>
    <row r="20" spans="1:34" x14ac:dyDescent="0.3">
      <c r="A20" t="s">
        <v>19</v>
      </c>
      <c r="B20" s="15">
        <v>45497</v>
      </c>
      <c r="C20">
        <v>141</v>
      </c>
      <c r="D20">
        <v>2825</v>
      </c>
      <c r="E20" t="s">
        <v>20</v>
      </c>
      <c r="F20" t="s">
        <v>21</v>
      </c>
      <c r="G20" t="s">
        <v>22</v>
      </c>
      <c r="H20" t="s">
        <v>23</v>
      </c>
      <c r="I20" t="s">
        <v>82</v>
      </c>
      <c r="J20" s="15">
        <v>45497</v>
      </c>
      <c r="K20">
        <v>478.21</v>
      </c>
      <c r="L20" t="s">
        <v>25</v>
      </c>
      <c r="M20" t="s">
        <v>26</v>
      </c>
      <c r="N20" t="s">
        <v>27</v>
      </c>
      <c r="O20" t="s">
        <v>83</v>
      </c>
      <c r="V20"/>
      <c r="AF20" s="16" t="str">
        <f t="shared" si="1"/>
        <v/>
      </c>
      <c r="AG20" s="17" t="str">
        <f t="shared" si="2"/>
        <v/>
      </c>
    </row>
    <row r="21" spans="1:34" x14ac:dyDescent="0.3">
      <c r="A21" t="s">
        <v>19</v>
      </c>
      <c r="B21" s="15">
        <v>45497</v>
      </c>
      <c r="C21">
        <v>141</v>
      </c>
      <c r="D21">
        <v>2824</v>
      </c>
      <c r="E21" t="s">
        <v>47</v>
      </c>
      <c r="F21" t="s">
        <v>48</v>
      </c>
      <c r="I21" t="s">
        <v>84</v>
      </c>
      <c r="J21" s="15">
        <v>45496</v>
      </c>
      <c r="K21">
        <v>268</v>
      </c>
      <c r="L21" t="s">
        <v>25</v>
      </c>
      <c r="M21" t="s">
        <v>50</v>
      </c>
      <c r="O21" t="s">
        <v>85</v>
      </c>
      <c r="V21"/>
      <c r="AF21" s="16">
        <f t="shared" si="1"/>
        <v>45496</v>
      </c>
      <c r="AG21" s="17">
        <f t="shared" si="2"/>
        <v>268</v>
      </c>
    </row>
    <row r="22" spans="1:34" x14ac:dyDescent="0.3">
      <c r="A22" t="s">
        <v>19</v>
      </c>
      <c r="B22" s="15">
        <v>45497</v>
      </c>
      <c r="C22">
        <v>141</v>
      </c>
      <c r="D22">
        <v>2823</v>
      </c>
      <c r="E22" t="s">
        <v>66</v>
      </c>
      <c r="F22" t="s">
        <v>67</v>
      </c>
      <c r="I22" t="s">
        <v>86</v>
      </c>
      <c r="J22" s="15">
        <v>45497</v>
      </c>
      <c r="K22">
        <v>360.71</v>
      </c>
      <c r="L22" t="s">
        <v>25</v>
      </c>
      <c r="M22" t="s">
        <v>50</v>
      </c>
      <c r="O22" t="s">
        <v>87</v>
      </c>
      <c r="V22"/>
      <c r="AF22" s="16" t="str">
        <f t="shared" si="1"/>
        <v/>
      </c>
      <c r="AG22" s="17" t="str">
        <f t="shared" si="2"/>
        <v/>
      </c>
    </row>
    <row r="23" spans="1:34" x14ac:dyDescent="0.3">
      <c r="A23" t="s">
        <v>19</v>
      </c>
      <c r="B23" s="15">
        <v>45496</v>
      </c>
      <c r="C23">
        <v>140</v>
      </c>
      <c r="D23">
        <v>2822</v>
      </c>
      <c r="F23" t="s">
        <v>52</v>
      </c>
      <c r="H23" t="s">
        <v>53</v>
      </c>
      <c r="I23" t="s">
        <v>88</v>
      </c>
      <c r="J23" s="15">
        <v>45496</v>
      </c>
      <c r="K23">
        <v>-12.5</v>
      </c>
      <c r="L23" t="s">
        <v>25</v>
      </c>
      <c r="N23" t="s">
        <v>27</v>
      </c>
      <c r="O23" t="s">
        <v>88</v>
      </c>
      <c r="V23"/>
      <c r="AF23" s="16" t="str">
        <f t="shared" si="1"/>
        <v/>
      </c>
      <c r="AG23" s="17" t="str">
        <f t="shared" si="2"/>
        <v/>
      </c>
    </row>
    <row r="24" spans="1:34" x14ac:dyDescent="0.3">
      <c r="A24" t="s">
        <v>19</v>
      </c>
      <c r="B24" s="15">
        <v>45496</v>
      </c>
      <c r="C24">
        <v>140</v>
      </c>
      <c r="D24">
        <v>2821</v>
      </c>
      <c r="E24" t="s">
        <v>89</v>
      </c>
      <c r="F24" t="s">
        <v>90</v>
      </c>
      <c r="G24" t="s">
        <v>91</v>
      </c>
      <c r="H24" t="s">
        <v>92</v>
      </c>
      <c r="I24" t="s">
        <v>93</v>
      </c>
      <c r="J24" s="15">
        <v>45496</v>
      </c>
      <c r="K24" s="20">
        <v>272.04000000000002</v>
      </c>
      <c r="L24" t="s">
        <v>25</v>
      </c>
      <c r="M24" t="s">
        <v>94</v>
      </c>
      <c r="N24" t="s">
        <v>27</v>
      </c>
      <c r="O24" t="s">
        <v>95</v>
      </c>
      <c r="V24"/>
      <c r="AF24" s="16" t="str">
        <f t="shared" si="1"/>
        <v/>
      </c>
      <c r="AG24" s="17" t="str">
        <f t="shared" si="2"/>
        <v/>
      </c>
    </row>
    <row r="25" spans="1:34" x14ac:dyDescent="0.3">
      <c r="A25" t="s">
        <v>19</v>
      </c>
      <c r="B25" s="15">
        <v>45496</v>
      </c>
      <c r="C25">
        <v>140</v>
      </c>
      <c r="D25">
        <v>2820</v>
      </c>
      <c r="E25" t="s">
        <v>47</v>
      </c>
      <c r="F25" t="s">
        <v>48</v>
      </c>
      <c r="I25" t="s">
        <v>96</v>
      </c>
      <c r="J25" s="15">
        <v>45496</v>
      </c>
      <c r="K25">
        <v>27</v>
      </c>
      <c r="L25" t="s">
        <v>25</v>
      </c>
      <c r="M25" t="s">
        <v>50</v>
      </c>
      <c r="O25" t="s">
        <v>85</v>
      </c>
      <c r="V25"/>
      <c r="AF25" s="16">
        <f t="shared" si="1"/>
        <v>45496</v>
      </c>
      <c r="AG25" s="17">
        <f t="shared" si="2"/>
        <v>27</v>
      </c>
      <c r="AH25" s="19">
        <f>SUM(AG21:AG25)</f>
        <v>295</v>
      </c>
    </row>
    <row r="26" spans="1:34" x14ac:dyDescent="0.3">
      <c r="A26" t="s">
        <v>19</v>
      </c>
      <c r="B26" s="15">
        <v>45496</v>
      </c>
      <c r="C26">
        <v>140</v>
      </c>
      <c r="D26">
        <v>2819</v>
      </c>
      <c r="E26" t="s">
        <v>20</v>
      </c>
      <c r="F26" t="s">
        <v>21</v>
      </c>
      <c r="G26" t="s">
        <v>22</v>
      </c>
      <c r="H26" t="s">
        <v>23</v>
      </c>
      <c r="I26" t="s">
        <v>97</v>
      </c>
      <c r="J26" s="15">
        <v>45496</v>
      </c>
      <c r="K26">
        <v>496.9</v>
      </c>
      <c r="L26" t="s">
        <v>25</v>
      </c>
      <c r="M26" t="s">
        <v>26</v>
      </c>
      <c r="N26" t="s">
        <v>27</v>
      </c>
      <c r="O26" t="s">
        <v>98</v>
      </c>
      <c r="V26"/>
      <c r="AF26" s="16" t="str">
        <f t="shared" si="1"/>
        <v/>
      </c>
      <c r="AG26" s="17" t="str">
        <f t="shared" si="2"/>
        <v/>
      </c>
    </row>
    <row r="27" spans="1:34" x14ac:dyDescent="0.3">
      <c r="A27" t="s">
        <v>19</v>
      </c>
      <c r="B27" s="15">
        <v>45496</v>
      </c>
      <c r="C27">
        <v>140</v>
      </c>
      <c r="D27">
        <v>2818</v>
      </c>
      <c r="E27" t="s">
        <v>47</v>
      </c>
      <c r="F27" t="s">
        <v>48</v>
      </c>
      <c r="I27" t="s">
        <v>99</v>
      </c>
      <c r="J27" s="15">
        <v>45495</v>
      </c>
      <c r="K27">
        <v>290</v>
      </c>
      <c r="L27" t="s">
        <v>25</v>
      </c>
      <c r="M27" t="s">
        <v>50</v>
      </c>
      <c r="O27" t="s">
        <v>100</v>
      </c>
      <c r="V27"/>
      <c r="AF27" s="16">
        <f t="shared" si="1"/>
        <v>45495</v>
      </c>
      <c r="AG27" s="17">
        <f t="shared" si="2"/>
        <v>290</v>
      </c>
    </row>
    <row r="28" spans="1:34" x14ac:dyDescent="0.3">
      <c r="A28" t="s">
        <v>19</v>
      </c>
      <c r="B28" s="15">
        <v>45496</v>
      </c>
      <c r="C28">
        <v>140</v>
      </c>
      <c r="D28">
        <v>2817</v>
      </c>
      <c r="E28" t="s">
        <v>66</v>
      </c>
      <c r="F28" t="s">
        <v>67</v>
      </c>
      <c r="I28" t="s">
        <v>101</v>
      </c>
      <c r="J28" s="15">
        <v>45496</v>
      </c>
      <c r="K28">
        <v>138</v>
      </c>
      <c r="L28" t="s">
        <v>25</v>
      </c>
      <c r="M28" t="s">
        <v>50</v>
      </c>
      <c r="O28" t="s">
        <v>102</v>
      </c>
      <c r="V28"/>
      <c r="AF28" s="16" t="str">
        <f t="shared" si="1"/>
        <v/>
      </c>
      <c r="AG28" s="17" t="str">
        <f t="shared" si="2"/>
        <v/>
      </c>
    </row>
    <row r="29" spans="1:34" x14ac:dyDescent="0.3">
      <c r="A29" t="s">
        <v>19</v>
      </c>
      <c r="B29" s="15">
        <v>45496</v>
      </c>
      <c r="C29">
        <v>140</v>
      </c>
      <c r="D29">
        <v>2816</v>
      </c>
      <c r="E29" t="s">
        <v>66</v>
      </c>
      <c r="F29" t="s">
        <v>67</v>
      </c>
      <c r="I29" t="s">
        <v>103</v>
      </c>
      <c r="J29" s="15">
        <v>45496</v>
      </c>
      <c r="K29">
        <v>34</v>
      </c>
      <c r="L29" t="s">
        <v>25</v>
      </c>
      <c r="M29" t="s">
        <v>50</v>
      </c>
      <c r="O29" t="s">
        <v>104</v>
      </c>
      <c r="V29"/>
      <c r="AF29" s="16" t="str">
        <f t="shared" si="1"/>
        <v/>
      </c>
      <c r="AG29" s="17" t="str">
        <f t="shared" si="2"/>
        <v/>
      </c>
    </row>
    <row r="30" spans="1:34" x14ac:dyDescent="0.3">
      <c r="A30" t="s">
        <v>19</v>
      </c>
      <c r="B30" s="15">
        <v>45495</v>
      </c>
      <c r="C30">
        <v>139</v>
      </c>
      <c r="D30">
        <v>2815</v>
      </c>
      <c r="E30" t="s">
        <v>47</v>
      </c>
      <c r="F30" t="s">
        <v>48</v>
      </c>
      <c r="I30" t="s">
        <v>105</v>
      </c>
      <c r="J30" s="15">
        <v>45495</v>
      </c>
      <c r="K30">
        <v>91.29</v>
      </c>
      <c r="L30" t="s">
        <v>25</v>
      </c>
      <c r="M30" t="s">
        <v>50</v>
      </c>
      <c r="O30" t="s">
        <v>100</v>
      </c>
      <c r="V30"/>
      <c r="AF30" s="16">
        <f t="shared" si="1"/>
        <v>45495</v>
      </c>
      <c r="AG30" s="17">
        <f t="shared" si="2"/>
        <v>91.29</v>
      </c>
      <c r="AH30" s="19">
        <f>SUM(AG27:AG30)</f>
        <v>381.29</v>
      </c>
    </row>
    <row r="31" spans="1:34" x14ac:dyDescent="0.3">
      <c r="A31" t="s">
        <v>19</v>
      </c>
      <c r="B31" s="15">
        <v>45495</v>
      </c>
      <c r="C31">
        <v>139</v>
      </c>
      <c r="D31">
        <v>2814</v>
      </c>
      <c r="F31" t="s">
        <v>106</v>
      </c>
      <c r="H31" t="s">
        <v>107</v>
      </c>
      <c r="I31" t="s">
        <v>108</v>
      </c>
      <c r="J31" s="15">
        <v>45495</v>
      </c>
      <c r="K31">
        <v>-31.28</v>
      </c>
      <c r="L31" t="s">
        <v>25</v>
      </c>
      <c r="N31" t="s">
        <v>27</v>
      </c>
      <c r="O31" t="s">
        <v>108</v>
      </c>
      <c r="V31"/>
      <c r="AF31" s="16" t="str">
        <f t="shared" si="1"/>
        <v/>
      </c>
      <c r="AG31" s="17" t="str">
        <f t="shared" si="2"/>
        <v/>
      </c>
    </row>
    <row r="32" spans="1:34" x14ac:dyDescent="0.3">
      <c r="A32" t="s">
        <v>19</v>
      </c>
      <c r="B32" s="15">
        <v>45495</v>
      </c>
      <c r="C32">
        <v>139</v>
      </c>
      <c r="D32">
        <v>2813</v>
      </c>
      <c r="E32" t="s">
        <v>47</v>
      </c>
      <c r="F32" t="s">
        <v>48</v>
      </c>
      <c r="I32" t="s">
        <v>109</v>
      </c>
      <c r="J32" s="15">
        <v>45493</v>
      </c>
      <c r="K32">
        <v>912</v>
      </c>
      <c r="L32" t="s">
        <v>25</v>
      </c>
      <c r="M32" t="s">
        <v>50</v>
      </c>
      <c r="O32" t="s">
        <v>110</v>
      </c>
      <c r="V32"/>
      <c r="AF32" s="16">
        <f t="shared" si="1"/>
        <v>45493</v>
      </c>
      <c r="AG32" s="17">
        <f t="shared" si="2"/>
        <v>912</v>
      </c>
      <c r="AH32" s="19">
        <f>SUM(AG32)</f>
        <v>912</v>
      </c>
    </row>
    <row r="33" spans="1:34" x14ac:dyDescent="0.3">
      <c r="A33" t="s">
        <v>19</v>
      </c>
      <c r="B33" s="15">
        <v>45495</v>
      </c>
      <c r="C33">
        <v>139</v>
      </c>
      <c r="D33">
        <v>2812</v>
      </c>
      <c r="E33" t="s">
        <v>47</v>
      </c>
      <c r="F33" t="s">
        <v>48</v>
      </c>
      <c r="I33" t="s">
        <v>111</v>
      </c>
      <c r="J33" s="15">
        <v>45492</v>
      </c>
      <c r="K33">
        <v>104</v>
      </c>
      <c r="L33" t="s">
        <v>25</v>
      </c>
      <c r="M33" t="s">
        <v>50</v>
      </c>
      <c r="O33" t="s">
        <v>112</v>
      </c>
      <c r="V33"/>
      <c r="AF33" s="16">
        <f t="shared" si="1"/>
        <v>45492</v>
      </c>
      <c r="AG33" s="17">
        <f t="shared" si="2"/>
        <v>104</v>
      </c>
    </row>
    <row r="34" spans="1:34" x14ac:dyDescent="0.3">
      <c r="A34" t="s">
        <v>19</v>
      </c>
      <c r="B34" s="15">
        <v>45495</v>
      </c>
      <c r="C34">
        <v>139</v>
      </c>
      <c r="D34">
        <v>2811</v>
      </c>
      <c r="E34" t="s">
        <v>20</v>
      </c>
      <c r="F34" t="s">
        <v>21</v>
      </c>
      <c r="G34" t="s">
        <v>22</v>
      </c>
      <c r="H34" t="s">
        <v>23</v>
      </c>
      <c r="I34" t="s">
        <v>113</v>
      </c>
      <c r="J34" s="15">
        <v>45495</v>
      </c>
      <c r="K34">
        <v>135.37</v>
      </c>
      <c r="L34" t="s">
        <v>25</v>
      </c>
      <c r="M34" t="s">
        <v>26</v>
      </c>
      <c r="N34" t="s">
        <v>27</v>
      </c>
      <c r="O34" t="s">
        <v>114</v>
      </c>
      <c r="V34"/>
      <c r="AF34" s="16" t="str">
        <f t="shared" si="1"/>
        <v/>
      </c>
      <c r="AG34" s="17" t="str">
        <f t="shared" si="2"/>
        <v/>
      </c>
    </row>
    <row r="35" spans="1:34" x14ac:dyDescent="0.3">
      <c r="A35" t="s">
        <v>19</v>
      </c>
      <c r="B35" s="15">
        <v>45495</v>
      </c>
      <c r="C35">
        <v>139</v>
      </c>
      <c r="D35">
        <v>2810</v>
      </c>
      <c r="E35" t="s">
        <v>20</v>
      </c>
      <c r="F35" t="s">
        <v>21</v>
      </c>
      <c r="G35" t="s">
        <v>22</v>
      </c>
      <c r="H35" t="s">
        <v>23</v>
      </c>
      <c r="I35" t="s">
        <v>115</v>
      </c>
      <c r="J35" s="15">
        <v>45495</v>
      </c>
      <c r="K35">
        <v>281.69</v>
      </c>
      <c r="L35" t="s">
        <v>25</v>
      </c>
      <c r="M35" t="s">
        <v>26</v>
      </c>
      <c r="N35" t="s">
        <v>27</v>
      </c>
      <c r="O35" t="s">
        <v>116</v>
      </c>
      <c r="V35"/>
      <c r="AF35" s="16" t="str">
        <f t="shared" si="1"/>
        <v/>
      </c>
      <c r="AG35" s="17" t="str">
        <f t="shared" si="2"/>
        <v/>
      </c>
    </row>
    <row r="36" spans="1:34" x14ac:dyDescent="0.3">
      <c r="A36" t="s">
        <v>19</v>
      </c>
      <c r="B36" s="15">
        <v>45495</v>
      </c>
      <c r="C36">
        <v>139</v>
      </c>
      <c r="D36">
        <v>2809</v>
      </c>
      <c r="E36" t="s">
        <v>66</v>
      </c>
      <c r="F36" t="s">
        <v>67</v>
      </c>
      <c r="I36" t="s">
        <v>117</v>
      </c>
      <c r="J36" s="15">
        <v>45495</v>
      </c>
      <c r="K36">
        <v>197</v>
      </c>
      <c r="L36" t="s">
        <v>25</v>
      </c>
      <c r="M36" t="s">
        <v>50</v>
      </c>
      <c r="O36" t="s">
        <v>118</v>
      </c>
      <c r="V36"/>
      <c r="AF36" s="16" t="str">
        <f t="shared" si="1"/>
        <v/>
      </c>
      <c r="AG36" s="17" t="str">
        <f t="shared" si="2"/>
        <v/>
      </c>
    </row>
    <row r="37" spans="1:34" x14ac:dyDescent="0.3">
      <c r="A37" t="s">
        <v>19</v>
      </c>
      <c r="B37" s="15">
        <v>45495</v>
      </c>
      <c r="C37">
        <v>139</v>
      </c>
      <c r="D37">
        <v>2808</v>
      </c>
      <c r="E37" t="s">
        <v>47</v>
      </c>
      <c r="F37" t="s">
        <v>48</v>
      </c>
      <c r="I37" t="s">
        <v>119</v>
      </c>
      <c r="J37" s="15">
        <v>45492</v>
      </c>
      <c r="K37">
        <v>247</v>
      </c>
      <c r="L37" t="s">
        <v>25</v>
      </c>
      <c r="M37" t="s">
        <v>50</v>
      </c>
      <c r="O37" t="s">
        <v>120</v>
      </c>
      <c r="V37"/>
      <c r="AF37" s="16">
        <f t="shared" si="1"/>
        <v>45492</v>
      </c>
      <c r="AG37" s="17">
        <f t="shared" si="2"/>
        <v>247</v>
      </c>
    </row>
    <row r="38" spans="1:34" x14ac:dyDescent="0.3">
      <c r="A38" t="s">
        <v>19</v>
      </c>
      <c r="B38" s="15">
        <v>45495</v>
      </c>
      <c r="C38">
        <v>139</v>
      </c>
      <c r="D38">
        <v>2807</v>
      </c>
      <c r="I38" t="s">
        <v>121</v>
      </c>
      <c r="J38" s="15">
        <v>45492</v>
      </c>
      <c r="K38">
        <v>-12</v>
      </c>
      <c r="L38" t="s">
        <v>25</v>
      </c>
      <c r="O38" t="s">
        <v>121</v>
      </c>
      <c r="V38"/>
      <c r="AF38" s="16" t="str">
        <f t="shared" si="1"/>
        <v/>
      </c>
      <c r="AG38" s="17" t="str">
        <f t="shared" si="2"/>
        <v/>
      </c>
    </row>
    <row r="39" spans="1:34" x14ac:dyDescent="0.3">
      <c r="A39" t="s">
        <v>19</v>
      </c>
      <c r="B39" s="15">
        <v>45492</v>
      </c>
      <c r="C39">
        <v>138</v>
      </c>
      <c r="D39">
        <v>2806</v>
      </c>
      <c r="F39" t="s">
        <v>52</v>
      </c>
      <c r="H39" t="s">
        <v>53</v>
      </c>
      <c r="J39" s="15">
        <v>45492</v>
      </c>
      <c r="K39" s="22">
        <v>-2</v>
      </c>
      <c r="L39" t="s">
        <v>25</v>
      </c>
      <c r="N39" t="s">
        <v>27</v>
      </c>
      <c r="O39" t="s">
        <v>122</v>
      </c>
      <c r="V39"/>
      <c r="AF39" s="16" t="str">
        <f t="shared" si="1"/>
        <v/>
      </c>
      <c r="AG39" s="17" t="str">
        <f t="shared" si="2"/>
        <v/>
      </c>
    </row>
    <row r="40" spans="1:34" x14ac:dyDescent="0.3">
      <c r="A40" t="s">
        <v>19</v>
      </c>
      <c r="B40" s="15">
        <v>45492</v>
      </c>
      <c r="C40">
        <v>138</v>
      </c>
      <c r="D40">
        <v>2805</v>
      </c>
      <c r="E40" t="s">
        <v>47</v>
      </c>
      <c r="F40" t="s">
        <v>48</v>
      </c>
      <c r="J40" s="15">
        <v>45492</v>
      </c>
      <c r="K40" s="22">
        <v>116</v>
      </c>
      <c r="L40" t="s">
        <v>25</v>
      </c>
      <c r="M40" t="s">
        <v>50</v>
      </c>
      <c r="O40" t="s">
        <v>123</v>
      </c>
      <c r="V40"/>
      <c r="AF40" s="16">
        <f t="shared" si="1"/>
        <v>45492</v>
      </c>
      <c r="AG40" s="17">
        <f t="shared" si="2"/>
        <v>116</v>
      </c>
      <c r="AH40" s="19">
        <f>SUM(AG33:AG40)</f>
        <v>467</v>
      </c>
    </row>
    <row r="41" spans="1:34" x14ac:dyDescent="0.3">
      <c r="A41" t="s">
        <v>19</v>
      </c>
      <c r="B41" s="15">
        <v>45492</v>
      </c>
      <c r="C41">
        <v>138</v>
      </c>
      <c r="D41">
        <v>2804</v>
      </c>
      <c r="F41" t="s">
        <v>124</v>
      </c>
      <c r="H41" t="s">
        <v>125</v>
      </c>
      <c r="J41" s="15">
        <v>45492</v>
      </c>
      <c r="K41" s="22">
        <v>-294.27</v>
      </c>
      <c r="L41" t="s">
        <v>25</v>
      </c>
      <c r="N41" t="s">
        <v>27</v>
      </c>
      <c r="O41" t="s">
        <v>126</v>
      </c>
      <c r="V41"/>
      <c r="AF41" s="16" t="str">
        <f t="shared" si="1"/>
        <v/>
      </c>
      <c r="AG41" s="17" t="str">
        <f t="shared" si="2"/>
        <v/>
      </c>
    </row>
    <row r="42" spans="1:34" x14ac:dyDescent="0.3">
      <c r="A42" t="s">
        <v>19</v>
      </c>
      <c r="B42" s="15">
        <v>45492</v>
      </c>
      <c r="C42">
        <v>138</v>
      </c>
      <c r="D42">
        <v>2803</v>
      </c>
      <c r="E42" t="s">
        <v>20</v>
      </c>
      <c r="F42" t="s">
        <v>21</v>
      </c>
      <c r="G42" t="s">
        <v>22</v>
      </c>
      <c r="H42" t="s">
        <v>23</v>
      </c>
      <c r="J42" s="15">
        <v>45492</v>
      </c>
      <c r="K42" s="22">
        <v>91.84</v>
      </c>
      <c r="L42" t="s">
        <v>25</v>
      </c>
      <c r="M42" t="s">
        <v>26</v>
      </c>
      <c r="N42" t="s">
        <v>27</v>
      </c>
      <c r="O42" t="s">
        <v>127</v>
      </c>
      <c r="V42"/>
      <c r="AF42" s="16" t="str">
        <f t="shared" si="1"/>
        <v/>
      </c>
      <c r="AG42" s="17" t="str">
        <f t="shared" si="2"/>
        <v/>
      </c>
    </row>
    <row r="43" spans="1:34" x14ac:dyDescent="0.3">
      <c r="A43" t="s">
        <v>19</v>
      </c>
      <c r="B43" s="15">
        <v>45492</v>
      </c>
      <c r="C43">
        <v>138</v>
      </c>
      <c r="D43">
        <v>2802</v>
      </c>
      <c r="E43" t="s">
        <v>66</v>
      </c>
      <c r="F43" t="s">
        <v>67</v>
      </c>
      <c r="J43" s="15">
        <v>45492</v>
      </c>
      <c r="K43" s="22">
        <v>72</v>
      </c>
      <c r="L43" t="s">
        <v>25</v>
      </c>
      <c r="M43" t="s">
        <v>50</v>
      </c>
      <c r="O43" t="s">
        <v>128</v>
      </c>
      <c r="V43"/>
      <c r="AF43" s="16" t="str">
        <f t="shared" si="1"/>
        <v/>
      </c>
      <c r="AG43" s="17" t="str">
        <f t="shared" si="2"/>
        <v/>
      </c>
    </row>
    <row r="44" spans="1:34" x14ac:dyDescent="0.3">
      <c r="A44" t="s">
        <v>19</v>
      </c>
      <c r="B44" s="15">
        <v>45492</v>
      </c>
      <c r="C44">
        <v>138</v>
      </c>
      <c r="D44">
        <v>2801</v>
      </c>
      <c r="E44" t="s">
        <v>47</v>
      </c>
      <c r="F44" t="s">
        <v>48</v>
      </c>
      <c r="J44" s="15">
        <v>45491</v>
      </c>
      <c r="K44" s="22">
        <v>25</v>
      </c>
      <c r="L44" t="s">
        <v>25</v>
      </c>
      <c r="M44" t="s">
        <v>50</v>
      </c>
      <c r="O44" t="s">
        <v>129</v>
      </c>
      <c r="V44"/>
      <c r="AF44" s="16">
        <f t="shared" si="1"/>
        <v>45491</v>
      </c>
      <c r="AG44" s="17">
        <f t="shared" si="2"/>
        <v>25</v>
      </c>
    </row>
    <row r="45" spans="1:34" x14ac:dyDescent="0.3">
      <c r="A45" t="s">
        <v>19</v>
      </c>
      <c r="B45" s="15">
        <v>45492</v>
      </c>
      <c r="C45">
        <v>138</v>
      </c>
      <c r="D45">
        <v>2800</v>
      </c>
      <c r="E45" t="s">
        <v>47</v>
      </c>
      <c r="F45" t="s">
        <v>48</v>
      </c>
      <c r="J45" s="15">
        <v>45491</v>
      </c>
      <c r="K45" s="22">
        <v>108</v>
      </c>
      <c r="L45" t="s">
        <v>25</v>
      </c>
      <c r="M45" t="s">
        <v>50</v>
      </c>
      <c r="O45" t="s">
        <v>130</v>
      </c>
      <c r="V45"/>
      <c r="AF45" s="16">
        <f t="shared" si="1"/>
        <v>45491</v>
      </c>
      <c r="AG45" s="17">
        <f t="shared" si="2"/>
        <v>108</v>
      </c>
    </row>
    <row r="46" spans="1:34" x14ac:dyDescent="0.3">
      <c r="A46" t="s">
        <v>19</v>
      </c>
      <c r="B46" s="15">
        <v>45492</v>
      </c>
      <c r="C46">
        <v>138</v>
      </c>
      <c r="D46">
        <v>2799</v>
      </c>
      <c r="E46" t="s">
        <v>47</v>
      </c>
      <c r="F46" t="s">
        <v>48</v>
      </c>
      <c r="J46" s="15">
        <v>45491</v>
      </c>
      <c r="K46" s="22">
        <v>44</v>
      </c>
      <c r="L46" t="s">
        <v>25</v>
      </c>
      <c r="M46" t="s">
        <v>50</v>
      </c>
      <c r="O46" t="s">
        <v>131</v>
      </c>
      <c r="V46"/>
      <c r="AF46" s="16">
        <f t="shared" si="1"/>
        <v>45491</v>
      </c>
      <c r="AG46" s="17">
        <f t="shared" si="2"/>
        <v>44</v>
      </c>
    </row>
    <row r="47" spans="1:34" x14ac:dyDescent="0.3">
      <c r="A47" t="s">
        <v>19</v>
      </c>
      <c r="B47" s="15">
        <v>45492</v>
      </c>
      <c r="C47">
        <v>138</v>
      </c>
      <c r="D47">
        <v>2798</v>
      </c>
      <c r="E47" t="s">
        <v>47</v>
      </c>
      <c r="F47" t="s">
        <v>48</v>
      </c>
      <c r="J47" s="15">
        <v>45491</v>
      </c>
      <c r="K47" s="22">
        <v>23</v>
      </c>
      <c r="L47" t="s">
        <v>25</v>
      </c>
      <c r="M47" t="s">
        <v>50</v>
      </c>
      <c r="O47" t="s">
        <v>132</v>
      </c>
      <c r="V47"/>
      <c r="AF47" s="16">
        <f t="shared" si="1"/>
        <v>45491</v>
      </c>
      <c r="AG47" s="17">
        <f t="shared" si="2"/>
        <v>23</v>
      </c>
    </row>
    <row r="48" spans="1:34" x14ac:dyDescent="0.3">
      <c r="A48" t="s">
        <v>19</v>
      </c>
      <c r="B48" s="15">
        <v>45492</v>
      </c>
      <c r="C48">
        <v>138</v>
      </c>
      <c r="D48">
        <v>2797</v>
      </c>
      <c r="E48" t="s">
        <v>47</v>
      </c>
      <c r="F48" t="s">
        <v>48</v>
      </c>
      <c r="J48" s="15">
        <v>45491</v>
      </c>
      <c r="K48" s="22">
        <v>94</v>
      </c>
      <c r="L48" t="s">
        <v>25</v>
      </c>
      <c r="M48" t="s">
        <v>50</v>
      </c>
      <c r="O48" t="s">
        <v>133</v>
      </c>
      <c r="V48"/>
      <c r="AF48" s="16">
        <f t="shared" si="1"/>
        <v>45491</v>
      </c>
      <c r="AG48" s="17">
        <f t="shared" si="2"/>
        <v>94</v>
      </c>
      <c r="AH48" s="19">
        <f>SUM(AG44:AG48)</f>
        <v>294</v>
      </c>
    </row>
    <row r="49" spans="1:33" x14ac:dyDescent="0.3">
      <c r="A49" t="s">
        <v>19</v>
      </c>
      <c r="B49" s="15">
        <v>45491</v>
      </c>
      <c r="C49">
        <v>137</v>
      </c>
      <c r="D49">
        <v>2796</v>
      </c>
      <c r="E49" t="s">
        <v>134</v>
      </c>
      <c r="F49" t="s">
        <v>135</v>
      </c>
      <c r="J49" s="15">
        <v>45491</v>
      </c>
      <c r="K49" s="22">
        <v>-847.5</v>
      </c>
      <c r="L49" t="s">
        <v>25</v>
      </c>
      <c r="M49" t="s">
        <v>136</v>
      </c>
      <c r="O49" t="s">
        <v>137</v>
      </c>
      <c r="V49"/>
      <c r="AF49" s="16" t="str">
        <f t="shared" si="1"/>
        <v/>
      </c>
      <c r="AG49" s="17" t="str">
        <f t="shared" si="2"/>
        <v/>
      </c>
    </row>
    <row r="50" spans="1:33" x14ac:dyDescent="0.3">
      <c r="A50" t="s">
        <v>19</v>
      </c>
      <c r="B50" s="15">
        <v>45491</v>
      </c>
      <c r="C50">
        <v>137</v>
      </c>
      <c r="D50">
        <v>2795</v>
      </c>
      <c r="E50" t="s">
        <v>138</v>
      </c>
      <c r="F50" t="s">
        <v>139</v>
      </c>
      <c r="J50" s="15">
        <v>45491</v>
      </c>
      <c r="K50" s="22">
        <v>-1527.32</v>
      </c>
      <c r="L50" t="s">
        <v>25</v>
      </c>
      <c r="M50" t="s">
        <v>26</v>
      </c>
      <c r="O50">
        <v>701127</v>
      </c>
      <c r="V50"/>
      <c r="AF50" s="16" t="str">
        <f t="shared" si="1"/>
        <v/>
      </c>
      <c r="AG50" s="17" t="str">
        <f t="shared" si="2"/>
        <v/>
      </c>
    </row>
  </sheetData>
  <mergeCells count="1">
    <mergeCell ref="AF3:AG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FORMULE TOTAL</vt:lpstr>
      <vt:lpstr>'FORMULE TOTAL'!Impression_des_titres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EQUINOXE SA</dc:creator>
  <cp:lastModifiedBy>EQUINOXE SA</cp:lastModifiedBy>
  <dcterms:created xsi:type="dcterms:W3CDTF">2024-07-29T07:13:07Z</dcterms:created>
  <dcterms:modified xsi:type="dcterms:W3CDTF">2024-07-29T07:14:39Z</dcterms:modified>
</cp:coreProperties>
</file>