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ousi\Documents\Excel\exemples\PQ\"/>
    </mc:Choice>
  </mc:AlternateContent>
  <xr:revisionPtr revIDLastSave="0" documentId="13_ncr:1_{B0823B55-57DC-4FF2-854A-EEF29C10E20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iste - 2024-06-08T203446.910" sheetId="1" r:id="rId1"/>
  </sheets>
  <definedNames>
    <definedName name="_xlnm._FilterDatabase" localSheetId="0" hidden="1">'liste - 2024-06-08T203446.910'!$A$1:$H$1</definedName>
    <definedName name="Segment_Années__Date">#N/A</definedName>
    <definedName name="Segment_Années__Date1">#N/A</definedName>
    <definedName name="Segment_Mois__Date">#N/A</definedName>
    <definedName name="Segment_Mois__Date1">#N/A</definedName>
    <definedName name="Segment_Type_de_Verre">#N/A</definedName>
    <definedName name="Segment_Type_de_Verre1">#N/A</definedName>
  </definedNames>
  <calcPr calcId="191029"/>
  <pivotCaches>
    <pivotCache cacheId="4" r:id="rId2"/>
    <pivotCache cacheId="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I2" i="1" s="1"/>
  <c r="H3" i="1"/>
  <c r="H4" i="1"/>
  <c r="H5" i="1"/>
  <c r="H8" i="1"/>
  <c r="H9" i="1"/>
  <c r="H6" i="1"/>
  <c r="H7" i="1"/>
  <c r="H10" i="1"/>
  <c r="H11" i="1"/>
  <c r="H12" i="1"/>
  <c r="H13" i="1"/>
  <c r="H14" i="1"/>
  <c r="H15" i="1"/>
  <c r="H16" i="1"/>
  <c r="H17" i="1"/>
  <c r="H18" i="1"/>
  <c r="H19" i="1"/>
  <c r="H20" i="1"/>
  <c r="H21" i="1"/>
  <c r="H24" i="1"/>
  <c r="H25" i="1"/>
  <c r="H26" i="1"/>
  <c r="H27" i="1"/>
  <c r="H22" i="1"/>
  <c r="H23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2" i="1"/>
  <c r="H63" i="1"/>
  <c r="H60" i="1"/>
  <c r="H61" i="1"/>
  <c r="I56" i="1" l="1"/>
  <c r="I59" i="1"/>
  <c r="I57" i="1"/>
  <c r="I52" i="1"/>
  <c r="I60" i="1"/>
  <c r="I55" i="1"/>
  <c r="I49" i="1"/>
  <c r="I53" i="1"/>
  <c r="I62" i="1"/>
  <c r="I63" i="1"/>
  <c r="I54" i="1"/>
  <c r="I51" i="1"/>
  <c r="I58" i="1"/>
  <c r="I50" i="1"/>
  <c r="I61" i="1"/>
  <c r="I42" i="1"/>
  <c r="I22" i="1"/>
  <c r="I41" i="1"/>
  <c r="I33" i="1"/>
  <c r="I18" i="1"/>
  <c r="I36" i="1"/>
  <c r="I34" i="1"/>
  <c r="I10" i="1"/>
  <c r="I9" i="1"/>
  <c r="I44" i="1"/>
  <c r="I28" i="1"/>
  <c r="I20" i="1"/>
  <c r="I12" i="1"/>
  <c r="I8" i="1"/>
  <c r="I43" i="1"/>
  <c r="I35" i="1"/>
  <c r="I23" i="1"/>
  <c r="I19" i="1"/>
  <c r="I11" i="1"/>
  <c r="I3" i="1"/>
  <c r="I48" i="1"/>
  <c r="I40" i="1"/>
  <c r="I32" i="1"/>
  <c r="I16" i="1"/>
  <c r="I7" i="1"/>
  <c r="I47" i="1"/>
  <c r="I39" i="1"/>
  <c r="I31" i="1"/>
  <c r="I25" i="1"/>
  <c r="I15" i="1"/>
  <c r="I38" i="1"/>
  <c r="I30" i="1"/>
  <c r="I24" i="1"/>
  <c r="I14" i="1"/>
  <c r="I4" i="1"/>
  <c r="I46" i="1"/>
  <c r="I45" i="1"/>
  <c r="I37" i="1"/>
  <c r="I29" i="1"/>
  <c r="I21" i="1"/>
  <c r="I13" i="1"/>
  <c r="I26" i="1"/>
  <c r="I6" i="1"/>
  <c r="I17" i="1"/>
  <c r="I5" i="1"/>
  <c r="I2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CA3973-47D8-4D29-A126-6469EB1B9E27}" keepAlive="1" name="Requête - T_Final" description="Connexion à la requête « T_Final » dans le classeur." type="5" refreshedVersion="8" background="1">
    <dbPr connection="Provider=Microsoft.Mashup.OleDb.1;Data Source=$Workbook$;Location=T_Final;Extended Properties=&quot;&quot;" command="SELECT * FROM [T_Final]"/>
  </connection>
</connections>
</file>

<file path=xl/sharedStrings.xml><?xml version="1.0" encoding="utf-8"?>
<sst xmlns="http://schemas.openxmlformats.org/spreadsheetml/2006/main" count="331" uniqueCount="70">
  <si>
    <t>Date</t>
  </si>
  <si>
    <t>Client</t>
  </si>
  <si>
    <t>N° fact.</t>
  </si>
  <si>
    <t>Type de Verre</t>
  </si>
  <si>
    <t>Type</t>
  </si>
  <si>
    <t>UNIFOCAL</t>
  </si>
  <si>
    <t>Devis Validé</t>
  </si>
  <si>
    <t>PROGRESSIF</t>
  </si>
  <si>
    <t>Devis</t>
  </si>
  <si>
    <t>MI-DISTANCE</t>
  </si>
  <si>
    <t>Total général</t>
  </si>
  <si>
    <t>Types Devis</t>
  </si>
  <si>
    <t>Nb Devis</t>
  </si>
  <si>
    <t>Taux</t>
  </si>
  <si>
    <t>Calcul</t>
  </si>
  <si>
    <t>Num client</t>
  </si>
  <si>
    <t>Matière</t>
  </si>
  <si>
    <t>Flags</t>
  </si>
  <si>
    <t>ABRANTES MARIA</t>
  </si>
  <si>
    <t>D100005687</t>
  </si>
  <si>
    <t>ORGANIQUE</t>
  </si>
  <si>
    <t>ADAM VALERIE</t>
  </si>
  <si>
    <t>D100005540</t>
  </si>
  <si>
    <t>ASSEMAT ELODIE</t>
  </si>
  <si>
    <t>D100005571</t>
  </si>
  <si>
    <t>D100005563</t>
  </si>
  <si>
    <t>CAMINADE HINATEA</t>
  </si>
  <si>
    <t>D100005622</t>
  </si>
  <si>
    <t>CAMINADE YOANN</t>
  </si>
  <si>
    <t>D100005611</t>
  </si>
  <si>
    <t>CAMP LAURENCE</t>
  </si>
  <si>
    <t>D100005585</t>
  </si>
  <si>
    <t>CANALS ELIOT</t>
  </si>
  <si>
    <t>D100005696</t>
  </si>
  <si>
    <t>D100005697</t>
  </si>
  <si>
    <t>D100005698</t>
  </si>
  <si>
    <t>CAPUS GHISLAINE</t>
  </si>
  <si>
    <t>D100005678</t>
  </si>
  <si>
    <t>D100005679</t>
  </si>
  <si>
    <t>D100005680</t>
  </si>
  <si>
    <t>CATHALA ELIOTT</t>
  </si>
  <si>
    <t>D100005517</t>
  </si>
  <si>
    <t>D100005518</t>
  </si>
  <si>
    <t>CATHALA REGIS</t>
  </si>
  <si>
    <t>D100005683</t>
  </si>
  <si>
    <t>D100005689</t>
  </si>
  <si>
    <t>CHABBERT PAULINE</t>
  </si>
  <si>
    <t>D100005587</t>
  </si>
  <si>
    <t>CHARBONNEL LAURENCE</t>
  </si>
  <si>
    <t>D100005602</t>
  </si>
  <si>
    <t>CHOLET SOPHIE</t>
  </si>
  <si>
    <t>D100005533</t>
  </si>
  <si>
    <t>CHOUSA LOIC</t>
  </si>
  <si>
    <t>D100005594</t>
  </si>
  <si>
    <t>CHOUSA PEDRO</t>
  </si>
  <si>
    <t>D100005592</t>
  </si>
  <si>
    <t>DHO GILBERT</t>
  </si>
  <si>
    <t>D100005632</t>
  </si>
  <si>
    <t>D100005633</t>
  </si>
  <si>
    <t>DI PAOLO SANDRINE</t>
  </si>
  <si>
    <t>D100005580</t>
  </si>
  <si>
    <t>GAU GERARD</t>
  </si>
  <si>
    <t>D100005652</t>
  </si>
  <si>
    <t>D100005655</t>
  </si>
  <si>
    <t>GAU MARTINE</t>
  </si>
  <si>
    <t>D100005653</t>
  </si>
  <si>
    <t>D100005654</t>
  </si>
  <si>
    <t>HOULES ANNE MARIE</t>
  </si>
  <si>
    <t>D100005561</t>
  </si>
  <si>
    <t>D100005562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</si>
</sst>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pivotButton="1"/>
    <xf numFmtId="14" fontId="14" fillId="0" borderId="0" xfId="0" applyNumberFormat="1" applyFont="1"/>
    <xf numFmtId="0" fontId="14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9">
    <dxf>
      <alignment horizontal="center"/>
    </dxf>
    <dxf>
      <numFmt numFmtId="14" formatCode="0.00%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alignment horizontal="center"/>
    </dxf>
    <dxf>
      <numFmt numFmtId="14" formatCode="0.00%"/>
    </dxf>
    <dxf>
      <alignment horizontal="center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19" formatCode="dd/mm/yyyy"/>
    </dxf>
    <dxf>
      <numFmt numFmtId="19" formatCode="dd/mm/yyyy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numFmt numFmtId="14" formatCode="0.00%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13" Type="http://schemas.openxmlformats.org/officeDocument/2006/relationships/sharedStrings" Target="sharedStrings.xml"/><Relationship Id="rId3" Type="http://schemas.openxmlformats.org/officeDocument/2006/relationships/pivotCacheDefinition" Target="pivotCache/pivotCacheDefinition2.xml"/><Relationship Id="rId7" Type="http://schemas.microsoft.com/office/2007/relationships/slicerCache" Target="slicerCaches/slicerCache4.xml"/><Relationship Id="rId12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connections" Target="connections.xml"/><Relationship Id="rId5" Type="http://schemas.microsoft.com/office/2007/relationships/slicerCache" Target="slicerCaches/slicerCache2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microsoft.com/office/2007/relationships/slicerCache" Target="slicerCaches/slicerCache1.xml"/><Relationship Id="rId9" Type="http://schemas.microsoft.com/office/2007/relationships/slicerCache" Target="slicerCaches/slicerCache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133350</xdr:rowOff>
    </xdr:from>
    <xdr:to>
      <xdr:col>17</xdr:col>
      <xdr:colOff>1134447</xdr:colOff>
      <xdr:row>27</xdr:row>
      <xdr:rowOff>114563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422393-63A7-29DE-363D-AE97C1725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3371850"/>
          <a:ext cx="6963747" cy="1886213"/>
        </a:xfrm>
        <a:prstGeom prst="rect">
          <a:avLst/>
        </a:prstGeom>
      </xdr:spPr>
    </xdr:pic>
    <xdr:clientData/>
  </xdr:twoCellAnchor>
  <xdr:twoCellAnchor>
    <xdr:from>
      <xdr:col>18</xdr:col>
      <xdr:colOff>914400</xdr:colOff>
      <xdr:row>4</xdr:row>
      <xdr:rowOff>85725</xdr:rowOff>
    </xdr:from>
    <xdr:to>
      <xdr:col>20</xdr:col>
      <xdr:colOff>276225</xdr:colOff>
      <xdr:row>8</xdr:row>
      <xdr:rowOff>0</xdr:rowOff>
    </xdr:to>
    <xdr:sp macro="" textlink="">
      <xdr:nvSpPr>
        <xdr:cNvPr id="3" name="Légende : flèche vers le haut 2">
          <a:extLst>
            <a:ext uri="{FF2B5EF4-FFF2-40B4-BE49-F238E27FC236}">
              <a16:creationId xmlns:a16="http://schemas.microsoft.com/office/drawing/2014/main" id="{BAB9FBEA-FAA8-0CD9-E561-5E0C26FA3F86}"/>
            </a:ext>
          </a:extLst>
        </xdr:cNvPr>
        <xdr:cNvSpPr/>
      </xdr:nvSpPr>
      <xdr:spPr>
        <a:xfrm>
          <a:off x="17306925" y="1419225"/>
          <a:ext cx="1066800" cy="676275"/>
        </a:xfrm>
        <a:prstGeom prst="upArrowCallou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TCD issu de Power Query</a:t>
          </a:r>
        </a:p>
      </xdr:txBody>
    </xdr:sp>
    <xdr:clientData/>
  </xdr:twoCellAnchor>
  <xdr:twoCellAnchor>
    <xdr:from>
      <xdr:col>12</xdr:col>
      <xdr:colOff>85725</xdr:colOff>
      <xdr:row>4</xdr:row>
      <xdr:rowOff>123825</xdr:rowOff>
    </xdr:from>
    <xdr:to>
      <xdr:col>15</xdr:col>
      <xdr:colOff>28575</xdr:colOff>
      <xdr:row>8</xdr:row>
      <xdr:rowOff>38100</xdr:rowOff>
    </xdr:to>
    <xdr:sp macro="" textlink="">
      <xdr:nvSpPr>
        <xdr:cNvPr id="4" name="Légende : flèche vers le haut 3">
          <a:extLst>
            <a:ext uri="{FF2B5EF4-FFF2-40B4-BE49-F238E27FC236}">
              <a16:creationId xmlns:a16="http://schemas.microsoft.com/office/drawing/2014/main" id="{C2385A2B-A51C-F1D6-8913-C44C59F2D4A9}"/>
            </a:ext>
          </a:extLst>
        </xdr:cNvPr>
        <xdr:cNvSpPr/>
      </xdr:nvSpPr>
      <xdr:spPr>
        <a:xfrm>
          <a:off x="11125200" y="885825"/>
          <a:ext cx="2038350" cy="676275"/>
        </a:xfrm>
        <a:prstGeom prst="upArrowCallou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solidFill>
                <a:srgbClr val="FF0000"/>
              </a:solidFill>
            </a:rPr>
            <a:t>TCD issu de des formules</a:t>
          </a:r>
        </a:p>
        <a:p>
          <a:pPr algn="ctr"/>
          <a:r>
            <a:rPr lang="fr-FR" sz="1100">
              <a:solidFill>
                <a:srgbClr val="FF0000"/>
              </a:solidFill>
            </a:rPr>
            <a:t>de la</a:t>
          </a:r>
          <a:r>
            <a:rPr lang="fr-FR" sz="1100" baseline="0">
              <a:solidFill>
                <a:srgbClr val="FF0000"/>
              </a:solidFill>
            </a:rPr>
            <a:t> colonne I</a:t>
          </a:r>
        </a:p>
      </xdr:txBody>
    </xdr:sp>
    <xdr:clientData/>
  </xdr:twoCellAnchor>
  <xdr:oneCellAnchor>
    <xdr:from>
      <xdr:col>9</xdr:col>
      <xdr:colOff>5049</xdr:colOff>
      <xdr:row>9</xdr:row>
      <xdr:rowOff>57150</xdr:rowOff>
    </xdr:from>
    <xdr:ext cx="2474845" cy="436786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CF6B392-DEEB-AB31-BAE1-FA182457ABE3}"/>
            </a:ext>
          </a:extLst>
        </xdr:cNvPr>
        <xdr:cNvSpPr txBox="1"/>
      </xdr:nvSpPr>
      <xdr:spPr>
        <a:xfrm>
          <a:off x="8234649" y="1771650"/>
          <a:ext cx="2474845" cy="43678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fr-FR" sz="1100" b="1">
              <a:solidFill>
                <a:srgbClr val="FF0000"/>
              </a:solidFill>
            </a:rPr>
            <a:t>Formule modifiée (ne tient</a:t>
          </a:r>
          <a:r>
            <a:rPr lang="fr-FR" sz="1100" b="1" baseline="0">
              <a:solidFill>
                <a:srgbClr val="FF0000"/>
              </a:solidFill>
            </a:rPr>
            <a:t> plus compte</a:t>
          </a:r>
        </a:p>
        <a:p>
          <a:pPr algn="ctr"/>
          <a:r>
            <a:rPr lang="fr-FR" sz="1100" b="1" baseline="0">
              <a:solidFill>
                <a:srgbClr val="FF0000"/>
              </a:solidFill>
            </a:rPr>
            <a:t>de la colonne G</a:t>
          </a:r>
          <a:endParaRPr lang="fr-FR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9</xdr:col>
      <xdr:colOff>104776</xdr:colOff>
      <xdr:row>6</xdr:row>
      <xdr:rowOff>28574</xdr:rowOff>
    </xdr:from>
    <xdr:to>
      <xdr:col>10</xdr:col>
      <xdr:colOff>647701</xdr:colOff>
      <xdr:row>8</xdr:row>
      <xdr:rowOff>133349</xdr:rowOff>
    </xdr:to>
    <xdr:sp macro="" textlink="">
      <xdr:nvSpPr>
        <xdr:cNvPr id="8" name="Flèche : angle droit 7">
          <a:extLst>
            <a:ext uri="{FF2B5EF4-FFF2-40B4-BE49-F238E27FC236}">
              <a16:creationId xmlns:a16="http://schemas.microsoft.com/office/drawing/2014/main" id="{1CA545B1-E360-7C5A-A42B-ABB2F13F243B}"/>
            </a:ext>
          </a:extLst>
        </xdr:cNvPr>
        <xdr:cNvSpPr/>
      </xdr:nvSpPr>
      <xdr:spPr>
        <a:xfrm rot="16200000">
          <a:off x="8586788" y="919162"/>
          <a:ext cx="485775" cy="990600"/>
        </a:xfrm>
        <a:prstGeom prst="bentUpArrow">
          <a:avLst>
            <a:gd name="adj1" fmla="val 25000"/>
            <a:gd name="adj2" fmla="val 25000"/>
            <a:gd name="adj3" fmla="val 35294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561974</xdr:colOff>
      <xdr:row>25</xdr:row>
      <xdr:rowOff>171450</xdr:rowOff>
    </xdr:from>
    <xdr:to>
      <xdr:col>15</xdr:col>
      <xdr:colOff>609599</xdr:colOff>
      <xdr:row>30</xdr:row>
      <xdr:rowOff>171450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9E8E6FF0-B205-F2E7-D530-D02717D73E80}"/>
            </a:ext>
          </a:extLst>
        </xdr:cNvPr>
        <xdr:cNvSpPr/>
      </xdr:nvSpPr>
      <xdr:spPr>
        <a:xfrm>
          <a:off x="11601449" y="4933950"/>
          <a:ext cx="2143125" cy="952500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Tri effectué par order croissant sur les Flags,</a:t>
          </a:r>
          <a:r>
            <a:rPr lang="fr-FR" sz="1100" baseline="0"/>
            <a:t> puis par ordre décroissant sur les Types</a:t>
          </a:r>
          <a:endParaRPr lang="fr-FR" sz="1100"/>
        </a:p>
      </xdr:txBody>
    </xdr:sp>
    <xdr:clientData/>
  </xdr:twoCellAnchor>
  <xdr:twoCellAnchor editAs="oneCell">
    <xdr:from>
      <xdr:col>22</xdr:col>
      <xdr:colOff>257175</xdr:colOff>
      <xdr:row>1</xdr:row>
      <xdr:rowOff>85725</xdr:rowOff>
    </xdr:from>
    <xdr:to>
      <xdr:col>24</xdr:col>
      <xdr:colOff>561975</xdr:colOff>
      <xdr:row>9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Type de Verre">
              <a:extLst>
                <a:ext uri="{FF2B5EF4-FFF2-40B4-BE49-F238E27FC236}">
                  <a16:creationId xmlns:a16="http://schemas.microsoft.com/office/drawing/2014/main" id="{C185EB4E-4B2F-FD82-BAEC-85D703A2D5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de Verr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659600" y="276225"/>
              <a:ext cx="1828800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123825</xdr:colOff>
      <xdr:row>10</xdr:row>
      <xdr:rowOff>171450</xdr:rowOff>
    </xdr:from>
    <xdr:to>
      <xdr:col>26</xdr:col>
      <xdr:colOff>428625</xdr:colOff>
      <xdr:row>17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Années (Date)">
              <a:extLst>
                <a:ext uri="{FF2B5EF4-FFF2-40B4-BE49-F238E27FC236}">
                  <a16:creationId xmlns:a16="http://schemas.microsoft.com/office/drawing/2014/main" id="{5C16EEED-C7A0-2C6F-D22C-24CC43BB23A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s (Date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050250" y="2076450"/>
              <a:ext cx="1828800" cy="1181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266700</xdr:colOff>
      <xdr:row>10</xdr:row>
      <xdr:rowOff>180975</xdr:rowOff>
    </xdr:from>
    <xdr:to>
      <xdr:col>23</xdr:col>
      <xdr:colOff>571500</xdr:colOff>
      <xdr:row>17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1" name="Mois (Date)">
              <a:extLst>
                <a:ext uri="{FF2B5EF4-FFF2-40B4-BE49-F238E27FC236}">
                  <a16:creationId xmlns:a16="http://schemas.microsoft.com/office/drawing/2014/main" id="{4906DE31-BC8F-9EAD-D593-6A601E19C1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 (Date)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07125" y="2085975"/>
              <a:ext cx="1828800" cy="1181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428625</xdr:colOff>
      <xdr:row>0</xdr:row>
      <xdr:rowOff>104775</xdr:rowOff>
    </xdr:from>
    <xdr:to>
      <xdr:col>17</xdr:col>
      <xdr:colOff>190500</xdr:colOff>
      <xdr:row>7</xdr:row>
      <xdr:rowOff>85725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Type de Verre 1">
              <a:extLst>
                <a:ext uri="{FF2B5EF4-FFF2-40B4-BE49-F238E27FC236}">
                  <a16:creationId xmlns:a16="http://schemas.microsoft.com/office/drawing/2014/main" id="{7F01FD0C-D811-4D8B-3B60-10E73557944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de Verr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563600" y="104775"/>
              <a:ext cx="1828800" cy="131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657225</xdr:colOff>
      <xdr:row>9</xdr:row>
      <xdr:rowOff>0</xdr:rowOff>
    </xdr:from>
    <xdr:to>
      <xdr:col>15</xdr:col>
      <xdr:colOff>390525</xdr:colOff>
      <xdr:row>16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2" name="Mois (Date) 1">
              <a:extLst>
                <a:ext uri="{FF2B5EF4-FFF2-40B4-BE49-F238E27FC236}">
                  <a16:creationId xmlns:a16="http://schemas.microsoft.com/office/drawing/2014/main" id="{1EBDE33F-4E62-0DE8-F63E-DCB65A2F42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 (Date)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696700" y="1714500"/>
              <a:ext cx="1828800" cy="136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771525</xdr:colOff>
      <xdr:row>8</xdr:row>
      <xdr:rowOff>171450</xdr:rowOff>
    </xdr:from>
    <xdr:to>
      <xdr:col>17</xdr:col>
      <xdr:colOff>533400</xdr:colOff>
      <xdr:row>15</xdr:row>
      <xdr:rowOff>180975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3" name="Années (Date) 1">
              <a:extLst>
                <a:ext uri="{FF2B5EF4-FFF2-40B4-BE49-F238E27FC236}">
                  <a16:creationId xmlns:a16="http://schemas.microsoft.com/office/drawing/2014/main" id="{1E6E9DEF-D45E-7490-DEC2-3D05AC6F9F4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s (Date)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906500" y="1695450"/>
              <a:ext cx="1828800" cy="1343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to" refreshedDate="45453.620210648151" createdVersion="8" refreshedVersion="8" minRefreshableVersion="3" recordCount="62" xr:uid="{07CE6B4B-4E80-487A-9422-DBC35B223CAE}">
  <cacheSource type="worksheet">
    <worksheetSource name="T_Data"/>
  </cacheSource>
  <cacheFields count="11">
    <cacheField name="Date" numFmtId="14">
      <sharedItems containsSemiMixedTypes="0" containsNonDate="0" containsDate="1" containsString="0" minDate="2024-01-02T00:00:00" maxDate="2024-02-02T00:00:00" count="15">
        <d v="2024-02-01T00:00:00"/>
        <d v="2024-01-04T00:00:00"/>
        <d v="2024-01-09T00:00:00"/>
        <d v="2024-01-19T00:00:00"/>
        <d v="2024-01-18T00:00:00"/>
        <d v="2024-01-12T00:00:00"/>
        <d v="2024-01-31T00:00:00"/>
        <d v="2024-01-27T00:00:00"/>
        <d v="2024-01-02T00:00:00"/>
        <d v="2024-01-30T00:00:00"/>
        <d v="2024-01-13T00:00:00"/>
        <d v="2024-01-03T00:00:00"/>
        <d v="2024-01-23T00:00:00"/>
        <d v="2024-01-11T00:00:00"/>
        <d v="2024-01-25T00:00:00"/>
      </sharedItems>
      <fieldGroup par="10"/>
    </cacheField>
    <cacheField name="Num client" numFmtId="0">
      <sharedItems containsSemiMixedTypes="0" containsString="0" containsNumber="1" containsInteger="1" minValue="100000208" maxValue="100002706"/>
    </cacheField>
    <cacheField name="Client" numFmtId="0">
      <sharedItems/>
    </cacheField>
    <cacheField name="N° fact." numFmtId="0">
      <sharedItems/>
    </cacheField>
    <cacheField name="Matière" numFmtId="0">
      <sharedItems/>
    </cacheField>
    <cacheField name="Type de Verre" numFmtId="0">
      <sharedItems count="3">
        <s v="PROGRESSIF"/>
        <s v="UNIFOCAL"/>
        <s v="MI-DISTANCE"/>
      </sharedItems>
    </cacheField>
    <cacheField name="Type" numFmtId="0">
      <sharedItems count="2">
        <s v="Devis Validé"/>
        <s v="Devis"/>
      </sharedItems>
    </cacheField>
    <cacheField name="Flags" numFmtId="0">
      <sharedItems/>
    </cacheField>
    <cacheField name="Calcul" numFmtId="0">
      <sharedItems containsSemiMixedTypes="0" containsString="0" containsNumber="1" containsInteger="1" minValue="0" maxValue="1"/>
    </cacheField>
    <cacheField name="Mois (Date)" numFmtId="0" databaseField="0">
      <fieldGroup base="0">
        <rangePr groupBy="months" startDate="2024-01-02T00:00:00" endDate="2024-02-02T00:00:00"/>
        <groupItems count="14">
          <s v="&lt;02/01/2024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2/02/2024"/>
        </groupItems>
      </fieldGroup>
    </cacheField>
    <cacheField name="Années (Date)" numFmtId="0" databaseField="0">
      <fieldGroup base="0">
        <rangePr groupBy="years" startDate="2024-01-02T00:00:00" endDate="2024-02-02T00:00:00"/>
        <groupItems count="3">
          <s v="&lt;02/01/2024"/>
          <s v="2024"/>
          <s v="&gt;02/02/2024"/>
        </groupItems>
      </fieldGroup>
    </cacheField>
  </cacheFields>
  <extLst>
    <ext xmlns:x14="http://schemas.microsoft.com/office/spreadsheetml/2009/9/main" uri="{725AE2AE-9491-48be-B2B4-4EB974FC3084}">
      <x14:pivotCacheDefinition pivotCacheId="96860338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to" refreshedDate="45453.620212152775" backgroundQuery="1" createdVersion="8" refreshedVersion="8" minRefreshableVersion="3" recordCount="20" xr:uid="{5CA05CBC-E62E-4196-BAF9-0E0F73F75D78}">
  <cacheSource type="external" connectionId="1"/>
  <cacheFields count="6">
    <cacheField name="Flags" numFmtId="0">
      <sharedItems count="20">
        <s v="ABRANTES MARIAPROGRESSIF"/>
        <s v="ADAM VALERIEPROGRESSIF"/>
        <s v="ASSEMAT ELODIEUNIFOCAL"/>
        <s v="CAMINADE HINATEAUNIFOCAL"/>
        <s v="CAMINADE YOANNUNIFOCAL"/>
        <s v="CAMP LAURENCEMI-DISTANCE"/>
        <s v="CANALS ELIOTUNIFOCAL"/>
        <s v="CAPUS GHISLAINEPROGRESSIF"/>
        <s v="CATHALA ELIOTTUNIFOCAL"/>
        <s v="CATHALA REGISUNIFOCAL"/>
        <s v="CHABBERT PAULINEUNIFOCAL"/>
        <s v="CHARBONNEL LAURENCEMI-DISTANCE"/>
        <s v="CHOLET SOPHIEPROGRESSIF"/>
        <s v="CHOUSA LOICUNIFOCAL"/>
        <s v="CHOUSA PEDROUNIFOCAL"/>
        <s v="DHO GILBERTPROGRESSIF"/>
        <s v="DI PAOLO SANDRINEPROGRESSIF"/>
        <s v="GAU GERARDPROGRESSIF"/>
        <s v="GAU MARTINEPROGRESSIF"/>
        <s v="HOULES ANNE MARIEPROGRESSIF"/>
      </sharedItems>
    </cacheField>
    <cacheField name="Date" numFmtId="0">
      <sharedItems containsSemiMixedTypes="0" containsNonDate="0" containsDate="1" containsString="0" minDate="2024-01-02T00:00:00" maxDate="2024-02-02T00:00:00" count="15">
        <d v="2024-02-01T00:00:00"/>
        <d v="2024-01-04T00:00:00"/>
        <d v="2024-01-09T00:00:00"/>
        <d v="2024-01-19T00:00:00"/>
        <d v="2024-01-18T00:00:00"/>
        <d v="2024-01-12T00:00:00"/>
        <d v="2024-01-31T00:00:00"/>
        <d v="2024-01-27T00:00:00"/>
        <d v="2024-01-02T00:00:00"/>
        <d v="2024-01-13T00:00:00"/>
        <d v="2024-01-03T00:00:00"/>
        <d v="2024-01-23T00:00:00"/>
        <d v="2024-01-11T00:00:00"/>
        <d v="2024-01-25T00:00:00"/>
        <d v="2024-01-30T00:00:00" u="1"/>
      </sharedItems>
      <fieldGroup par="5"/>
    </cacheField>
    <cacheField name="Type de Verre" numFmtId="0">
      <sharedItems count="3">
        <s v="PROGRESSIF"/>
        <s v="UNIFOCAL"/>
        <s v="MI-DISTANCE"/>
      </sharedItems>
    </cacheField>
    <cacheField name="Type" numFmtId="0">
      <sharedItems containsBlank="1" count="3">
        <s v="Devis Validé"/>
        <s v="Devis"/>
        <m u="1"/>
      </sharedItems>
    </cacheField>
    <cacheField name="Mois (Date)" numFmtId="0" databaseField="0">
      <fieldGroup base="1">
        <rangePr groupBy="months" startDate="2024-01-02T00:00:00" endDate="2024-02-02T00:00:00"/>
        <groupItems count="14">
          <s v="&lt;02/01/2024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2/02/2024"/>
        </groupItems>
      </fieldGroup>
    </cacheField>
    <cacheField name="Années (Date)" numFmtId="0" databaseField="0">
      <fieldGroup base="1">
        <rangePr groupBy="years" startDate="2024-01-02T00:00:00" endDate="2024-02-02T00:00:00"/>
        <groupItems count="3">
          <s v="&lt;02/01/2024"/>
          <s v="2024"/>
          <s v="&gt;02/02/2024"/>
        </groupItems>
      </fieldGroup>
    </cacheField>
  </cacheFields>
  <extLst>
    <ext xmlns:x14="http://schemas.microsoft.com/office/spreadsheetml/2009/9/main" uri="{725AE2AE-9491-48be-B2B4-4EB974FC3084}">
      <x14:pivotCacheDefinition pivotCacheId="141823713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x v="0"/>
    <n v="100000826"/>
    <s v="ABRANTES MARIA"/>
    <s v="D100005687"/>
    <s v="ORGANIQUE"/>
    <x v="0"/>
    <x v="0"/>
    <s v="ABRANTES MARIAPROGRESSIF"/>
    <n v="1"/>
  </r>
  <r>
    <x v="0"/>
    <n v="100000826"/>
    <s v="ABRANTES MARIA"/>
    <s v="D100005687"/>
    <s v="ORGANIQUE"/>
    <x v="0"/>
    <x v="0"/>
    <s v="ABRANTES MARIAPROGRESSIF"/>
    <n v="0"/>
  </r>
  <r>
    <x v="1"/>
    <n v="100002662"/>
    <s v="ADAM VALERIE"/>
    <s v="D100005540"/>
    <s v="ORGANIQUE"/>
    <x v="0"/>
    <x v="0"/>
    <s v="ADAM VALERIEPROGRESSIF"/>
    <n v="1"/>
  </r>
  <r>
    <x v="1"/>
    <n v="100002662"/>
    <s v="ADAM VALERIE"/>
    <s v="D100005540"/>
    <s v="ORGANIQUE"/>
    <x v="0"/>
    <x v="0"/>
    <s v="ADAM VALERIEPROGRESSIF"/>
    <n v="0"/>
  </r>
  <r>
    <x v="2"/>
    <n v="100001344"/>
    <s v="ASSEMAT ELODIE"/>
    <s v="D100005563"/>
    <s v="ORGANIQUE"/>
    <x v="1"/>
    <x v="0"/>
    <s v="ASSEMAT ELODIEUNIFOCAL"/>
    <n v="1"/>
  </r>
  <r>
    <x v="2"/>
    <n v="100001344"/>
    <s v="ASSEMAT ELODIE"/>
    <s v="D100005563"/>
    <s v="ORGANIQUE"/>
    <x v="1"/>
    <x v="0"/>
    <s v="ASSEMAT ELODIEUNIFOCAL"/>
    <n v="0"/>
  </r>
  <r>
    <x v="2"/>
    <n v="100001344"/>
    <s v="ASSEMAT ELODIE"/>
    <s v="D100005571"/>
    <s v="ORGANIQUE"/>
    <x v="1"/>
    <x v="1"/>
    <s v="ASSEMAT ELODIEUNIFOCAL"/>
    <n v="0"/>
  </r>
  <r>
    <x v="2"/>
    <n v="100001344"/>
    <s v="ASSEMAT ELODIE"/>
    <s v="D100005571"/>
    <s v="ORGANIQUE"/>
    <x v="1"/>
    <x v="1"/>
    <s v="ASSEMAT ELODIEUNIFOCAL"/>
    <n v="0"/>
  </r>
  <r>
    <x v="3"/>
    <n v="100002694"/>
    <s v="CAMINADE HINATEA"/>
    <s v="D100005622"/>
    <s v="ORGANIQUE"/>
    <x v="1"/>
    <x v="0"/>
    <s v="CAMINADE HINATEAUNIFOCAL"/>
    <n v="1"/>
  </r>
  <r>
    <x v="3"/>
    <n v="100002694"/>
    <s v="CAMINADE HINATEA"/>
    <s v="D100005622"/>
    <s v="ORGANIQUE"/>
    <x v="1"/>
    <x v="0"/>
    <s v="CAMINADE HINATEAUNIFOCAL"/>
    <n v="0"/>
  </r>
  <r>
    <x v="4"/>
    <n v="100002687"/>
    <s v="CAMINADE YOANN"/>
    <s v="D100005611"/>
    <s v="ORGANIQUE"/>
    <x v="1"/>
    <x v="0"/>
    <s v="CAMINADE YOANNUNIFOCAL"/>
    <n v="1"/>
  </r>
  <r>
    <x v="4"/>
    <n v="100002687"/>
    <s v="CAMINADE YOANN"/>
    <s v="D100005611"/>
    <s v="ORGANIQUE"/>
    <x v="1"/>
    <x v="0"/>
    <s v="CAMINADE YOANNUNIFOCAL"/>
    <n v="0"/>
  </r>
  <r>
    <x v="5"/>
    <n v="100002651"/>
    <s v="CAMP LAURENCE"/>
    <s v="D100005585"/>
    <s v="ORGANIQUE"/>
    <x v="2"/>
    <x v="0"/>
    <s v="CAMP LAURENCEMI-DISTANCE"/>
    <n v="1"/>
  </r>
  <r>
    <x v="5"/>
    <n v="100002651"/>
    <s v="CAMP LAURENCE"/>
    <s v="D100005585"/>
    <s v="ORGANIQUE"/>
    <x v="2"/>
    <x v="0"/>
    <s v="CAMP LAURENCEMI-DISTANCE"/>
    <n v="0"/>
  </r>
  <r>
    <x v="6"/>
    <n v="100002703"/>
    <s v="CANALS ELIOT"/>
    <s v="D100005696"/>
    <s v="ORGANIQUE"/>
    <x v="1"/>
    <x v="0"/>
    <s v="CANALS ELIOTUNIFOCAL"/>
    <n v="1"/>
  </r>
  <r>
    <x v="6"/>
    <n v="100002703"/>
    <s v="CANALS ELIOT"/>
    <s v="D100005696"/>
    <s v="ORGANIQUE"/>
    <x v="1"/>
    <x v="0"/>
    <s v="CANALS ELIOTUNIFOCAL"/>
    <n v="0"/>
  </r>
  <r>
    <x v="6"/>
    <n v="100002703"/>
    <s v="CANALS ELIOT"/>
    <s v="D100005697"/>
    <s v="ORGANIQUE"/>
    <x v="1"/>
    <x v="0"/>
    <s v="CANALS ELIOTUNIFOCAL"/>
    <n v="0"/>
  </r>
  <r>
    <x v="6"/>
    <n v="100002703"/>
    <s v="CANALS ELIOT"/>
    <s v="D100005697"/>
    <s v="ORGANIQUE"/>
    <x v="1"/>
    <x v="0"/>
    <s v="CANALS ELIOTUNIFOCAL"/>
    <n v="0"/>
  </r>
  <r>
    <x v="6"/>
    <n v="100002703"/>
    <s v="CANALS ELIOT"/>
    <s v="D100005698"/>
    <s v="ORGANIQUE"/>
    <x v="1"/>
    <x v="0"/>
    <s v="CANALS ELIOTUNIFOCAL"/>
    <n v="0"/>
  </r>
  <r>
    <x v="6"/>
    <n v="100002703"/>
    <s v="CANALS ELIOT"/>
    <s v="D100005698"/>
    <s v="ORGANIQUE"/>
    <x v="1"/>
    <x v="0"/>
    <s v="CANALS ELIOTUNIFOCAL"/>
    <n v="0"/>
  </r>
  <r>
    <x v="7"/>
    <n v="100000748"/>
    <s v="CAPUS GHISLAINE"/>
    <s v="D100005680"/>
    <s v="ORGANIQUE"/>
    <x v="0"/>
    <x v="0"/>
    <s v="CAPUS GHISLAINEPROGRESSIF"/>
    <n v="1"/>
  </r>
  <r>
    <x v="7"/>
    <n v="100000748"/>
    <s v="CAPUS GHISLAINE"/>
    <s v="D100005680"/>
    <s v="ORGANIQUE"/>
    <x v="0"/>
    <x v="0"/>
    <s v="CAPUS GHISLAINEPROGRESSIF"/>
    <n v="0"/>
  </r>
  <r>
    <x v="7"/>
    <n v="100000748"/>
    <s v="CAPUS GHISLAINE"/>
    <s v="D100005678"/>
    <s v="ORGANIQUE"/>
    <x v="0"/>
    <x v="1"/>
    <s v="CAPUS GHISLAINEPROGRESSIF"/>
    <n v="0"/>
  </r>
  <r>
    <x v="7"/>
    <n v="100000748"/>
    <s v="CAPUS GHISLAINE"/>
    <s v="D100005678"/>
    <s v="ORGANIQUE"/>
    <x v="0"/>
    <x v="1"/>
    <s v="CAPUS GHISLAINEPROGRESSIF"/>
    <n v="0"/>
  </r>
  <r>
    <x v="7"/>
    <n v="100000748"/>
    <s v="CAPUS GHISLAINE"/>
    <s v="D100005679"/>
    <s v="ORGANIQUE"/>
    <x v="0"/>
    <x v="1"/>
    <s v="CAPUS GHISLAINEPROGRESSIF"/>
    <n v="0"/>
  </r>
  <r>
    <x v="7"/>
    <n v="100000748"/>
    <s v="CAPUS GHISLAINE"/>
    <s v="D100005679"/>
    <s v="ORGANIQUE"/>
    <x v="0"/>
    <x v="1"/>
    <s v="CAPUS GHISLAINEPROGRESSIF"/>
    <n v="0"/>
  </r>
  <r>
    <x v="8"/>
    <n v="100002655"/>
    <s v="CATHALA ELIOTT"/>
    <s v="D100005517"/>
    <s v="ORGANIQUE"/>
    <x v="1"/>
    <x v="1"/>
    <s v="CATHALA ELIOTTUNIFOCAL"/>
    <n v="1"/>
  </r>
  <r>
    <x v="8"/>
    <n v="100002655"/>
    <s v="CATHALA ELIOTT"/>
    <s v="D100005517"/>
    <s v="ORGANIQUE"/>
    <x v="1"/>
    <x v="1"/>
    <s v="CATHALA ELIOTTUNIFOCAL"/>
    <n v="0"/>
  </r>
  <r>
    <x v="8"/>
    <n v="100002655"/>
    <s v="CATHALA ELIOTT"/>
    <s v="D100005518"/>
    <s v="ORGANIQUE"/>
    <x v="1"/>
    <x v="1"/>
    <s v="CATHALA ELIOTTUNIFOCAL"/>
    <n v="0"/>
  </r>
  <r>
    <x v="8"/>
    <n v="100002655"/>
    <s v="CATHALA ELIOTT"/>
    <s v="D100005518"/>
    <s v="ORGANIQUE"/>
    <x v="1"/>
    <x v="1"/>
    <s v="CATHALA ELIOTTUNIFOCAL"/>
    <n v="0"/>
  </r>
  <r>
    <x v="9"/>
    <n v="100000208"/>
    <s v="CATHALA REGIS"/>
    <s v="D100005683"/>
    <s v="ORGANIQUE"/>
    <x v="1"/>
    <x v="1"/>
    <s v="CATHALA REGISUNIFOCAL"/>
    <n v="1"/>
  </r>
  <r>
    <x v="9"/>
    <n v="100000208"/>
    <s v="CATHALA REGIS"/>
    <s v="D100005683"/>
    <s v="ORGANIQUE"/>
    <x v="1"/>
    <x v="1"/>
    <s v="CATHALA REGISUNIFOCAL"/>
    <n v="0"/>
  </r>
  <r>
    <x v="6"/>
    <n v="100000208"/>
    <s v="CATHALA REGIS"/>
    <s v="D100005689"/>
    <s v="ORGANIQUE"/>
    <x v="1"/>
    <x v="1"/>
    <s v="CATHALA REGISUNIFOCAL"/>
    <n v="0"/>
  </r>
  <r>
    <x v="6"/>
    <n v="100000208"/>
    <s v="CATHALA REGIS"/>
    <s v="D100005689"/>
    <s v="ORGANIQUE"/>
    <x v="1"/>
    <x v="1"/>
    <s v="CATHALA REGISUNIFOCAL"/>
    <n v="0"/>
  </r>
  <r>
    <x v="5"/>
    <n v="100002238"/>
    <s v="CHABBERT PAULINE"/>
    <s v="D100005587"/>
    <s v="ORGANIQUE"/>
    <x v="1"/>
    <x v="0"/>
    <s v="CHABBERT PAULINEUNIFOCAL"/>
    <n v="1"/>
  </r>
  <r>
    <x v="5"/>
    <n v="100002238"/>
    <s v="CHABBERT PAULINE"/>
    <s v="D100005587"/>
    <s v="ORGANIQUE"/>
    <x v="1"/>
    <x v="0"/>
    <s v="CHABBERT PAULINEUNIFOCAL"/>
    <n v="0"/>
  </r>
  <r>
    <x v="10"/>
    <n v="100002680"/>
    <s v="CHARBONNEL LAURENCE"/>
    <s v="D100005602"/>
    <s v="ORGANIQUE"/>
    <x v="2"/>
    <x v="0"/>
    <s v="CHARBONNEL LAURENCEMI-DISTANCE"/>
    <n v="1"/>
  </r>
  <r>
    <x v="10"/>
    <n v="100002680"/>
    <s v="CHARBONNEL LAURENCE"/>
    <s v="D100005602"/>
    <s v="ORGANIQUE"/>
    <x v="2"/>
    <x v="0"/>
    <s v="CHARBONNEL LAURENCEMI-DISTANCE"/>
    <n v="0"/>
  </r>
  <r>
    <x v="11"/>
    <n v="100002661"/>
    <s v="CHOLET SOPHIE"/>
    <s v="D100005533"/>
    <s v="ORGANIQUE"/>
    <x v="0"/>
    <x v="0"/>
    <s v="CHOLET SOPHIEPROGRESSIF"/>
    <n v="1"/>
  </r>
  <r>
    <x v="11"/>
    <n v="100002661"/>
    <s v="CHOLET SOPHIE"/>
    <s v="D100005533"/>
    <s v="ORGANIQUE"/>
    <x v="0"/>
    <x v="0"/>
    <s v="CHOLET SOPHIEPROGRESSIF"/>
    <n v="0"/>
  </r>
  <r>
    <x v="5"/>
    <n v="100001793"/>
    <s v="CHOUSA LOIC"/>
    <s v="D100005594"/>
    <s v="ORGANIQUE"/>
    <x v="1"/>
    <x v="0"/>
    <s v="CHOUSA LOICUNIFOCAL"/>
    <n v="1"/>
  </r>
  <r>
    <x v="5"/>
    <n v="100001793"/>
    <s v="CHOUSA LOIC"/>
    <s v="D100005594"/>
    <s v="ORGANIQUE"/>
    <x v="1"/>
    <x v="0"/>
    <s v="CHOUSA LOICUNIFOCAL"/>
    <n v="0"/>
  </r>
  <r>
    <x v="5"/>
    <n v="100002675"/>
    <s v="CHOUSA PEDRO"/>
    <s v="D100005592"/>
    <s v="ORGANIQUE"/>
    <x v="1"/>
    <x v="0"/>
    <s v="CHOUSA PEDROUNIFOCAL"/>
    <n v="1"/>
  </r>
  <r>
    <x v="5"/>
    <n v="100002675"/>
    <s v="CHOUSA PEDRO"/>
    <s v="D100005592"/>
    <s v="ORGANIQUE"/>
    <x v="1"/>
    <x v="0"/>
    <s v="CHOUSA PEDROUNIFOCAL"/>
    <n v="0"/>
  </r>
  <r>
    <x v="12"/>
    <n v="100002700"/>
    <s v="DHO GILBERT"/>
    <s v="D100005632"/>
    <s v="ORGANIQUE"/>
    <x v="0"/>
    <x v="1"/>
    <s v="DHO GILBERTPROGRESSIF"/>
    <n v="1"/>
  </r>
  <r>
    <x v="12"/>
    <n v="100002700"/>
    <s v="DHO GILBERT"/>
    <s v="D100005632"/>
    <s v="ORGANIQUE"/>
    <x v="0"/>
    <x v="1"/>
    <s v="DHO GILBERTPROGRESSIF"/>
    <n v="0"/>
  </r>
  <r>
    <x v="12"/>
    <n v="100002700"/>
    <s v="DHO GILBERT"/>
    <s v="D100005633"/>
    <s v="ORGANIQUE"/>
    <x v="0"/>
    <x v="1"/>
    <s v="DHO GILBERTPROGRESSIF"/>
    <n v="0"/>
  </r>
  <r>
    <x v="12"/>
    <n v="100002700"/>
    <s v="DHO GILBERT"/>
    <s v="D100005633"/>
    <s v="ORGANIQUE"/>
    <x v="0"/>
    <x v="1"/>
    <s v="DHO GILBERTPROGRESSIF"/>
    <n v="0"/>
  </r>
  <r>
    <x v="13"/>
    <n v="100002667"/>
    <s v="DI PAOLO SANDRINE"/>
    <s v="D100005580"/>
    <s v="ORGANIQUE"/>
    <x v="0"/>
    <x v="1"/>
    <s v="DI PAOLO SANDRINEPROGRESSIF"/>
    <n v="1"/>
  </r>
  <r>
    <x v="13"/>
    <n v="100002667"/>
    <s v="DI PAOLO SANDRINE"/>
    <s v="D100005580"/>
    <s v="ORGANIQUE"/>
    <x v="0"/>
    <x v="1"/>
    <s v="DI PAOLO SANDRINEPROGRESSIF"/>
    <n v="0"/>
  </r>
  <r>
    <x v="14"/>
    <n v="100002706"/>
    <s v="GAU GERARD"/>
    <s v="D100005652"/>
    <s v="ORGANIQUE"/>
    <x v="0"/>
    <x v="1"/>
    <s v="GAU GERARDPROGRESSIF"/>
    <n v="1"/>
  </r>
  <r>
    <x v="14"/>
    <n v="100002706"/>
    <s v="GAU GERARD"/>
    <s v="D100005652"/>
    <s v="ORGANIQUE"/>
    <x v="0"/>
    <x v="1"/>
    <s v="GAU GERARDPROGRESSIF"/>
    <n v="0"/>
  </r>
  <r>
    <x v="14"/>
    <n v="100002706"/>
    <s v="GAU GERARD"/>
    <s v="D100005655"/>
    <s v="ORGANIQUE"/>
    <x v="0"/>
    <x v="1"/>
    <s v="GAU GERARDPROGRESSIF"/>
    <n v="0"/>
  </r>
  <r>
    <x v="14"/>
    <n v="100002706"/>
    <s v="GAU GERARD"/>
    <s v="D100005655"/>
    <s v="ORGANIQUE"/>
    <x v="0"/>
    <x v="1"/>
    <s v="GAU GERARDPROGRESSIF"/>
    <n v="0"/>
  </r>
  <r>
    <x v="14"/>
    <n v="100002705"/>
    <s v="GAU MARTINE"/>
    <s v="D100005653"/>
    <s v="ORGANIQUE"/>
    <x v="0"/>
    <x v="1"/>
    <s v="GAU MARTINEPROGRESSIF"/>
    <n v="1"/>
  </r>
  <r>
    <x v="14"/>
    <n v="100002705"/>
    <s v="GAU MARTINE"/>
    <s v="D100005653"/>
    <s v="ORGANIQUE"/>
    <x v="0"/>
    <x v="1"/>
    <s v="GAU MARTINEPROGRESSIF"/>
    <n v="0"/>
  </r>
  <r>
    <x v="14"/>
    <n v="100002705"/>
    <s v="GAU MARTINE"/>
    <s v="D100005654"/>
    <s v="ORGANIQUE"/>
    <x v="0"/>
    <x v="1"/>
    <s v="GAU MARTINEPROGRESSIF"/>
    <n v="0"/>
  </r>
  <r>
    <x v="14"/>
    <n v="100002705"/>
    <s v="GAU MARTINE"/>
    <s v="D100005654"/>
    <s v="ORGANIQUE"/>
    <x v="0"/>
    <x v="1"/>
    <s v="GAU MARTINEPROGRESSIF"/>
    <n v="0"/>
  </r>
  <r>
    <x v="2"/>
    <n v="100000373"/>
    <s v="HOULES ANNE MARIE"/>
    <s v="D100005562"/>
    <s v="ORGANIQUE"/>
    <x v="0"/>
    <x v="0"/>
    <s v="HOULES ANNE MARIEPROGRESSIF"/>
    <n v="1"/>
  </r>
  <r>
    <x v="2"/>
    <n v="100000373"/>
    <s v="HOULES ANNE MARIE"/>
    <s v="D100005562"/>
    <s v="ORGANIQUE"/>
    <x v="0"/>
    <x v="0"/>
    <s v="HOULES ANNE MARIEPROGRESSIF"/>
    <n v="0"/>
  </r>
  <r>
    <x v="2"/>
    <n v="100000373"/>
    <s v="HOULES ANNE MARIE"/>
    <s v="D100005561"/>
    <s v="ORGANIQUE"/>
    <x v="0"/>
    <x v="1"/>
    <s v="HOULES ANNE MARIEPROGRESSIF"/>
    <n v="0"/>
  </r>
  <r>
    <x v="2"/>
    <n v="100000373"/>
    <s v="HOULES ANNE MARIE"/>
    <s v="D100005561"/>
    <s v="ORGANIQUE"/>
    <x v="0"/>
    <x v="1"/>
    <s v="HOULES ANNE MARIEPROGRESSIF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  <x v="0"/>
  </r>
  <r>
    <x v="1"/>
    <x v="1"/>
    <x v="0"/>
    <x v="0"/>
  </r>
  <r>
    <x v="2"/>
    <x v="2"/>
    <x v="1"/>
    <x v="0"/>
  </r>
  <r>
    <x v="3"/>
    <x v="3"/>
    <x v="1"/>
    <x v="0"/>
  </r>
  <r>
    <x v="4"/>
    <x v="4"/>
    <x v="1"/>
    <x v="0"/>
  </r>
  <r>
    <x v="5"/>
    <x v="5"/>
    <x v="2"/>
    <x v="0"/>
  </r>
  <r>
    <x v="6"/>
    <x v="6"/>
    <x v="1"/>
    <x v="0"/>
  </r>
  <r>
    <x v="7"/>
    <x v="7"/>
    <x v="0"/>
    <x v="0"/>
  </r>
  <r>
    <x v="8"/>
    <x v="8"/>
    <x v="1"/>
    <x v="1"/>
  </r>
  <r>
    <x v="9"/>
    <x v="6"/>
    <x v="1"/>
    <x v="1"/>
  </r>
  <r>
    <x v="10"/>
    <x v="5"/>
    <x v="1"/>
    <x v="0"/>
  </r>
  <r>
    <x v="11"/>
    <x v="9"/>
    <x v="2"/>
    <x v="0"/>
  </r>
  <r>
    <x v="12"/>
    <x v="10"/>
    <x v="0"/>
    <x v="0"/>
  </r>
  <r>
    <x v="13"/>
    <x v="5"/>
    <x v="1"/>
    <x v="0"/>
  </r>
  <r>
    <x v="14"/>
    <x v="5"/>
    <x v="1"/>
    <x v="0"/>
  </r>
  <r>
    <x v="15"/>
    <x v="11"/>
    <x v="0"/>
    <x v="1"/>
  </r>
  <r>
    <x v="16"/>
    <x v="12"/>
    <x v="0"/>
    <x v="1"/>
  </r>
  <r>
    <x v="17"/>
    <x v="13"/>
    <x v="0"/>
    <x v="1"/>
  </r>
  <r>
    <x v="18"/>
    <x v="13"/>
    <x v="0"/>
    <x v="1"/>
  </r>
  <r>
    <x v="19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696003-29EA-49C4-B10C-84B534862320}" name="Tableau croisé dynamique4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Types Devis" fieldListSortAscending="1">
  <location ref="S1:U4" firstHeaderRow="0" firstDataRow="1" firstDataCol="1"/>
  <pivotFields count="6">
    <pivotField showAll="0"/>
    <pivotField showAll="0">
      <items count="16">
        <item x="8"/>
        <item x="10"/>
        <item x="1"/>
        <item x="2"/>
        <item x="12"/>
        <item x="5"/>
        <item x="9"/>
        <item x="4"/>
        <item x="3"/>
        <item x="11"/>
        <item x="13"/>
        <item x="7"/>
        <item m="1" x="14"/>
        <item x="6"/>
        <item x="0"/>
        <item t="default"/>
      </items>
    </pivotField>
    <pivotField showAll="0">
      <items count="4">
        <item x="2"/>
        <item x="0"/>
        <item x="1"/>
        <item t="default"/>
      </items>
    </pivotField>
    <pivotField axis="axisRow" dataField="1" showAll="0">
      <items count="4">
        <item x="1"/>
        <item x="0"/>
        <item m="1" x="2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4">
        <item x="0"/>
        <item x="1"/>
        <item x="2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Nb Devis" fld="3" subtotal="count" baseField="0" baseItem="0"/>
    <dataField name="Taux" fld="3" subtotal="count" showDataAs="percentOfTotal" baseField="1" baseItem="0" numFmtId="10"/>
  </dataFields>
  <formats count="6"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outline="0" collapsedLevelsAreSubtotals="1" fieldPosition="0"/>
    </format>
    <format dxfId="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">
      <pivotArea field="3" type="button" dataOnly="0" labelOnly="1" outline="0" axis="axisRow" fieldPosition="0"/>
    </format>
    <format dxfId="4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649121-8DE1-4404-BC6C-F3B80BC762E1}" name="Tableau croisé dynamique1" cacheId="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Types Devis">
  <location ref="M1:O4" firstHeaderRow="0" firstDataRow="1" firstDataCol="1"/>
  <pivotFields count="11">
    <pivotField numFmtId="14" showAll="0">
      <items count="16">
        <item x="8"/>
        <item x="11"/>
        <item x="1"/>
        <item x="2"/>
        <item x="13"/>
        <item x="5"/>
        <item x="10"/>
        <item x="4"/>
        <item x="3"/>
        <item x="12"/>
        <item x="14"/>
        <item x="7"/>
        <item x="9"/>
        <item x="6"/>
        <item x="0"/>
        <item t="default"/>
      </items>
    </pivotField>
    <pivotField showAll="0"/>
    <pivotField showAll="0"/>
    <pivotField showAll="0"/>
    <pivotField showAll="0"/>
    <pivotField showAll="0">
      <items count="4">
        <item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dataField="1"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4">
        <item x="0"/>
        <item x="1"/>
        <item x="2"/>
        <item t="default"/>
      </items>
    </pivotField>
  </pivotFields>
  <rowFields count="1">
    <field x="6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Nb Devis" fld="8" baseField="0" baseItem="0"/>
    <dataField name="Taux" fld="8" showDataAs="percentOfTotal" baseField="4" baseItem="0" numFmtId="10"/>
  </dataFields>
  <formats count="3">
    <format dxfId="48">
      <pivotArea outline="0" collapsedLevelsAreSubtotals="1" fieldPosition="0"/>
    </format>
    <format dxfId="47">
      <pivotArea outline="0" fieldPosition="0">
        <references count="1">
          <reference field="4294967294" count="1">
            <x v="1"/>
          </reference>
        </references>
      </pivotArea>
    </format>
    <format dxfId="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de_Verre" xr10:uid="{13355339-00D2-4C22-97F6-B556DEBB4F0A}" sourceName="Type de Verre">
  <pivotTables>
    <pivotTable tabId="1" name="Tableau croisé dynamique4"/>
  </pivotTables>
  <data>
    <tabular pivotCacheId="1418237132">
      <items count="3">
        <i x="2" s="1"/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nées__Date" xr10:uid="{0335F829-DAE9-430E-80EA-BF04FD8C2386}" sourceName="Années (Date)">
  <pivotTables>
    <pivotTable tabId="1" name="Tableau croisé dynamique4"/>
  </pivotTables>
  <data>
    <tabular pivotCacheId="1418237132">
      <items count="3">
        <i x="1" s="1"/>
        <i x="0" s="1" nd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ois__Date" xr10:uid="{709414A2-EFC2-46D7-A5FF-ED4E56B01303}" sourceName="Mois (Date)">
  <pivotTables>
    <pivotTable tabId="1" name="Tableau croisé dynamique4"/>
  </pivotTables>
  <data>
    <tabular pivotCacheId="1418237132">
      <items count="14">
        <i x="1" s="1"/>
        <i x="2" s="1"/>
        <i x="3" s="1" nd="1"/>
        <i x="4" s="1" nd="1"/>
        <i x="5" s="1" nd="1"/>
        <i x="6" s="1" nd="1"/>
        <i x="7" s="1" nd="1"/>
        <i x="8" s="1" nd="1"/>
        <i x="9" s="1" nd="1"/>
        <i x="10" s="1" nd="1"/>
        <i x="11" s="1" nd="1"/>
        <i x="12" s="1" nd="1"/>
        <i x="0" s="1" nd="1"/>
        <i x="1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de_Verre1" xr10:uid="{AA5FCC38-FFC6-41FC-88D5-E95A282A1C42}" sourceName="Type de Verre">
  <pivotTables>
    <pivotTable tabId="1" name="Tableau croisé dynamique1"/>
  </pivotTables>
  <data>
    <tabular pivotCacheId="968603381">
      <items count="3">
        <i x="2" s="1"/>
        <i x="0" s="1"/>
        <i x="1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ois__Date1" xr10:uid="{0321DDF5-BB4F-4446-8A7B-13D0CBB9D349}" sourceName="Mois (Date)">
  <pivotTables>
    <pivotTable tabId="1" name="Tableau croisé dynamique1"/>
  </pivotTables>
  <data>
    <tabular pivotCacheId="968603381">
      <items count="14">
        <i x="1" s="1"/>
        <i x="2" s="1"/>
        <i x="3" s="1" nd="1"/>
        <i x="4" s="1" nd="1"/>
        <i x="5" s="1" nd="1"/>
        <i x="6" s="1" nd="1"/>
        <i x="7" s="1" nd="1"/>
        <i x="8" s="1" nd="1"/>
        <i x="9" s="1" nd="1"/>
        <i x="10" s="1" nd="1"/>
        <i x="11" s="1" nd="1"/>
        <i x="12" s="1" nd="1"/>
        <i x="0" s="1" nd="1"/>
        <i x="1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nées__Date1" xr10:uid="{F9C564D0-BB05-45FF-AE46-8C0F65585FF2}" sourceName="Années (Date)">
  <pivotTables>
    <pivotTable tabId="1" name="Tableau croisé dynamique1"/>
  </pivotTables>
  <data>
    <tabular pivotCacheId="968603381">
      <items count="3">
        <i x="1" s="1"/>
        <i x="0" s="1" nd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de Verre" xr10:uid="{247C2199-BB25-4D93-8672-256AD7D6F5B1}" cache="Segment_Type_de_Verre" caption="Type de Verre" rowHeight="257175"/>
  <slicer name="Années (Date)" xr10:uid="{2CDD20BE-DDCF-4468-B079-CBE078856161}" cache="Segment_Années__Date" caption="Années (Date)" rowHeight="257175"/>
  <slicer name="Mois (Date)" xr10:uid="{86E14D35-4AD8-40A4-9745-CA1A54E0F979}" cache="Segment_Mois__Date" caption="Mois (Date)" rowHeight="257175"/>
  <slicer name="Type de Verre 1" xr10:uid="{8A83D8DE-3257-4190-BF0D-D0C2A774F95C}" cache="Segment_Type_de_Verre1" caption="Type de Verre" style="SlicerStyleLight3" rowHeight="257175"/>
  <slicer name="Mois (Date) 1" xr10:uid="{9ABB87C1-9F72-4632-AE49-0FE3F5706760}" cache="Segment_Mois__Date1" caption="Mois (Date)" style="SlicerStyleLight3" rowHeight="257175"/>
  <slicer name="Années (Date) 1" xr10:uid="{D4C6190F-D01B-4871-B7E9-933A2AFB4F2A}" cache="Segment_Années__Date1" caption="Années (Date)" style="SlicerStyleLight3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DCA114-6B8E-4241-BEB0-A2DC03448881}" name="T_Data" displayName="T_Data" ref="A1:I63">
  <autoFilter ref="A1:I63" xr:uid="{80DCA114-6B8E-4241-BEB0-A2DC03448881}"/>
  <sortState xmlns:xlrd2="http://schemas.microsoft.com/office/spreadsheetml/2017/richdata2" ref="A2:I63">
    <sortCondition ref="H2:H63"/>
    <sortCondition descending="1" ref="G2:G63"/>
  </sortState>
  <tableColumns count="9">
    <tableColumn id="1" xr3:uid="{A890D598-EF16-4C0E-9F28-DF519AABFC10}" name="Date" totalsRowLabel="Total" dataDxfId="39"/>
    <tableColumn id="8" xr3:uid="{6A773933-399C-4D5A-9982-BBC217D05A5A}" name="Num client" dataDxfId="38"/>
    <tableColumn id="2" xr3:uid="{1D31B607-7CC0-46C6-ABF6-53D86433552A}" name="Client"/>
    <tableColumn id="3" xr3:uid="{F5FA1643-E7FC-4C21-AFA0-46AF4C82B7B3}" name="N° fact."/>
    <tableColumn id="9" xr3:uid="{059FFD61-5C63-454A-836E-17C6E57D7135}" name="Matière"/>
    <tableColumn id="4" xr3:uid="{77B7D5FD-C077-47EF-BBE7-A82A69B61CDE}" name="Type de Verre"/>
    <tableColumn id="5" xr3:uid="{BFE2AC6C-B3E0-401B-BB61-28D81D31A028}" name="Type"/>
    <tableColumn id="6" xr3:uid="{95EE885B-722B-4881-97BB-E21487141136}" name="Flags" dataDxfId="37">
      <calculatedColumnFormula>C2&amp;F2</calculatedColumnFormula>
    </tableColumn>
    <tableColumn id="7" xr3:uid="{8757E633-4D2E-4E6A-8278-58265881B92C}" name="Calcul" totalsRowFunction="sum" dataDxfId="36">
      <calculatedColumnFormula>IF(COUNTIF($H$2:H2,H2)&gt;1,0,1)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I1" workbookViewId="0">
      <selection activeCell="T11" sqref="T11"/>
    </sheetView>
  </sheetViews>
  <sheetFormatPr baseColWidth="10" defaultRowHeight="15" x14ac:dyDescent="0.25"/>
  <cols>
    <col min="2" max="2" width="13.140625" bestFit="1" customWidth="1"/>
    <col min="4" max="4" width="15.42578125" customWidth="1"/>
    <col min="6" max="6" width="15.5703125" bestFit="1" customWidth="1"/>
    <col min="7" max="7" width="8.42578125" customWidth="1"/>
    <col min="8" max="8" width="30.28515625" bestFit="1" customWidth="1"/>
    <col min="11" max="11" width="16.42578125" bestFit="1" customWidth="1"/>
    <col min="12" max="12" width="9.140625" bestFit="1" customWidth="1"/>
    <col min="13" max="13" width="14.140625" bestFit="1" customWidth="1"/>
    <col min="14" max="14" width="9.140625" bestFit="1" customWidth="1"/>
    <col min="15" max="15" width="8.140625" bestFit="1" customWidth="1"/>
    <col min="16" max="16" width="14.140625" bestFit="1" customWidth="1"/>
    <col min="17" max="17" width="16.85546875" bestFit="1" customWidth="1"/>
    <col min="18" max="18" width="17.85546875" bestFit="1" customWidth="1"/>
    <col min="19" max="19" width="16.42578125" bestFit="1" customWidth="1"/>
    <col min="20" max="20" width="9.140625" bestFit="1" customWidth="1"/>
    <col min="21" max="21" width="8.140625" bestFit="1" customWidth="1"/>
  </cols>
  <sheetData>
    <row r="1" spans="1:21" x14ac:dyDescent="0.25">
      <c r="A1" t="s">
        <v>0</v>
      </c>
      <c r="B1" t="s">
        <v>15</v>
      </c>
      <c r="C1" t="s">
        <v>1</v>
      </c>
      <c r="D1" t="s">
        <v>2</v>
      </c>
      <c r="E1" t="s">
        <v>16</v>
      </c>
      <c r="F1" t="s">
        <v>3</v>
      </c>
      <c r="G1" t="s">
        <v>4</v>
      </c>
      <c r="H1" t="s">
        <v>17</v>
      </c>
      <c r="I1" s="3" t="s">
        <v>14</v>
      </c>
      <c r="M1" s="6" t="s">
        <v>11</v>
      </c>
      <c r="N1" s="3" t="s">
        <v>12</v>
      </c>
      <c r="O1" s="3" t="s">
        <v>13</v>
      </c>
      <c r="S1" s="5" t="s">
        <v>11</v>
      </c>
      <c r="T1" s="3" t="s">
        <v>12</v>
      </c>
      <c r="U1" s="3" t="s">
        <v>13</v>
      </c>
    </row>
    <row r="2" spans="1:21" x14ac:dyDescent="0.25">
      <c r="A2" s="1">
        <v>45323</v>
      </c>
      <c r="B2">
        <v>100000826</v>
      </c>
      <c r="C2" t="s">
        <v>18</v>
      </c>
      <c r="D2" t="s">
        <v>19</v>
      </c>
      <c r="E2" t="s">
        <v>20</v>
      </c>
      <c r="F2" t="s">
        <v>7</v>
      </c>
      <c r="G2" t="s">
        <v>6</v>
      </c>
      <c r="H2" t="str">
        <f t="shared" ref="H2:H33" si="0">C2&amp;F2</f>
        <v>ABRANTES MARIAPROGRESSIF</v>
      </c>
      <c r="I2" s="3">
        <f>IF(COUNTIF($H$2:H2,H2)&gt;1,0,1)</f>
        <v>1</v>
      </c>
      <c r="M2" s="2" t="s">
        <v>8</v>
      </c>
      <c r="N2" s="9">
        <v>6</v>
      </c>
      <c r="O2" s="4">
        <v>0.3</v>
      </c>
      <c r="S2" s="2" t="s">
        <v>8</v>
      </c>
      <c r="T2" s="9">
        <v>6</v>
      </c>
      <c r="U2" s="4">
        <v>0.3</v>
      </c>
    </row>
    <row r="3" spans="1:21" x14ac:dyDescent="0.25">
      <c r="A3" s="1">
        <v>45323</v>
      </c>
      <c r="B3">
        <v>100000826</v>
      </c>
      <c r="C3" t="s">
        <v>18</v>
      </c>
      <c r="D3" t="s">
        <v>19</v>
      </c>
      <c r="E3" t="s">
        <v>20</v>
      </c>
      <c r="F3" t="s">
        <v>7</v>
      </c>
      <c r="G3" t="s">
        <v>6</v>
      </c>
      <c r="H3" t="str">
        <f t="shared" si="0"/>
        <v>ABRANTES MARIAPROGRESSIF</v>
      </c>
      <c r="I3" s="3">
        <f>IF(COUNTIF($H$2:H3,H3)&gt;1,0,1)</f>
        <v>0</v>
      </c>
      <c r="M3" s="2" t="s">
        <v>6</v>
      </c>
      <c r="N3" s="9">
        <v>14</v>
      </c>
      <c r="O3" s="4">
        <v>0.7</v>
      </c>
      <c r="S3" s="2" t="s">
        <v>6</v>
      </c>
      <c r="T3" s="9">
        <v>14</v>
      </c>
      <c r="U3" s="4">
        <v>0.7</v>
      </c>
    </row>
    <row r="4" spans="1:21" x14ac:dyDescent="0.25">
      <c r="A4" s="1">
        <v>45295</v>
      </c>
      <c r="B4">
        <v>100002662</v>
      </c>
      <c r="C4" t="s">
        <v>21</v>
      </c>
      <c r="D4" t="s">
        <v>22</v>
      </c>
      <c r="E4" t="s">
        <v>20</v>
      </c>
      <c r="F4" t="s">
        <v>7</v>
      </c>
      <c r="G4" t="s">
        <v>6</v>
      </c>
      <c r="H4" t="str">
        <f t="shared" si="0"/>
        <v>ADAM VALERIEPROGRESSIF</v>
      </c>
      <c r="I4" s="3">
        <f>IF(COUNTIF($H$2:H4,H4)&gt;1,0,1)</f>
        <v>1</v>
      </c>
      <c r="M4" s="2" t="s">
        <v>10</v>
      </c>
      <c r="N4" s="9">
        <v>20</v>
      </c>
      <c r="O4" s="4">
        <v>1</v>
      </c>
      <c r="S4" s="12" t="s">
        <v>10</v>
      </c>
      <c r="T4" s="10">
        <v>20</v>
      </c>
      <c r="U4" s="11">
        <v>1</v>
      </c>
    </row>
    <row r="5" spans="1:21" x14ac:dyDescent="0.25">
      <c r="A5" s="1">
        <v>45295</v>
      </c>
      <c r="B5">
        <v>100002662</v>
      </c>
      <c r="C5" t="s">
        <v>21</v>
      </c>
      <c r="D5" t="s">
        <v>22</v>
      </c>
      <c r="E5" t="s">
        <v>20</v>
      </c>
      <c r="F5" t="s">
        <v>7</v>
      </c>
      <c r="G5" t="s">
        <v>6</v>
      </c>
      <c r="H5" t="str">
        <f t="shared" si="0"/>
        <v>ADAM VALERIEPROGRESSIF</v>
      </c>
      <c r="I5" s="3">
        <f>IF(COUNTIF($H$2:H5,H5)&gt;1,0,1)</f>
        <v>0</v>
      </c>
    </row>
    <row r="6" spans="1:21" x14ac:dyDescent="0.25">
      <c r="A6" s="7">
        <v>45300</v>
      </c>
      <c r="B6" s="8">
        <v>100001344</v>
      </c>
      <c r="C6" s="8" t="s">
        <v>23</v>
      </c>
      <c r="D6" s="8" t="s">
        <v>25</v>
      </c>
      <c r="E6" s="8" t="s">
        <v>20</v>
      </c>
      <c r="F6" s="8" t="s">
        <v>5</v>
      </c>
      <c r="G6" s="8" t="s">
        <v>6</v>
      </c>
      <c r="H6" s="8" t="str">
        <f t="shared" si="0"/>
        <v>ASSEMAT ELODIEUNIFOCAL</v>
      </c>
      <c r="I6" s="3">
        <f>IF(COUNTIF($H$2:H6,H6)&gt;1,0,1)</f>
        <v>1</v>
      </c>
    </row>
    <row r="7" spans="1:21" x14ac:dyDescent="0.25">
      <c r="A7" s="7">
        <v>45300</v>
      </c>
      <c r="B7" s="8">
        <v>100001344</v>
      </c>
      <c r="C7" s="8" t="s">
        <v>23</v>
      </c>
      <c r="D7" s="8" t="s">
        <v>25</v>
      </c>
      <c r="E7" s="8" t="s">
        <v>20</v>
      </c>
      <c r="F7" s="8" t="s">
        <v>5</v>
      </c>
      <c r="G7" s="8" t="s">
        <v>6</v>
      </c>
      <c r="H7" s="8" t="str">
        <f t="shared" si="0"/>
        <v>ASSEMAT ELODIEUNIFOCAL</v>
      </c>
      <c r="I7" s="3">
        <f>IF(COUNTIF($H$2:H7,H7)&gt;1,0,1)</f>
        <v>0</v>
      </c>
    </row>
    <row r="8" spans="1:21" x14ac:dyDescent="0.25">
      <c r="A8" s="7">
        <v>45300</v>
      </c>
      <c r="B8" s="8">
        <v>100001344</v>
      </c>
      <c r="C8" s="8" t="s">
        <v>23</v>
      </c>
      <c r="D8" s="8" t="s">
        <v>24</v>
      </c>
      <c r="E8" s="8" t="s">
        <v>20</v>
      </c>
      <c r="F8" s="8" t="s">
        <v>5</v>
      </c>
      <c r="G8" s="8" t="s">
        <v>8</v>
      </c>
      <c r="H8" s="8" t="str">
        <f t="shared" si="0"/>
        <v>ASSEMAT ELODIEUNIFOCAL</v>
      </c>
      <c r="I8" s="3">
        <f>IF(COUNTIF($H$2:H8,H8)&gt;1,0,1)</f>
        <v>0</v>
      </c>
    </row>
    <row r="9" spans="1:21" x14ac:dyDescent="0.25">
      <c r="A9" s="7">
        <v>45300</v>
      </c>
      <c r="B9" s="8">
        <v>100001344</v>
      </c>
      <c r="C9" s="8" t="s">
        <v>23</v>
      </c>
      <c r="D9" s="8" t="s">
        <v>24</v>
      </c>
      <c r="E9" s="8" t="s">
        <v>20</v>
      </c>
      <c r="F9" s="8" t="s">
        <v>5</v>
      </c>
      <c r="G9" s="8" t="s">
        <v>8</v>
      </c>
      <c r="H9" s="8" t="str">
        <f t="shared" si="0"/>
        <v>ASSEMAT ELODIEUNIFOCAL</v>
      </c>
      <c r="I9" s="3">
        <f>IF(COUNTIF($H$2:H9,H9)&gt;1,0,1)</f>
        <v>0</v>
      </c>
    </row>
    <row r="10" spans="1:21" x14ac:dyDescent="0.25">
      <c r="A10" s="1">
        <v>45310</v>
      </c>
      <c r="B10">
        <v>100002694</v>
      </c>
      <c r="C10" t="s">
        <v>26</v>
      </c>
      <c r="D10" t="s">
        <v>27</v>
      </c>
      <c r="E10" t="s">
        <v>20</v>
      </c>
      <c r="F10" t="s">
        <v>5</v>
      </c>
      <c r="G10" t="s">
        <v>6</v>
      </c>
      <c r="H10" t="str">
        <f t="shared" si="0"/>
        <v>CAMINADE HINATEAUNIFOCAL</v>
      </c>
      <c r="I10" s="3">
        <f>IF(COUNTIF($H$2:H10,H10)&gt;1,0,1)</f>
        <v>1</v>
      </c>
    </row>
    <row r="11" spans="1:21" x14ac:dyDescent="0.25">
      <c r="A11" s="1">
        <v>45310</v>
      </c>
      <c r="B11">
        <v>100002694</v>
      </c>
      <c r="C11" t="s">
        <v>26</v>
      </c>
      <c r="D11" t="s">
        <v>27</v>
      </c>
      <c r="E11" t="s">
        <v>20</v>
      </c>
      <c r="F11" t="s">
        <v>5</v>
      </c>
      <c r="G11" t="s">
        <v>6</v>
      </c>
      <c r="H11" t="str">
        <f t="shared" si="0"/>
        <v>CAMINADE HINATEAUNIFOCAL</v>
      </c>
      <c r="I11" s="3">
        <f>IF(COUNTIF($H$2:H11,H11)&gt;1,0,1)</f>
        <v>0</v>
      </c>
    </row>
    <row r="12" spans="1:21" x14ac:dyDescent="0.25">
      <c r="A12" s="1">
        <v>45309</v>
      </c>
      <c r="B12">
        <v>100002687</v>
      </c>
      <c r="C12" t="s">
        <v>28</v>
      </c>
      <c r="D12" t="s">
        <v>29</v>
      </c>
      <c r="E12" t="s">
        <v>20</v>
      </c>
      <c r="F12" t="s">
        <v>5</v>
      </c>
      <c r="G12" t="s">
        <v>6</v>
      </c>
      <c r="H12" t="str">
        <f t="shared" si="0"/>
        <v>CAMINADE YOANNUNIFOCAL</v>
      </c>
      <c r="I12" s="3">
        <f>IF(COUNTIF($H$2:H12,H12)&gt;1,0,1)</f>
        <v>1</v>
      </c>
    </row>
    <row r="13" spans="1:21" x14ac:dyDescent="0.25">
      <c r="A13" s="1">
        <v>45309</v>
      </c>
      <c r="B13">
        <v>100002687</v>
      </c>
      <c r="C13" t="s">
        <v>28</v>
      </c>
      <c r="D13" t="s">
        <v>29</v>
      </c>
      <c r="E13" t="s">
        <v>20</v>
      </c>
      <c r="F13" t="s">
        <v>5</v>
      </c>
      <c r="G13" t="s">
        <v>6</v>
      </c>
      <c r="H13" t="str">
        <f t="shared" si="0"/>
        <v>CAMINADE YOANNUNIFOCAL</v>
      </c>
      <c r="I13" s="3">
        <f>IF(COUNTIF($H$2:H13,H13)&gt;1,0,1)</f>
        <v>0</v>
      </c>
    </row>
    <row r="14" spans="1:21" x14ac:dyDescent="0.25">
      <c r="A14" s="1">
        <v>45303</v>
      </c>
      <c r="B14">
        <v>100002651</v>
      </c>
      <c r="C14" t="s">
        <v>30</v>
      </c>
      <c r="D14" t="s">
        <v>31</v>
      </c>
      <c r="E14" t="s">
        <v>20</v>
      </c>
      <c r="F14" t="s">
        <v>9</v>
      </c>
      <c r="G14" t="s">
        <v>6</v>
      </c>
      <c r="H14" t="str">
        <f t="shared" si="0"/>
        <v>CAMP LAURENCEMI-DISTANCE</v>
      </c>
      <c r="I14" s="3">
        <f>IF(COUNTIF($H$2:H14,H14)&gt;1,0,1)</f>
        <v>1</v>
      </c>
    </row>
    <row r="15" spans="1:21" x14ac:dyDescent="0.25">
      <c r="A15" s="1">
        <v>45303</v>
      </c>
      <c r="B15">
        <v>100002651</v>
      </c>
      <c r="C15" t="s">
        <v>30</v>
      </c>
      <c r="D15" t="s">
        <v>31</v>
      </c>
      <c r="E15" t="s">
        <v>20</v>
      </c>
      <c r="F15" t="s">
        <v>9</v>
      </c>
      <c r="G15" t="s">
        <v>6</v>
      </c>
      <c r="H15" t="str">
        <f t="shared" si="0"/>
        <v>CAMP LAURENCEMI-DISTANCE</v>
      </c>
      <c r="I15" s="3">
        <f>IF(COUNTIF($H$2:H15,H15)&gt;1,0,1)</f>
        <v>0</v>
      </c>
    </row>
    <row r="16" spans="1:21" x14ac:dyDescent="0.25">
      <c r="A16" s="1">
        <v>45322</v>
      </c>
      <c r="B16">
        <v>100002703</v>
      </c>
      <c r="C16" t="s">
        <v>32</v>
      </c>
      <c r="D16" t="s">
        <v>33</v>
      </c>
      <c r="E16" t="s">
        <v>20</v>
      </c>
      <c r="F16" t="s">
        <v>5</v>
      </c>
      <c r="G16" t="s">
        <v>6</v>
      </c>
      <c r="H16" t="str">
        <f t="shared" si="0"/>
        <v>CANALS ELIOTUNIFOCAL</v>
      </c>
      <c r="I16" s="3">
        <f>IF(COUNTIF($H$2:H16,H16)&gt;1,0,1)</f>
        <v>1</v>
      </c>
    </row>
    <row r="17" spans="1:9" x14ac:dyDescent="0.25">
      <c r="A17" s="1">
        <v>45322</v>
      </c>
      <c r="B17">
        <v>100002703</v>
      </c>
      <c r="C17" t="s">
        <v>32</v>
      </c>
      <c r="D17" t="s">
        <v>33</v>
      </c>
      <c r="E17" t="s">
        <v>20</v>
      </c>
      <c r="F17" t="s">
        <v>5</v>
      </c>
      <c r="G17" t="s">
        <v>6</v>
      </c>
      <c r="H17" t="str">
        <f t="shared" si="0"/>
        <v>CANALS ELIOTUNIFOCAL</v>
      </c>
      <c r="I17" s="3">
        <f>IF(COUNTIF($H$2:H17,H17)&gt;1,0,1)</f>
        <v>0</v>
      </c>
    </row>
    <row r="18" spans="1:9" x14ac:dyDescent="0.25">
      <c r="A18" s="1">
        <v>45322</v>
      </c>
      <c r="B18">
        <v>100002703</v>
      </c>
      <c r="C18" t="s">
        <v>32</v>
      </c>
      <c r="D18" t="s">
        <v>34</v>
      </c>
      <c r="E18" t="s">
        <v>20</v>
      </c>
      <c r="F18" t="s">
        <v>5</v>
      </c>
      <c r="G18" t="s">
        <v>6</v>
      </c>
      <c r="H18" t="str">
        <f t="shared" si="0"/>
        <v>CANALS ELIOTUNIFOCAL</v>
      </c>
      <c r="I18" s="3">
        <f>IF(COUNTIF($H$2:H18,H18)&gt;1,0,1)</f>
        <v>0</v>
      </c>
    </row>
    <row r="19" spans="1:9" x14ac:dyDescent="0.25">
      <c r="A19" s="1">
        <v>45322</v>
      </c>
      <c r="B19">
        <v>100002703</v>
      </c>
      <c r="C19" t="s">
        <v>32</v>
      </c>
      <c r="D19" t="s">
        <v>34</v>
      </c>
      <c r="E19" t="s">
        <v>20</v>
      </c>
      <c r="F19" t="s">
        <v>5</v>
      </c>
      <c r="G19" t="s">
        <v>6</v>
      </c>
      <c r="H19" t="str">
        <f t="shared" si="0"/>
        <v>CANALS ELIOTUNIFOCAL</v>
      </c>
      <c r="I19" s="3">
        <f>IF(COUNTIF($H$2:H19,H19)&gt;1,0,1)</f>
        <v>0</v>
      </c>
    </row>
    <row r="20" spans="1:9" x14ac:dyDescent="0.25">
      <c r="A20" s="1">
        <v>45322</v>
      </c>
      <c r="B20">
        <v>100002703</v>
      </c>
      <c r="C20" t="s">
        <v>32</v>
      </c>
      <c r="D20" t="s">
        <v>35</v>
      </c>
      <c r="E20" t="s">
        <v>20</v>
      </c>
      <c r="F20" t="s">
        <v>5</v>
      </c>
      <c r="G20" t="s">
        <v>6</v>
      </c>
      <c r="H20" t="str">
        <f t="shared" si="0"/>
        <v>CANALS ELIOTUNIFOCAL</v>
      </c>
      <c r="I20" s="3">
        <f>IF(COUNTIF($H$2:H20,H20)&gt;1,0,1)</f>
        <v>0</v>
      </c>
    </row>
    <row r="21" spans="1:9" x14ac:dyDescent="0.25">
      <c r="A21" s="1">
        <v>45322</v>
      </c>
      <c r="B21">
        <v>100002703</v>
      </c>
      <c r="C21" t="s">
        <v>32</v>
      </c>
      <c r="D21" t="s">
        <v>35</v>
      </c>
      <c r="E21" t="s">
        <v>20</v>
      </c>
      <c r="F21" t="s">
        <v>5</v>
      </c>
      <c r="G21" t="s">
        <v>6</v>
      </c>
      <c r="H21" t="str">
        <f t="shared" si="0"/>
        <v>CANALS ELIOTUNIFOCAL</v>
      </c>
      <c r="I21" s="3">
        <f>IF(COUNTIF($H$2:H21,H21)&gt;1,0,1)</f>
        <v>0</v>
      </c>
    </row>
    <row r="22" spans="1:9" x14ac:dyDescent="0.25">
      <c r="A22" s="7">
        <v>45318</v>
      </c>
      <c r="B22" s="8">
        <v>100000748</v>
      </c>
      <c r="C22" s="8" t="s">
        <v>36</v>
      </c>
      <c r="D22" s="8" t="s">
        <v>39</v>
      </c>
      <c r="E22" s="8" t="s">
        <v>20</v>
      </c>
      <c r="F22" s="8" t="s">
        <v>7</v>
      </c>
      <c r="G22" s="8" t="s">
        <v>6</v>
      </c>
      <c r="H22" s="8" t="str">
        <f t="shared" si="0"/>
        <v>CAPUS GHISLAINEPROGRESSIF</v>
      </c>
      <c r="I22" s="3">
        <f>IF(COUNTIF($H$2:H22,H22)&gt;1,0,1)</f>
        <v>1</v>
      </c>
    </row>
    <row r="23" spans="1:9" x14ac:dyDescent="0.25">
      <c r="A23" s="7">
        <v>45318</v>
      </c>
      <c r="B23" s="8">
        <v>100000748</v>
      </c>
      <c r="C23" s="8" t="s">
        <v>36</v>
      </c>
      <c r="D23" s="8" t="s">
        <v>39</v>
      </c>
      <c r="E23" s="8" t="s">
        <v>20</v>
      </c>
      <c r="F23" s="8" t="s">
        <v>7</v>
      </c>
      <c r="G23" s="8" t="s">
        <v>6</v>
      </c>
      <c r="H23" s="8" t="str">
        <f t="shared" si="0"/>
        <v>CAPUS GHISLAINEPROGRESSIF</v>
      </c>
      <c r="I23" s="3">
        <f>IF(COUNTIF($H$2:H23,H23)&gt;1,0,1)</f>
        <v>0</v>
      </c>
    </row>
    <row r="24" spans="1:9" x14ac:dyDescent="0.25">
      <c r="A24" s="7">
        <v>45318</v>
      </c>
      <c r="B24" s="8">
        <v>100000748</v>
      </c>
      <c r="C24" s="8" t="s">
        <v>36</v>
      </c>
      <c r="D24" s="8" t="s">
        <v>37</v>
      </c>
      <c r="E24" s="8" t="s">
        <v>20</v>
      </c>
      <c r="F24" s="8" t="s">
        <v>7</v>
      </c>
      <c r="G24" s="8" t="s">
        <v>8</v>
      </c>
      <c r="H24" s="8" t="str">
        <f t="shared" si="0"/>
        <v>CAPUS GHISLAINEPROGRESSIF</v>
      </c>
      <c r="I24" s="3">
        <f>IF(COUNTIF($H$2:H24,H24)&gt;1,0,1)</f>
        <v>0</v>
      </c>
    </row>
    <row r="25" spans="1:9" x14ac:dyDescent="0.25">
      <c r="A25" s="7">
        <v>45318</v>
      </c>
      <c r="B25" s="8">
        <v>100000748</v>
      </c>
      <c r="C25" s="8" t="s">
        <v>36</v>
      </c>
      <c r="D25" s="8" t="s">
        <v>37</v>
      </c>
      <c r="E25" s="8" t="s">
        <v>20</v>
      </c>
      <c r="F25" s="8" t="s">
        <v>7</v>
      </c>
      <c r="G25" s="8" t="s">
        <v>8</v>
      </c>
      <c r="H25" s="8" t="str">
        <f t="shared" si="0"/>
        <v>CAPUS GHISLAINEPROGRESSIF</v>
      </c>
      <c r="I25" s="3">
        <f>IF(COUNTIF($H$2:H25,H25)&gt;1,0,1)</f>
        <v>0</v>
      </c>
    </row>
    <row r="26" spans="1:9" x14ac:dyDescent="0.25">
      <c r="A26" s="7">
        <v>45318</v>
      </c>
      <c r="B26" s="8">
        <v>100000748</v>
      </c>
      <c r="C26" s="8" t="s">
        <v>36</v>
      </c>
      <c r="D26" s="8" t="s">
        <v>38</v>
      </c>
      <c r="E26" s="8" t="s">
        <v>20</v>
      </c>
      <c r="F26" s="8" t="s">
        <v>7</v>
      </c>
      <c r="G26" s="8" t="s">
        <v>8</v>
      </c>
      <c r="H26" s="8" t="str">
        <f t="shared" si="0"/>
        <v>CAPUS GHISLAINEPROGRESSIF</v>
      </c>
      <c r="I26" s="3">
        <f>IF(COUNTIF($H$2:H26,H26)&gt;1,0,1)</f>
        <v>0</v>
      </c>
    </row>
    <row r="27" spans="1:9" x14ac:dyDescent="0.25">
      <c r="A27" s="7">
        <v>45318</v>
      </c>
      <c r="B27" s="8">
        <v>100000748</v>
      </c>
      <c r="C27" s="8" t="s">
        <v>36</v>
      </c>
      <c r="D27" s="8" t="s">
        <v>38</v>
      </c>
      <c r="E27" s="8" t="s">
        <v>20</v>
      </c>
      <c r="F27" s="8" t="s">
        <v>7</v>
      </c>
      <c r="G27" s="8" t="s">
        <v>8</v>
      </c>
      <c r="H27" s="8" t="str">
        <f t="shared" si="0"/>
        <v>CAPUS GHISLAINEPROGRESSIF</v>
      </c>
      <c r="I27" s="3">
        <f>IF(COUNTIF($H$2:H27,H27)&gt;1,0,1)</f>
        <v>0</v>
      </c>
    </row>
    <row r="28" spans="1:9" x14ac:dyDescent="0.25">
      <c r="A28" s="1">
        <v>45293</v>
      </c>
      <c r="B28">
        <v>100002655</v>
      </c>
      <c r="C28" t="s">
        <v>40</v>
      </c>
      <c r="D28" t="s">
        <v>41</v>
      </c>
      <c r="E28" t="s">
        <v>20</v>
      </c>
      <c r="F28" t="s">
        <v>5</v>
      </c>
      <c r="G28" t="s">
        <v>8</v>
      </c>
      <c r="H28" t="str">
        <f t="shared" si="0"/>
        <v>CATHALA ELIOTTUNIFOCAL</v>
      </c>
      <c r="I28" s="3">
        <f>IF(COUNTIF($H$2:H28,H28)&gt;1,0,1)</f>
        <v>1</v>
      </c>
    </row>
    <row r="29" spans="1:9" x14ac:dyDescent="0.25">
      <c r="A29" s="1">
        <v>45293</v>
      </c>
      <c r="B29">
        <v>100002655</v>
      </c>
      <c r="C29" t="s">
        <v>40</v>
      </c>
      <c r="D29" t="s">
        <v>41</v>
      </c>
      <c r="E29" t="s">
        <v>20</v>
      </c>
      <c r="F29" t="s">
        <v>5</v>
      </c>
      <c r="G29" t="s">
        <v>8</v>
      </c>
      <c r="H29" t="str">
        <f t="shared" si="0"/>
        <v>CATHALA ELIOTTUNIFOCAL</v>
      </c>
      <c r="I29" s="3">
        <f>IF(COUNTIF($H$2:H29,H29)&gt;1,0,1)</f>
        <v>0</v>
      </c>
    </row>
    <row r="30" spans="1:9" x14ac:dyDescent="0.25">
      <c r="A30" s="1">
        <v>45293</v>
      </c>
      <c r="B30">
        <v>100002655</v>
      </c>
      <c r="C30" t="s">
        <v>40</v>
      </c>
      <c r="D30" t="s">
        <v>42</v>
      </c>
      <c r="E30" t="s">
        <v>20</v>
      </c>
      <c r="F30" t="s">
        <v>5</v>
      </c>
      <c r="G30" t="s">
        <v>8</v>
      </c>
      <c r="H30" t="str">
        <f t="shared" si="0"/>
        <v>CATHALA ELIOTTUNIFOCAL</v>
      </c>
      <c r="I30" s="3">
        <f>IF(COUNTIF($H$2:H30,H30)&gt;1,0,1)</f>
        <v>0</v>
      </c>
    </row>
    <row r="31" spans="1:9" x14ac:dyDescent="0.25">
      <c r="A31" s="1">
        <v>45293</v>
      </c>
      <c r="B31">
        <v>100002655</v>
      </c>
      <c r="C31" t="s">
        <v>40</v>
      </c>
      <c r="D31" t="s">
        <v>42</v>
      </c>
      <c r="E31" t="s">
        <v>20</v>
      </c>
      <c r="F31" t="s">
        <v>5</v>
      </c>
      <c r="G31" t="s">
        <v>8</v>
      </c>
      <c r="H31" t="str">
        <f t="shared" si="0"/>
        <v>CATHALA ELIOTTUNIFOCAL</v>
      </c>
      <c r="I31" s="3">
        <f>IF(COUNTIF($H$2:H31,H31)&gt;1,0,1)</f>
        <v>0</v>
      </c>
    </row>
    <row r="32" spans="1:9" x14ac:dyDescent="0.25">
      <c r="A32" s="1">
        <v>45321</v>
      </c>
      <c r="B32">
        <v>100000208</v>
      </c>
      <c r="C32" t="s">
        <v>43</v>
      </c>
      <c r="D32" t="s">
        <v>44</v>
      </c>
      <c r="E32" t="s">
        <v>20</v>
      </c>
      <c r="F32" t="s">
        <v>5</v>
      </c>
      <c r="G32" t="s">
        <v>8</v>
      </c>
      <c r="H32" t="str">
        <f t="shared" si="0"/>
        <v>CATHALA REGISUNIFOCAL</v>
      </c>
      <c r="I32" s="3">
        <f>IF(COUNTIF($H$2:H32,H32)&gt;1,0,1)</f>
        <v>1</v>
      </c>
    </row>
    <row r="33" spans="1:9" x14ac:dyDescent="0.25">
      <c r="A33" s="1">
        <v>45321</v>
      </c>
      <c r="B33">
        <v>100000208</v>
      </c>
      <c r="C33" t="s">
        <v>43</v>
      </c>
      <c r="D33" t="s">
        <v>44</v>
      </c>
      <c r="E33" t="s">
        <v>20</v>
      </c>
      <c r="F33" t="s">
        <v>5</v>
      </c>
      <c r="G33" t="s">
        <v>8</v>
      </c>
      <c r="H33" t="str">
        <f t="shared" si="0"/>
        <v>CATHALA REGISUNIFOCAL</v>
      </c>
      <c r="I33" s="3">
        <f>IF(COUNTIF($H$2:H33,H33)&gt;1,0,1)</f>
        <v>0</v>
      </c>
    </row>
    <row r="34" spans="1:9" x14ac:dyDescent="0.25">
      <c r="A34" s="1">
        <v>45322</v>
      </c>
      <c r="B34">
        <v>100000208</v>
      </c>
      <c r="C34" t="s">
        <v>43</v>
      </c>
      <c r="D34" t="s">
        <v>45</v>
      </c>
      <c r="E34" t="s">
        <v>20</v>
      </c>
      <c r="F34" t="s">
        <v>5</v>
      </c>
      <c r="G34" t="s">
        <v>8</v>
      </c>
      <c r="H34" t="str">
        <f t="shared" ref="H34:H63" si="1">C34&amp;F34</f>
        <v>CATHALA REGISUNIFOCAL</v>
      </c>
      <c r="I34" s="3">
        <f>IF(COUNTIF($H$2:H34,H34)&gt;1,0,1)</f>
        <v>0</v>
      </c>
    </row>
    <row r="35" spans="1:9" x14ac:dyDescent="0.25">
      <c r="A35" s="1">
        <v>45322</v>
      </c>
      <c r="B35">
        <v>100000208</v>
      </c>
      <c r="C35" t="s">
        <v>43</v>
      </c>
      <c r="D35" t="s">
        <v>45</v>
      </c>
      <c r="E35" t="s">
        <v>20</v>
      </c>
      <c r="F35" t="s">
        <v>5</v>
      </c>
      <c r="G35" t="s">
        <v>8</v>
      </c>
      <c r="H35" t="str">
        <f t="shared" si="1"/>
        <v>CATHALA REGISUNIFOCAL</v>
      </c>
      <c r="I35" s="3">
        <f>IF(COUNTIF($H$2:H35,H35)&gt;1,0,1)</f>
        <v>0</v>
      </c>
    </row>
    <row r="36" spans="1:9" x14ac:dyDescent="0.25">
      <c r="A36" s="1">
        <v>45303</v>
      </c>
      <c r="B36">
        <v>100002238</v>
      </c>
      <c r="C36" t="s">
        <v>46</v>
      </c>
      <c r="D36" t="s">
        <v>47</v>
      </c>
      <c r="E36" t="s">
        <v>20</v>
      </c>
      <c r="F36" t="s">
        <v>5</v>
      </c>
      <c r="G36" t="s">
        <v>6</v>
      </c>
      <c r="H36" t="str">
        <f t="shared" si="1"/>
        <v>CHABBERT PAULINEUNIFOCAL</v>
      </c>
      <c r="I36" s="3">
        <f>IF(COUNTIF($H$2:H36,H36)&gt;1,0,1)</f>
        <v>1</v>
      </c>
    </row>
    <row r="37" spans="1:9" x14ac:dyDescent="0.25">
      <c r="A37" s="1">
        <v>45303</v>
      </c>
      <c r="B37">
        <v>100002238</v>
      </c>
      <c r="C37" t="s">
        <v>46</v>
      </c>
      <c r="D37" t="s">
        <v>47</v>
      </c>
      <c r="E37" t="s">
        <v>20</v>
      </c>
      <c r="F37" t="s">
        <v>5</v>
      </c>
      <c r="G37" t="s">
        <v>6</v>
      </c>
      <c r="H37" t="str">
        <f t="shared" si="1"/>
        <v>CHABBERT PAULINEUNIFOCAL</v>
      </c>
      <c r="I37" s="3">
        <f>IF(COUNTIF($H$2:H37,H37)&gt;1,0,1)</f>
        <v>0</v>
      </c>
    </row>
    <row r="38" spans="1:9" x14ac:dyDescent="0.25">
      <c r="A38" s="1">
        <v>45304</v>
      </c>
      <c r="B38">
        <v>100002680</v>
      </c>
      <c r="C38" t="s">
        <v>48</v>
      </c>
      <c r="D38" t="s">
        <v>49</v>
      </c>
      <c r="E38" t="s">
        <v>20</v>
      </c>
      <c r="F38" t="s">
        <v>9</v>
      </c>
      <c r="G38" t="s">
        <v>6</v>
      </c>
      <c r="H38" t="str">
        <f t="shared" si="1"/>
        <v>CHARBONNEL LAURENCEMI-DISTANCE</v>
      </c>
      <c r="I38" s="3">
        <f>IF(COUNTIF($H$2:H38,H38)&gt;1,0,1)</f>
        <v>1</v>
      </c>
    </row>
    <row r="39" spans="1:9" x14ac:dyDescent="0.25">
      <c r="A39" s="1">
        <v>45304</v>
      </c>
      <c r="B39">
        <v>100002680</v>
      </c>
      <c r="C39" t="s">
        <v>48</v>
      </c>
      <c r="D39" t="s">
        <v>49</v>
      </c>
      <c r="E39" t="s">
        <v>20</v>
      </c>
      <c r="F39" t="s">
        <v>9</v>
      </c>
      <c r="G39" t="s">
        <v>6</v>
      </c>
      <c r="H39" t="str">
        <f t="shared" si="1"/>
        <v>CHARBONNEL LAURENCEMI-DISTANCE</v>
      </c>
      <c r="I39" s="3">
        <f>IF(COUNTIF($H$2:H39,H39)&gt;1,0,1)</f>
        <v>0</v>
      </c>
    </row>
    <row r="40" spans="1:9" x14ac:dyDescent="0.25">
      <c r="A40" s="1">
        <v>45294</v>
      </c>
      <c r="B40">
        <v>100002661</v>
      </c>
      <c r="C40" t="s">
        <v>50</v>
      </c>
      <c r="D40" t="s">
        <v>51</v>
      </c>
      <c r="E40" t="s">
        <v>20</v>
      </c>
      <c r="F40" t="s">
        <v>7</v>
      </c>
      <c r="G40" t="s">
        <v>6</v>
      </c>
      <c r="H40" t="str">
        <f t="shared" si="1"/>
        <v>CHOLET SOPHIEPROGRESSIF</v>
      </c>
      <c r="I40" s="3">
        <f>IF(COUNTIF($H$2:H40,H40)&gt;1,0,1)</f>
        <v>1</v>
      </c>
    </row>
    <row r="41" spans="1:9" x14ac:dyDescent="0.25">
      <c r="A41" s="1">
        <v>45294</v>
      </c>
      <c r="B41">
        <v>100002661</v>
      </c>
      <c r="C41" t="s">
        <v>50</v>
      </c>
      <c r="D41" t="s">
        <v>51</v>
      </c>
      <c r="E41" t="s">
        <v>20</v>
      </c>
      <c r="F41" t="s">
        <v>7</v>
      </c>
      <c r="G41" t="s">
        <v>6</v>
      </c>
      <c r="H41" t="str">
        <f t="shared" si="1"/>
        <v>CHOLET SOPHIEPROGRESSIF</v>
      </c>
      <c r="I41" s="3">
        <f>IF(COUNTIF($H$2:H41,H41)&gt;1,0,1)</f>
        <v>0</v>
      </c>
    </row>
    <row r="42" spans="1:9" x14ac:dyDescent="0.25">
      <c r="A42" s="1">
        <v>45303</v>
      </c>
      <c r="B42">
        <v>100001793</v>
      </c>
      <c r="C42" t="s">
        <v>52</v>
      </c>
      <c r="D42" t="s">
        <v>53</v>
      </c>
      <c r="E42" t="s">
        <v>20</v>
      </c>
      <c r="F42" t="s">
        <v>5</v>
      </c>
      <c r="G42" t="s">
        <v>6</v>
      </c>
      <c r="H42" t="str">
        <f t="shared" si="1"/>
        <v>CHOUSA LOICUNIFOCAL</v>
      </c>
      <c r="I42" s="3">
        <f>IF(COUNTIF($H$2:H42,H42)&gt;1,0,1)</f>
        <v>1</v>
      </c>
    </row>
    <row r="43" spans="1:9" x14ac:dyDescent="0.25">
      <c r="A43" s="1">
        <v>45303</v>
      </c>
      <c r="B43">
        <v>100001793</v>
      </c>
      <c r="C43" t="s">
        <v>52</v>
      </c>
      <c r="D43" t="s">
        <v>53</v>
      </c>
      <c r="E43" t="s">
        <v>20</v>
      </c>
      <c r="F43" t="s">
        <v>5</v>
      </c>
      <c r="G43" t="s">
        <v>6</v>
      </c>
      <c r="H43" t="str">
        <f t="shared" si="1"/>
        <v>CHOUSA LOICUNIFOCAL</v>
      </c>
      <c r="I43" s="3">
        <f>IF(COUNTIF($H$2:H43,H43)&gt;1,0,1)</f>
        <v>0</v>
      </c>
    </row>
    <row r="44" spans="1:9" x14ac:dyDescent="0.25">
      <c r="A44" s="1">
        <v>45303</v>
      </c>
      <c r="B44">
        <v>100002675</v>
      </c>
      <c r="C44" t="s">
        <v>54</v>
      </c>
      <c r="D44" t="s">
        <v>55</v>
      </c>
      <c r="E44" t="s">
        <v>20</v>
      </c>
      <c r="F44" t="s">
        <v>5</v>
      </c>
      <c r="G44" t="s">
        <v>6</v>
      </c>
      <c r="H44" t="str">
        <f t="shared" si="1"/>
        <v>CHOUSA PEDROUNIFOCAL</v>
      </c>
      <c r="I44" s="3">
        <f>IF(COUNTIF($H$2:H44,H44)&gt;1,0,1)</f>
        <v>1</v>
      </c>
    </row>
    <row r="45" spans="1:9" x14ac:dyDescent="0.25">
      <c r="A45" s="1">
        <v>45303</v>
      </c>
      <c r="B45">
        <v>100002675</v>
      </c>
      <c r="C45" t="s">
        <v>54</v>
      </c>
      <c r="D45" t="s">
        <v>55</v>
      </c>
      <c r="E45" t="s">
        <v>20</v>
      </c>
      <c r="F45" t="s">
        <v>5</v>
      </c>
      <c r="G45" t="s">
        <v>6</v>
      </c>
      <c r="H45" t="str">
        <f t="shared" si="1"/>
        <v>CHOUSA PEDROUNIFOCAL</v>
      </c>
      <c r="I45" s="3">
        <f>IF(COUNTIF($H$2:H45,H45)&gt;1,0,1)</f>
        <v>0</v>
      </c>
    </row>
    <row r="46" spans="1:9" x14ac:dyDescent="0.25">
      <c r="A46" s="1">
        <v>45314</v>
      </c>
      <c r="B46">
        <v>100002700</v>
      </c>
      <c r="C46" t="s">
        <v>56</v>
      </c>
      <c r="D46" t="s">
        <v>57</v>
      </c>
      <c r="E46" t="s">
        <v>20</v>
      </c>
      <c r="F46" t="s">
        <v>7</v>
      </c>
      <c r="G46" t="s">
        <v>8</v>
      </c>
      <c r="H46" t="str">
        <f t="shared" si="1"/>
        <v>DHO GILBERTPROGRESSIF</v>
      </c>
      <c r="I46" s="3">
        <f>IF(COUNTIF($H$2:H46,H46)&gt;1,0,1)</f>
        <v>1</v>
      </c>
    </row>
    <row r="47" spans="1:9" x14ac:dyDescent="0.25">
      <c r="A47" s="1">
        <v>45314</v>
      </c>
      <c r="B47">
        <v>100002700</v>
      </c>
      <c r="C47" t="s">
        <v>56</v>
      </c>
      <c r="D47" t="s">
        <v>57</v>
      </c>
      <c r="E47" t="s">
        <v>20</v>
      </c>
      <c r="F47" t="s">
        <v>7</v>
      </c>
      <c r="G47" t="s">
        <v>8</v>
      </c>
      <c r="H47" t="str">
        <f t="shared" si="1"/>
        <v>DHO GILBERTPROGRESSIF</v>
      </c>
      <c r="I47" s="3">
        <f>IF(COUNTIF($H$2:H47,H47)&gt;1,0,1)</f>
        <v>0</v>
      </c>
    </row>
    <row r="48" spans="1:9" x14ac:dyDescent="0.25">
      <c r="A48" s="1">
        <v>45314</v>
      </c>
      <c r="B48">
        <v>100002700</v>
      </c>
      <c r="C48" t="s">
        <v>56</v>
      </c>
      <c r="D48" t="s">
        <v>58</v>
      </c>
      <c r="E48" t="s">
        <v>20</v>
      </c>
      <c r="F48" t="s">
        <v>7</v>
      </c>
      <c r="G48" t="s">
        <v>8</v>
      </c>
      <c r="H48" t="str">
        <f t="shared" si="1"/>
        <v>DHO GILBERTPROGRESSIF</v>
      </c>
      <c r="I48" s="3">
        <f>IF(COUNTIF($H$2:H48,H48)&gt;1,0,1)</f>
        <v>0</v>
      </c>
    </row>
    <row r="49" spans="1:9" x14ac:dyDescent="0.25">
      <c r="A49" s="1">
        <v>45314</v>
      </c>
      <c r="B49">
        <v>100002700</v>
      </c>
      <c r="C49" t="s">
        <v>56</v>
      </c>
      <c r="D49" t="s">
        <v>58</v>
      </c>
      <c r="E49" t="s">
        <v>20</v>
      </c>
      <c r="F49" t="s">
        <v>7</v>
      </c>
      <c r="G49" t="s">
        <v>8</v>
      </c>
      <c r="H49" t="str">
        <f t="shared" si="1"/>
        <v>DHO GILBERTPROGRESSIF</v>
      </c>
      <c r="I49" s="3">
        <f>IF(COUNTIF($H$2:H63,H49)&gt;1,0,1)</f>
        <v>0</v>
      </c>
    </row>
    <row r="50" spans="1:9" x14ac:dyDescent="0.25">
      <c r="A50" s="1">
        <v>45302</v>
      </c>
      <c r="B50">
        <v>100002667</v>
      </c>
      <c r="C50" t="s">
        <v>59</v>
      </c>
      <c r="D50" t="s">
        <v>60</v>
      </c>
      <c r="E50" t="s">
        <v>20</v>
      </c>
      <c r="F50" t="s">
        <v>7</v>
      </c>
      <c r="G50" t="s">
        <v>8</v>
      </c>
      <c r="H50" t="str">
        <f t="shared" si="1"/>
        <v>DI PAOLO SANDRINEPROGRESSIF</v>
      </c>
      <c r="I50" s="3">
        <f>IF(COUNTIF($H$2:H50,H50)&gt;1,0,1)</f>
        <v>1</v>
      </c>
    </row>
    <row r="51" spans="1:9" x14ac:dyDescent="0.25">
      <c r="A51" s="1">
        <v>45302</v>
      </c>
      <c r="B51">
        <v>100002667</v>
      </c>
      <c r="C51" t="s">
        <v>59</v>
      </c>
      <c r="D51" t="s">
        <v>60</v>
      </c>
      <c r="E51" t="s">
        <v>20</v>
      </c>
      <c r="F51" t="s">
        <v>7</v>
      </c>
      <c r="G51" t="s">
        <v>8</v>
      </c>
      <c r="H51" t="str">
        <f t="shared" si="1"/>
        <v>DI PAOLO SANDRINEPROGRESSIF</v>
      </c>
      <c r="I51" s="3">
        <f>IF(COUNTIF($H$2:H51,H51)&gt;1,0,1)</f>
        <v>0</v>
      </c>
    </row>
    <row r="52" spans="1:9" x14ac:dyDescent="0.25">
      <c r="A52" s="1">
        <v>45316</v>
      </c>
      <c r="B52">
        <v>100002706</v>
      </c>
      <c r="C52" t="s">
        <v>61</v>
      </c>
      <c r="D52" t="s">
        <v>62</v>
      </c>
      <c r="E52" t="s">
        <v>20</v>
      </c>
      <c r="F52" t="s">
        <v>7</v>
      </c>
      <c r="G52" t="s">
        <v>8</v>
      </c>
      <c r="H52" t="str">
        <f t="shared" si="1"/>
        <v>GAU GERARDPROGRESSIF</v>
      </c>
      <c r="I52" s="3">
        <f>IF(COUNTIF($H$2:H52,H52)&gt;1,0,1)</f>
        <v>1</v>
      </c>
    </row>
    <row r="53" spans="1:9" x14ac:dyDescent="0.25">
      <c r="A53" s="1">
        <v>45316</v>
      </c>
      <c r="B53">
        <v>100002706</v>
      </c>
      <c r="C53" t="s">
        <v>61</v>
      </c>
      <c r="D53" t="s">
        <v>62</v>
      </c>
      <c r="E53" t="s">
        <v>20</v>
      </c>
      <c r="F53" t="s">
        <v>7</v>
      </c>
      <c r="G53" t="s">
        <v>8</v>
      </c>
      <c r="H53" t="str">
        <f t="shared" si="1"/>
        <v>GAU GERARDPROGRESSIF</v>
      </c>
      <c r="I53" s="3">
        <f>IF(COUNTIF($H$2:H53,H53)&gt;1,0,1)</f>
        <v>0</v>
      </c>
    </row>
    <row r="54" spans="1:9" x14ac:dyDescent="0.25">
      <c r="A54" s="1">
        <v>45316</v>
      </c>
      <c r="B54">
        <v>100002706</v>
      </c>
      <c r="C54" t="s">
        <v>61</v>
      </c>
      <c r="D54" t="s">
        <v>63</v>
      </c>
      <c r="E54" t="s">
        <v>20</v>
      </c>
      <c r="F54" t="s">
        <v>7</v>
      </c>
      <c r="G54" t="s">
        <v>8</v>
      </c>
      <c r="H54" t="str">
        <f t="shared" si="1"/>
        <v>GAU GERARDPROGRESSIF</v>
      </c>
      <c r="I54" s="3">
        <f>IF(COUNTIF($H$2:H54,H54)&gt;1,0,1)</f>
        <v>0</v>
      </c>
    </row>
    <row r="55" spans="1:9" x14ac:dyDescent="0.25">
      <c r="A55" s="1">
        <v>45316</v>
      </c>
      <c r="B55">
        <v>100002706</v>
      </c>
      <c r="C55" t="s">
        <v>61</v>
      </c>
      <c r="D55" t="s">
        <v>63</v>
      </c>
      <c r="E55" t="s">
        <v>20</v>
      </c>
      <c r="F55" t="s">
        <v>7</v>
      </c>
      <c r="G55" t="s">
        <v>8</v>
      </c>
      <c r="H55" t="str">
        <f t="shared" si="1"/>
        <v>GAU GERARDPROGRESSIF</v>
      </c>
      <c r="I55" s="3">
        <f>IF(COUNTIF($H$2:H55,H55)&gt;1,0,1)</f>
        <v>0</v>
      </c>
    </row>
    <row r="56" spans="1:9" x14ac:dyDescent="0.25">
      <c r="A56" s="1">
        <v>45316</v>
      </c>
      <c r="B56">
        <v>100002705</v>
      </c>
      <c r="C56" t="s">
        <v>64</v>
      </c>
      <c r="D56" t="s">
        <v>65</v>
      </c>
      <c r="E56" t="s">
        <v>20</v>
      </c>
      <c r="F56" t="s">
        <v>7</v>
      </c>
      <c r="G56" t="s">
        <v>8</v>
      </c>
      <c r="H56" t="str">
        <f t="shared" si="1"/>
        <v>GAU MARTINEPROGRESSIF</v>
      </c>
      <c r="I56" s="3">
        <f>IF(COUNTIF($H$2:H56,H56)&gt;1,0,1)</f>
        <v>1</v>
      </c>
    </row>
    <row r="57" spans="1:9" x14ac:dyDescent="0.25">
      <c r="A57" s="1">
        <v>45316</v>
      </c>
      <c r="B57">
        <v>100002705</v>
      </c>
      <c r="C57" t="s">
        <v>64</v>
      </c>
      <c r="D57" t="s">
        <v>65</v>
      </c>
      <c r="E57" t="s">
        <v>20</v>
      </c>
      <c r="F57" t="s">
        <v>7</v>
      </c>
      <c r="G57" t="s">
        <v>8</v>
      </c>
      <c r="H57" t="str">
        <f t="shared" si="1"/>
        <v>GAU MARTINEPROGRESSIF</v>
      </c>
      <c r="I57" s="3">
        <f>IF(COUNTIF($H$2:H57,H57)&gt;1,0,1)</f>
        <v>0</v>
      </c>
    </row>
    <row r="58" spans="1:9" x14ac:dyDescent="0.25">
      <c r="A58" s="1">
        <v>45316</v>
      </c>
      <c r="B58">
        <v>100002705</v>
      </c>
      <c r="C58" t="s">
        <v>64</v>
      </c>
      <c r="D58" t="s">
        <v>66</v>
      </c>
      <c r="E58" t="s">
        <v>20</v>
      </c>
      <c r="F58" t="s">
        <v>7</v>
      </c>
      <c r="G58" t="s">
        <v>8</v>
      </c>
      <c r="H58" t="str">
        <f t="shared" si="1"/>
        <v>GAU MARTINEPROGRESSIF</v>
      </c>
      <c r="I58" s="3">
        <f>IF(COUNTIF($H$2:H58,H58)&gt;1,0,1)</f>
        <v>0</v>
      </c>
    </row>
    <row r="59" spans="1:9" x14ac:dyDescent="0.25">
      <c r="A59" s="1">
        <v>45316</v>
      </c>
      <c r="B59">
        <v>100002705</v>
      </c>
      <c r="C59" t="s">
        <v>64</v>
      </c>
      <c r="D59" t="s">
        <v>66</v>
      </c>
      <c r="E59" t="s">
        <v>20</v>
      </c>
      <c r="F59" t="s">
        <v>7</v>
      </c>
      <c r="G59" t="s">
        <v>8</v>
      </c>
      <c r="H59" t="str">
        <f t="shared" si="1"/>
        <v>GAU MARTINEPROGRESSIF</v>
      </c>
      <c r="I59" s="3">
        <f>IF(COUNTIF($H$2:H59,H59)&gt;1,0,1)</f>
        <v>0</v>
      </c>
    </row>
    <row r="60" spans="1:9" x14ac:dyDescent="0.25">
      <c r="A60" s="7">
        <v>45300</v>
      </c>
      <c r="B60" s="8">
        <v>100000373</v>
      </c>
      <c r="C60" s="8" t="s">
        <v>67</v>
      </c>
      <c r="D60" s="8" t="s">
        <v>69</v>
      </c>
      <c r="E60" s="8" t="s">
        <v>20</v>
      </c>
      <c r="F60" s="8" t="s">
        <v>7</v>
      </c>
      <c r="G60" s="8" t="s">
        <v>6</v>
      </c>
      <c r="H60" s="8" t="str">
        <f t="shared" si="1"/>
        <v>HOULES ANNE MARIEPROGRESSIF</v>
      </c>
      <c r="I60" s="3">
        <f>IF(COUNTIF($H$2:H60,H60)&gt;1,0,1)</f>
        <v>1</v>
      </c>
    </row>
    <row r="61" spans="1:9" x14ac:dyDescent="0.25">
      <c r="A61" s="7">
        <v>45300</v>
      </c>
      <c r="B61" s="8">
        <v>100000373</v>
      </c>
      <c r="C61" s="8" t="s">
        <v>67</v>
      </c>
      <c r="D61" s="8" t="s">
        <v>69</v>
      </c>
      <c r="E61" s="8" t="s">
        <v>20</v>
      </c>
      <c r="F61" s="8" t="s">
        <v>7</v>
      </c>
      <c r="G61" s="8" t="s">
        <v>6</v>
      </c>
      <c r="H61" s="8" t="str">
        <f t="shared" si="1"/>
        <v>HOULES ANNE MARIEPROGRESSIF</v>
      </c>
      <c r="I61" s="3">
        <f>IF(COUNTIF($H$2:H61,H61)&gt;1,0,1)</f>
        <v>0</v>
      </c>
    </row>
    <row r="62" spans="1:9" x14ac:dyDescent="0.25">
      <c r="A62" s="7">
        <v>45300</v>
      </c>
      <c r="B62" s="8">
        <v>100000373</v>
      </c>
      <c r="C62" s="8" t="s">
        <v>67</v>
      </c>
      <c r="D62" s="8" t="s">
        <v>68</v>
      </c>
      <c r="E62" s="8" t="s">
        <v>20</v>
      </c>
      <c r="F62" s="8" t="s">
        <v>7</v>
      </c>
      <c r="G62" s="8" t="s">
        <v>8</v>
      </c>
      <c r="H62" s="8" t="str">
        <f t="shared" si="1"/>
        <v>HOULES ANNE MARIEPROGRESSIF</v>
      </c>
      <c r="I62" s="3">
        <f>IF(COUNTIF($H$2:H62,H62)&gt;1,0,1)</f>
        <v>0</v>
      </c>
    </row>
    <row r="63" spans="1:9" x14ac:dyDescent="0.25">
      <c r="A63" s="7">
        <v>45300</v>
      </c>
      <c r="B63" s="8">
        <v>100000373</v>
      </c>
      <c r="C63" s="8" t="s">
        <v>67</v>
      </c>
      <c r="D63" s="8" t="s">
        <v>68</v>
      </c>
      <c r="E63" s="8" t="s">
        <v>20</v>
      </c>
      <c r="F63" s="8" t="s">
        <v>7</v>
      </c>
      <c r="G63" s="8" t="s">
        <v>8</v>
      </c>
      <c r="H63" s="8" t="str">
        <f t="shared" si="1"/>
        <v>HOULES ANNE MARIEPROGRESSIF</v>
      </c>
      <c r="I63" s="3">
        <f>IF(COUNTIF($H$2:H63,H63)&gt;1,0,1)</f>
        <v>0</v>
      </c>
    </row>
  </sheetData>
  <pageMargins left="0.7" right="0.7" top="0.75" bottom="0.75" header="0.3" footer="0.3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F27FC48-14D7-4F96-9D01-3B6F79C79B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- 2024-06-08T203446.910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Danneels</dc:creator>
  <cp:lastModifiedBy>Toto</cp:lastModifiedBy>
  <dcterms:created xsi:type="dcterms:W3CDTF">2024-06-08T18:49:40Z</dcterms:created>
  <dcterms:modified xsi:type="dcterms:W3CDTF">2024-06-10T13:00:04Z</dcterms:modified>
</cp:coreProperties>
</file>