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va3dgroup-my.sharepoint.com/personal/axel_leguay_hava3d_com/Documents/"/>
    </mc:Choice>
  </mc:AlternateContent>
  <xr:revisionPtr revIDLastSave="38" documentId="8_{B51A89B1-271F-497A-A8C4-11A11A8DF72B}" xr6:coauthVersionLast="47" xr6:coauthVersionMax="47" xr10:uidLastSave="{66F5050F-FB8F-4328-BF83-3812E325D637}"/>
  <bookViews>
    <workbookView xWindow="-28920" yWindow="-120" windowWidth="29040" windowHeight="15720" firstSheet="1" activeTab="1" xr2:uid="{C9C184A3-7796-49E4-AD37-1C6E16D5D6EC}"/>
  </bookViews>
  <sheets>
    <sheet name="Feuil1" sheetId="1" state="hidden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9" i="2" l="1" a="1"/>
  <c r="S49" i="2" s="1"/>
  <c r="Q49" i="2" a="1"/>
  <c r="Q49" i="2" s="1"/>
  <c r="O49" i="2" a="1"/>
  <c r="O49" i="2" s="1"/>
  <c r="S48" i="2" a="1"/>
  <c r="S48" i="2" s="1"/>
  <c r="Q48" i="2" a="1"/>
  <c r="Q48" i="2" s="1"/>
  <c r="O48" i="2" a="1"/>
  <c r="O48" i="2" s="1"/>
  <c r="S47" i="2" a="1"/>
  <c r="S47" i="2" s="1"/>
  <c r="Q47" i="2" a="1"/>
  <c r="Q47" i="2" s="1"/>
  <c r="O47" i="2" a="1"/>
  <c r="O47" i="2" s="1"/>
  <c r="S46" i="2" a="1"/>
  <c r="S46" i="2" s="1"/>
  <c r="Q46" i="2" a="1"/>
  <c r="Q46" i="2" s="1"/>
  <c r="O46" i="2" a="1"/>
  <c r="O46" i="2" s="1"/>
  <c r="S45" i="2" a="1"/>
  <c r="S45" i="2" s="1"/>
  <c r="Q45" i="2" a="1"/>
  <c r="Q45" i="2" s="1"/>
  <c r="O45" i="2" a="1"/>
  <c r="O45" i="2" s="1"/>
  <c r="S44" i="2" a="1"/>
  <c r="S44" i="2" s="1"/>
  <c r="Q44" i="2" a="1"/>
  <c r="Q44" i="2" s="1"/>
  <c r="O44" i="2" a="1"/>
  <c r="O44" i="2" s="1"/>
  <c r="S39" i="2" a="1"/>
  <c r="S39" i="2" s="1"/>
  <c r="Q39" i="2" a="1"/>
  <c r="Q39" i="2" s="1"/>
  <c r="O39" i="2" a="1"/>
  <c r="O39" i="2" s="1"/>
  <c r="S38" i="2" a="1"/>
  <c r="S38" i="2" s="1"/>
  <c r="Q38" i="2" a="1"/>
  <c r="Q38" i="2" s="1"/>
  <c r="O38" i="2" a="1"/>
  <c r="O38" i="2" s="1"/>
  <c r="S37" i="2" a="1"/>
  <c r="S37" i="2" s="1"/>
  <c r="Q37" i="2" a="1"/>
  <c r="Q37" i="2" s="1"/>
  <c r="O37" i="2" a="1"/>
  <c r="O37" i="2" s="1"/>
  <c r="S36" i="2" a="1"/>
  <c r="S36" i="2" s="1"/>
  <c r="Q36" i="2" a="1"/>
  <c r="Q36" i="2" s="1"/>
  <c r="O36" i="2" a="1"/>
  <c r="O36" i="2" s="1"/>
  <c r="S35" i="2" a="1"/>
  <c r="S35" i="2" s="1"/>
  <c r="Q35" i="2" a="1"/>
  <c r="Q35" i="2" s="1"/>
  <c r="O35" i="2" a="1"/>
  <c r="O35" i="2" s="1"/>
  <c r="S34" i="2" a="1"/>
  <c r="S34" i="2" s="1"/>
  <c r="Q34" i="2" a="1"/>
  <c r="Q34" i="2" s="1"/>
  <c r="O34" i="2" a="1"/>
  <c r="O34" i="2" s="1"/>
  <c r="S29" i="2" a="1"/>
  <c r="S29" i="2" s="1"/>
  <c r="Q29" i="2" a="1"/>
  <c r="Q29" i="2" s="1"/>
  <c r="O29" i="2" a="1"/>
  <c r="O29" i="2" s="1"/>
  <c r="S28" i="2" a="1"/>
  <c r="S28" i="2" s="1"/>
  <c r="Q28" i="2" a="1"/>
  <c r="Q28" i="2" s="1"/>
  <c r="O28" i="2" a="1"/>
  <c r="O28" i="2" s="1"/>
  <c r="S27" i="2" a="1"/>
  <c r="S27" i="2" s="1"/>
  <c r="Q27" i="2" a="1"/>
  <c r="Q27" i="2" s="1"/>
  <c r="O27" i="2" a="1"/>
  <c r="O27" i="2" s="1"/>
  <c r="S26" i="2" a="1"/>
  <c r="S26" i="2" s="1"/>
  <c r="Q26" i="2" a="1"/>
  <c r="Q26" i="2" s="1"/>
  <c r="O26" i="2" a="1"/>
  <c r="O26" i="2" s="1"/>
  <c r="S25" i="2" a="1"/>
  <c r="S25" i="2" s="1"/>
  <c r="Q25" i="2" a="1"/>
  <c r="Q25" i="2" s="1"/>
  <c r="O25" i="2" a="1"/>
  <c r="O25" i="2" s="1"/>
  <c r="S24" i="2" a="1"/>
  <c r="S24" i="2" s="1"/>
  <c r="Q24" i="2" a="1"/>
  <c r="Q24" i="2" s="1"/>
  <c r="O24" i="2" a="1"/>
  <c r="O24" i="2" s="1"/>
  <c r="Q19" i="2" a="1"/>
  <c r="Q19" i="2" s="1"/>
  <c r="O19" i="2" a="1"/>
  <c r="O19" i="2" s="1"/>
  <c r="Q18" i="2" a="1"/>
  <c r="Q18" i="2" s="1"/>
  <c r="O18" i="2" a="1"/>
  <c r="O18" i="2" s="1"/>
  <c r="Q17" i="2" a="1"/>
  <c r="Q17" i="2" s="1"/>
  <c r="O17" i="2" a="1"/>
  <c r="O17" i="2" s="1"/>
  <c r="Q16" i="2" a="1"/>
  <c r="Q16" i="2" s="1"/>
  <c r="O16" i="2" a="1"/>
  <c r="O16" i="2" s="1"/>
  <c r="Q15" i="2" a="1"/>
  <c r="Q15" i="2" s="1"/>
  <c r="O15" i="2" a="1"/>
  <c r="O15" i="2" s="1"/>
  <c r="Q14" i="2" a="1"/>
  <c r="Q14" i="2" s="1"/>
  <c r="O14" i="2" a="1"/>
  <c r="O14" i="2" s="1"/>
  <c r="S8" i="2" a="1"/>
  <c r="S8" i="2" s="1"/>
  <c r="Q8" i="2" a="1"/>
  <c r="Q8" i="2" s="1"/>
  <c r="O8" i="2" a="1"/>
  <c r="O8" i="2" s="1"/>
  <c r="S7" i="2" a="1"/>
  <c r="S7" i="2" s="1"/>
  <c r="Q7" i="2" a="1"/>
  <c r="Q7" i="2" s="1"/>
  <c r="O7" i="2" a="1"/>
  <c r="O7" i="2" s="1"/>
  <c r="S6" i="2" a="1"/>
  <c r="S6" i="2" s="1"/>
  <c r="Q6" i="2" a="1"/>
  <c r="Q6" i="2" s="1"/>
  <c r="O6" i="2" a="1"/>
  <c r="O6" i="2" s="1"/>
  <c r="S5" i="2" a="1"/>
  <c r="S5" i="2" s="1"/>
  <c r="Q5" i="2" a="1"/>
  <c r="Q5" i="2" s="1"/>
  <c r="O5" i="2" a="1"/>
  <c r="O5" i="2" s="1"/>
  <c r="S4" i="2" a="1"/>
  <c r="S4" i="2" s="1"/>
  <c r="Q4" i="2" a="1"/>
  <c r="Q4" i="2" s="1"/>
  <c r="O4" i="2" a="1"/>
  <c r="O4" i="2" s="1"/>
  <c r="N4" i="2" s="1"/>
  <c r="S3" i="2" a="1"/>
  <c r="S3" i="2" s="1"/>
  <c r="Q3" i="2" a="1"/>
  <c r="Q3" i="2" s="1"/>
  <c r="O3" i="2" a="1"/>
  <c r="O3" i="2" s="1"/>
  <c r="N3" i="2" s="1"/>
  <c r="D30" i="1" a="1"/>
  <c r="D30" i="1" s="1"/>
  <c r="C30" i="1" a="1"/>
  <c r="C30" i="1" s="1"/>
  <c r="B30" i="1" a="1"/>
  <c r="B30" i="1" s="1"/>
  <c r="D29" i="1" a="1"/>
  <c r="D29" i="1" s="1"/>
  <c r="C29" i="1" a="1"/>
  <c r="C29" i="1" s="1"/>
  <c r="B29" i="1" a="1"/>
  <c r="B29" i="1" s="1"/>
  <c r="D28" i="1" a="1"/>
  <c r="D28" i="1" s="1"/>
  <c r="C28" i="1" a="1"/>
  <c r="C28" i="1" s="1"/>
  <c r="B28" i="1" a="1"/>
  <c r="B28" i="1" s="1"/>
  <c r="D27" i="1" a="1"/>
  <c r="D27" i="1" s="1"/>
  <c r="C27" i="1" a="1"/>
  <c r="C27" i="1" s="1"/>
  <c r="B27" i="1" a="1"/>
  <c r="B27" i="1" s="1"/>
  <c r="G26" i="1"/>
  <c r="D26" i="1" a="1"/>
  <c r="D26" i="1" s="1"/>
  <c r="C26" i="1"/>
  <c r="C26" i="1" a="1"/>
  <c r="B26" i="1" a="1"/>
  <c r="B26" i="1" s="1"/>
  <c r="I25" i="1"/>
  <c r="H25" i="1"/>
  <c r="G25" i="1"/>
  <c r="D25" i="1" a="1"/>
  <c r="D25" i="1" s="1"/>
  <c r="C25" i="1" a="1"/>
  <c r="C25" i="1" s="1"/>
  <c r="B25" i="1" a="1"/>
  <c r="B25" i="1" s="1"/>
  <c r="L7" i="1" a="1"/>
  <c r="L7" i="1" s="1"/>
  <c r="M7" i="1" s="1"/>
  <c r="J7" i="1" a="1"/>
  <c r="J7" i="1" s="1"/>
  <c r="K7" i="1" s="1"/>
  <c r="L6" i="1" a="1"/>
  <c r="L6" i="1" s="1"/>
  <c r="M6" i="1" s="1"/>
  <c r="J6" i="1" a="1"/>
  <c r="J6" i="1" s="1"/>
  <c r="K6" i="1" s="1"/>
  <c r="L5" i="1" a="1"/>
  <c r="L5" i="1" s="1"/>
  <c r="M5" i="1" s="1"/>
  <c r="J5" i="1" a="1"/>
  <c r="J5" i="1" s="1"/>
  <c r="K5" i="1" s="1"/>
  <c r="L4" i="1" a="1"/>
  <c r="L4" i="1" s="1"/>
  <c r="M4" i="1" s="1"/>
  <c r="J4" i="1" a="1"/>
  <c r="J4" i="1" s="1"/>
  <c r="K4" i="1" s="1"/>
  <c r="L3" i="1" a="1"/>
  <c r="L3" i="1" s="1"/>
  <c r="M3" i="1" s="1"/>
  <c r="J3" i="1" a="1"/>
  <c r="J3" i="1" s="1"/>
  <c r="K3" i="1" s="1"/>
  <c r="L2" i="1" a="1"/>
  <c r="L2" i="1" s="1"/>
  <c r="M2" i="1" s="1"/>
  <c r="J2" i="1" a="1"/>
  <c r="J2" i="1" s="1"/>
  <c r="K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<sst xmlns="http://schemas.openxmlformats.org/spreadsheetml/2006/main" count="167" uniqueCount="49">
  <si>
    <t>Semaine1</t>
  </si>
  <si>
    <t>Semaine2</t>
  </si>
  <si>
    <t>Semaine3</t>
  </si>
  <si>
    <t>Semaine4</t>
  </si>
  <si>
    <t>Semaine5</t>
  </si>
  <si>
    <t>Semaine6</t>
  </si>
  <si>
    <t>Cat1</t>
  </si>
  <si>
    <t>BAM</t>
  </si>
  <si>
    <t>MAK</t>
  </si>
  <si>
    <t>Cat2</t>
  </si>
  <si>
    <t>FOR</t>
  </si>
  <si>
    <t>ECO</t>
  </si>
  <si>
    <t>Cat3</t>
  </si>
  <si>
    <t>NEO</t>
  </si>
  <si>
    <t>ULTI</t>
  </si>
  <si>
    <t>Cat 1</t>
  </si>
  <si>
    <t xml:space="preserve">Cat 2 </t>
  </si>
  <si>
    <t>Cat 3</t>
  </si>
  <si>
    <t xml:space="preserve">Montant le plus Haut </t>
  </si>
  <si>
    <t xml:space="preserve">Marques du montant le plus haut </t>
  </si>
  <si>
    <t>SI(EQUIV($C$3; 'Data Base Catégories'!DA:$DA; 0); INDEX('Data Base Catégories'!DB:DB; EQUIV(M8; 'Data Base Catégories'!$E:$E; 0); 1))</t>
  </si>
  <si>
    <t>GRANDE.VALEUR($C$4:$H$9*($C$3:$H$3=$A20)*($A$4:$A$9=B$19);1)</t>
  </si>
  <si>
    <t>GRANDE.VALEUR('Data Base Catégories'!$B$4:$CZ$4000*('Data Base Catégories'!$DA$4:$DA$4000=$C$3)*('Data Base Catégories'!$B$2:$CZ$2=$B14);1)</t>
  </si>
  <si>
    <t>Catégories</t>
  </si>
  <si>
    <t>Marques</t>
  </si>
  <si>
    <t xml:space="preserve">Semaines </t>
  </si>
  <si>
    <t>S1</t>
  </si>
  <si>
    <t>S2</t>
  </si>
  <si>
    <t>S3</t>
  </si>
  <si>
    <t>S4</t>
  </si>
  <si>
    <t>S5</t>
  </si>
  <si>
    <t>S6</t>
  </si>
  <si>
    <t xml:space="preserve">1ere Marque </t>
  </si>
  <si>
    <t>CA</t>
  </si>
  <si>
    <t xml:space="preserve">2eme Marque </t>
  </si>
  <si>
    <t xml:space="preserve">3eme Marque </t>
  </si>
  <si>
    <t>M1</t>
  </si>
  <si>
    <t>M55</t>
  </si>
  <si>
    <t>M9</t>
  </si>
  <si>
    <t>M7</t>
  </si>
  <si>
    <t>Cat 2</t>
  </si>
  <si>
    <t>M2000</t>
  </si>
  <si>
    <t>M88</t>
  </si>
  <si>
    <t>M00</t>
  </si>
  <si>
    <t>Cat 4</t>
  </si>
  <si>
    <t>Cat 5</t>
  </si>
  <si>
    <t>Ici j'aimerai automatiser la formule…</t>
  </si>
  <si>
    <r>
      <rPr>
        <b/>
        <u/>
        <sz val="11"/>
        <color theme="1"/>
        <rFont val="Aptos Narrow (Corps)"/>
      </rPr>
      <t>Objectif :</t>
    </r>
    <r>
      <rPr>
        <sz val="11"/>
        <color theme="1"/>
        <rFont val="Aptos Narrow"/>
        <family val="2"/>
        <scheme val="minor"/>
      </rPr>
      <t xml:space="preserve"> Changer de Plage de recherche dans la Fonction equiv sans le faire manuellement, si ma plage de recherche est E:E dans la fonction equiv, </t>
    </r>
  </si>
  <si>
    <r>
      <t xml:space="preserve">Comment faire pour qu'en </t>
    </r>
    <r>
      <rPr>
        <b/>
        <sz val="11"/>
        <color theme="1"/>
        <rFont val="Aptos Narrow"/>
        <family val="2"/>
        <scheme val="minor"/>
      </rPr>
      <t>glissant la formule vers le bas</t>
    </r>
    <r>
      <rPr>
        <sz val="11"/>
        <color theme="1"/>
        <rFont val="Aptos Narrow"/>
        <family val="2"/>
        <scheme val="minor"/>
      </rPr>
      <t xml:space="preserve">, ma plage de recherche devient F:F ?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</si>
</sst>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rgb="FFFF0000"/>
      <name val="Courier New"/>
      <family val="3"/>
    </font>
    <font>
      <sz val="10"/>
      <color rgb="FF0D0D0D"/>
      <name val="Segoe UI"/>
      <family val="2"/>
    </font>
    <font>
      <sz val="11"/>
      <color theme="1"/>
      <name val="Aptos Narrow"/>
      <family val="2"/>
      <scheme val="minor"/>
    </font>
    <font>
      <b/>
      <u/>
      <sz val="11"/>
      <color theme="1"/>
      <name val="Aptos Narrow (Corps)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0" xfId="0" applyFont="1" applyFill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2" fillId="3" borderId="0" xfId="0" applyFont="1" applyFill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15" xfId="0" applyFill="1" applyBorder="1"/>
    <xf numFmtId="0" fontId="0" fillId="2" borderId="16" xfId="0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0" fillId="2" borderId="18" xfId="0" applyFill="1" applyBorder="1"/>
    <xf numFmtId="0" fontId="1" fillId="2" borderId="17" xfId="0" applyFont="1" applyFill="1" applyBorder="1" applyAlignment="1">
      <alignment horizontal="center"/>
    </xf>
    <xf numFmtId="0" fontId="0" fillId="2" borderId="17" xfId="0" applyFill="1" applyBorder="1"/>
    <xf numFmtId="0" fontId="1" fillId="2" borderId="19" xfId="0" applyFont="1" applyFill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1" fillId="2" borderId="21" xfId="0" applyFont="1" applyFill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1" fillId="2" borderId="1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right"/>
    </xf>
    <xf numFmtId="0" fontId="3" fillId="2" borderId="0" xfId="0" applyFont="1" applyFill="1"/>
    <xf numFmtId="0" fontId="0" fillId="2" borderId="28" xfId="0" applyFill="1" applyBorder="1" applyAlignment="1">
      <alignment horizontal="right"/>
    </xf>
    <xf numFmtId="0" fontId="0" fillId="2" borderId="29" xfId="0" applyFill="1" applyBorder="1" applyAlignment="1">
      <alignment horizontal="right"/>
    </xf>
    <xf numFmtId="0" fontId="0" fillId="4" borderId="0" xfId="0" applyFill="1"/>
    <xf numFmtId="0" fontId="0" fillId="2" borderId="6" xfId="0" applyFill="1" applyBorder="1"/>
    <xf numFmtId="0" fontId="0" fillId="2" borderId="3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4" borderId="0" xfId="0" applyFill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44" fontId="0" fillId="5" borderId="31" xfId="1" applyFont="1" applyFill="1" applyBorder="1"/>
    <xf numFmtId="44" fontId="0" fillId="5" borderId="30" xfId="1" applyFont="1" applyFill="1" applyBorder="1"/>
    <xf numFmtId="44" fontId="0" fillId="5" borderId="0" xfId="1" applyFont="1" applyFill="1" applyBorder="1"/>
    <xf numFmtId="44" fontId="0" fillId="5" borderId="5" xfId="1" applyFont="1" applyFill="1" applyBorder="1"/>
    <xf numFmtId="0" fontId="0" fillId="6" borderId="4" xfId="0" applyFill="1" applyBorder="1"/>
    <xf numFmtId="0" fontId="0" fillId="6" borderId="5" xfId="0" applyFill="1" applyBorder="1"/>
    <xf numFmtId="44" fontId="0" fillId="6" borderId="0" xfId="1" applyFont="1" applyFill="1" applyBorder="1"/>
    <xf numFmtId="44" fontId="0" fillId="6" borderId="5" xfId="1" applyFont="1" applyFill="1" applyBorder="1"/>
    <xf numFmtId="0" fontId="0" fillId="7" borderId="4" xfId="0" applyFill="1" applyBorder="1"/>
    <xf numFmtId="0" fontId="0" fillId="7" borderId="5" xfId="0" applyFill="1" applyBorder="1"/>
    <xf numFmtId="44" fontId="0" fillId="7" borderId="0" xfId="1" applyFont="1" applyFill="1" applyBorder="1"/>
    <xf numFmtId="44" fontId="0" fillId="7" borderId="5" xfId="1" applyFont="1" applyFill="1" applyBorder="1"/>
    <xf numFmtId="0" fontId="0" fillId="6" borderId="0" xfId="0" applyFill="1"/>
    <xf numFmtId="0" fontId="0" fillId="6" borderId="0" xfId="0" applyFill="1" applyAlignment="1">
      <alignment horizontal="center"/>
    </xf>
    <xf numFmtId="0" fontId="0" fillId="8" borderId="4" xfId="0" applyFill="1" applyBorder="1"/>
    <xf numFmtId="0" fontId="0" fillId="8" borderId="5" xfId="0" applyFill="1" applyBorder="1"/>
    <xf numFmtId="44" fontId="0" fillId="8" borderId="0" xfId="1" applyFont="1" applyFill="1" applyBorder="1"/>
    <xf numFmtId="44" fontId="0" fillId="8" borderId="5" xfId="1" applyFont="1" applyFill="1" applyBorder="1"/>
    <xf numFmtId="0" fontId="0" fillId="9" borderId="4" xfId="0" applyFill="1" applyBorder="1"/>
    <xf numFmtId="0" fontId="0" fillId="9" borderId="5" xfId="0" applyFill="1" applyBorder="1"/>
    <xf numFmtId="44" fontId="0" fillId="9" borderId="0" xfId="1" applyFont="1" applyFill="1" applyBorder="1"/>
    <xf numFmtId="44" fontId="0" fillId="9" borderId="5" xfId="1" applyFont="1" applyFill="1" applyBorder="1"/>
    <xf numFmtId="0" fontId="0" fillId="7" borderId="0" xfId="0" applyFill="1"/>
    <xf numFmtId="0" fontId="0" fillId="9" borderId="13" xfId="0" applyFill="1" applyBorder="1"/>
    <xf numFmtId="0" fontId="0" fillId="9" borderId="16" xfId="0" applyFill="1" applyBorder="1"/>
    <xf numFmtId="44" fontId="0" fillId="9" borderId="15" xfId="1" applyFont="1" applyFill="1" applyBorder="1"/>
    <xf numFmtId="44" fontId="0" fillId="9" borderId="16" xfId="1" applyFont="1" applyFill="1" applyBorder="1"/>
    <xf numFmtId="0" fontId="0" fillId="7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7" borderId="28" xfId="0" applyFill="1" applyBorder="1"/>
    <xf numFmtId="0" fontId="0" fillId="7" borderId="29" xfId="0" applyFill="1" applyBorder="1"/>
    <xf numFmtId="0" fontId="1" fillId="7" borderId="27" xfId="0" applyFont="1" applyFill="1" applyBorder="1"/>
    <xf numFmtId="0" fontId="1" fillId="8" borderId="27" xfId="0" applyFont="1" applyFill="1" applyBorder="1"/>
    <xf numFmtId="0" fontId="0" fillId="8" borderId="28" xfId="0" applyFill="1" applyBorder="1"/>
    <xf numFmtId="0" fontId="0" fillId="8" borderId="29" xfId="0" applyFill="1" applyBorder="1"/>
    <xf numFmtId="0" fontId="1" fillId="9" borderId="27" xfId="0" applyFont="1" applyFill="1" applyBorder="1"/>
    <xf numFmtId="0" fontId="0" fillId="9" borderId="28" xfId="0" applyFill="1" applyBorder="1"/>
    <xf numFmtId="0" fontId="0" fillId="9" borderId="29" xfId="0" applyFill="1" applyBorder="1"/>
    <xf numFmtId="0" fontId="1" fillId="4" borderId="27" xfId="0" applyFont="1" applyFill="1" applyBorder="1"/>
    <xf numFmtId="0" fontId="0" fillId="4" borderId="28" xfId="0" applyFill="1" applyBorder="1"/>
    <xf numFmtId="0" fontId="0" fillId="4" borderId="29" xfId="0" applyFill="1" applyBorder="1"/>
    <xf numFmtId="0" fontId="1" fillId="6" borderId="27" xfId="0" applyFont="1" applyFill="1" applyBorder="1"/>
    <xf numFmtId="0" fontId="0" fillId="6" borderId="28" xfId="0" applyFill="1" applyBorder="1"/>
    <xf numFmtId="0" fontId="0" fillId="6" borderId="29" xfId="0" applyFill="1" applyBorder="1"/>
    <xf numFmtId="0" fontId="0" fillId="2" borderId="0" xfId="0" applyFill="1"/>
    <xf numFmtId="0" fontId="0" fillId="10" borderId="0" xfId="0" applyFill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3A503-7444-4B68-AF33-693F2D026F9C}">
  <dimension ref="A1:M35"/>
  <sheetViews>
    <sheetView workbookViewId="0">
      <selection activeCell="F40" sqref="F40"/>
    </sheetView>
  </sheetViews>
  <sheetFormatPr baseColWidth="10" defaultRowHeight="14.4"/>
  <cols>
    <col min="1" max="3" width="11.44140625" style="1" customWidth="1"/>
    <col min="4" max="12" width="11.5546875" style="1"/>
    <col min="13" max="13" width="11.44140625" style="1" customWidth="1"/>
    <col min="14" max="16384" width="11.5546875" style="1"/>
  </cols>
  <sheetData>
    <row r="1" spans="1:13" ht="15" thickBot="1"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4" t="s">
        <v>5</v>
      </c>
      <c r="J1" s="5" t="s">
        <v>0</v>
      </c>
      <c r="K1" s="6"/>
      <c r="L1" s="5" t="s">
        <v>1</v>
      </c>
      <c r="M1" s="7"/>
    </row>
    <row r="2" spans="1:13">
      <c r="A2" s="8" t="s">
        <v>6</v>
      </c>
      <c r="B2" s="9" t="s">
        <v>7</v>
      </c>
      <c r="C2" s="10">
        <v>5</v>
      </c>
      <c r="D2" s="1">
        <v>4</v>
      </c>
      <c r="E2" s="1">
        <v>3</v>
      </c>
      <c r="F2" s="1">
        <v>2</v>
      </c>
      <c r="G2" s="1">
        <v>1</v>
      </c>
      <c r="H2" s="11">
        <v>1</v>
      </c>
      <c r="J2" s="12" cm="1">
        <f t="array" ref="J2">MAX(IF($A$2:$A$7=A2,$C$2:$C$7))</f>
        <v>8</v>
      </c>
      <c r="K2" s="1" t="str">
        <f>INDEX($B$2:$B$7,MATCH(J2,$C$2:$C$7,0))</f>
        <v>MAK</v>
      </c>
      <c r="L2" s="1" cm="1">
        <f t="array" ref="L2">MAX(IF($A$2:$A$7=A2,$D$2:$D$7))</f>
        <v>9</v>
      </c>
      <c r="M2" s="1" t="str">
        <f>INDEX($B$2:$B$7,MATCH(L2,$D$2:$D$7,0))</f>
        <v>MAK</v>
      </c>
    </row>
    <row r="3" spans="1:13">
      <c r="A3" s="13" t="s">
        <v>6</v>
      </c>
      <c r="B3" s="14" t="s">
        <v>8</v>
      </c>
      <c r="C3" s="15">
        <v>8</v>
      </c>
      <c r="D3" s="16">
        <v>9</v>
      </c>
      <c r="E3" s="16">
        <v>10</v>
      </c>
      <c r="F3" s="16">
        <v>11</v>
      </c>
      <c r="G3" s="16">
        <v>12</v>
      </c>
      <c r="H3" s="17">
        <v>13</v>
      </c>
      <c r="J3" s="12" cm="1">
        <f t="array" ref="J3">MAX(IF($A$2:$A$7=A3,$C$2:$C$7))</f>
        <v>8</v>
      </c>
      <c r="K3" s="1" t="str">
        <f t="shared" ref="K3:K6" si="0">INDEX($B$2:$B$7,MATCH(J3,$C$2:$C$7,0))</f>
        <v>MAK</v>
      </c>
      <c r="L3" s="1" cm="1">
        <f t="array" ref="L3">MAX(IF($A$2:$A$7=A3,$D$2:$D$7))</f>
        <v>9</v>
      </c>
      <c r="M3" s="1" t="str">
        <f t="shared" ref="M3:M7" si="1">INDEX($B$2:$B$7,MATCH(L3,$D$2:$D$7,0))</f>
        <v>MAK</v>
      </c>
    </row>
    <row r="4" spans="1:13" ht="14.4" customHeight="1">
      <c r="A4" s="18" t="s">
        <v>9</v>
      </c>
      <c r="B4" s="19" t="s">
        <v>10</v>
      </c>
      <c r="C4" s="10">
        <v>6</v>
      </c>
      <c r="D4" s="1">
        <v>7</v>
      </c>
      <c r="E4" s="1">
        <v>8</v>
      </c>
      <c r="F4" s="1">
        <v>9</v>
      </c>
      <c r="G4" s="1">
        <v>10</v>
      </c>
      <c r="H4" s="11">
        <v>11</v>
      </c>
      <c r="J4" s="12" cm="1">
        <f t="array" ref="J4">MAX(IF($A$2:$A$7=A4,$C$2:$C$7))</f>
        <v>10</v>
      </c>
      <c r="K4" s="1" t="str">
        <f t="shared" si="0"/>
        <v>ECO</v>
      </c>
      <c r="L4" s="1" cm="1">
        <f t="array" ref="L4">MAX(IF($A$2:$A$7=A4,$D$2:$D$7))</f>
        <v>7</v>
      </c>
      <c r="M4" s="1" t="str">
        <f t="shared" si="1"/>
        <v>FOR</v>
      </c>
    </row>
    <row r="5" spans="1:13">
      <c r="A5" s="13" t="s">
        <v>9</v>
      </c>
      <c r="B5" s="14" t="s">
        <v>11</v>
      </c>
      <c r="C5" s="15">
        <v>10</v>
      </c>
      <c r="D5" s="16">
        <v>6</v>
      </c>
      <c r="E5" s="16">
        <v>2</v>
      </c>
      <c r="F5" s="16">
        <v>2</v>
      </c>
      <c r="G5" s="16">
        <v>6</v>
      </c>
      <c r="H5" s="17">
        <v>10</v>
      </c>
      <c r="J5" s="12" cm="1">
        <f t="array" ref="J5">MAX(IF($A$2:$A$7=A5,$C$2:$C$7))</f>
        <v>10</v>
      </c>
      <c r="K5" s="1" t="str">
        <f t="shared" si="0"/>
        <v>ECO</v>
      </c>
      <c r="L5" s="1" cm="1">
        <f t="array" ref="L5">MAX(IF($A$2:$A$7=A5,$D$2:$D$7))</f>
        <v>7</v>
      </c>
      <c r="M5" s="1" t="str">
        <f t="shared" si="1"/>
        <v>FOR</v>
      </c>
    </row>
    <row r="6" spans="1:13">
      <c r="A6" s="18" t="s">
        <v>12</v>
      </c>
      <c r="B6" s="19" t="s">
        <v>13</v>
      </c>
      <c r="C6" s="10">
        <v>2</v>
      </c>
      <c r="D6" s="1">
        <v>11</v>
      </c>
      <c r="E6" s="1">
        <v>20</v>
      </c>
      <c r="F6" s="1">
        <v>29</v>
      </c>
      <c r="G6" s="1">
        <v>38</v>
      </c>
      <c r="H6" s="11">
        <v>47</v>
      </c>
      <c r="J6" s="12" cm="1">
        <f t="array" ref="J6">MAX(IF($A$2:$A$7=A6,$C$2:$C$7))</f>
        <v>7</v>
      </c>
      <c r="K6" s="1" t="str">
        <f t="shared" si="0"/>
        <v>ULTI</v>
      </c>
      <c r="L6" s="1" cm="1">
        <f t="array" ref="L6">MAX(IF($A$2:$A$7=A6,$D$2:$D$7))</f>
        <v>11</v>
      </c>
      <c r="M6" s="1" t="str">
        <f t="shared" si="1"/>
        <v>NEO</v>
      </c>
    </row>
    <row r="7" spans="1:13" ht="15" thickBot="1">
      <c r="A7" s="20" t="s">
        <v>12</v>
      </c>
      <c r="B7" s="21" t="s">
        <v>14</v>
      </c>
      <c r="C7" s="22">
        <v>7</v>
      </c>
      <c r="D7" s="23">
        <v>1</v>
      </c>
      <c r="E7" s="23">
        <v>5</v>
      </c>
      <c r="F7" s="23">
        <v>11</v>
      </c>
      <c r="G7" s="23">
        <v>17</v>
      </c>
      <c r="H7" s="24">
        <v>23</v>
      </c>
      <c r="J7" s="12" cm="1">
        <f t="array" ref="J7">MAX(IF($A$2:$A$7=A7,$C$2:$C$7))</f>
        <v>7</v>
      </c>
      <c r="K7" s="1" t="str">
        <f>INDEX($B$2:$B$7,MATCH(J7,$C$2:$C$7,0))</f>
        <v>ULTI</v>
      </c>
      <c r="L7" s="1" cm="1">
        <f t="array" ref="L7">MAX(IF($A$2:$A$7=A7,$D$2:$D$7))</f>
        <v>11</v>
      </c>
      <c r="M7" s="1" t="str">
        <f t="shared" si="1"/>
        <v>NEO</v>
      </c>
    </row>
    <row r="8" spans="1:13" ht="15" customHeight="1"/>
    <row r="9" spans="1:13" hidden="1">
      <c r="B9" s="25" t="s">
        <v>15</v>
      </c>
      <c r="C9" s="26"/>
      <c r="D9" s="25" t="s">
        <v>16</v>
      </c>
      <c r="E9" s="26"/>
      <c r="F9" s="25" t="s">
        <v>17</v>
      </c>
      <c r="G9" s="27"/>
    </row>
    <row r="10" spans="1:13" hidden="1">
      <c r="A10" s="28" t="s">
        <v>0</v>
      </c>
      <c r="B10" s="29"/>
      <c r="C10" s="27"/>
      <c r="D10" s="29"/>
      <c r="E10" s="27"/>
      <c r="F10" s="29"/>
      <c r="G10" s="27"/>
    </row>
    <row r="11" spans="1:13" hidden="1">
      <c r="A11" s="30" t="s">
        <v>1</v>
      </c>
      <c r="B11" s="31"/>
      <c r="C11" s="32"/>
      <c r="D11" s="31"/>
      <c r="E11" s="32"/>
      <c r="F11" s="31"/>
      <c r="G11" s="32"/>
    </row>
    <row r="12" spans="1:13" hidden="1">
      <c r="A12" s="30" t="s">
        <v>2</v>
      </c>
      <c r="B12" s="31"/>
      <c r="C12" s="32"/>
      <c r="D12" s="31"/>
      <c r="E12" s="32"/>
      <c r="F12" s="31"/>
      <c r="G12" s="32"/>
    </row>
    <row r="13" spans="1:13" hidden="1">
      <c r="A13" s="30" t="s">
        <v>3</v>
      </c>
      <c r="B13" s="31"/>
      <c r="C13" s="32"/>
      <c r="D13" s="31"/>
      <c r="E13" s="32"/>
      <c r="F13" s="31"/>
      <c r="G13" s="32"/>
    </row>
    <row r="14" spans="1:13" hidden="1">
      <c r="A14" s="30" t="s">
        <v>4</v>
      </c>
      <c r="B14" s="31"/>
      <c r="C14" s="32"/>
      <c r="D14" s="31"/>
      <c r="E14" s="32"/>
      <c r="F14" s="31"/>
      <c r="G14" s="32"/>
    </row>
    <row r="15" spans="1:13" hidden="1">
      <c r="A15" s="33" t="s">
        <v>5</v>
      </c>
      <c r="B15" s="34"/>
      <c r="C15" s="35"/>
      <c r="D15" s="34"/>
      <c r="E15" s="35"/>
      <c r="F15" s="34"/>
      <c r="G15" s="35"/>
    </row>
    <row r="16" spans="1:13" hidden="1"/>
    <row r="17" spans="1:12" hidden="1"/>
    <row r="18" spans="1:12" hidden="1"/>
    <row r="23" spans="1:12">
      <c r="B23" s="85" t="s">
        <v>18</v>
      </c>
      <c r="C23" s="86"/>
      <c r="D23" s="87"/>
      <c r="G23" s="85" t="s">
        <v>19</v>
      </c>
      <c r="H23" s="86"/>
      <c r="I23" s="87"/>
    </row>
    <row r="24" spans="1:12">
      <c r="B24" s="36" t="s">
        <v>6</v>
      </c>
      <c r="C24" s="37" t="s">
        <v>9</v>
      </c>
      <c r="D24" s="38" t="s">
        <v>12</v>
      </c>
      <c r="G24" s="36" t="s">
        <v>6</v>
      </c>
      <c r="H24" s="37" t="s">
        <v>9</v>
      </c>
      <c r="I24" s="38" t="s">
        <v>12</v>
      </c>
    </row>
    <row r="25" spans="1:12" ht="15">
      <c r="A25" s="39" t="s">
        <v>0</v>
      </c>
      <c r="B25" s="40" cm="1">
        <f t="array" ref="B25">LARGE($C$2:$H$7*($C$1:$H$1=$A25)*($A$2:$A$7=B$24),1)</f>
        <v>8</v>
      </c>
      <c r="C25" s="40" cm="1">
        <f t="array" ref="C25">MAX($C$2:$H$7*($C$1:$H$1=$A25)*($A$2:$A$7=C$24))</f>
        <v>10</v>
      </c>
      <c r="D25" s="40" cm="1">
        <f t="array" ref="D25">MAX($C$2:$H$7*($C$1:$H$1=$A25)*($A$2:$A$7=D$24))</f>
        <v>7</v>
      </c>
      <c r="F25" s="39" t="s">
        <v>0</v>
      </c>
      <c r="G25" s="1" t="str">
        <f>IF(MATCH(G$24,$A$2:$A$7, 0), INDEX($B$2:$B$7, MATCH($F25, $C$1:$H$1, 0), 1))</f>
        <v>BAM</v>
      </c>
      <c r="H25" s="1" t="str">
        <f>IFERROR(IF(MATCH(H$24,#REF!, 0), INDEX(#REF!, MATCH($F25, $A$2:$A$16, 0), 1)), "")</f>
        <v/>
      </c>
      <c r="I25" s="1" t="str">
        <f>IFERROR(IF(MATCH(I$24,#REF!, 0), INDEX(#REF!, MATCH($F25, $A$2:$A$16, 0), 1)), "")</f>
        <v/>
      </c>
    </row>
    <row r="26" spans="1:12" ht="15">
      <c r="A26" s="41" t="s">
        <v>1</v>
      </c>
      <c r="B26" s="40" cm="1">
        <f t="array" ref="B26">MAX($C$2:$H$7*($C$1:$H$1=$A26)*($A$2:$A$7=B$24))</f>
        <v>9</v>
      </c>
      <c r="C26" s="40" cm="1">
        <f t="array" ref="C26">MAX($C$2:$H$7*($C$1:$H$1=$A26)*($A$2:$A$7=C$24))</f>
        <v>7</v>
      </c>
      <c r="D26" s="40" cm="1">
        <f t="array" ref="D26">MAX($C$2:$H$7*($C$1:$H$1=$A26)*($A$2:$A$7=D$24))</f>
        <v>11</v>
      </c>
      <c r="F26" s="41" t="s">
        <v>1</v>
      </c>
      <c r="G26" s="1" t="e">
        <f>IF(MATCH($G$24,#REF!, 0), INDEX(#REF!, MATCH(B26, D2:D7, 0), 1))</f>
        <v>#REF!</v>
      </c>
      <c r="I26" s="32"/>
      <c r="L26" s="1" t="s">
        <v>20</v>
      </c>
    </row>
    <row r="27" spans="1:12" ht="15">
      <c r="A27" s="41" t="s">
        <v>2</v>
      </c>
      <c r="B27" s="40" cm="1">
        <f t="array" ref="B27">MAX($C$2:$H$7*($C$1:$H$1=$A27)*($A$2:$A$7=B$24))</f>
        <v>10</v>
      </c>
      <c r="C27" s="40" cm="1">
        <f t="array" ref="C27">MAX($C$2:$H$7*($C$1:$H$1=$A27)*($A$2:$A$7=C$24))</f>
        <v>8</v>
      </c>
      <c r="D27" s="40" cm="1">
        <f t="array" ref="D27">MAX($C$2:$H$7*($C$1:$H$1=$A27)*($A$2:$A$7=D$24))</f>
        <v>20</v>
      </c>
      <c r="F27" s="41" t="s">
        <v>2</v>
      </c>
      <c r="I27" s="32"/>
    </row>
    <row r="28" spans="1:12" ht="15">
      <c r="A28" s="41" t="s">
        <v>3</v>
      </c>
      <c r="B28" s="40" cm="1">
        <f t="array" ref="B28">MAX($C$2:$H$7*($C$1:$H$1=$A28)*($A$2:$A$7=B$24))</f>
        <v>11</v>
      </c>
      <c r="C28" s="40" cm="1">
        <f t="array" ref="C28">MAX($C$2:$H$7*($C$1:$H$1=$A28)*($A$2:$A$7=C$24))</f>
        <v>9</v>
      </c>
      <c r="D28" s="40" cm="1">
        <f t="array" ref="D28">MAX($C$2:$H$7*($C$1:$H$1=$A28)*($A$2:$A$7=D$24))</f>
        <v>29</v>
      </c>
      <c r="F28" s="41" t="s">
        <v>3</v>
      </c>
      <c r="I28" s="32"/>
    </row>
    <row r="29" spans="1:12" ht="15">
      <c r="A29" s="41" t="s">
        <v>4</v>
      </c>
      <c r="B29" s="40" cm="1">
        <f t="array" ref="B29">MAX($C$2:$H$7*($C$1:$H$1=$A29)*($A$2:$A$7=B$24))</f>
        <v>12</v>
      </c>
      <c r="C29" s="40" cm="1">
        <f t="array" ref="C29">MAX($C$2:$H$7*($C$1:$H$1=$A29)*($A$2:$A$7=C$24))</f>
        <v>10</v>
      </c>
      <c r="D29" s="40" cm="1">
        <f t="array" ref="D29">MAX($C$2:$H$7*($C$1:$H$1=$A29)*($A$2:$A$7=D$24))</f>
        <v>38</v>
      </c>
      <c r="F29" s="41" t="s">
        <v>4</v>
      </c>
      <c r="I29" s="32"/>
    </row>
    <row r="30" spans="1:12" ht="15">
      <c r="A30" s="42" t="s">
        <v>5</v>
      </c>
      <c r="B30" s="40" cm="1">
        <f t="array" ref="B30">MAX($C$2:$H$7*($C$1:$H$1=$A30)*($A$2:$A$7=B$24))</f>
        <v>13</v>
      </c>
      <c r="C30" s="40" cm="1">
        <f t="array" ref="C30">MAX($C$2:$H$7*($C$1:$H$1=$A30)*($A$2:$A$7=C$24))</f>
        <v>11</v>
      </c>
      <c r="D30" s="40" cm="1">
        <f t="array" ref="D30">MAX($C$2:$H$7*($C$1:$H$1=$A30)*($A$2:$A$7=D$24))</f>
        <v>47</v>
      </c>
      <c r="F30" s="42" t="s">
        <v>5</v>
      </c>
      <c r="I30" s="32"/>
    </row>
    <row r="34" spans="5:5">
      <c r="E34" s="1" t="s">
        <v>21</v>
      </c>
    </row>
    <row r="35" spans="5:5">
      <c r="E35" s="1" t="s">
        <v>22</v>
      </c>
    </row>
  </sheetData>
  <mergeCells count="2">
    <mergeCell ref="B23:D23"/>
    <mergeCell ref="G23:I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BDBB1-7C5D-4EE6-984A-3B6BC54B6A1B}">
  <dimension ref="A1:X54"/>
  <sheetViews>
    <sheetView tabSelected="1" topLeftCell="F1" zoomScale="120" zoomScaleNormal="120" workbookViewId="0">
      <selection activeCell="L12" sqref="L12"/>
    </sheetView>
  </sheetViews>
  <sheetFormatPr baseColWidth="10" defaultRowHeight="14.4"/>
  <cols>
    <col min="1" max="15" width="11.5546875" style="1"/>
    <col min="16" max="16" width="12.44140625" style="1" customWidth="1"/>
    <col min="17" max="17" width="11.5546875" style="1"/>
    <col min="18" max="18" width="12.5546875" style="1" customWidth="1"/>
    <col min="19" max="16384" width="11.5546875" style="1"/>
  </cols>
  <sheetData>
    <row r="1" spans="1:23" ht="15" thickBot="1">
      <c r="M1" s="43"/>
      <c r="N1" s="43" t="s">
        <v>15</v>
      </c>
      <c r="O1" s="43"/>
      <c r="P1" s="43"/>
      <c r="Q1" s="43"/>
      <c r="R1" s="43"/>
      <c r="S1" s="43"/>
    </row>
    <row r="2" spans="1:23" ht="15" thickBot="1">
      <c r="A2" s="44" t="s">
        <v>23</v>
      </c>
      <c r="B2" s="45" t="s">
        <v>24</v>
      </c>
      <c r="C2" s="46" t="s">
        <v>25</v>
      </c>
      <c r="D2" s="47" t="s">
        <v>26</v>
      </c>
      <c r="E2" s="47" t="s">
        <v>27</v>
      </c>
      <c r="F2" s="47" t="s">
        <v>28</v>
      </c>
      <c r="G2" s="47" t="s">
        <v>29</v>
      </c>
      <c r="H2" s="47" t="s">
        <v>30</v>
      </c>
      <c r="I2" s="48" t="s">
        <v>31</v>
      </c>
      <c r="M2" s="43"/>
      <c r="N2" s="97" t="s">
        <v>32</v>
      </c>
      <c r="O2" s="49" t="s">
        <v>33</v>
      </c>
      <c r="P2" s="97" t="s">
        <v>34</v>
      </c>
      <c r="Q2" s="49" t="s">
        <v>33</v>
      </c>
      <c r="R2" s="97" t="s">
        <v>35</v>
      </c>
      <c r="S2" s="49" t="s">
        <v>33</v>
      </c>
    </row>
    <row r="3" spans="1:23">
      <c r="A3" s="50" t="s">
        <v>15</v>
      </c>
      <c r="B3" s="51" t="s">
        <v>36</v>
      </c>
      <c r="C3" s="52"/>
      <c r="D3" s="53">
        <v>88</v>
      </c>
      <c r="E3" s="53">
        <v>71</v>
      </c>
      <c r="F3" s="53">
        <v>36</v>
      </c>
      <c r="G3" s="53">
        <v>12</v>
      </c>
      <c r="H3" s="53">
        <v>41</v>
      </c>
      <c r="I3" s="54">
        <v>52</v>
      </c>
      <c r="M3" s="43" t="s">
        <v>26</v>
      </c>
      <c r="N3" s="98" t="str">
        <f>_xlfn.XLOOKUP(O3,$D$3:$D$22,$B$3:$B$22)</f>
        <v>M1</v>
      </c>
      <c r="O3" s="43" cm="1">
        <f t="array" ref="O3">LARGE(IF(($C$2:$I$2=$M3)*($A$3:$A$22=$N$1),$C$3:$I$22),1)</f>
        <v>88</v>
      </c>
      <c r="P3" s="98"/>
      <c r="Q3" s="43" cm="1">
        <f t="array" ref="Q3">LARGE(IF(($C$2:$I$2=$M3)*($A$3:$A$22=$N$1),$C$3:$I$22),2)</f>
        <v>77</v>
      </c>
      <c r="R3" s="98"/>
      <c r="S3" s="43" cm="1">
        <f t="array" ref="S3">LARGE(IF(($C$2:$I$2=$M3)*($A$3:$A$22=$N$1),$C$3:$I$22),3)</f>
        <v>44</v>
      </c>
    </row>
    <row r="4" spans="1:23">
      <c r="A4" s="50" t="s">
        <v>15</v>
      </c>
      <c r="B4" s="51" t="s">
        <v>37</v>
      </c>
      <c r="C4" s="50"/>
      <c r="D4" s="55">
        <v>44</v>
      </c>
      <c r="E4" s="55">
        <v>87</v>
      </c>
      <c r="F4" s="55">
        <v>46</v>
      </c>
      <c r="G4" s="55">
        <v>45</v>
      </c>
      <c r="H4" s="55">
        <v>40</v>
      </c>
      <c r="I4" s="56">
        <v>14</v>
      </c>
      <c r="M4" s="43" t="s">
        <v>27</v>
      </c>
      <c r="N4" s="98" t="str">
        <f>INDEX(B:B,MATCH(O4,E:E,0),1)</f>
        <v>M9</v>
      </c>
      <c r="O4" s="43" cm="1">
        <f t="array" ref="O4">LARGE(IF(($C$2:$I$2=$M4)*($A$3:$A$22=$N$1),$C$3:$I$22),1)</f>
        <v>174</v>
      </c>
      <c r="P4" s="98"/>
      <c r="Q4" s="43" cm="1">
        <f t="array" ref="Q4">LARGE(IF(($C$2:$I$2=$M4)*($A$3:$A$22=$N$1),$C$3:$I$22),2)</f>
        <v>87</v>
      </c>
      <c r="R4" s="98"/>
      <c r="S4" s="43" cm="1">
        <f t="array" ref="S4">LARGE(IF(($C$2:$I$2=$M4)*($A$3:$A$22=$N$1),$C$3:$I$22),3)</f>
        <v>71</v>
      </c>
    </row>
    <row r="5" spans="1:23">
      <c r="A5" s="50" t="s">
        <v>15</v>
      </c>
      <c r="B5" s="51" t="s">
        <v>38</v>
      </c>
      <c r="C5" s="50"/>
      <c r="D5" s="55">
        <v>77</v>
      </c>
      <c r="E5" s="55">
        <v>174</v>
      </c>
      <c r="F5" s="55">
        <v>53</v>
      </c>
      <c r="G5" s="55">
        <v>77</v>
      </c>
      <c r="H5" s="55">
        <v>77</v>
      </c>
      <c r="I5" s="56">
        <v>77</v>
      </c>
      <c r="M5" s="43" t="s">
        <v>28</v>
      </c>
      <c r="N5" s="98"/>
      <c r="O5" s="43" cm="1">
        <f t="array" ref="O5">LARGE(IF(($C$2:$I$2=$M5)*($A$3:$A$22=$N$1),$C$3:$I$22),1)</f>
        <v>53</v>
      </c>
      <c r="P5" s="98"/>
      <c r="Q5" s="43" cm="1">
        <f t="array" ref="Q5">LARGE(IF(($C$2:$I$2=$M5)*($A$3:$A$22=$N$1),$C$3:$I$22),2)</f>
        <v>46</v>
      </c>
      <c r="R5" s="98"/>
      <c r="S5" s="43" cm="1">
        <f t="array" ref="S5">LARGE(IF(($C$2:$I$2=$M5)*($A$3:$A$22=$N$1),$C$3:$I$22),3)</f>
        <v>36</v>
      </c>
    </row>
    <row r="6" spans="1:23">
      <c r="A6" s="50" t="s">
        <v>15</v>
      </c>
      <c r="B6" s="51" t="s">
        <v>39</v>
      </c>
      <c r="C6" s="50"/>
      <c r="D6" s="55">
        <v>10</v>
      </c>
      <c r="E6" s="55">
        <v>15</v>
      </c>
      <c r="F6" s="55">
        <v>16</v>
      </c>
      <c r="G6" s="55">
        <v>28</v>
      </c>
      <c r="H6" s="55">
        <v>30</v>
      </c>
      <c r="I6" s="56">
        <v>15</v>
      </c>
      <c r="M6" s="43" t="s">
        <v>29</v>
      </c>
      <c r="N6" s="98"/>
      <c r="O6" s="43" cm="1">
        <f t="array" ref="O6">LARGE(IF(($C$2:$I$2=$M6)*($A$3:$A$22=$N$1),$C$3:$I$22),1)</f>
        <v>77</v>
      </c>
      <c r="P6" s="98"/>
      <c r="Q6" s="43" cm="1">
        <f t="array" ref="Q6">LARGE(IF(($C$2:$I$2=$M6)*($A$3:$A$22=$N$1),$C$3:$I$22),2)</f>
        <v>45</v>
      </c>
      <c r="R6" s="98"/>
      <c r="S6" s="43" cm="1">
        <f t="array" ref="S6">LARGE(IF(($C$2:$I$2=$M6)*($A$3:$A$22=$N$1),$C$3:$I$22),3)</f>
        <v>28</v>
      </c>
    </row>
    <row r="7" spans="1:23">
      <c r="A7" s="57" t="s">
        <v>40</v>
      </c>
      <c r="B7" s="58" t="s">
        <v>41</v>
      </c>
      <c r="C7" s="57"/>
      <c r="D7" s="59">
        <v>8</v>
      </c>
      <c r="E7" s="59">
        <v>73</v>
      </c>
      <c r="F7" s="59">
        <v>54</v>
      </c>
      <c r="G7" s="59">
        <v>35</v>
      </c>
      <c r="H7" s="59">
        <v>96</v>
      </c>
      <c r="I7" s="60">
        <v>7</v>
      </c>
      <c r="M7" s="43" t="s">
        <v>30</v>
      </c>
      <c r="N7" s="98"/>
      <c r="O7" s="43" cm="1">
        <f t="array" ref="O7">LARGE(IF(($C$2:$I$2=$M7)*($A$3:$A$22=$N$1),$C$3:$I$22),1)</f>
        <v>77</v>
      </c>
      <c r="P7" s="98"/>
      <c r="Q7" s="43" cm="1">
        <f t="array" ref="Q7">LARGE(IF(($C$2:$I$2=$M7)*($A$3:$A$22=$N$1),$C$3:$I$22),2)</f>
        <v>41</v>
      </c>
      <c r="R7" s="98"/>
      <c r="S7" s="43" cm="1">
        <f t="array" ref="S7">LARGE(IF(($C$2:$I$2=$M7)*($A$3:$A$22=$N$1),$C$3:$I$22),3)</f>
        <v>40</v>
      </c>
    </row>
    <row r="8" spans="1:23">
      <c r="A8" s="57" t="s">
        <v>40</v>
      </c>
      <c r="B8" s="58" t="s">
        <v>42</v>
      </c>
      <c r="C8" s="57"/>
      <c r="D8" s="59">
        <v>63</v>
      </c>
      <c r="E8" s="59">
        <v>66</v>
      </c>
      <c r="F8" s="59">
        <v>81</v>
      </c>
      <c r="G8" s="59">
        <v>56</v>
      </c>
      <c r="H8" s="59">
        <v>96</v>
      </c>
      <c r="I8" s="60">
        <v>5</v>
      </c>
      <c r="M8" s="43" t="s">
        <v>31</v>
      </c>
      <c r="N8" s="99"/>
      <c r="O8" s="43" cm="1">
        <f t="array" ref="O8">LARGE(IF(($C$2:$I$2=$M8)*($A$3:$A$22=$N$1),$C$3:$I$22),1)</f>
        <v>77</v>
      </c>
      <c r="P8" s="99"/>
      <c r="Q8" s="43" cm="1">
        <f t="array" ref="Q8">LARGE(IF(($C$2:$I$2=$M8)*($A$3:$A$22=$N$1),$C$3:$I$22),2)</f>
        <v>52</v>
      </c>
      <c r="R8" s="99"/>
      <c r="S8" s="43" cm="1">
        <f t="array" ref="S8">LARGE(IF(($C$2:$I$2=$M8)*($A$3:$A$22=$N$1),$C$3:$I$22),3)</f>
        <v>15</v>
      </c>
    </row>
    <row r="9" spans="1:23">
      <c r="A9" s="61" t="s">
        <v>17</v>
      </c>
      <c r="B9" s="62" t="s">
        <v>43</v>
      </c>
      <c r="C9" s="61"/>
      <c r="D9" s="63">
        <v>654</v>
      </c>
      <c r="E9" s="63">
        <v>36</v>
      </c>
      <c r="F9" s="63">
        <v>46</v>
      </c>
      <c r="G9" s="63">
        <v>85</v>
      </c>
      <c r="H9" s="63">
        <v>32</v>
      </c>
      <c r="I9" s="64">
        <v>21</v>
      </c>
      <c r="L9" s="104" t="s">
        <v>46</v>
      </c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</row>
    <row r="10" spans="1:23">
      <c r="A10" s="61" t="s">
        <v>17</v>
      </c>
      <c r="B10" s="62" t="s">
        <v>39</v>
      </c>
      <c r="C10" s="61"/>
      <c r="D10" s="63">
        <v>78</v>
      </c>
      <c r="E10" s="63">
        <v>52</v>
      </c>
      <c r="F10" s="63">
        <v>36</v>
      </c>
      <c r="G10" s="63">
        <v>95</v>
      </c>
      <c r="H10" s="63">
        <v>21</v>
      </c>
      <c r="I10" s="64">
        <v>63</v>
      </c>
      <c r="L10" s="104" t="s">
        <v>47</v>
      </c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</row>
    <row r="11" spans="1:23">
      <c r="A11" s="61" t="s">
        <v>17</v>
      </c>
      <c r="B11" s="62" t="s">
        <v>42</v>
      </c>
      <c r="C11" s="61"/>
      <c r="D11" s="63">
        <v>47</v>
      </c>
      <c r="E11" s="63">
        <v>54</v>
      </c>
      <c r="F11" s="63">
        <v>54</v>
      </c>
      <c r="G11" s="63">
        <v>32</v>
      </c>
      <c r="H11" s="63">
        <v>42</v>
      </c>
      <c r="I11" s="64">
        <v>95</v>
      </c>
      <c r="L11" s="104" t="s">
        <v>48</v>
      </c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</row>
    <row r="12" spans="1:23">
      <c r="A12" s="61" t="s">
        <v>17</v>
      </c>
      <c r="B12" s="62" t="s">
        <v>39</v>
      </c>
      <c r="C12" s="61"/>
      <c r="D12" s="63">
        <v>25</v>
      </c>
      <c r="E12" s="63">
        <v>58</v>
      </c>
      <c r="F12" s="63">
        <v>75</v>
      </c>
      <c r="G12" s="63">
        <v>65</v>
      </c>
      <c r="H12" s="63">
        <v>30</v>
      </c>
      <c r="I12" s="64">
        <v>21</v>
      </c>
      <c r="M12" s="65"/>
      <c r="N12" s="65" t="s">
        <v>40</v>
      </c>
      <c r="O12" s="65"/>
      <c r="P12" s="65"/>
      <c r="Q12" s="65"/>
    </row>
    <row r="13" spans="1:23">
      <c r="A13" s="61" t="s">
        <v>17</v>
      </c>
      <c r="B13" s="62" t="s">
        <v>41</v>
      </c>
      <c r="C13" s="61"/>
      <c r="D13" s="63">
        <v>86</v>
      </c>
      <c r="E13" s="63">
        <v>32</v>
      </c>
      <c r="F13" s="63">
        <v>95</v>
      </c>
      <c r="G13" s="63">
        <v>56</v>
      </c>
      <c r="H13" s="63">
        <v>42</v>
      </c>
      <c r="I13" s="64">
        <v>23</v>
      </c>
      <c r="M13" s="65"/>
      <c r="N13" s="100" t="s">
        <v>32</v>
      </c>
      <c r="O13" s="66" t="s">
        <v>33</v>
      </c>
      <c r="P13" s="100" t="s">
        <v>34</v>
      </c>
      <c r="Q13" s="66" t="s">
        <v>33</v>
      </c>
    </row>
    <row r="14" spans="1:23">
      <c r="A14" s="61" t="s">
        <v>17</v>
      </c>
      <c r="B14" s="62" t="s">
        <v>41</v>
      </c>
      <c r="C14" s="61"/>
      <c r="D14" s="63">
        <v>35</v>
      </c>
      <c r="E14" s="63">
        <v>11</v>
      </c>
      <c r="F14" s="63">
        <v>3</v>
      </c>
      <c r="G14" s="63">
        <v>42</v>
      </c>
      <c r="H14" s="63">
        <v>32</v>
      </c>
      <c r="I14" s="64">
        <v>52</v>
      </c>
      <c r="M14" s="65" t="s">
        <v>26</v>
      </c>
      <c r="N14" s="101"/>
      <c r="O14" s="65" cm="1">
        <f t="array" ref="O14">LARGE(IF(($C$2:$I$2=$M14)*($A$3:$A$22=$N$12),$C$3:$I$22),1)</f>
        <v>63</v>
      </c>
      <c r="P14" s="101"/>
      <c r="Q14" s="65" cm="1">
        <f t="array" ref="Q14">LARGE(IF(($C$2:$I$2=$M14)*($A$3:$A$22=$N$12),$C$3:$I$22),2)</f>
        <v>8</v>
      </c>
    </row>
    <row r="15" spans="1:23">
      <c r="A15" s="67" t="s">
        <v>44</v>
      </c>
      <c r="B15" s="68" t="s">
        <v>37</v>
      </c>
      <c r="C15" s="67"/>
      <c r="D15" s="69">
        <v>75</v>
      </c>
      <c r="E15" s="69">
        <v>54</v>
      </c>
      <c r="F15" s="69">
        <v>21</v>
      </c>
      <c r="G15" s="69">
        <v>85</v>
      </c>
      <c r="H15" s="69">
        <v>21</v>
      </c>
      <c r="I15" s="70">
        <v>63</v>
      </c>
      <c r="M15" s="65" t="s">
        <v>27</v>
      </c>
      <c r="N15" s="101"/>
      <c r="O15" s="65" cm="1">
        <f t="array" ref="O15">LARGE(IF(($C$2:$I$2=$M15)*($A$3:$A$22=$N$12),$C$3:$I$22),1)</f>
        <v>73</v>
      </c>
      <c r="P15" s="101"/>
      <c r="Q15" s="65" cm="1">
        <f t="array" ref="Q15">LARGE(IF(($C$2:$I$2=$M15)*($A$3:$A$22=$N$12),$C$3:$I$22),2)</f>
        <v>66</v>
      </c>
    </row>
    <row r="16" spans="1:23">
      <c r="A16" s="67" t="s">
        <v>44</v>
      </c>
      <c r="B16" s="68" t="s">
        <v>37</v>
      </c>
      <c r="C16" s="67"/>
      <c r="D16" s="69">
        <v>97</v>
      </c>
      <c r="E16" s="69">
        <v>95</v>
      </c>
      <c r="F16" s="69">
        <v>54</v>
      </c>
      <c r="G16" s="69">
        <v>31</v>
      </c>
      <c r="H16" s="69">
        <v>25</v>
      </c>
      <c r="I16" s="70">
        <v>45</v>
      </c>
      <c r="M16" s="65" t="s">
        <v>28</v>
      </c>
      <c r="N16" s="101"/>
      <c r="O16" s="65" cm="1">
        <f t="array" ref="O16">LARGE(IF(($C$2:$I$2=$M16)*($A$3:$A$22=$N$12),$C$3:$I$22),1)</f>
        <v>81</v>
      </c>
      <c r="P16" s="101"/>
      <c r="Q16" s="65" cm="1">
        <f t="array" ref="Q16">LARGE(IF(($C$2:$I$2=$M16)*($A$3:$A$22=$N$12),$C$3:$I$22),2)</f>
        <v>54</v>
      </c>
    </row>
    <row r="17" spans="1:19">
      <c r="A17" s="67" t="s">
        <v>44</v>
      </c>
      <c r="B17" s="68" t="s">
        <v>37</v>
      </c>
      <c r="C17" s="67"/>
      <c r="D17" s="69">
        <v>28</v>
      </c>
      <c r="E17" s="69">
        <v>63</v>
      </c>
      <c r="F17" s="69">
        <v>45</v>
      </c>
      <c r="G17" s="69">
        <v>5</v>
      </c>
      <c r="H17" s="69">
        <v>21</v>
      </c>
      <c r="I17" s="70">
        <v>21</v>
      </c>
      <c r="M17" s="65" t="s">
        <v>29</v>
      </c>
      <c r="N17" s="101"/>
      <c r="O17" s="65" cm="1">
        <f t="array" ref="O17">LARGE(IF(($C$2:$I$2=$M17)*($A$3:$A$22=$N$12),$C$3:$I$22),1)</f>
        <v>56</v>
      </c>
      <c r="P17" s="101"/>
      <c r="Q17" s="65" cm="1">
        <f t="array" ref="Q17">LARGE(IF(($C$2:$I$2=$M17)*($A$3:$A$22=$N$12),$C$3:$I$22),2)</f>
        <v>35</v>
      </c>
    </row>
    <row r="18" spans="1:19">
      <c r="A18" s="67" t="s">
        <v>44</v>
      </c>
      <c r="B18" s="68" t="s">
        <v>38</v>
      </c>
      <c r="C18" s="67"/>
      <c r="D18" s="69">
        <v>75</v>
      </c>
      <c r="E18" s="69">
        <v>21</v>
      </c>
      <c r="F18" s="69">
        <v>32</v>
      </c>
      <c r="G18" s="69">
        <v>69</v>
      </c>
      <c r="H18" s="69">
        <v>52</v>
      </c>
      <c r="I18" s="70">
        <v>36</v>
      </c>
      <c r="M18" s="65" t="s">
        <v>30</v>
      </c>
      <c r="N18" s="101"/>
      <c r="O18" s="65" cm="1">
        <f t="array" ref="O18">LARGE(IF(($C$2:$I$2=$M18)*($A$3:$A$22=$N$12),$C$3:$I$22),1)</f>
        <v>96</v>
      </c>
      <c r="P18" s="101"/>
      <c r="Q18" s="65" cm="1">
        <f t="array" ref="Q18">LARGE(IF(($C$2:$I$2=$M18)*($A$3:$A$22=$N$12),$C$3:$I$22),2)</f>
        <v>96</v>
      </c>
    </row>
    <row r="19" spans="1:19">
      <c r="A19" s="67" t="s">
        <v>44</v>
      </c>
      <c r="B19" s="68" t="s">
        <v>38</v>
      </c>
      <c r="C19" s="67"/>
      <c r="D19" s="69">
        <v>79</v>
      </c>
      <c r="E19" s="69">
        <v>35</v>
      </c>
      <c r="F19" s="69">
        <v>62</v>
      </c>
      <c r="G19" s="69">
        <v>1</v>
      </c>
      <c r="H19" s="69">
        <v>12</v>
      </c>
      <c r="I19" s="70">
        <v>32</v>
      </c>
      <c r="M19" s="65" t="s">
        <v>31</v>
      </c>
      <c r="N19" s="102"/>
      <c r="O19" s="65" cm="1">
        <f t="array" ref="O19">LARGE(IF(($C$2:$I$2=$M19)*($A$3:$A$22=$N$12),$C$3:$I$22),1)</f>
        <v>7</v>
      </c>
      <c r="P19" s="102"/>
      <c r="Q19" s="65" cm="1">
        <f t="array" ref="Q19">LARGE(IF(($C$2:$I$2=$M19)*($A$3:$A$22=$N$12),$C$3:$I$22),2)</f>
        <v>5</v>
      </c>
    </row>
    <row r="20" spans="1:19">
      <c r="A20" s="71" t="s">
        <v>45</v>
      </c>
      <c r="B20" s="72" t="s">
        <v>36</v>
      </c>
      <c r="C20" s="71"/>
      <c r="D20" s="73">
        <v>42</v>
      </c>
      <c r="E20" s="73">
        <v>82</v>
      </c>
      <c r="F20" s="73">
        <v>24</v>
      </c>
      <c r="G20" s="73">
        <v>3</v>
      </c>
      <c r="H20" s="73">
        <v>52</v>
      </c>
      <c r="I20" s="74">
        <v>54</v>
      </c>
    </row>
    <row r="21" spans="1:19">
      <c r="A21" s="71" t="s">
        <v>45</v>
      </c>
      <c r="B21" s="72" t="s">
        <v>36</v>
      </c>
      <c r="C21" s="71"/>
      <c r="D21" s="73">
        <v>85</v>
      </c>
      <c r="E21" s="73">
        <v>92</v>
      </c>
      <c r="F21" s="73">
        <v>52</v>
      </c>
      <c r="G21" s="73">
        <v>2</v>
      </c>
      <c r="H21" s="73">
        <v>32</v>
      </c>
      <c r="I21" s="74">
        <v>21</v>
      </c>
    </row>
    <row r="22" spans="1:19" ht="15" thickBot="1">
      <c r="A22" s="76" t="s">
        <v>45</v>
      </c>
      <c r="B22" s="77" t="s">
        <v>42</v>
      </c>
      <c r="C22" s="76"/>
      <c r="D22" s="78">
        <v>28</v>
      </c>
      <c r="E22" s="78">
        <v>12</v>
      </c>
      <c r="F22" s="78">
        <v>22</v>
      </c>
      <c r="G22" s="78">
        <v>14</v>
      </c>
      <c r="H22" s="78">
        <v>14</v>
      </c>
      <c r="I22" s="79">
        <v>17</v>
      </c>
      <c r="M22" s="75"/>
      <c r="N22" s="75" t="s">
        <v>17</v>
      </c>
      <c r="O22" s="75"/>
      <c r="P22" s="75"/>
      <c r="Q22" s="75"/>
      <c r="R22" s="75"/>
      <c r="S22" s="75"/>
    </row>
    <row r="23" spans="1:19">
      <c r="M23" s="75"/>
      <c r="N23" s="90" t="s">
        <v>32</v>
      </c>
      <c r="O23" s="80" t="s">
        <v>33</v>
      </c>
      <c r="P23" s="90" t="s">
        <v>34</v>
      </c>
      <c r="Q23" s="80" t="s">
        <v>33</v>
      </c>
      <c r="R23" s="90" t="s">
        <v>35</v>
      </c>
      <c r="S23" s="80" t="s">
        <v>33</v>
      </c>
    </row>
    <row r="24" spans="1:19">
      <c r="M24" s="75" t="s">
        <v>26</v>
      </c>
      <c r="N24" s="88"/>
      <c r="O24" s="75" cm="1">
        <f t="array" ref="O24">LARGE(IF(($C$2:$I$2=$M24)*($A$3:$A$22=$N$22),$C$3:$I$22),1)</f>
        <v>654</v>
      </c>
      <c r="P24" s="88"/>
      <c r="Q24" s="75" cm="1">
        <f t="array" ref="Q24">LARGE(IF(($C$2:$I$2=$M24)*($A$3:$A$22=$N$22),$C$3:$I$22),2)</f>
        <v>86</v>
      </c>
      <c r="R24" s="88"/>
      <c r="S24" s="75" cm="1">
        <f t="array" ref="S24">LARGE(IF(($C$2:$I$2=$M24)*($A$3:$A$22=$N$22),$C$3:$I$22),3)</f>
        <v>78</v>
      </c>
    </row>
    <row r="25" spans="1:19">
      <c r="M25" s="75" t="s">
        <v>27</v>
      </c>
      <c r="N25" s="88"/>
      <c r="O25" s="75" cm="1">
        <f t="array" ref="O25">LARGE(IF(($C$2:$I$2=$M25)*($A$3:$A$22=$N$22),$C$3:$I$22),1)</f>
        <v>58</v>
      </c>
      <c r="P25" s="88"/>
      <c r="Q25" s="75" cm="1">
        <f t="array" ref="Q25">LARGE(IF(($C$2:$I$2=$M25)*($A$3:$A$22=$N$22),$C$3:$I$22),2)</f>
        <v>54</v>
      </c>
      <c r="R25" s="88"/>
      <c r="S25" s="75" cm="1">
        <f t="array" ref="S25">LARGE(IF(($C$2:$I$2=$M25)*($A$3:$A$22=$N$22),$C$3:$I$22),3)</f>
        <v>52</v>
      </c>
    </row>
    <row r="26" spans="1:19">
      <c r="M26" s="75" t="s">
        <v>28</v>
      </c>
      <c r="N26" s="88"/>
      <c r="O26" s="75" cm="1">
        <f t="array" ref="O26">LARGE(IF(($C$2:$I$2=$M26)*($A$3:$A$22=$N$22),$C$3:$I$22),1)</f>
        <v>95</v>
      </c>
      <c r="P26" s="88"/>
      <c r="Q26" s="75" cm="1">
        <f t="array" ref="Q26">LARGE(IF(($C$2:$I$2=$M26)*($A$3:$A$22=$N$22),$C$3:$I$22),2)</f>
        <v>75</v>
      </c>
      <c r="R26" s="88"/>
      <c r="S26" s="75" cm="1">
        <f t="array" ref="S26">LARGE(IF(($C$2:$I$2=$M26)*($A$3:$A$22=$N$22),$C$3:$I$22),3)</f>
        <v>54</v>
      </c>
    </row>
    <row r="27" spans="1:19">
      <c r="M27" s="75" t="s">
        <v>29</v>
      </c>
      <c r="N27" s="88"/>
      <c r="O27" s="75" cm="1">
        <f t="array" ref="O27">LARGE(IF(($C$2:$I$2=$M27)*($A$3:$A$22=$N$22),$C$3:$I$22),1)</f>
        <v>95</v>
      </c>
      <c r="P27" s="88"/>
      <c r="Q27" s="75" cm="1">
        <f t="array" ref="Q27">LARGE(IF(($C$2:$I$2=$M27)*($A$3:$A$22=$N$22),$C$3:$I$22),2)</f>
        <v>85</v>
      </c>
      <c r="R27" s="88"/>
      <c r="S27" s="75" cm="1">
        <f t="array" ref="S27">LARGE(IF(($C$2:$I$2=$M27)*($A$3:$A$22=$N$22),$C$3:$I$22),3)</f>
        <v>65</v>
      </c>
    </row>
    <row r="28" spans="1:19">
      <c r="M28" s="75" t="s">
        <v>30</v>
      </c>
      <c r="N28" s="88"/>
      <c r="O28" s="75" cm="1">
        <f t="array" ref="O28">LARGE(IF(($C$2:$I$2=$M28)*($A$3:$A$22=$N$22),$C$3:$I$22),1)</f>
        <v>42</v>
      </c>
      <c r="P28" s="88"/>
      <c r="Q28" s="75" cm="1">
        <f t="array" ref="Q28">LARGE(IF(($C$2:$I$2=$M28)*($A$3:$A$22=$N$22),$C$3:$I$22),2)</f>
        <v>42</v>
      </c>
      <c r="R28" s="88"/>
      <c r="S28" s="75" cm="1">
        <f t="array" ref="S28">LARGE(IF(($C$2:$I$2=$M28)*($A$3:$A$22=$N$22),$C$3:$I$22),3)</f>
        <v>32</v>
      </c>
    </row>
    <row r="29" spans="1:19">
      <c r="M29" s="75" t="s">
        <v>31</v>
      </c>
      <c r="N29" s="89"/>
      <c r="O29" s="75" cm="1">
        <f t="array" ref="O29">LARGE(IF(($C$2:$I$2=$M29)*($A$3:$A$22=$N$22),$C$3:$I$22),1)</f>
        <v>95</v>
      </c>
      <c r="P29" s="89"/>
      <c r="Q29" s="75" cm="1">
        <f t="array" ref="Q29">LARGE(IF(($C$2:$I$2=$M29)*($A$3:$A$22=$N$22),$C$3:$I$22),2)</f>
        <v>63</v>
      </c>
      <c r="R29" s="89"/>
      <c r="S29" s="75" cm="1">
        <f t="array" ref="S29">LARGE(IF(($C$2:$I$2=$M29)*($A$3:$A$22=$N$22),$C$3:$I$22),3)</f>
        <v>52</v>
      </c>
    </row>
    <row r="32" spans="1:19">
      <c r="M32" s="81"/>
      <c r="N32" s="81" t="s">
        <v>44</v>
      </c>
      <c r="O32" s="81"/>
      <c r="P32" s="81"/>
      <c r="Q32" s="81"/>
      <c r="R32" s="81"/>
      <c r="S32" s="81"/>
    </row>
    <row r="33" spans="13:19">
      <c r="M33" s="81"/>
      <c r="N33" s="91" t="s">
        <v>32</v>
      </c>
      <c r="O33" s="82" t="s">
        <v>33</v>
      </c>
      <c r="P33" s="91" t="s">
        <v>34</v>
      </c>
      <c r="Q33" s="82" t="s">
        <v>33</v>
      </c>
      <c r="R33" s="91" t="s">
        <v>35</v>
      </c>
      <c r="S33" s="82" t="s">
        <v>33</v>
      </c>
    </row>
    <row r="34" spans="13:19">
      <c r="M34" s="81" t="s">
        <v>26</v>
      </c>
      <c r="N34" s="92"/>
      <c r="O34" s="81" cm="1">
        <f t="array" ref="O34">LARGE(IF(($C$2:$I$2=$M34)*($A$3:$A$22=$N$32),$C$3:$I$22),1)</f>
        <v>97</v>
      </c>
      <c r="P34" s="92"/>
      <c r="Q34" s="81" cm="1">
        <f t="array" ref="Q34">LARGE(IF(($C$2:$I$2=$M34)*($A$3:$A$22=$N$32),$C$3:$I$22),2)</f>
        <v>79</v>
      </c>
      <c r="R34" s="92"/>
      <c r="S34" s="81" cm="1">
        <f t="array" ref="S34">LARGE(IF(($C$2:$I$2=$M34)*($A$3:$A$22=$N$32),$C$3:$I$22),3)</f>
        <v>75</v>
      </c>
    </row>
    <row r="35" spans="13:19">
      <c r="M35" s="81" t="s">
        <v>27</v>
      </c>
      <c r="N35" s="92"/>
      <c r="O35" s="81" cm="1">
        <f t="array" ref="O35">LARGE(IF(($C$2:$I$2=$M35)*($A$3:$A$22=$N$32),$C$3:$I$22),1)</f>
        <v>95</v>
      </c>
      <c r="P35" s="92"/>
      <c r="Q35" s="81" cm="1">
        <f t="array" ref="Q35">LARGE(IF(($C$2:$I$2=$M35)*($A$3:$A$22=$N$32),$C$3:$I$22),2)</f>
        <v>63</v>
      </c>
      <c r="R35" s="92"/>
      <c r="S35" s="81" cm="1">
        <f t="array" ref="S35">LARGE(IF(($C$2:$I$2=$M35)*($A$3:$A$22=$N$32),$C$3:$I$22),3)</f>
        <v>54</v>
      </c>
    </row>
    <row r="36" spans="13:19">
      <c r="M36" s="81" t="s">
        <v>28</v>
      </c>
      <c r="N36" s="92"/>
      <c r="O36" s="81" cm="1">
        <f t="array" ref="O36">LARGE(IF(($C$2:$I$2=$M36)*($A$3:$A$22=$N$32),$C$3:$I$22),1)</f>
        <v>62</v>
      </c>
      <c r="P36" s="92"/>
      <c r="Q36" s="81" cm="1">
        <f t="array" ref="Q36">LARGE(IF(($C$2:$I$2=$M36)*($A$3:$A$22=$N$32),$C$3:$I$22),2)</f>
        <v>54</v>
      </c>
      <c r="R36" s="92"/>
      <c r="S36" s="81" cm="1">
        <f t="array" ref="S36">LARGE(IF(($C$2:$I$2=$M36)*($A$3:$A$22=$N$32),$C$3:$I$22),3)</f>
        <v>45</v>
      </c>
    </row>
    <row r="37" spans="13:19">
      <c r="M37" s="81" t="s">
        <v>29</v>
      </c>
      <c r="N37" s="92"/>
      <c r="O37" s="81" cm="1">
        <f t="array" ref="O37">LARGE(IF(($C$2:$I$2=$M37)*($A$3:$A$22=$N$32),$C$3:$I$22),1)</f>
        <v>85</v>
      </c>
      <c r="P37" s="92"/>
      <c r="Q37" s="81" cm="1">
        <f t="array" ref="Q37">LARGE(IF(($C$2:$I$2=$M37)*($A$3:$A$22=$N$32),$C$3:$I$22),2)</f>
        <v>69</v>
      </c>
      <c r="R37" s="92"/>
      <c r="S37" s="81" cm="1">
        <f t="array" ref="S37">LARGE(IF(($C$2:$I$2=$M37)*($A$3:$A$22=$N$32),$C$3:$I$22),3)</f>
        <v>31</v>
      </c>
    </row>
    <row r="38" spans="13:19">
      <c r="M38" s="81" t="s">
        <v>30</v>
      </c>
      <c r="N38" s="92"/>
      <c r="O38" s="81" cm="1">
        <f t="array" ref="O38">LARGE(IF(($C$2:$I$2=$M38)*($A$3:$A$22=$N$32),$C$3:$I$22),1)</f>
        <v>52</v>
      </c>
      <c r="P38" s="92"/>
      <c r="Q38" s="81" cm="1">
        <f t="array" ref="Q38">LARGE(IF(($C$2:$I$2=$M38)*($A$3:$A$22=$N$32),$C$3:$I$22),2)</f>
        <v>25</v>
      </c>
      <c r="R38" s="92"/>
      <c r="S38" s="81" cm="1">
        <f t="array" ref="S38">LARGE(IF(($C$2:$I$2=$M38)*($A$3:$A$22=$N$32),$C$3:$I$22),3)</f>
        <v>21</v>
      </c>
    </row>
    <row r="39" spans="13:19">
      <c r="M39" s="81" t="s">
        <v>31</v>
      </c>
      <c r="N39" s="93"/>
      <c r="O39" s="81" cm="1">
        <f t="array" ref="O39">LARGE(IF(($C$2:$I$2=$M39)*($A$3:$A$22=$N$32),$C$3:$I$22),1)</f>
        <v>63</v>
      </c>
      <c r="P39" s="93"/>
      <c r="Q39" s="81" cm="1">
        <f t="array" ref="Q39">LARGE(IF(($C$2:$I$2=$M39)*($A$3:$A$22=$N$32),$C$3:$I$22),2)</f>
        <v>45</v>
      </c>
      <c r="R39" s="93"/>
      <c r="S39" s="81" cm="1">
        <f t="array" ref="S39">LARGE(IF(($C$2:$I$2=$M39)*($A$3:$A$22=$N$32),$C$3:$I$22),3)</f>
        <v>36</v>
      </c>
    </row>
    <row r="42" spans="13:19">
      <c r="M42" s="83"/>
      <c r="N42" s="83" t="s">
        <v>45</v>
      </c>
      <c r="O42" s="83"/>
      <c r="P42" s="83"/>
      <c r="Q42" s="83"/>
      <c r="R42" s="83"/>
      <c r="S42" s="83"/>
    </row>
    <row r="43" spans="13:19">
      <c r="M43" s="83"/>
      <c r="N43" s="94" t="s">
        <v>32</v>
      </c>
      <c r="O43" s="84" t="s">
        <v>33</v>
      </c>
      <c r="P43" s="94" t="s">
        <v>34</v>
      </c>
      <c r="Q43" s="84" t="s">
        <v>33</v>
      </c>
      <c r="R43" s="94" t="s">
        <v>35</v>
      </c>
      <c r="S43" s="84" t="s">
        <v>33</v>
      </c>
    </row>
    <row r="44" spans="13:19">
      <c r="M44" s="83" t="s">
        <v>26</v>
      </c>
      <c r="N44" s="95"/>
      <c r="O44" s="83" cm="1">
        <f t="array" ref="O44">LARGE(IF(($C$2:$I$2=$M44)*($A$3:$A$22=$N$42),$C$3:$I$22),1)</f>
        <v>85</v>
      </c>
      <c r="P44" s="95"/>
      <c r="Q44" s="83" cm="1">
        <f t="array" ref="Q44">LARGE(IF(($C$2:$I$2=$M44)*($A$3:$A$22=$N$42),$C$3:$I$22),2)</f>
        <v>42</v>
      </c>
      <c r="R44" s="95"/>
      <c r="S44" s="83" cm="1">
        <f t="array" ref="S44">LARGE(IF(($C$2:$I$2=$M44)*($A$3:$A$22=$N$42),$C$3:$I$22),3)</f>
        <v>28</v>
      </c>
    </row>
    <row r="45" spans="13:19">
      <c r="M45" s="83" t="s">
        <v>27</v>
      </c>
      <c r="N45" s="95"/>
      <c r="O45" s="83" cm="1">
        <f t="array" ref="O45">LARGE(IF(($C$2:$I$2=$M45)*($A$3:$A$22=$N$42),$C$3:$I$22),1)</f>
        <v>92</v>
      </c>
      <c r="P45" s="95"/>
      <c r="Q45" s="83" cm="1">
        <f t="array" ref="Q45">LARGE(IF(($C$2:$I$2=$M45)*($A$3:$A$22=$N$42),$C$3:$I$22),2)</f>
        <v>82</v>
      </c>
      <c r="R45" s="95"/>
      <c r="S45" s="83" cm="1">
        <f t="array" ref="S45">LARGE(IF(($C$2:$I$2=$M45)*($A$3:$A$22=$N$42),$C$3:$I$22),3)</f>
        <v>12</v>
      </c>
    </row>
    <row r="46" spans="13:19">
      <c r="M46" s="83" t="s">
        <v>28</v>
      </c>
      <c r="N46" s="95"/>
      <c r="O46" s="83" cm="1">
        <f t="array" ref="O46">LARGE(IF(($C$2:$I$2=$M46)*($A$3:$A$22=$N$42),$C$3:$I$22),1)</f>
        <v>52</v>
      </c>
      <c r="P46" s="95"/>
      <c r="Q46" s="83" cm="1">
        <f t="array" ref="Q46">LARGE(IF(($C$2:$I$2=$M46)*($A$3:$A$22=$N$42),$C$3:$I$22),2)</f>
        <v>24</v>
      </c>
      <c r="R46" s="95"/>
      <c r="S46" s="83" cm="1">
        <f t="array" ref="S46">LARGE(IF(($C$2:$I$2=$M46)*($A$3:$A$22=$N$42),$C$3:$I$22),3)</f>
        <v>22</v>
      </c>
    </row>
    <row r="47" spans="13:19">
      <c r="M47" s="83" t="s">
        <v>29</v>
      </c>
      <c r="N47" s="95"/>
      <c r="O47" s="83" cm="1">
        <f t="array" ref="O47">LARGE(IF(($C$2:$I$2=$M47)*($A$3:$A$22=$N$42),$C$3:$I$22),1)</f>
        <v>14</v>
      </c>
      <c r="P47" s="95"/>
      <c r="Q47" s="83" cm="1">
        <f t="array" ref="Q47">LARGE(IF(($C$2:$I$2=$M47)*($A$3:$A$22=$N$42),$C$3:$I$22),2)</f>
        <v>3</v>
      </c>
      <c r="R47" s="95"/>
      <c r="S47" s="83" cm="1">
        <f t="array" ref="S47">LARGE(IF(($C$2:$I$2=$M47)*($A$3:$A$22=$N$42),$C$3:$I$22),3)</f>
        <v>2</v>
      </c>
    </row>
    <row r="48" spans="13:19">
      <c r="M48" s="83" t="s">
        <v>30</v>
      </c>
      <c r="N48" s="95"/>
      <c r="O48" s="83" cm="1">
        <f t="array" ref="O48">LARGE(IF(($C$2:$I$2=$M48)*($A$3:$A$22=$N$42),$C$3:$I$22),1)</f>
        <v>52</v>
      </c>
      <c r="P48" s="95"/>
      <c r="Q48" s="83" cm="1">
        <f t="array" ref="Q48">LARGE(IF(($C$2:$I$2=$M48)*($A$3:$A$22=$N$42),$C$3:$I$22),2)</f>
        <v>32</v>
      </c>
      <c r="R48" s="95"/>
      <c r="S48" s="83" cm="1">
        <f t="array" ref="S48">LARGE(IF(($C$2:$I$2=$M48)*($A$3:$A$22=$N$42),$C$3:$I$22),3)</f>
        <v>14</v>
      </c>
    </row>
    <row r="49" spans="11:24">
      <c r="K49" s="103"/>
      <c r="L49" s="103"/>
      <c r="M49" s="83" t="s">
        <v>31</v>
      </c>
      <c r="N49" s="96"/>
      <c r="O49" s="83" cm="1">
        <f t="array" ref="O49">LARGE(IF(($C$2:$I$2=$M49)*($A$3:$A$22=$N$42),$C$3:$I$22),1)</f>
        <v>54</v>
      </c>
      <c r="P49" s="96"/>
      <c r="Q49" s="83" cm="1">
        <f t="array" ref="Q49">LARGE(IF(($C$2:$I$2=$M49)*($A$3:$A$22=$N$42),$C$3:$I$22),2)</f>
        <v>21</v>
      </c>
      <c r="R49" s="96"/>
      <c r="S49" s="83" cm="1">
        <f t="array" ref="S49">LARGE(IF(($C$2:$I$2=$M49)*($A$3:$A$22=$N$42),$C$3:$I$22),3)</f>
        <v>17</v>
      </c>
      <c r="U49" s="103"/>
      <c r="V49" s="103"/>
      <c r="W49" s="103"/>
      <c r="X49" s="103"/>
    </row>
    <row r="50" spans="11:24"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</row>
    <row r="51" spans="11:24"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</row>
    <row r="52" spans="11:24"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</row>
    <row r="53" spans="11:24"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</row>
    <row r="54" spans="11:24"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Leguay</dc:creator>
  <cp:lastModifiedBy>Axel Leguay</cp:lastModifiedBy>
  <dcterms:created xsi:type="dcterms:W3CDTF">2024-05-03T14:57:39Z</dcterms:created>
  <dcterms:modified xsi:type="dcterms:W3CDTF">2024-05-07T07:41:03Z</dcterms:modified>
</cp:coreProperties>
</file>