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stagiaire6\Desktop\"/>
    </mc:Choice>
  </mc:AlternateContent>
  <xr:revisionPtr revIDLastSave="0" documentId="13_ncr:1_{8C17E9A7-17C0-44B6-9AEB-62F97207FCAB}" xr6:coauthVersionLast="47" xr6:coauthVersionMax="47" xr10:uidLastSave="{00000000-0000-0000-0000-000000000000}"/>
  <bookViews>
    <workbookView xWindow="-120" yWindow="-120" windowWidth="29040" windowHeight="15840" activeTab="5" xr2:uid="{00000000-000D-0000-FFFF-FFFF00000000}"/>
  </bookViews>
  <sheets>
    <sheet name="FT_Entrée" sheetId="1" r:id="rId1"/>
    <sheet name="FT_Plat" sheetId="2" r:id="rId2"/>
    <sheet name="Garniture" sheetId="3" r:id="rId3"/>
    <sheet name="Dessert" sheetId="4" r:id="rId4"/>
    <sheet name="Tableau_d'approvisionnement" sheetId="5" r:id="rId5"/>
    <sheet name="Feuil1" sheetId="6" r:id="rId6"/>
  </sheets>
  <definedNames>
    <definedName name="_xlnm.Print_Area" localSheetId="3">Dessert!$A$1:$N$36</definedName>
    <definedName name="_xlnm.Print_Area" localSheetId="0">FT_Entrée!$A$1:$N$36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C58" i="5"/>
  <c r="C59" i="5"/>
  <c r="C60" i="5"/>
  <c r="C61" i="5"/>
  <c r="C62" i="5"/>
  <c r="C63" i="5"/>
  <c r="C64" i="5"/>
  <c r="C65" i="5"/>
  <c r="C66" i="5"/>
  <c r="C67" i="5"/>
  <c r="C68" i="5"/>
  <c r="C69" i="5"/>
  <c r="C70" i="5"/>
  <c r="C71" i="5"/>
  <c r="C72" i="5"/>
  <c r="C57" i="5"/>
  <c r="C48" i="5"/>
  <c r="C49" i="5"/>
  <c r="C50" i="5"/>
  <c r="C51" i="5"/>
  <c r="C52" i="5"/>
  <c r="C53" i="5"/>
  <c r="C54" i="5"/>
  <c r="C55" i="5"/>
  <c r="C47" i="5"/>
  <c r="C19" i="5"/>
  <c r="C20" i="5"/>
  <c r="C21" i="5"/>
  <c r="C22" i="5"/>
  <c r="C23" i="5"/>
  <c r="C24" i="5"/>
  <c r="C25" i="5"/>
  <c r="C26" i="5"/>
  <c r="C27" i="5"/>
  <c r="C28" i="5"/>
  <c r="C29" i="5"/>
  <c r="C30" i="5"/>
  <c r="C31" i="5"/>
  <c r="C32" i="5"/>
  <c r="C33" i="5"/>
  <c r="C34" i="5"/>
  <c r="C35" i="5"/>
  <c r="C36" i="5"/>
  <c r="C37" i="5"/>
  <c r="C38" i="5"/>
  <c r="C39" i="5"/>
  <c r="C40" i="5"/>
  <c r="C41" i="5"/>
  <c r="C42" i="5"/>
  <c r="C43" i="5"/>
  <c r="C44" i="5"/>
  <c r="C45" i="5"/>
  <c r="C18" i="5"/>
  <c r="C8" i="5"/>
  <c r="C9" i="5"/>
  <c r="C10" i="5"/>
  <c r="C11" i="5"/>
  <c r="C12" i="5"/>
  <c r="C13" i="5"/>
  <c r="C14" i="5"/>
  <c r="C15" i="5"/>
  <c r="C16" i="5"/>
  <c r="C7" i="5"/>
  <c r="E58" i="5"/>
  <c r="E59" i="5"/>
  <c r="E60" i="5"/>
  <c r="E61" i="5"/>
  <c r="E62" i="5"/>
  <c r="E63" i="5"/>
  <c r="E64" i="5"/>
  <c r="E65" i="5"/>
  <c r="E66" i="5"/>
  <c r="E67" i="5"/>
  <c r="E68" i="5"/>
  <c r="E69" i="5"/>
  <c r="E70" i="5"/>
  <c r="E71" i="5"/>
  <c r="E72" i="5"/>
  <c r="E57" i="5"/>
  <c r="E48" i="5"/>
  <c r="E49" i="5"/>
  <c r="E50" i="5"/>
  <c r="E51" i="5"/>
  <c r="E52" i="5"/>
  <c r="E53" i="5"/>
  <c r="E54" i="5"/>
  <c r="E55" i="5"/>
  <c r="E47" i="5"/>
  <c r="E19" i="5"/>
  <c r="E20" i="5"/>
  <c r="E21" i="5"/>
  <c r="E22" i="5"/>
  <c r="E23" i="5"/>
  <c r="E24" i="5"/>
  <c r="E25" i="5"/>
  <c r="E26" i="5"/>
  <c r="E27" i="5"/>
  <c r="E28" i="5"/>
  <c r="E29" i="5"/>
  <c r="E30" i="5"/>
  <c r="E31" i="5"/>
  <c r="E32" i="5"/>
  <c r="E33" i="5"/>
  <c r="E34" i="5"/>
  <c r="E35" i="5"/>
  <c r="E36" i="5"/>
  <c r="E37" i="5"/>
  <c r="E38" i="5"/>
  <c r="E39" i="5"/>
  <c r="E40" i="5"/>
  <c r="E41" i="5"/>
  <c r="E42" i="5"/>
  <c r="E43" i="5"/>
  <c r="E44" i="5"/>
  <c r="E45" i="5"/>
  <c r="E18" i="5"/>
  <c r="E8" i="5"/>
  <c r="E9" i="5"/>
  <c r="E10" i="5"/>
  <c r="E11" i="5"/>
  <c r="E12" i="5"/>
  <c r="E13" i="5"/>
  <c r="E14" i="5"/>
  <c r="E15" i="5"/>
  <c r="E16" i="5"/>
  <c r="E7" i="5"/>
  <c r="J58" i="5"/>
  <c r="M58" i="5" s="1"/>
  <c r="J59" i="5"/>
  <c r="M59" i="5" s="1"/>
  <c r="J60" i="5"/>
  <c r="J61" i="5"/>
  <c r="M61" i="5" s="1"/>
  <c r="J62" i="5"/>
  <c r="M62" i="5" s="1"/>
  <c r="J63" i="5"/>
  <c r="M63" i="5" s="1"/>
  <c r="J64" i="5"/>
  <c r="M64" i="5" s="1"/>
  <c r="J65" i="5"/>
  <c r="J66" i="5"/>
  <c r="M66" i="5" s="1"/>
  <c r="J67" i="5"/>
  <c r="J68" i="5"/>
  <c r="J69" i="5"/>
  <c r="M69" i="5" s="1"/>
  <c r="J70" i="5"/>
  <c r="M70" i="5" s="1"/>
  <c r="J71" i="5"/>
  <c r="M71" i="5" s="1"/>
  <c r="J72" i="5"/>
  <c r="M72" i="5" s="1"/>
  <c r="J57" i="5"/>
  <c r="J48" i="5"/>
  <c r="M48" i="5" s="1"/>
  <c r="J49" i="5"/>
  <c r="M49" i="5" s="1"/>
  <c r="J50" i="5"/>
  <c r="J51" i="5"/>
  <c r="M51" i="5" s="1"/>
  <c r="J52" i="5"/>
  <c r="M52" i="5" s="1"/>
  <c r="J53" i="5"/>
  <c r="M53" i="5" s="1"/>
  <c r="J54" i="5"/>
  <c r="M54" i="5" s="1"/>
  <c r="J55" i="5"/>
  <c r="J47" i="5"/>
  <c r="M47" i="5" s="1"/>
  <c r="J19" i="5"/>
  <c r="M19" i="5" s="1"/>
  <c r="J20" i="5"/>
  <c r="J21" i="5"/>
  <c r="M21" i="5" s="1"/>
  <c r="J22" i="5"/>
  <c r="J23" i="5"/>
  <c r="M23" i="5" s="1"/>
  <c r="J24" i="5"/>
  <c r="M24" i="5" s="1"/>
  <c r="J25" i="5"/>
  <c r="M25" i="5" s="1"/>
  <c r="J26" i="5"/>
  <c r="M26" i="5" s="1"/>
  <c r="J27" i="5"/>
  <c r="M27" i="5" s="1"/>
  <c r="J28" i="5"/>
  <c r="J29" i="5"/>
  <c r="M29" i="5" s="1"/>
  <c r="J30" i="5"/>
  <c r="M30" i="5" s="1"/>
  <c r="J31" i="5"/>
  <c r="M31" i="5" s="1"/>
  <c r="J32" i="5"/>
  <c r="M32" i="5" s="1"/>
  <c r="J33" i="5"/>
  <c r="M33" i="5" s="1"/>
  <c r="J34" i="5"/>
  <c r="M34" i="5" s="1"/>
  <c r="J35" i="5"/>
  <c r="M35" i="5" s="1"/>
  <c r="J36" i="5"/>
  <c r="J37" i="5"/>
  <c r="M37" i="5" s="1"/>
  <c r="J38" i="5"/>
  <c r="M38" i="5" s="1"/>
  <c r="J39" i="5"/>
  <c r="M39" i="5" s="1"/>
  <c r="J40" i="5"/>
  <c r="M40" i="5" s="1"/>
  <c r="J41" i="5"/>
  <c r="M41" i="5" s="1"/>
  <c r="J42" i="5"/>
  <c r="M42" i="5" s="1"/>
  <c r="J43" i="5"/>
  <c r="M43" i="5" s="1"/>
  <c r="J44" i="5"/>
  <c r="J45" i="5"/>
  <c r="J18" i="5"/>
  <c r="M18" i="5" s="1"/>
  <c r="B72" i="5"/>
  <c r="A72" i="5"/>
  <c r="B71" i="5"/>
  <c r="A71" i="5"/>
  <c r="B70" i="5"/>
  <c r="A70" i="5"/>
  <c r="B69" i="5"/>
  <c r="A69" i="5"/>
  <c r="B68" i="5"/>
  <c r="A68" i="5"/>
  <c r="B67" i="5"/>
  <c r="A67" i="5"/>
  <c r="B66" i="5"/>
  <c r="A66" i="5"/>
  <c r="B65" i="5"/>
  <c r="A65" i="5"/>
  <c r="B64" i="5"/>
  <c r="A64" i="5"/>
  <c r="B63" i="5"/>
  <c r="A63" i="5"/>
  <c r="B62" i="5"/>
  <c r="A62" i="5"/>
  <c r="B61" i="5"/>
  <c r="A61" i="5"/>
  <c r="B60" i="5"/>
  <c r="A60" i="5"/>
  <c r="B59" i="5"/>
  <c r="A59" i="5"/>
  <c r="B58" i="5"/>
  <c r="A58" i="5"/>
  <c r="B57" i="5"/>
  <c r="A57" i="5"/>
  <c r="B55" i="5"/>
  <c r="A55" i="5"/>
  <c r="B54" i="5"/>
  <c r="A54" i="5"/>
  <c r="B53" i="5"/>
  <c r="A53" i="5"/>
  <c r="B52" i="5"/>
  <c r="A52" i="5"/>
  <c r="B51" i="5"/>
  <c r="A51" i="5"/>
  <c r="B50" i="5"/>
  <c r="A50" i="5"/>
  <c r="B49" i="5"/>
  <c r="A49" i="5"/>
  <c r="B48" i="5"/>
  <c r="A48" i="5"/>
  <c r="B47" i="5"/>
  <c r="A47" i="5"/>
  <c r="B45" i="5"/>
  <c r="A45" i="5"/>
  <c r="B44" i="5"/>
  <c r="A44" i="5"/>
  <c r="B43" i="5"/>
  <c r="A43" i="5"/>
  <c r="B42" i="5"/>
  <c r="A42" i="5"/>
  <c r="B41" i="5"/>
  <c r="A41" i="5"/>
  <c r="B40" i="5"/>
  <c r="A40" i="5"/>
  <c r="B39" i="5"/>
  <c r="A39" i="5"/>
  <c r="B38" i="5"/>
  <c r="A38" i="5"/>
  <c r="B37" i="5"/>
  <c r="A37" i="5"/>
  <c r="B36" i="5"/>
  <c r="A36" i="5"/>
  <c r="B35" i="5"/>
  <c r="A35" i="5"/>
  <c r="B34" i="5"/>
  <c r="A34" i="5"/>
  <c r="B33" i="5"/>
  <c r="A33" i="5"/>
  <c r="B32" i="5"/>
  <c r="A32" i="5"/>
  <c r="B31" i="5"/>
  <c r="A31" i="5"/>
  <c r="B30" i="5"/>
  <c r="A30" i="5"/>
  <c r="B29" i="5"/>
  <c r="A29" i="5"/>
  <c r="B28" i="5"/>
  <c r="A28" i="5"/>
  <c r="B27" i="5"/>
  <c r="A27" i="5"/>
  <c r="B26" i="5"/>
  <c r="A26" i="5"/>
  <c r="B25" i="5"/>
  <c r="A25" i="5"/>
  <c r="B24" i="5"/>
  <c r="A24" i="5"/>
  <c r="B23" i="5"/>
  <c r="A23" i="5"/>
  <c r="B22" i="5"/>
  <c r="A22" i="5"/>
  <c r="B21" i="5"/>
  <c r="A21" i="5"/>
  <c r="B20" i="5"/>
  <c r="A20" i="5"/>
  <c r="B19" i="5"/>
  <c r="A19" i="5"/>
  <c r="B18" i="5"/>
  <c r="A18" i="5"/>
  <c r="J16" i="5"/>
  <c r="B16" i="5"/>
  <c r="A16" i="5"/>
  <c r="J15" i="5"/>
  <c r="M15" i="5" s="1"/>
  <c r="B15" i="5"/>
  <c r="A15" i="5"/>
  <c r="J14" i="5"/>
  <c r="M14" i="5" s="1"/>
  <c r="B14" i="5"/>
  <c r="A14" i="5"/>
  <c r="J13" i="5"/>
  <c r="M13" i="5" s="1"/>
  <c r="B13" i="5"/>
  <c r="A13" i="5"/>
  <c r="J12" i="5"/>
  <c r="M12" i="5" s="1"/>
  <c r="B12" i="5"/>
  <c r="A12" i="5"/>
  <c r="J11" i="5"/>
  <c r="M11" i="5" s="1"/>
  <c r="B11" i="5"/>
  <c r="A11" i="5"/>
  <c r="J10" i="5"/>
  <c r="M10" i="5" s="1"/>
  <c r="B10" i="5"/>
  <c r="A10" i="5"/>
  <c r="J9" i="5"/>
  <c r="B9" i="5"/>
  <c r="A9" i="5"/>
  <c r="J8" i="5"/>
  <c r="B8" i="5"/>
  <c r="A8" i="5"/>
  <c r="J7" i="5"/>
  <c r="M7" i="5" s="1"/>
  <c r="B7" i="5"/>
  <c r="A7" i="5"/>
  <c r="M68" i="5"/>
  <c r="M67" i="5"/>
  <c r="M65" i="5"/>
  <c r="M60" i="5"/>
  <c r="M57" i="5"/>
  <c r="M56" i="5"/>
  <c r="G56" i="5"/>
  <c r="I56" i="5" s="1"/>
  <c r="M55" i="5"/>
  <c r="M50" i="5"/>
  <c r="M46" i="5"/>
  <c r="G46" i="5"/>
  <c r="I46" i="5" s="1"/>
  <c r="M45" i="5"/>
  <c r="M44" i="5"/>
  <c r="M36" i="5"/>
  <c r="M28" i="5"/>
  <c r="M22" i="5"/>
  <c r="M20" i="5"/>
  <c r="M17" i="5"/>
  <c r="G17" i="5"/>
  <c r="I17" i="5" s="1"/>
  <c r="M16" i="5"/>
  <c r="M9" i="5"/>
  <c r="M8" i="5"/>
  <c r="J36" i="4"/>
  <c r="G36" i="4"/>
  <c r="F36" i="4"/>
  <c r="N35" i="4"/>
  <c r="F35" i="4"/>
  <c r="G35" i="4" s="1"/>
  <c r="J35" i="4" s="1"/>
  <c r="F34" i="4"/>
  <c r="G34" i="4" s="1"/>
  <c r="J34" i="4" s="1"/>
  <c r="F33" i="4"/>
  <c r="G33" i="4" s="1"/>
  <c r="J33" i="4" s="1"/>
  <c r="F32" i="4"/>
  <c r="G32" i="4" s="1"/>
  <c r="J32" i="4" s="1"/>
  <c r="F31" i="4"/>
  <c r="G31" i="4" s="1"/>
  <c r="J31" i="4" s="1"/>
  <c r="G30" i="4"/>
  <c r="J30" i="4" s="1"/>
  <c r="F30" i="4"/>
  <c r="F29" i="4"/>
  <c r="G29" i="4" s="1"/>
  <c r="J29" i="4" s="1"/>
  <c r="F28" i="4"/>
  <c r="G28" i="4" s="1"/>
  <c r="J28" i="4" s="1"/>
  <c r="F27" i="4"/>
  <c r="G27" i="4" s="1"/>
  <c r="J27" i="4" s="1"/>
  <c r="G26" i="4"/>
  <c r="J26" i="4" s="1"/>
  <c r="F26" i="4"/>
  <c r="F25" i="4"/>
  <c r="G25" i="4" s="1"/>
  <c r="J25" i="4" s="1"/>
  <c r="F24" i="4"/>
  <c r="D72" i="5" s="1"/>
  <c r="G72" i="5" s="1"/>
  <c r="I72" i="5" s="1"/>
  <c r="F23" i="4"/>
  <c r="D71" i="5" s="1"/>
  <c r="G71" i="5" s="1"/>
  <c r="I71" i="5" s="1"/>
  <c r="F22" i="4"/>
  <c r="D70" i="5" s="1"/>
  <c r="G70" i="5" s="1"/>
  <c r="I70" i="5" s="1"/>
  <c r="F21" i="4"/>
  <c r="D69" i="5" s="1"/>
  <c r="G69" i="5" s="1"/>
  <c r="I69" i="5" s="1"/>
  <c r="F20" i="4"/>
  <c r="D68" i="5" s="1"/>
  <c r="F19" i="4"/>
  <c r="D67" i="5" s="1"/>
  <c r="G67" i="5" s="1"/>
  <c r="F18" i="4"/>
  <c r="D66" i="5" s="1"/>
  <c r="G66" i="5" s="1"/>
  <c r="I66" i="5" s="1"/>
  <c r="F17" i="4"/>
  <c r="G17" i="4" s="1"/>
  <c r="J17" i="4" s="1"/>
  <c r="F16" i="4"/>
  <c r="D64" i="5" s="1"/>
  <c r="G64" i="5" s="1"/>
  <c r="I64" i="5" s="1"/>
  <c r="F15" i="4"/>
  <c r="D63" i="5" s="1"/>
  <c r="G63" i="5" s="1"/>
  <c r="I63" i="5" s="1"/>
  <c r="F14" i="4"/>
  <c r="D62" i="5" s="1"/>
  <c r="G62" i="5" s="1"/>
  <c r="I62" i="5" s="1"/>
  <c r="F13" i="4"/>
  <c r="D61" i="5" s="1"/>
  <c r="G61" i="5" s="1"/>
  <c r="I61" i="5" s="1"/>
  <c r="F12" i="4"/>
  <c r="D60" i="5" s="1"/>
  <c r="G60" i="5" s="1"/>
  <c r="I60" i="5" s="1"/>
  <c r="G11" i="4"/>
  <c r="J11" i="4" s="1"/>
  <c r="F11" i="4"/>
  <c r="D59" i="5" s="1"/>
  <c r="G59" i="5" s="1"/>
  <c r="I59" i="5" s="1"/>
  <c r="G10" i="4"/>
  <c r="J10" i="4" s="1"/>
  <c r="F10" i="4"/>
  <c r="D58" i="5" s="1"/>
  <c r="G58" i="5" s="1"/>
  <c r="I58" i="5" s="1"/>
  <c r="F9" i="4"/>
  <c r="G9" i="4" s="1"/>
  <c r="J9" i="4" s="1"/>
  <c r="F36" i="3"/>
  <c r="G36" i="3" s="1"/>
  <c r="J36" i="3" s="1"/>
  <c r="N35" i="3"/>
  <c r="F35" i="3"/>
  <c r="G35" i="3" s="1"/>
  <c r="J35" i="3" s="1"/>
  <c r="F34" i="3"/>
  <c r="G34" i="3" s="1"/>
  <c r="J34" i="3" s="1"/>
  <c r="F33" i="3"/>
  <c r="G33" i="3" s="1"/>
  <c r="J33" i="3" s="1"/>
  <c r="F32" i="3"/>
  <c r="G32" i="3" s="1"/>
  <c r="J32" i="3" s="1"/>
  <c r="F31" i="3"/>
  <c r="G31" i="3" s="1"/>
  <c r="J31" i="3" s="1"/>
  <c r="F30" i="3"/>
  <c r="G30" i="3" s="1"/>
  <c r="J30" i="3" s="1"/>
  <c r="G29" i="3"/>
  <c r="J29" i="3" s="1"/>
  <c r="F29" i="3"/>
  <c r="F28" i="3"/>
  <c r="G28" i="3" s="1"/>
  <c r="J28" i="3" s="1"/>
  <c r="F27" i="3"/>
  <c r="G27" i="3" s="1"/>
  <c r="J27" i="3" s="1"/>
  <c r="F26" i="3"/>
  <c r="G26" i="3" s="1"/>
  <c r="J26" i="3" s="1"/>
  <c r="G25" i="3"/>
  <c r="J25" i="3" s="1"/>
  <c r="F25" i="3"/>
  <c r="F24" i="3"/>
  <c r="G24" i="3" s="1"/>
  <c r="J24" i="3" s="1"/>
  <c r="F23" i="3"/>
  <c r="G23" i="3" s="1"/>
  <c r="J23" i="3" s="1"/>
  <c r="F22" i="3"/>
  <c r="G22" i="3" s="1"/>
  <c r="J22" i="3" s="1"/>
  <c r="G21" i="3"/>
  <c r="J21" i="3" s="1"/>
  <c r="F21" i="3"/>
  <c r="F20" i="3"/>
  <c r="G20" i="3" s="1"/>
  <c r="J20" i="3" s="1"/>
  <c r="F19" i="3"/>
  <c r="G19" i="3" s="1"/>
  <c r="J19" i="3" s="1"/>
  <c r="F18" i="3"/>
  <c r="G18" i="3" s="1"/>
  <c r="J18" i="3" s="1"/>
  <c r="F17" i="3"/>
  <c r="D55" i="5" s="1"/>
  <c r="F16" i="3"/>
  <c r="G16" i="3" s="1"/>
  <c r="J16" i="3" s="1"/>
  <c r="F15" i="3"/>
  <c r="G15" i="3" s="1"/>
  <c r="J15" i="3" s="1"/>
  <c r="F14" i="3"/>
  <c r="D52" i="5" s="1"/>
  <c r="G52" i="5" s="1"/>
  <c r="G13" i="3"/>
  <c r="J13" i="3" s="1"/>
  <c r="F13" i="3"/>
  <c r="D51" i="5" s="1"/>
  <c r="G51" i="5" s="1"/>
  <c r="F12" i="3"/>
  <c r="G12" i="3" s="1"/>
  <c r="J12" i="3" s="1"/>
  <c r="F11" i="3"/>
  <c r="D49" i="5" s="1"/>
  <c r="G49" i="5" s="1"/>
  <c r="G10" i="3"/>
  <c r="J10" i="3" s="1"/>
  <c r="F10" i="3"/>
  <c r="D48" i="5" s="1"/>
  <c r="G48" i="5" s="1"/>
  <c r="I48" i="5" s="1"/>
  <c r="G9" i="3"/>
  <c r="J9" i="3" s="1"/>
  <c r="F9" i="3"/>
  <c r="D47" i="5" s="1"/>
  <c r="G47" i="5" s="1"/>
  <c r="I47" i="5" s="1"/>
  <c r="F36" i="2"/>
  <c r="G36" i="2" s="1"/>
  <c r="J36" i="2" s="1"/>
  <c r="N35" i="2"/>
  <c r="F35" i="2"/>
  <c r="G35" i="2" s="1"/>
  <c r="J35" i="2" s="1"/>
  <c r="F34" i="2"/>
  <c r="D43" i="5" s="1"/>
  <c r="G43" i="5" s="1"/>
  <c r="I43" i="5" s="1"/>
  <c r="F33" i="2"/>
  <c r="F32" i="2"/>
  <c r="D41" i="5" s="1"/>
  <c r="G41" i="5" s="1"/>
  <c r="I41" i="5" s="1"/>
  <c r="F31" i="2"/>
  <c r="G31" i="2" s="1"/>
  <c r="J31" i="2" s="1"/>
  <c r="F30" i="2"/>
  <c r="G30" i="2" s="1"/>
  <c r="J30" i="2" s="1"/>
  <c r="F29" i="2"/>
  <c r="D38" i="5" s="1"/>
  <c r="G38" i="5" s="1"/>
  <c r="I38" i="5" s="1"/>
  <c r="F28" i="2"/>
  <c r="D37" i="5" s="1"/>
  <c r="G37" i="5" s="1"/>
  <c r="I37" i="5" s="1"/>
  <c r="F27" i="2"/>
  <c r="G27" i="2" s="1"/>
  <c r="J27" i="2" s="1"/>
  <c r="F26" i="2"/>
  <c r="D35" i="5" s="1"/>
  <c r="G35" i="5" s="1"/>
  <c r="I35" i="5" s="1"/>
  <c r="F25" i="2"/>
  <c r="D34" i="5" s="1"/>
  <c r="G34" i="5" s="1"/>
  <c r="I34" i="5" s="1"/>
  <c r="F24" i="2"/>
  <c r="D33" i="5" s="1"/>
  <c r="G33" i="5" s="1"/>
  <c r="I33" i="5" s="1"/>
  <c r="F23" i="2"/>
  <c r="G23" i="2" s="1"/>
  <c r="J23" i="2" s="1"/>
  <c r="F22" i="2"/>
  <c r="G22" i="2" s="1"/>
  <c r="J22" i="2" s="1"/>
  <c r="F21" i="2"/>
  <c r="F20" i="2"/>
  <c r="D29" i="5" s="1"/>
  <c r="G29" i="5" s="1"/>
  <c r="I29" i="5" s="1"/>
  <c r="F19" i="2"/>
  <c r="G19" i="2" s="1"/>
  <c r="J19" i="2" s="1"/>
  <c r="F18" i="2"/>
  <c r="D27" i="5" s="1"/>
  <c r="G27" i="5" s="1"/>
  <c r="I27" i="5" s="1"/>
  <c r="F17" i="2"/>
  <c r="F16" i="2"/>
  <c r="D25" i="5" s="1"/>
  <c r="G25" i="5" s="1"/>
  <c r="I25" i="5" s="1"/>
  <c r="F15" i="2"/>
  <c r="G15" i="2" s="1"/>
  <c r="J15" i="2" s="1"/>
  <c r="F14" i="2"/>
  <c r="G14" i="2" s="1"/>
  <c r="J14" i="2" s="1"/>
  <c r="F13" i="2"/>
  <c r="D22" i="5" s="1"/>
  <c r="G22" i="5" s="1"/>
  <c r="I22" i="5" s="1"/>
  <c r="F12" i="2"/>
  <c r="G12" i="2" s="1"/>
  <c r="J12" i="2" s="1"/>
  <c r="F11" i="2"/>
  <c r="G11" i="2" s="1"/>
  <c r="J11" i="2" s="1"/>
  <c r="F10" i="2"/>
  <c r="D19" i="5" s="1"/>
  <c r="G19" i="5" s="1"/>
  <c r="I19" i="5" s="1"/>
  <c r="F9" i="2"/>
  <c r="D18" i="5" s="1"/>
  <c r="G18" i="5" s="1"/>
  <c r="I18" i="5" s="1"/>
  <c r="F36" i="1"/>
  <c r="G36" i="1" s="1"/>
  <c r="J36" i="1" s="1"/>
  <c r="N35" i="1"/>
  <c r="F35" i="1"/>
  <c r="G35" i="1" s="1"/>
  <c r="J35" i="1" s="1"/>
  <c r="F34" i="1"/>
  <c r="G34" i="1" s="1"/>
  <c r="J34" i="1" s="1"/>
  <c r="F33" i="1"/>
  <c r="G33" i="1" s="1"/>
  <c r="J33" i="1" s="1"/>
  <c r="F32" i="1"/>
  <c r="G32" i="1" s="1"/>
  <c r="J32" i="1" s="1"/>
  <c r="F31" i="1"/>
  <c r="G31" i="1" s="1"/>
  <c r="J31" i="1" s="1"/>
  <c r="F30" i="1"/>
  <c r="G30" i="1" s="1"/>
  <c r="J30" i="1" s="1"/>
  <c r="F29" i="1"/>
  <c r="G29" i="1" s="1"/>
  <c r="J29" i="1" s="1"/>
  <c r="F28" i="1"/>
  <c r="G28" i="1" s="1"/>
  <c r="J28" i="1" s="1"/>
  <c r="F27" i="1"/>
  <c r="G27" i="1" s="1"/>
  <c r="J27" i="1" s="1"/>
  <c r="F26" i="1"/>
  <c r="G26" i="1" s="1"/>
  <c r="J26" i="1" s="1"/>
  <c r="F25" i="1"/>
  <c r="G25" i="1" s="1"/>
  <c r="J25" i="1" s="1"/>
  <c r="F24" i="1"/>
  <c r="G24" i="1" s="1"/>
  <c r="J24" i="1" s="1"/>
  <c r="F23" i="1"/>
  <c r="G23" i="1" s="1"/>
  <c r="J23" i="1" s="1"/>
  <c r="F22" i="1"/>
  <c r="G22" i="1" s="1"/>
  <c r="J22" i="1" s="1"/>
  <c r="F21" i="1"/>
  <c r="G21" i="1" s="1"/>
  <c r="J21" i="1" s="1"/>
  <c r="F20" i="1"/>
  <c r="G20" i="1" s="1"/>
  <c r="J20" i="1" s="1"/>
  <c r="F19" i="1"/>
  <c r="G19" i="1" s="1"/>
  <c r="J19" i="1" s="1"/>
  <c r="F18" i="1"/>
  <c r="D16" i="5" s="1"/>
  <c r="G16" i="5" s="1"/>
  <c r="I16" i="5" s="1"/>
  <c r="F17" i="1"/>
  <c r="F16" i="1"/>
  <c r="F15" i="1"/>
  <c r="F14" i="1"/>
  <c r="D12" i="5" s="1"/>
  <c r="G12" i="5" s="1"/>
  <c r="I12" i="5" s="1"/>
  <c r="F13" i="1"/>
  <c r="G13" i="1" s="1"/>
  <c r="J13" i="1" s="1"/>
  <c r="F12" i="1"/>
  <c r="D10" i="5" s="1"/>
  <c r="G10" i="5" s="1"/>
  <c r="I10" i="5" s="1"/>
  <c r="F11" i="1"/>
  <c r="G11" i="1" s="1"/>
  <c r="J11" i="1" s="1"/>
  <c r="D8" i="5"/>
  <c r="G8" i="5" s="1"/>
  <c r="I8" i="5" s="1"/>
  <c r="F9" i="1"/>
  <c r="D7" i="5" s="1"/>
  <c r="G7" i="5" s="1"/>
  <c r="I7" i="5" s="1"/>
  <c r="D26" i="5" l="1"/>
  <c r="G26" i="5" s="1"/>
  <c r="I26" i="5" s="1"/>
  <c r="G17" i="2"/>
  <c r="J17" i="2" s="1"/>
  <c r="D30" i="5"/>
  <c r="G30" i="5" s="1"/>
  <c r="I30" i="5" s="1"/>
  <c r="G21" i="2"/>
  <c r="J21" i="2" s="1"/>
  <c r="D42" i="5"/>
  <c r="G42" i="5" s="1"/>
  <c r="I42" i="5" s="1"/>
  <c r="G33" i="2"/>
  <c r="J33" i="2" s="1"/>
  <c r="D13" i="5"/>
  <c r="G13" i="5" s="1"/>
  <c r="I13" i="5" s="1"/>
  <c r="G15" i="1"/>
  <c r="J15" i="1" s="1"/>
  <c r="D14" i="5"/>
  <c r="G14" i="5" s="1"/>
  <c r="I14" i="5" s="1"/>
  <c r="G16" i="1"/>
  <c r="J16" i="1" s="1"/>
  <c r="D15" i="5"/>
  <c r="G15" i="5" s="1"/>
  <c r="I15" i="5" s="1"/>
  <c r="G17" i="1"/>
  <c r="J17" i="1" s="1"/>
  <c r="G9" i="1"/>
  <c r="J9" i="1" s="1"/>
  <c r="G9" i="2"/>
  <c r="J9" i="2" s="1"/>
  <c r="G25" i="2"/>
  <c r="J25" i="2" s="1"/>
  <c r="G17" i="3"/>
  <c r="J17" i="3" s="1"/>
  <c r="G16" i="2"/>
  <c r="J16" i="2" s="1"/>
  <c r="G32" i="2"/>
  <c r="J32" i="2" s="1"/>
  <c r="G22" i="4"/>
  <c r="J22" i="4" s="1"/>
  <c r="G13" i="2"/>
  <c r="J13" i="2" s="1"/>
  <c r="G14" i="3"/>
  <c r="J14" i="3" s="1"/>
  <c r="G18" i="4"/>
  <c r="J18" i="4" s="1"/>
  <c r="G29" i="2"/>
  <c r="J29" i="2" s="1"/>
  <c r="G19" i="4"/>
  <c r="J19" i="4" s="1"/>
  <c r="G24" i="2"/>
  <c r="J24" i="2" s="1"/>
  <c r="G14" i="4"/>
  <c r="J14" i="4" s="1"/>
  <c r="I52" i="5"/>
  <c r="I49" i="5"/>
  <c r="I51" i="5"/>
  <c r="G55" i="5"/>
  <c r="I55" i="5" s="1"/>
  <c r="I67" i="5"/>
  <c r="G68" i="5"/>
  <c r="I68" i="5" s="1"/>
  <c r="G15" i="4"/>
  <c r="J15" i="4" s="1"/>
  <c r="G10" i="2"/>
  <c r="J10" i="2" s="1"/>
  <c r="G18" i="2"/>
  <c r="J18" i="2" s="1"/>
  <c r="G26" i="2"/>
  <c r="J26" i="2" s="1"/>
  <c r="G34" i="2"/>
  <c r="J34" i="2" s="1"/>
  <c r="G11" i="3"/>
  <c r="J11" i="3" s="1"/>
  <c r="E4" i="3" s="1"/>
  <c r="G12" i="4"/>
  <c r="J12" i="4" s="1"/>
  <c r="G20" i="4"/>
  <c r="J20" i="4" s="1"/>
  <c r="D50" i="5"/>
  <c r="G20" i="2"/>
  <c r="J20" i="2" s="1"/>
  <c r="G28" i="2"/>
  <c r="J28" i="2" s="1"/>
  <c r="G12" i="1"/>
  <c r="J12" i="1" s="1"/>
  <c r="G23" i="4"/>
  <c r="J23" i="4" s="1"/>
  <c r="D20" i="5"/>
  <c r="G20" i="5" s="1"/>
  <c r="I20" i="5" s="1"/>
  <c r="D28" i="5"/>
  <c r="G28" i="5" s="1"/>
  <c r="I28" i="5" s="1"/>
  <c r="D36" i="5"/>
  <c r="G36" i="5" s="1"/>
  <c r="I36" i="5" s="1"/>
  <c r="D44" i="5"/>
  <c r="G44" i="5" s="1"/>
  <c r="I44" i="5" s="1"/>
  <c r="D53" i="5"/>
  <c r="D23" i="5"/>
  <c r="G23" i="5" s="1"/>
  <c r="I23" i="5" s="1"/>
  <c r="D31" i="5"/>
  <c r="G31" i="5" s="1"/>
  <c r="I31" i="5" s="1"/>
  <c r="D39" i="5"/>
  <c r="G39" i="5" s="1"/>
  <c r="I39" i="5" s="1"/>
  <c r="D57" i="5"/>
  <c r="G57" i="5" s="1"/>
  <c r="I57" i="5" s="1"/>
  <c r="D65" i="5"/>
  <c r="G65" i="5" s="1"/>
  <c r="I65" i="5" s="1"/>
  <c r="D9" i="5"/>
  <c r="G9" i="5" s="1"/>
  <c r="I9" i="5" s="1"/>
  <c r="D11" i="5"/>
  <c r="G11" i="5" s="1"/>
  <c r="I11" i="5" s="1"/>
  <c r="G10" i="1"/>
  <c r="J10" i="1" s="1"/>
  <c r="G18" i="1"/>
  <c r="J18" i="1" s="1"/>
  <c r="G13" i="4"/>
  <c r="J13" i="4" s="1"/>
  <c r="G21" i="4"/>
  <c r="J21" i="4" s="1"/>
  <c r="G16" i="4"/>
  <c r="J16" i="4" s="1"/>
  <c r="G24" i="4"/>
  <c r="J24" i="4" s="1"/>
  <c r="D21" i="5"/>
  <c r="G21" i="5" s="1"/>
  <c r="I21" i="5" s="1"/>
  <c r="D45" i="5"/>
  <c r="G45" i="5" s="1"/>
  <c r="I45" i="5" s="1"/>
  <c r="D54" i="5"/>
  <c r="D24" i="5"/>
  <c r="G24" i="5" s="1"/>
  <c r="I24" i="5" s="1"/>
  <c r="D32" i="5"/>
  <c r="G32" i="5" s="1"/>
  <c r="I32" i="5" s="1"/>
  <c r="D40" i="5"/>
  <c r="G40" i="5" s="1"/>
  <c r="I40" i="5" s="1"/>
  <c r="G14" i="1"/>
  <c r="J14" i="1" s="1"/>
  <c r="E4" i="2" l="1"/>
  <c r="E4" i="1"/>
  <c r="G50" i="5"/>
  <c r="I50" i="5" s="1"/>
  <c r="G54" i="5"/>
  <c r="I54" i="5" s="1"/>
  <c r="G53" i="5"/>
  <c r="I53" i="5" s="1"/>
  <c r="E4" i="4"/>
  <c r="E1" i="5"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futureMetadata>
  <valueMetadata count="4">
    <bk>
      <rc t="1" v="0"/>
    </bk>
    <bk>
      <rc t="1" v="1"/>
    </bk>
    <bk>
      <rc t="1" v="2"/>
    </bk>
    <bk>
      <rc t="1" v="3"/>
    </bk>
  </valueMetadata>
</metadata>
</file>

<file path=xl/sharedStrings.xml><?xml version="1.0" encoding="utf-8"?>
<sst xmlns="http://schemas.openxmlformats.org/spreadsheetml/2006/main" count="260" uniqueCount="115">
  <si>
    <t xml:space="preserve">Fiche Technique
</t>
  </si>
  <si>
    <t>Nom du plat :</t>
  </si>
  <si>
    <t>Tarte aux deux saumons</t>
  </si>
  <si>
    <t>Étapes et Techniques</t>
  </si>
  <si>
    <t>Temps Préparation (Minute)</t>
  </si>
  <si>
    <t>plaquer fond de tarte sur grille et stocker au frais
confectionner appareil à flan salé (lait/creme/œuf/AS)
émincer saumon fumé et tailler saumon frais en brunoise repartir 0.450kg/fond de tarte
couler (0.600 L) d'appareil à flan salé /tarte
Cuire à 180c° environ 25 minute et refroidir en dessous de 10c° à coeur en moins de 2h
couper chaques tarte en 4 et dresser sur assiettes</t>
  </si>
  <si>
    <t>Nombre de Portion</t>
  </si>
  <si>
    <t>cout HT/portion</t>
  </si>
  <si>
    <t>Base Portion Fiche technique</t>
  </si>
  <si>
    <t>Produits</t>
  </si>
  <si>
    <t>Approvisionnement</t>
  </si>
  <si>
    <t>Base</t>
  </si>
  <si>
    <t>Unité</t>
  </si>
  <si>
    <t>UF</t>
  </si>
  <si>
    <t>Quantité unitaire</t>
  </si>
  <si>
    <t>Quantité total</t>
  </si>
  <si>
    <t>Fournisseur</t>
  </si>
  <si>
    <t>Prix/UF</t>
  </si>
  <si>
    <t>Prix Total HT</t>
  </si>
  <si>
    <t>fond tarte brisée salée d27</t>
  </si>
  <si>
    <t>surg</t>
  </si>
  <si>
    <t>piece</t>
  </si>
  <si>
    <t>COUP DE PATE</t>
  </si>
  <si>
    <t>saumon fumé frais</t>
  </si>
  <si>
    <t>frais</t>
  </si>
  <si>
    <t>kg</t>
  </si>
  <si>
    <t>LA MAREE</t>
  </si>
  <si>
    <t>filet saumon frais</t>
  </si>
  <si>
    <t>lait</t>
  </si>
  <si>
    <t>L</t>
  </si>
  <si>
    <t>l</t>
  </si>
  <si>
    <t>POMONA BOF</t>
  </si>
  <si>
    <t>creme</t>
  </si>
  <si>
    <t>œufs</t>
  </si>
  <si>
    <t>ciboulette</t>
  </si>
  <si>
    <t>sel</t>
  </si>
  <si>
    <t>poivre</t>
  </si>
  <si>
    <t>muscade</t>
  </si>
  <si>
    <t>Temps Total(minute)</t>
  </si>
  <si>
    <t>Cuisse de poulet  sauce suprème</t>
  </si>
  <si>
    <t xml:space="preserve">décontaminer , laver , rinçer , eplucher oignons et carottes
tailler de mirepoix carottes et ciseler les oignons 
marquer les cuisse de poulets puis basculer en gastro 
cuire à 90C° au four sonder 71C° à coeur
faire suer en sauteuse huile carottes et oignons puis mouiller 4L eau + fond de volaille deshydraté
realiser un roux blanc
finir Sauce suprème :
porter à ebulition fond blanc , cremer et lier avec le roux blanc , assaissoner et reserver au chaud pour dressage 
</t>
  </si>
  <si>
    <t>cuisse de poulet fermier</t>
  </si>
  <si>
    <t>THEYS SALAISON</t>
  </si>
  <si>
    <t>oignons</t>
  </si>
  <si>
    <t>VIVALYA</t>
  </si>
  <si>
    <t>carottes</t>
  </si>
  <si>
    <t>huile</t>
  </si>
  <si>
    <t>POMONA ECO</t>
  </si>
  <si>
    <t>fond blanc déshydraté</t>
  </si>
  <si>
    <t>ambiant</t>
  </si>
  <si>
    <t>farine</t>
  </si>
  <si>
    <t>beurre</t>
  </si>
  <si>
    <t>Pomme sautée et brocolis vapeur</t>
  </si>
  <si>
    <t>Décontaminer laver rincer pomme de terre 
plaquer brocolis en gastro haut perçé
cuire en four vapeur Brocolis 15 minute 
Couper les pomme de terres en gros cube 
faire sauté pomme de terre avec l'huile et le beurre 
assaisonner brocolis et sotcker en etuve à +65c°
assaisonner pomme de terre et sotcker en etuve à +65C°</t>
  </si>
  <si>
    <t>Pommes de terre charlotte</t>
  </si>
  <si>
    <t>Brocolis</t>
  </si>
  <si>
    <t>Surgelé</t>
  </si>
  <si>
    <t>POMONA SURG</t>
  </si>
  <si>
    <t>huile arachide</t>
  </si>
  <si>
    <t>tarte poire aux amandes</t>
  </si>
  <si>
    <r>
      <t xml:space="preserve">Confectionner appareil creme d'amande
désinfecter, ouvrir et egouter les poires en sirop 
plaquer et garnir les fonds de tarte avec 0.225 KG d'appareil et 4 </t>
    </r>
    <r>
      <rPr>
        <vertAlign val="superscript"/>
        <sz val="11"/>
        <color rgb="FF000000"/>
        <rFont val="Arial"/>
        <family val="2"/>
      </rPr>
      <t>1/2</t>
    </r>
    <r>
      <rPr>
        <sz val="11"/>
        <color rgb="FF000000"/>
        <rFont val="Arial"/>
        <family val="2"/>
      </rPr>
      <t xml:space="preserve">poire par tarte
cuire à 180C° 18 minute et refroidir en cellule à </t>
    </r>
    <r>
      <rPr>
        <sz val="11"/>
        <color rgb="FF000000"/>
        <rFont val="Aptos Narrow"/>
        <family val="2"/>
      </rPr>
      <t>≤</t>
    </r>
    <r>
      <rPr>
        <sz val="11"/>
        <color rgb="FF000000"/>
        <rFont val="Arial"/>
        <family val="2"/>
      </rPr>
      <t>+10C° en moins de 2h
faire fondre 0.140KG/tarte de nappage et napper tarte
couper tarte en 4 et dresser</t>
    </r>
  </si>
  <si>
    <t>Fond de tarte brisée sucrée</t>
  </si>
  <si>
    <t>Coup de pâte</t>
  </si>
  <si>
    <t>Beurre</t>
  </si>
  <si>
    <t>KG</t>
  </si>
  <si>
    <t>Pomona BOF</t>
  </si>
  <si>
    <t>sucre</t>
  </si>
  <si>
    <t>poudre amande</t>
  </si>
  <si>
    <t>œuf entiers</t>
  </si>
  <si>
    <t>PIECE</t>
  </si>
  <si>
    <t>rhum</t>
  </si>
  <si>
    <r>
      <rPr>
        <sz val="8"/>
        <color rgb="FF000000"/>
        <rFont val="Arial"/>
        <family val="2"/>
      </rPr>
      <t>1/2</t>
    </r>
    <r>
      <rPr>
        <sz val="11"/>
        <color rgb="FF000000"/>
        <rFont val="Arial"/>
        <family val="2"/>
      </rPr>
      <t>poire au sirop</t>
    </r>
  </si>
  <si>
    <t>BOITE 24 PIECE</t>
  </si>
  <si>
    <t>Nappage Blond</t>
  </si>
  <si>
    <t>SEAU 7KG</t>
  </si>
  <si>
    <t>seau 7KG</t>
  </si>
  <si>
    <t>Nombre de convives attendus :</t>
  </si>
  <si>
    <t>Cout HT/convive:</t>
  </si>
  <si>
    <t>Tableau approvisionnement</t>
  </si>
  <si>
    <t>Menu :</t>
  </si>
  <si>
    <t>conditionnement</t>
  </si>
  <si>
    <t>Qté/personne</t>
  </si>
  <si>
    <t>Taux de prise</t>
  </si>
  <si>
    <t xml:space="preserve">A commander </t>
  </si>
  <si>
    <t xml:space="preserve">  Coefficient de     rendement</t>
  </si>
  <si>
    <t>A commander</t>
  </si>
  <si>
    <t>Stocks</t>
  </si>
  <si>
    <t>Commande réelle</t>
  </si>
  <si>
    <t>Cout HT</t>
  </si>
  <si>
    <t>Entrée</t>
  </si>
  <si>
    <t>Voir fournisseur</t>
  </si>
  <si>
    <t>Controler</t>
  </si>
  <si>
    <t>A définir</t>
  </si>
  <si>
    <t>Noter stock</t>
  </si>
  <si>
    <t>Calcul à faire</t>
  </si>
  <si>
    <t>Plat</t>
  </si>
  <si>
    <t>à définir</t>
  </si>
  <si>
    <t>Garniture</t>
  </si>
  <si>
    <t>Dessert</t>
  </si>
  <si>
    <r>
      <rPr>
        <b/>
        <i/>
        <u/>
        <sz val="13.5"/>
        <color rgb="FF041569"/>
        <rFont val="Carlito"/>
        <family val="2"/>
      </rPr>
      <t>PLANNING DE RÉPARTITION DES TÂCHES</t>
    </r>
  </si>
  <si>
    <t>DATE</t>
  </si>
  <si>
    <t>HEURES</t>
  </si>
  <si>
    <t>Second</t>
  </si>
  <si>
    <t>Commis</t>
  </si>
  <si>
    <t>CCRC</t>
  </si>
  <si>
    <t>Pause 20 minute</t>
  </si>
  <si>
    <t>mise de place du self et Briefing avant service</t>
  </si>
  <si>
    <t>Pause  repas 45 minute</t>
  </si>
  <si>
    <r>
      <rPr>
        <b/>
        <u/>
        <sz val="12"/>
        <rFont val="Abadi"/>
        <family val="2"/>
      </rPr>
      <t xml:space="preserve"> Service 11h30-14h</t>
    </r>
    <r>
      <rPr>
        <sz val="12"/>
        <rFont val="Abadi"/>
        <family val="2"/>
      </rPr>
      <t xml:space="preserve">
</t>
    </r>
    <r>
      <rPr>
        <u/>
        <sz val="12"/>
        <rFont val="Abadi"/>
        <family val="2"/>
      </rPr>
      <t>Second : recharge froid/caisse
CCRC : service chaud/ aide caisse  
Commis : Plonge/ aide service chaud</t>
    </r>
    <r>
      <rPr>
        <sz val="12"/>
        <rFont val="Abadi"/>
        <family val="2"/>
      </rPr>
      <t xml:space="preserve">
</t>
    </r>
    <r>
      <rPr>
        <u/>
        <sz val="14"/>
        <color rgb="FFFF0000"/>
        <rFont val="Abadi"/>
        <family val="2"/>
      </rPr>
      <t>Prise de plat temoins et prise de température à faire durant le service</t>
    </r>
  </si>
  <si>
    <t xml:space="preserve">Néttoyage désinfection fin de service </t>
  </si>
  <si>
    <t>FIN DE JOURNEE</t>
  </si>
  <si>
    <t>Legende</t>
  </si>
  <si>
    <t>SECOND</t>
  </si>
  <si>
    <t>TOUS</t>
  </si>
  <si>
    <t>COMMIS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</si>
</sst>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quot;_-;\-* #,##0.00\ &quot;€&quot;_-;_-* &quot;-&quot;??\ &quot;€&quot;_-;_-@_-"/>
    <numFmt numFmtId="164" formatCode="#,##0.00&quot; &quot;[$€-40C];[Red]&quot;-&quot;#,##0.00&quot; &quot;[$€-40C]"/>
    <numFmt numFmtId="165" formatCode="[$-40C]General"/>
    <numFmt numFmtId="166" formatCode="&quot; &quot;#,##0.000&quot; &quot;;&quot;-&quot;#,##0.000&quot; &quot;;&quot; -&quot;#&quot; &quot;;@&quot; &quot;"/>
    <numFmt numFmtId="167" formatCode="&quot; &quot;#,##0.00&quot; &quot;;&quot;-&quot;#,##0.00&quot; &quot;;&quot; -&quot;#&quot; &quot;;@&quot; &quot;"/>
    <numFmt numFmtId="168" formatCode="[$-40C]0%"/>
    <numFmt numFmtId="169" formatCode="[$-40C]0.00"/>
    <numFmt numFmtId="170" formatCode="#,##0.000&quot; &quot;[$€-40C];[Red]&quot;-&quot;#,##0.000&quot; &quot;[$€-40C]"/>
    <numFmt numFmtId="171" formatCode="[$-40C]0"/>
    <numFmt numFmtId="172" formatCode="&quot; &quot;#,##0.00&quot; € &quot;;&quot;-&quot;#,##0.00&quot; € &quot;;&quot; -&quot;#&quot; € &quot;;@&quot; &quot;"/>
    <numFmt numFmtId="173" formatCode="#,##0.00\ [$€-40C];[Red]#,##0.00\ [$€-40C]"/>
    <numFmt numFmtId="174" formatCode="_-* #,##0.000\ &quot;€&quot;_-;\-* #,##0.000\ &quot;€&quot;_-;_-* &quot;-&quot;??\ &quot;€&quot;_-;_-@_-"/>
    <numFmt numFmtId="175" formatCode="h:mm;@"/>
    <numFmt numFmtId="176" formatCode="mm/dd/yyyy;@"/>
  </numFmts>
  <fonts count="25">
    <font>
      <sz val="11"/>
      <color rgb="FF000000"/>
      <name val="Arial"/>
      <family val="2"/>
    </font>
    <font>
      <sz val="11"/>
      <color theme="1"/>
      <name val="Aptos Narrow"/>
      <family val="2"/>
      <scheme val="minor"/>
    </font>
    <font>
      <sz val="11"/>
      <color rgb="FF000000"/>
      <name val="Calibri"/>
      <family val="2"/>
    </font>
    <font>
      <b/>
      <i/>
      <sz val="16"/>
      <color rgb="FF000000"/>
      <name val="Arial"/>
      <family val="2"/>
    </font>
    <font>
      <b/>
      <i/>
      <u/>
      <sz val="11"/>
      <color rgb="FF000000"/>
      <name val="Arial"/>
      <family val="2"/>
    </font>
    <font>
      <sz val="8"/>
      <color rgb="FF000000"/>
      <name val="Arial"/>
      <family val="2"/>
    </font>
    <font>
      <sz val="14"/>
      <color rgb="FF000000"/>
      <name val="Calibri"/>
      <family val="2"/>
    </font>
    <font>
      <b/>
      <u/>
      <sz val="14"/>
      <color rgb="FF000000"/>
      <name val="Calibri"/>
      <family val="2"/>
    </font>
    <font>
      <b/>
      <sz val="14"/>
      <color rgb="FF000000"/>
      <name val="Calibri"/>
      <family val="2"/>
    </font>
    <font>
      <vertAlign val="superscript"/>
      <sz val="11"/>
      <color rgb="FF000000"/>
      <name val="Arial"/>
      <family val="2"/>
    </font>
    <font>
      <sz val="11"/>
      <color rgb="FF000000"/>
      <name val="Aptos Narrow"/>
      <family val="2"/>
    </font>
    <font>
      <b/>
      <sz val="11"/>
      <color rgb="FF000000"/>
      <name val="Arial"/>
      <family val="2"/>
    </font>
    <font>
      <sz val="14"/>
      <name val="Arial"/>
      <family val="2"/>
    </font>
    <font>
      <b/>
      <sz val="14"/>
      <name val="Arial"/>
      <family val="2"/>
    </font>
    <font>
      <b/>
      <sz val="10"/>
      <name val="Arial"/>
      <family val="2"/>
    </font>
    <font>
      <b/>
      <sz val="10"/>
      <color rgb="FF000000"/>
      <name val="Arial"/>
      <family val="2"/>
    </font>
    <font>
      <sz val="10"/>
      <color theme="1"/>
      <name val="Times New Roman"/>
      <family val="1"/>
    </font>
    <font>
      <b/>
      <u/>
      <sz val="14"/>
      <color rgb="FF000000"/>
      <name val="Times New Roman"/>
      <family val="1"/>
    </font>
    <font>
      <sz val="12"/>
      <name val="Abadi"/>
      <family val="2"/>
    </font>
    <font>
      <b/>
      <u/>
      <sz val="12"/>
      <name val="Abadi"/>
      <family val="2"/>
    </font>
    <font>
      <u/>
      <sz val="12"/>
      <name val="Abadi"/>
      <family val="2"/>
    </font>
    <font>
      <u/>
      <sz val="14"/>
      <color rgb="FFFF0000"/>
      <name val="Abadi"/>
      <family val="2"/>
    </font>
    <font>
      <sz val="12"/>
      <color rgb="FF000000"/>
      <name val="Abadi"/>
      <family val="2"/>
    </font>
    <font>
      <b/>
      <i/>
      <sz val="13.5"/>
      <name val="Carlito"/>
    </font>
    <font>
      <b/>
      <i/>
      <u/>
      <sz val="13.5"/>
      <color rgb="FF041569"/>
      <name val="Carlito"/>
      <family val="2"/>
    </font>
  </fonts>
  <fills count="17">
    <fill>
      <patternFill patternType="none"/>
    </fill>
    <fill>
      <patternFill patternType="gray125"/>
    </fill>
    <fill>
      <patternFill patternType="solid">
        <fgColor rgb="FFFF420E"/>
        <bgColor rgb="FFFF420E"/>
      </patternFill>
    </fill>
    <fill>
      <patternFill patternType="solid">
        <fgColor rgb="FF7E0021"/>
        <bgColor rgb="FF7E0021"/>
      </patternFill>
    </fill>
    <fill>
      <patternFill patternType="solid">
        <fgColor rgb="FFFFFFFF"/>
        <bgColor rgb="FFFFFFFF"/>
      </patternFill>
    </fill>
    <fill>
      <patternFill patternType="solid">
        <fgColor rgb="FF000000"/>
        <bgColor rgb="FF000000"/>
      </patternFill>
    </fill>
    <fill>
      <patternFill patternType="solid">
        <fgColor rgb="FFFF0000"/>
        <bgColor rgb="FFFF0000"/>
      </patternFill>
    </fill>
    <fill>
      <patternFill patternType="solid">
        <fgColor theme="1"/>
        <bgColor indexed="64"/>
      </patternFill>
    </fill>
    <fill>
      <patternFill patternType="solid">
        <fgColor theme="1" tint="4.9989318521683403E-2"/>
        <bgColor indexed="64"/>
      </patternFill>
    </fill>
    <fill>
      <patternFill patternType="solid">
        <fgColor theme="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A8E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3499862666707357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44" fontId="1" fillId="0" borderId="0" applyFont="0" applyFill="0" applyBorder="0" applyAlignment="0" applyProtection="0"/>
    <xf numFmtId="167" fontId="2" fillId="0" borderId="0" applyBorder="0" applyProtection="0"/>
    <xf numFmtId="172" fontId="2" fillId="0" borderId="0" applyBorder="0" applyProtection="0"/>
    <xf numFmtId="165" fontId="2" fillId="0" borderId="0" applyBorder="0" applyProtection="0"/>
    <xf numFmtId="168"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4" fontId="4" fillId="0" borderId="0" applyBorder="0" applyProtection="0"/>
  </cellStyleXfs>
  <cellXfs count="113">
    <xf numFmtId="0" fontId="0" fillId="0" borderId="0" xfId="0"/>
    <xf numFmtId="0" fontId="0" fillId="0" borderId="0" xfId="0" applyAlignment="1">
      <alignment wrapText="1"/>
    </xf>
    <xf numFmtId="0" fontId="0" fillId="0" borderId="2" xfId="0" applyBorder="1" applyAlignment="1">
      <alignment wrapText="1"/>
    </xf>
    <xf numFmtId="0" fontId="0" fillId="0" borderId="1" xfId="0"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6" xfId="0" applyBorder="1"/>
    <xf numFmtId="0" fontId="0" fillId="0" borderId="1" xfId="0" applyBorder="1" applyAlignment="1">
      <alignment wrapText="1"/>
    </xf>
    <xf numFmtId="170" fontId="0" fillId="0" borderId="1" xfId="0" applyNumberFormat="1" applyBorder="1" applyAlignment="1">
      <alignment wrapText="1"/>
    </xf>
    <xf numFmtId="164" fontId="0" fillId="0" borderId="1" xfId="0" applyNumberFormat="1" applyBorder="1" applyAlignment="1">
      <alignment wrapText="1"/>
    </xf>
    <xf numFmtId="0" fontId="0" fillId="3" borderId="1" xfId="0" applyFill="1" applyBorder="1" applyAlignment="1">
      <alignment wrapText="1"/>
    </xf>
    <xf numFmtId="164" fontId="0" fillId="3" borderId="1" xfId="0" applyNumberFormat="1" applyFill="1" applyBorder="1" applyAlignment="1">
      <alignment wrapText="1"/>
    </xf>
    <xf numFmtId="0" fontId="0" fillId="4" borderId="1" xfId="0" applyFill="1" applyBorder="1" applyAlignment="1">
      <alignment wrapText="1"/>
    </xf>
    <xf numFmtId="164" fontId="0" fillId="4" borderId="1" xfId="0" applyNumberFormat="1" applyFill="1" applyBorder="1" applyAlignment="1">
      <alignment wrapText="1"/>
    </xf>
    <xf numFmtId="170" fontId="0" fillId="4" borderId="1" xfId="0" applyNumberFormat="1" applyFill="1" applyBorder="1" applyAlignment="1">
      <alignment wrapText="1"/>
    </xf>
    <xf numFmtId="165" fontId="6" fillId="4" borderId="1" xfId="4" applyFont="1" applyFill="1" applyBorder="1" applyAlignment="1" applyProtection="1">
      <alignment wrapText="1"/>
    </xf>
    <xf numFmtId="165" fontId="2" fillId="5" borderId="1" xfId="4" applyFill="1" applyBorder="1" applyAlignment="1" applyProtection="1">
      <alignment wrapText="1"/>
    </xf>
    <xf numFmtId="165" fontId="2" fillId="5" borderId="1" xfId="4" applyFill="1" applyBorder="1" applyProtection="1"/>
    <xf numFmtId="166" fontId="2" fillId="5" borderId="1" xfId="2" applyNumberFormat="1" applyFill="1" applyBorder="1" applyProtection="1"/>
    <xf numFmtId="165" fontId="7" fillId="4" borderId="1" xfId="4" applyFont="1" applyFill="1" applyBorder="1" applyAlignment="1" applyProtection="1">
      <alignment horizontal="center" vertical="center" wrapText="1"/>
    </xf>
    <xf numFmtId="165" fontId="8" fillId="4" borderId="1" xfId="4" applyFont="1" applyFill="1" applyBorder="1" applyAlignment="1" applyProtection="1">
      <alignment horizontal="center" vertical="center" wrapText="1"/>
    </xf>
    <xf numFmtId="166" fontId="8" fillId="4" borderId="1" xfId="2" applyNumberFormat="1" applyFont="1" applyFill="1" applyBorder="1" applyAlignment="1" applyProtection="1">
      <alignment horizontal="center" vertical="center" wrapText="1"/>
    </xf>
    <xf numFmtId="167" fontId="8" fillId="4" borderId="1" xfId="2" applyFont="1" applyFill="1" applyBorder="1" applyAlignment="1" applyProtection="1">
      <alignment horizontal="center" vertical="center" wrapText="1"/>
    </xf>
    <xf numFmtId="165" fontId="8" fillId="6" borderId="1" xfId="4" applyFont="1" applyFill="1" applyBorder="1" applyAlignment="1" applyProtection="1">
      <alignment horizontal="center" vertical="center" wrapText="1"/>
    </xf>
    <xf numFmtId="166" fontId="6" fillId="4" borderId="1" xfId="2" applyNumberFormat="1" applyFont="1" applyFill="1" applyBorder="1" applyProtection="1"/>
    <xf numFmtId="165" fontId="6" fillId="4" borderId="1" xfId="4" applyFont="1" applyFill="1" applyBorder="1" applyProtection="1"/>
    <xf numFmtId="168" fontId="8" fillId="6" borderId="1" xfId="5" applyFont="1" applyFill="1" applyBorder="1" applyAlignment="1" applyProtection="1">
      <alignment horizontal="center" vertical="center"/>
    </xf>
    <xf numFmtId="165" fontId="8" fillId="6" borderId="1" xfId="4" applyFont="1" applyFill="1" applyBorder="1" applyAlignment="1" applyProtection="1">
      <alignment horizontal="center" vertical="center"/>
    </xf>
    <xf numFmtId="167" fontId="8" fillId="6" borderId="1" xfId="2" applyFont="1" applyFill="1" applyBorder="1" applyAlignment="1" applyProtection="1">
      <alignment horizontal="center" vertical="center"/>
    </xf>
    <xf numFmtId="167" fontId="8" fillId="4" borderId="1" xfId="2" applyFont="1" applyFill="1" applyBorder="1" applyProtection="1"/>
    <xf numFmtId="167" fontId="8" fillId="6" borderId="1" xfId="2" applyFont="1" applyFill="1" applyBorder="1" applyAlignment="1" applyProtection="1">
      <alignment horizontal="center" vertical="center" wrapText="1"/>
    </xf>
    <xf numFmtId="165" fontId="6" fillId="4" borderId="1" xfId="4" applyFont="1" applyFill="1" applyBorder="1" applyAlignment="1" applyProtection="1">
      <alignment horizontal="center"/>
    </xf>
    <xf numFmtId="168" fontId="6" fillId="4" borderId="1" xfId="5" applyFont="1" applyFill="1" applyBorder="1" applyAlignment="1" applyProtection="1">
      <alignment horizontal="center"/>
    </xf>
    <xf numFmtId="167" fontId="8" fillId="4" borderId="1" xfId="2" applyFont="1" applyFill="1" applyBorder="1" applyAlignment="1" applyProtection="1">
      <alignment horizontal="center"/>
    </xf>
    <xf numFmtId="169" fontId="8" fillId="4" borderId="1" xfId="2" applyNumberFormat="1" applyFont="1" applyFill="1" applyBorder="1" applyAlignment="1" applyProtection="1">
      <alignment horizontal="center"/>
    </xf>
    <xf numFmtId="169" fontId="8" fillId="4" borderId="1" xfId="3" applyNumberFormat="1" applyFont="1" applyFill="1" applyBorder="1" applyAlignment="1" applyProtection="1">
      <alignment horizontal="center"/>
    </xf>
    <xf numFmtId="169" fontId="6" fillId="4" borderId="1" xfId="2" applyNumberFormat="1" applyFont="1" applyFill="1" applyBorder="1" applyAlignment="1" applyProtection="1">
      <alignment horizontal="center"/>
    </xf>
    <xf numFmtId="171" fontId="8" fillId="4" borderId="1" xfId="2" applyNumberFormat="1" applyFont="1" applyFill="1" applyBorder="1" applyAlignment="1" applyProtection="1">
      <alignment horizontal="center"/>
    </xf>
    <xf numFmtId="165" fontId="6" fillId="5" borderId="1" xfId="4" applyFont="1" applyFill="1" applyBorder="1" applyAlignment="1" applyProtection="1">
      <alignment horizontal="center"/>
    </xf>
    <xf numFmtId="166" fontId="6" fillId="5" borderId="1" xfId="2" applyNumberFormat="1" applyFont="1" applyFill="1" applyBorder="1" applyProtection="1"/>
    <xf numFmtId="168" fontId="6" fillId="5" borderId="1" xfId="5" applyFont="1" applyFill="1" applyBorder="1" applyAlignment="1" applyProtection="1">
      <alignment horizontal="center"/>
    </xf>
    <xf numFmtId="167" fontId="8" fillId="5" borderId="1" xfId="2" applyFont="1" applyFill="1" applyBorder="1" applyAlignment="1" applyProtection="1">
      <alignment horizontal="center"/>
    </xf>
    <xf numFmtId="169" fontId="6" fillId="5" borderId="1" xfId="2" applyNumberFormat="1" applyFont="1" applyFill="1" applyBorder="1" applyAlignment="1" applyProtection="1">
      <alignment horizontal="center"/>
    </xf>
    <xf numFmtId="169" fontId="8" fillId="5" borderId="1" xfId="2" applyNumberFormat="1" applyFont="1" applyFill="1" applyBorder="1" applyAlignment="1" applyProtection="1">
      <alignment horizontal="center"/>
    </xf>
    <xf numFmtId="169" fontId="8" fillId="5" borderId="1" xfId="3" applyNumberFormat="1" applyFont="1" applyFill="1" applyBorder="1" applyAlignment="1" applyProtection="1">
      <alignment horizontal="center"/>
    </xf>
    <xf numFmtId="167" fontId="8" fillId="5" borderId="1" xfId="2" applyFont="1" applyFill="1" applyBorder="1" applyProtection="1"/>
    <xf numFmtId="0" fontId="8" fillId="0" borderId="1" xfId="0" applyFont="1" applyBorder="1" applyAlignment="1">
      <alignment horizontal="center" vertical="center" wrapText="1"/>
    </xf>
    <xf numFmtId="0" fontId="0" fillId="5" borderId="1" xfId="0" applyFill="1" applyBorder="1"/>
    <xf numFmtId="0" fontId="0" fillId="0" borderId="1" xfId="0" applyBorder="1"/>
    <xf numFmtId="173" fontId="0" fillId="0" borderId="0" xfId="0" applyNumberFormat="1" applyAlignment="1">
      <alignment wrapText="1"/>
    </xf>
    <xf numFmtId="44" fontId="8" fillId="4" borderId="1" xfId="1" applyFont="1" applyFill="1" applyBorder="1" applyAlignment="1" applyProtection="1">
      <alignment horizontal="center"/>
    </xf>
    <xf numFmtId="174" fontId="8" fillId="4" borderId="1" xfId="1" applyNumberFormat="1" applyFont="1" applyFill="1" applyBorder="1" applyAlignment="1" applyProtection="1">
      <alignment horizontal="center"/>
    </xf>
    <xf numFmtId="165" fontId="6" fillId="4" borderId="1" xfId="4" applyFont="1" applyFill="1" applyBorder="1" applyAlignment="1" applyProtection="1">
      <alignment vertical="center"/>
    </xf>
    <xf numFmtId="44" fontId="6" fillId="4" borderId="1" xfId="1" applyFont="1" applyFill="1" applyBorder="1" applyAlignment="1" applyProtection="1">
      <alignment horizontal="center" vertical="center"/>
    </xf>
    <xf numFmtId="0" fontId="0" fillId="7" borderId="0" xfId="0" applyFill="1"/>
    <xf numFmtId="167" fontId="8" fillId="4" borderId="2" xfId="2" applyFont="1" applyFill="1" applyBorder="1" applyAlignment="1" applyProtection="1">
      <alignment horizontal="center" vertical="center" wrapText="1"/>
    </xf>
    <xf numFmtId="167" fontId="8" fillId="6" borderId="2" xfId="2" applyFont="1" applyFill="1" applyBorder="1" applyAlignment="1" applyProtection="1">
      <alignment horizontal="center" vertical="center" wrapText="1"/>
    </xf>
    <xf numFmtId="1" fontId="8" fillId="4" borderId="2" xfId="2" applyNumberFormat="1" applyFont="1" applyFill="1" applyBorder="1" applyAlignment="1" applyProtection="1">
      <alignment horizontal="right" vertical="center"/>
    </xf>
    <xf numFmtId="1" fontId="8" fillId="5" borderId="2" xfId="2" applyNumberFormat="1" applyFont="1" applyFill="1" applyBorder="1" applyAlignment="1" applyProtection="1">
      <alignment horizontal="right" vertical="center"/>
    </xf>
    <xf numFmtId="167" fontId="8" fillId="4" borderId="9" xfId="2" applyFont="1" applyFill="1" applyBorder="1" applyAlignment="1" applyProtection="1">
      <alignment horizontal="center" vertical="center" wrapText="1"/>
    </xf>
    <xf numFmtId="0" fontId="11" fillId="0" borderId="9" xfId="0" applyFont="1" applyBorder="1"/>
    <xf numFmtId="44" fontId="11" fillId="0" borderId="9" xfId="1" applyFont="1" applyBorder="1"/>
    <xf numFmtId="0" fontId="0" fillId="0" borderId="0" xfId="0" applyAlignment="1">
      <alignment horizontal="center"/>
    </xf>
    <xf numFmtId="0" fontId="0" fillId="8" borderId="9" xfId="0" applyFill="1" applyBorder="1" applyAlignment="1">
      <alignment horizontal="left" vertical="top"/>
    </xf>
    <xf numFmtId="175" fontId="14" fillId="9" borderId="9" xfId="0" applyNumberFormat="1" applyFont="1" applyFill="1" applyBorder="1" applyAlignment="1">
      <alignment vertical="top" wrapText="1"/>
    </xf>
    <xf numFmtId="0" fontId="14" fillId="10" borderId="9" xfId="0" applyFont="1" applyFill="1" applyBorder="1" applyAlignment="1">
      <alignment vertical="top" wrapText="1"/>
    </xf>
    <xf numFmtId="0" fontId="14" fillId="10" borderId="9" xfId="0" applyFont="1" applyFill="1" applyBorder="1" applyAlignment="1">
      <alignment horizontal="center" vertical="top" wrapText="1"/>
    </xf>
    <xf numFmtId="0" fontId="0" fillId="10" borderId="9" xfId="0" applyFill="1" applyBorder="1" applyAlignment="1">
      <alignment horizontal="left" vertical="top"/>
    </xf>
    <xf numFmtId="0" fontId="0" fillId="8" borderId="0" xfId="0" applyFill="1" applyAlignment="1">
      <alignment horizontal="left" vertical="top"/>
    </xf>
    <xf numFmtId="0" fontId="0" fillId="13" borderId="9" xfId="0" applyFill="1" applyBorder="1" applyAlignment="1">
      <alignment horizontal="center" vertical="center"/>
    </xf>
    <xf numFmtId="0" fontId="12" fillId="12" borderId="9"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22" fillId="13" borderId="9" xfId="0" applyFont="1" applyFill="1" applyBorder="1" applyAlignment="1">
      <alignment horizontal="center" vertical="center"/>
    </xf>
    <xf numFmtId="0" fontId="0" fillId="8" borderId="9" xfId="0" applyFill="1" applyBorder="1" applyAlignment="1">
      <alignment horizontal="center" vertical="center"/>
    </xf>
    <xf numFmtId="0" fontId="12" fillId="8" borderId="9" xfId="0" applyFont="1" applyFill="1" applyBorder="1" applyAlignment="1">
      <alignment horizontal="center" vertical="center" wrapText="1"/>
    </xf>
    <xf numFmtId="0" fontId="18" fillId="12" borderId="9" xfId="0" applyFont="1" applyFill="1" applyBorder="1" applyAlignment="1">
      <alignment vertical="center" wrapText="1"/>
    </xf>
    <xf numFmtId="0" fontId="0" fillId="12" borderId="9" xfId="0" applyFill="1" applyBorder="1" applyAlignment="1">
      <alignment vertical="center"/>
    </xf>
    <xf numFmtId="0" fontId="0" fillId="14" borderId="9" xfId="0" applyFill="1" applyBorder="1" applyAlignment="1">
      <alignment vertical="center"/>
    </xf>
    <xf numFmtId="0" fontId="18" fillId="14" borderId="9" xfId="0" applyFont="1" applyFill="1" applyBorder="1" applyAlignment="1">
      <alignment vertical="center" wrapText="1"/>
    </xf>
    <xf numFmtId="0" fontId="18" fillId="14" borderId="9" xfId="0" applyFont="1" applyFill="1" applyBorder="1" applyAlignment="1">
      <alignment vertical="center"/>
    </xf>
    <xf numFmtId="0" fontId="18" fillId="16" borderId="9" xfId="0" applyFont="1" applyFill="1" applyBorder="1" applyAlignment="1">
      <alignment horizontal="center" vertical="center" wrapText="1"/>
    </xf>
    <xf numFmtId="0" fontId="18" fillId="13" borderId="9" xfId="0" applyFont="1" applyFill="1" applyBorder="1" applyAlignment="1">
      <alignment vertical="center"/>
    </xf>
    <xf numFmtId="0" fontId="0" fillId="0" borderId="1" xfId="0" applyBorder="1" applyAlignment="1">
      <alignment wrapText="1"/>
    </xf>
    <xf numFmtId="0" fontId="0" fillId="0" borderId="1" xfId="0" applyBorder="1" applyAlignment="1">
      <alignment horizontal="center" wrapText="1"/>
    </xf>
    <xf numFmtId="0" fontId="0" fillId="2" borderId="3" xfId="0" applyFill="1" applyBorder="1"/>
    <xf numFmtId="0" fontId="0" fillId="0" borderId="1" xfId="0" applyBorder="1" applyAlignment="1">
      <alignment horizontal="center" vertical="center"/>
    </xf>
    <xf numFmtId="0" fontId="0" fillId="0" borderId="1" xfId="0" applyBorder="1" applyAlignment="1">
      <alignment horizontal="left" vertical="top" wrapText="1"/>
    </xf>
    <xf numFmtId="0" fontId="0" fillId="2" borderId="3" xfId="0" applyFill="1" applyBorder="1" applyAlignment="1">
      <alignment horizontal="center" wrapText="1"/>
    </xf>
    <xf numFmtId="0" fontId="0" fillId="0" borderId="1" xfId="0" applyBorder="1" applyAlignment="1">
      <alignment horizontal="center"/>
    </xf>
    <xf numFmtId="49" fontId="0" fillId="0" borderId="1" xfId="0" applyNumberFormat="1" applyBorder="1" applyAlignment="1">
      <alignment horizontal="left" vertical="top" wrapText="1"/>
    </xf>
    <xf numFmtId="165" fontId="7" fillId="4" borderId="1" xfId="4" applyFont="1" applyFill="1" applyBorder="1" applyAlignment="1" applyProtection="1">
      <alignment horizontal="center" vertical="center"/>
    </xf>
    <xf numFmtId="165" fontId="6" fillId="4" borderId="2" xfId="4" applyFont="1" applyFill="1" applyBorder="1" applyAlignment="1" applyProtection="1">
      <alignment horizontal="center" vertical="center"/>
    </xf>
    <xf numFmtId="165" fontId="6" fillId="4" borderId="3" xfId="4" applyFont="1" applyFill="1" applyBorder="1" applyAlignment="1" applyProtection="1">
      <alignment horizontal="center" vertical="center"/>
    </xf>
    <xf numFmtId="0" fontId="12" fillId="15" borderId="0" xfId="0" applyFont="1" applyFill="1" applyAlignment="1">
      <alignment horizontal="center" vertical="top" wrapText="1"/>
    </xf>
    <xf numFmtId="0" fontId="12" fillId="14" borderId="0" xfId="0" applyFont="1" applyFill="1" applyAlignment="1">
      <alignment horizontal="center" vertical="top" wrapText="1"/>
    </xf>
    <xf numFmtId="0" fontId="13" fillId="0" borderId="11" xfId="0" applyFont="1" applyBorder="1" applyAlignment="1">
      <alignment horizontal="center" vertical="top" wrapText="1"/>
    </xf>
    <xf numFmtId="0" fontId="16" fillId="11" borderId="9" xfId="0" applyFont="1" applyFill="1" applyBorder="1" applyAlignment="1">
      <alignment horizontal="center" vertical="center"/>
    </xf>
    <xf numFmtId="0" fontId="18" fillId="15" borderId="9" xfId="0" applyFont="1" applyFill="1" applyBorder="1" applyAlignment="1">
      <alignment horizontal="center" vertical="center" wrapText="1"/>
    </xf>
    <xf numFmtId="0" fontId="17" fillId="15" borderId="9" xfId="0" applyFont="1" applyFill="1" applyBorder="1" applyAlignment="1">
      <alignment horizontal="center" vertical="center"/>
    </xf>
    <xf numFmtId="0" fontId="22" fillId="15" borderId="9" xfId="0" applyFont="1" applyFill="1" applyBorder="1" applyAlignment="1">
      <alignment horizontal="center" vertical="center"/>
    </xf>
    <xf numFmtId="0" fontId="22" fillId="14" borderId="9" xfId="0" applyFont="1" applyFill="1" applyBorder="1" applyAlignment="1">
      <alignment horizontal="center" vertical="center"/>
    </xf>
    <xf numFmtId="0" fontId="18" fillId="12" borderId="9" xfId="0" applyFont="1" applyFill="1" applyBorder="1" applyAlignment="1">
      <alignment horizontal="center" vertical="center" wrapText="1"/>
    </xf>
    <xf numFmtId="176" fontId="15" fillId="10" borderId="9" xfId="0" applyNumberFormat="1" applyFont="1" applyFill="1" applyBorder="1" applyAlignment="1">
      <alignment vertical="center" shrinkToFit="1"/>
    </xf>
    <xf numFmtId="0" fontId="0" fillId="13" borderId="9" xfId="0" applyFill="1" applyBorder="1" applyAlignment="1">
      <alignment horizontal="center" vertical="center" wrapText="1"/>
    </xf>
    <xf numFmtId="0" fontId="18" fillId="13" borderId="9" xfId="0" applyFont="1" applyFill="1" applyBorder="1" applyAlignment="1">
      <alignment horizontal="center" vertical="center" wrapText="1"/>
    </xf>
    <xf numFmtId="0" fontId="23" fillId="0" borderId="10" xfId="0" applyFont="1" applyBorder="1" applyAlignment="1">
      <alignment horizontal="center" vertical="center" wrapText="1"/>
    </xf>
    <xf numFmtId="0" fontId="12" fillId="13" borderId="0" xfId="0" applyFont="1" applyFill="1" applyAlignment="1">
      <alignment horizontal="center" vertical="top" wrapText="1"/>
    </xf>
    <xf numFmtId="0" fontId="12" fillId="12" borderId="0" xfId="0" applyFont="1" applyFill="1" applyAlignment="1">
      <alignment horizontal="center" vertical="top" wrapText="1"/>
    </xf>
  </cellXfs>
  <cellStyles count="10">
    <cellStyle name="Excel Built-in Comma" xfId="2" xr:uid="{00000000-0005-0000-0000-000000000000}"/>
    <cellStyle name="Excel Built-in Currency" xfId="3" xr:uid="{00000000-0005-0000-0000-000001000000}"/>
    <cellStyle name="Excel Built-in Normal" xfId="4" xr:uid="{00000000-0005-0000-0000-000002000000}"/>
    <cellStyle name="Excel Built-in Percent" xfId="5" xr:uid="{00000000-0005-0000-0000-000003000000}"/>
    <cellStyle name="Heading" xfId="6" xr:uid="{00000000-0005-0000-0000-000004000000}"/>
    <cellStyle name="Heading1" xfId="7" xr:uid="{00000000-0005-0000-0000-000005000000}"/>
    <cellStyle name="Monétaire" xfId="1" builtinId="4"/>
    <cellStyle name="Normal" xfId="0" builtinId="0" customBuiltin="1"/>
    <cellStyle name="Result" xfId="8" xr:uid="{00000000-0005-0000-0000-000008000000}"/>
    <cellStyle name="Result2" xfId="9" xr:uid="{00000000-0005-0000-0000-000009000000}"/>
  </cellStyles>
  <dxfs count="0"/>
  <tableStyles count="0" defaultTableStyle="TableStyleMedium2" defaultPivotStyle="PivotStyleLight16"/>
  <colors>
    <mruColors>
      <color rgb="FF70A8E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06/relationships/rdRichValue" Target="richData/rdrichvalu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22/10/relationships/richValueRel" Target="richData/richValueRel.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06/relationships/rdRichValueTypes" Target="richData/rdRichValueTyp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713515</xdr:colOff>
      <xdr:row>18</xdr:row>
      <xdr:rowOff>49426</xdr:rowOff>
    </xdr:from>
    <xdr:ext cx="2846161" cy="2318040"/>
    <xdr:pic>
      <xdr:nvPicPr>
        <xdr:cNvPr id="3" name="Images 3">
          <a:extLst>
            <a:ext uri="{FF2B5EF4-FFF2-40B4-BE49-F238E27FC236}">
              <a16:creationId xmlns:a16="http://schemas.microsoft.com/office/drawing/2014/main" id="{AF7970A0-290D-0B64-4C4C-A4B854138763}"/>
            </a:ext>
          </a:extLst>
        </xdr:cNvPr>
        <xdr:cNvPicPr>
          <a:picLocks noChangeAspect="1"/>
        </xdr:cNvPicPr>
      </xdr:nvPicPr>
      <xdr:blipFill>
        <a:blip xmlns:r="http://schemas.openxmlformats.org/officeDocument/2006/relationships" r:embed="rId1">
          <a:lum/>
          <a:alphaModFix/>
          <a:extLst>
            <a:ext uri="{96DAC541-7B7A-43D3-8B79-37D633B846F1}">
              <asvg:svgBlip xmlns:asvg="http://schemas.microsoft.com/office/drawing/2016/SVG/main" r:embed="rId2"/>
            </a:ext>
          </a:extLst>
        </a:blip>
        <a:srcRect/>
        <a:stretch>
          <a:fillRect/>
        </a:stretch>
      </xdr:blipFill>
      <xdr:spPr>
        <a:xfrm>
          <a:off x="1608865" y="5659651"/>
          <a:ext cx="2846161" cy="231804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650879</xdr:colOff>
      <xdr:row>17</xdr:row>
      <xdr:rowOff>14758</xdr:rowOff>
    </xdr:from>
    <xdr:ext cx="2613602" cy="2130835"/>
    <xdr:pic>
      <xdr:nvPicPr>
        <xdr:cNvPr id="3" name="Images 2">
          <a:extLst>
            <a:ext uri="{FF2B5EF4-FFF2-40B4-BE49-F238E27FC236}">
              <a16:creationId xmlns:a16="http://schemas.microsoft.com/office/drawing/2014/main" id="{F94167FD-7352-E805-2D2B-A1105F850CEE}"/>
            </a:ext>
          </a:extLst>
        </xdr:cNvPr>
        <xdr:cNvPicPr>
          <a:picLocks noChangeAspect="1"/>
        </xdr:cNvPicPr>
      </xdr:nvPicPr>
      <xdr:blipFill>
        <a:blip xmlns:r="http://schemas.openxmlformats.org/officeDocument/2006/relationships" r:embed="rId1">
          <a:lum/>
          <a:alphaModFix/>
          <a:extLst>
            <a:ext uri="{96DAC541-7B7A-43D3-8B79-37D633B846F1}">
              <asvg:svgBlip xmlns:asvg="http://schemas.microsoft.com/office/drawing/2016/SVG/main" r:embed="rId2"/>
            </a:ext>
          </a:extLst>
        </a:blip>
        <a:srcRect/>
        <a:stretch>
          <a:fillRect/>
        </a:stretch>
      </xdr:blipFill>
      <xdr:spPr>
        <a:xfrm>
          <a:off x="1470029" y="4901083"/>
          <a:ext cx="2613602" cy="213083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437037</xdr:colOff>
      <xdr:row>24</xdr:row>
      <xdr:rowOff>75236</xdr:rowOff>
    </xdr:from>
    <xdr:ext cx="1751761" cy="1691996"/>
    <xdr:pic>
      <xdr:nvPicPr>
        <xdr:cNvPr id="3" name="Images 3">
          <a:extLst>
            <a:ext uri="{FF2B5EF4-FFF2-40B4-BE49-F238E27FC236}">
              <a16:creationId xmlns:a16="http://schemas.microsoft.com/office/drawing/2014/main" id="{D92EE31D-31BF-7CF6-2EC5-461FCC462BE8}"/>
            </a:ext>
          </a:extLst>
        </xdr:cNvPr>
        <xdr:cNvPicPr>
          <a:picLocks noChangeAspect="1"/>
        </xdr:cNvPicPr>
      </xdr:nvPicPr>
      <xdr:blipFill>
        <a:blip xmlns:r="http://schemas.openxmlformats.org/officeDocument/2006/relationships" r:embed="rId1">
          <a:lum/>
          <a:alphaModFix/>
          <a:extLst>
            <a:ext uri="{96DAC541-7B7A-43D3-8B79-37D633B846F1}">
              <asvg:svgBlip xmlns:asvg="http://schemas.microsoft.com/office/drawing/2016/SVG/main" r:embed="rId2"/>
            </a:ext>
          </a:extLst>
        </a:blip>
        <a:srcRect/>
        <a:stretch>
          <a:fillRect/>
        </a:stretch>
      </xdr:blipFill>
      <xdr:spPr>
        <a:xfrm>
          <a:off x="2075337" y="6409361"/>
          <a:ext cx="1751761" cy="1691996"/>
        </a:xfrm>
        <a:prstGeom prst="rect">
          <a:avLst/>
        </a:prstGeom>
        <a:noFill/>
        <a:ln cap="flat">
          <a:noFill/>
        </a:ln>
      </xdr:spPr>
    </xdr:pic>
    <xdr:clientData/>
  </xdr:oneCellAnchor>
</xdr:wsDr>
</file>

<file path=xl/richData/_rels/richValueRel.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4">
  <rv s="0">
    <v>0</v>
    <v>5</v>
  </rv>
  <rv s="0">
    <v>1</v>
    <v>5</v>
  </rv>
  <rv s="0">
    <v>2</v>
    <v>5</v>
  </rv>
  <rv s="0">
    <v>3</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el r:id="rId4"/>
</richValueRels>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6"/>
  <sheetViews>
    <sheetView workbookViewId="0">
      <selection activeCell="A19" sqref="A19"/>
    </sheetView>
  </sheetViews>
  <sheetFormatPr baseColWidth="10" defaultColWidth="11" defaultRowHeight="14.25"/>
  <cols>
    <col min="1" max="10" width="11.75" customWidth="1"/>
    <col min="11" max="13" width="10.75" customWidth="1"/>
    <col min="14" max="14" width="12.125" customWidth="1"/>
    <col min="15" max="15" width="11" customWidth="1"/>
  </cols>
  <sheetData>
    <row r="1" spans="1:14">
      <c r="A1" s="88" t="s">
        <v>0</v>
      </c>
      <c r="B1" s="88"/>
      <c r="C1" s="88"/>
      <c r="D1" s="88"/>
      <c r="E1" s="88"/>
      <c r="F1" s="88"/>
      <c r="G1" s="88"/>
      <c r="H1" s="88"/>
      <c r="I1" s="88"/>
      <c r="J1" s="88"/>
      <c r="N1" s="1"/>
    </row>
    <row r="2" spans="1:14" ht="42.75">
      <c r="A2" s="2" t="s">
        <v>1</v>
      </c>
      <c r="B2" s="89" t="s">
        <v>2</v>
      </c>
      <c r="C2" s="89"/>
      <c r="D2" s="89"/>
      <c r="E2" s="89"/>
      <c r="F2" s="89"/>
      <c r="G2" s="90" t="e" vm="1">
        <v>#VALUE!</v>
      </c>
      <c r="H2" s="90"/>
      <c r="I2" s="90"/>
      <c r="J2" s="90"/>
      <c r="K2" s="88" t="s">
        <v>3</v>
      </c>
      <c r="L2" s="88"/>
      <c r="M2" s="88"/>
      <c r="N2" s="3" t="s">
        <v>4</v>
      </c>
    </row>
    <row r="3" spans="1:14">
      <c r="A3" s="4"/>
      <c r="B3" s="1"/>
      <c r="C3" s="1"/>
      <c r="D3" s="1"/>
      <c r="E3" s="1"/>
      <c r="F3" s="1"/>
      <c r="G3" s="90"/>
      <c r="H3" s="90"/>
      <c r="I3" s="90"/>
      <c r="J3" s="90"/>
      <c r="K3" s="91" t="s">
        <v>5</v>
      </c>
      <c r="L3" s="91"/>
      <c r="M3" s="91"/>
      <c r="N3" s="5">
        <v>5</v>
      </c>
    </row>
    <row r="4" spans="1:14" ht="28.5">
      <c r="A4" s="2" t="s">
        <v>6</v>
      </c>
      <c r="B4" s="89">
        <v>150</v>
      </c>
      <c r="C4" s="89"/>
      <c r="D4" s="1" t="s">
        <v>7</v>
      </c>
      <c r="E4" s="52">
        <f>SUM(J9:J36)/B4</f>
        <v>1.5202499999999999</v>
      </c>
      <c r="F4" s="1"/>
      <c r="G4" s="90"/>
      <c r="H4" s="90"/>
      <c r="I4" s="90"/>
      <c r="J4" s="90"/>
      <c r="K4" s="91"/>
      <c r="L4" s="91"/>
      <c r="M4" s="91"/>
      <c r="N4" s="6"/>
    </row>
    <row r="5" spans="1:14">
      <c r="A5" s="4"/>
      <c r="B5" s="1"/>
      <c r="C5" s="1"/>
      <c r="D5" s="1"/>
      <c r="E5" s="1"/>
      <c r="F5" s="1"/>
      <c r="G5" s="90"/>
      <c r="H5" s="90"/>
      <c r="I5" s="90"/>
      <c r="J5" s="90"/>
      <c r="K5" s="91"/>
      <c r="L5" s="91"/>
      <c r="M5" s="91"/>
      <c r="N5" s="6">
        <v>10</v>
      </c>
    </row>
    <row r="6" spans="1:14" ht="42.75">
      <c r="A6" s="2" t="s">
        <v>8</v>
      </c>
      <c r="B6" s="92">
        <v>4</v>
      </c>
      <c r="C6" s="92"/>
      <c r="D6" s="1"/>
      <c r="E6" s="1"/>
      <c r="F6" s="1"/>
      <c r="G6" s="90"/>
      <c r="H6" s="90"/>
      <c r="I6" s="90"/>
      <c r="J6" s="90"/>
      <c r="K6" s="91"/>
      <c r="L6" s="91"/>
      <c r="M6" s="91"/>
      <c r="N6" s="6"/>
    </row>
    <row r="7" spans="1:14">
      <c r="A7" s="7"/>
      <c r="B7" s="8"/>
      <c r="C7" s="8"/>
      <c r="D7" s="8"/>
      <c r="E7" s="8"/>
      <c r="F7" s="8"/>
      <c r="G7" s="90"/>
      <c r="H7" s="90"/>
      <c r="I7" s="90"/>
      <c r="J7" s="90"/>
      <c r="K7" s="91"/>
      <c r="L7" s="91"/>
      <c r="M7" s="91"/>
      <c r="N7" s="9">
        <v>15</v>
      </c>
    </row>
    <row r="8" spans="1:14" ht="28.5">
      <c r="A8" s="10" t="s">
        <v>9</v>
      </c>
      <c r="B8" s="10" t="s">
        <v>10</v>
      </c>
      <c r="C8" s="10" t="s">
        <v>11</v>
      </c>
      <c r="D8" s="10" t="s">
        <v>12</v>
      </c>
      <c r="E8" s="10" t="s">
        <v>13</v>
      </c>
      <c r="F8" s="10" t="s">
        <v>14</v>
      </c>
      <c r="G8" s="10" t="s">
        <v>15</v>
      </c>
      <c r="H8" s="10" t="s">
        <v>16</v>
      </c>
      <c r="I8" s="10" t="s">
        <v>17</v>
      </c>
      <c r="J8" s="10" t="s">
        <v>18</v>
      </c>
      <c r="K8" s="91"/>
      <c r="L8" s="91"/>
      <c r="M8" s="91"/>
      <c r="N8" s="9"/>
    </row>
    <row r="9" spans="1:14" ht="42.75">
      <c r="A9" s="10" t="s">
        <v>19</v>
      </c>
      <c r="B9" s="10" t="s">
        <v>20</v>
      </c>
      <c r="C9" s="10">
        <v>1</v>
      </c>
      <c r="D9" s="10" t="s">
        <v>21</v>
      </c>
      <c r="E9" s="10" t="s">
        <v>21</v>
      </c>
      <c r="F9" s="10">
        <f>C9/B6</f>
        <v>0.25</v>
      </c>
      <c r="G9" s="10">
        <f>F9*B4</f>
        <v>37.5</v>
      </c>
      <c r="H9" s="10" t="s">
        <v>22</v>
      </c>
      <c r="I9" s="11">
        <v>1.1419999999999999</v>
      </c>
      <c r="J9" s="12">
        <f t="shared" ref="J9:J36" si="0">I9*G9</f>
        <v>42.824999999999996</v>
      </c>
      <c r="K9" s="91"/>
      <c r="L9" s="91"/>
      <c r="M9" s="91"/>
      <c r="N9" s="6">
        <v>10</v>
      </c>
    </row>
    <row r="10" spans="1:14" ht="28.5">
      <c r="A10" s="10" t="s">
        <v>23</v>
      </c>
      <c r="B10" s="10" t="s">
        <v>24</v>
      </c>
      <c r="C10" s="10">
        <v>0.15</v>
      </c>
      <c r="D10" s="10" t="s">
        <v>25</v>
      </c>
      <c r="E10" s="10" t="s">
        <v>25</v>
      </c>
      <c r="F10" s="10">
        <f>C10/B6</f>
        <v>3.7499999999999999E-2</v>
      </c>
      <c r="G10" s="10">
        <f>F10*B4</f>
        <v>5.625</v>
      </c>
      <c r="H10" s="10" t="s">
        <v>26</v>
      </c>
      <c r="I10" s="12">
        <v>13.6</v>
      </c>
      <c r="J10" s="12">
        <f t="shared" si="0"/>
        <v>76.5</v>
      </c>
      <c r="K10" s="91"/>
      <c r="L10" s="91"/>
      <c r="M10" s="91"/>
      <c r="N10" s="6">
        <v>5</v>
      </c>
    </row>
    <row r="11" spans="1:14" ht="28.5">
      <c r="A11" s="10" t="s">
        <v>27</v>
      </c>
      <c r="B11" s="10" t="s">
        <v>24</v>
      </c>
      <c r="C11" s="10">
        <v>0.3</v>
      </c>
      <c r="D11" s="10" t="s">
        <v>25</v>
      </c>
      <c r="E11" s="10" t="s">
        <v>25</v>
      </c>
      <c r="F11" s="10">
        <f>C11/B6</f>
        <v>7.4999999999999997E-2</v>
      </c>
      <c r="G11" s="10">
        <f>F11*B4</f>
        <v>11.25</v>
      </c>
      <c r="H11" s="10" t="s">
        <v>26</v>
      </c>
      <c r="I11" s="12">
        <v>6.45</v>
      </c>
      <c r="J11" s="12">
        <f t="shared" si="0"/>
        <v>72.5625</v>
      </c>
      <c r="K11" s="91"/>
      <c r="L11" s="91"/>
      <c r="M11" s="91"/>
      <c r="N11" s="6"/>
    </row>
    <row r="12" spans="1:14" ht="28.5">
      <c r="A12" s="10" t="s">
        <v>28</v>
      </c>
      <c r="B12" s="10" t="s">
        <v>24</v>
      </c>
      <c r="C12" s="10">
        <v>0.2</v>
      </c>
      <c r="D12" s="10" t="s">
        <v>29</v>
      </c>
      <c r="E12" s="10" t="s">
        <v>30</v>
      </c>
      <c r="F12" s="10">
        <f>C12/B6</f>
        <v>0.05</v>
      </c>
      <c r="G12" s="10">
        <f>F12*B4</f>
        <v>7.5</v>
      </c>
      <c r="H12" s="10" t="s">
        <v>31</v>
      </c>
      <c r="I12" s="12">
        <v>1</v>
      </c>
      <c r="J12" s="12">
        <f t="shared" si="0"/>
        <v>7.5</v>
      </c>
      <c r="K12" s="91"/>
      <c r="L12" s="91"/>
      <c r="M12" s="91"/>
      <c r="N12" s="6">
        <v>15</v>
      </c>
    </row>
    <row r="13" spans="1:14" ht="28.5">
      <c r="A13" s="10" t="s">
        <v>32</v>
      </c>
      <c r="B13" s="10" t="s">
        <v>24</v>
      </c>
      <c r="C13" s="10">
        <v>0.2</v>
      </c>
      <c r="D13" s="10" t="s">
        <v>29</v>
      </c>
      <c r="E13" s="10" t="s">
        <v>29</v>
      </c>
      <c r="F13" s="10">
        <f>C13/B6</f>
        <v>0.05</v>
      </c>
      <c r="G13" s="10">
        <f>F13*B4</f>
        <v>7.5</v>
      </c>
      <c r="H13" s="10" t="s">
        <v>31</v>
      </c>
      <c r="I13" s="12">
        <v>2.02</v>
      </c>
      <c r="J13" s="12">
        <f t="shared" si="0"/>
        <v>15.15</v>
      </c>
      <c r="K13" s="91"/>
      <c r="L13" s="91"/>
      <c r="M13" s="91"/>
      <c r="N13" s="6"/>
    </row>
    <row r="14" spans="1:14" ht="28.5">
      <c r="A14" s="10" t="s">
        <v>33</v>
      </c>
      <c r="B14" s="10" t="s">
        <v>24</v>
      </c>
      <c r="C14" s="10">
        <v>4</v>
      </c>
      <c r="D14" s="10" t="s">
        <v>21</v>
      </c>
      <c r="E14" s="10" t="s">
        <v>21</v>
      </c>
      <c r="F14" s="10">
        <f>C14/B6</f>
        <v>1</v>
      </c>
      <c r="G14" s="10">
        <f>F14*B4</f>
        <v>150</v>
      </c>
      <c r="H14" s="10" t="s">
        <v>31</v>
      </c>
      <c r="I14" s="12">
        <v>0.09</v>
      </c>
      <c r="J14" s="12">
        <f t="shared" si="0"/>
        <v>13.5</v>
      </c>
      <c r="K14" s="91"/>
      <c r="L14" s="91"/>
      <c r="M14" s="91"/>
      <c r="N14" s="6"/>
    </row>
    <row r="15" spans="1:14">
      <c r="A15" s="10" t="s">
        <v>34</v>
      </c>
      <c r="B15" s="10"/>
      <c r="C15" s="10"/>
      <c r="D15" s="10"/>
      <c r="E15" s="10"/>
      <c r="F15" s="10">
        <f>C15/B6</f>
        <v>0</v>
      </c>
      <c r="G15" s="10">
        <f>F15*B4</f>
        <v>0</v>
      </c>
      <c r="H15" s="10"/>
      <c r="I15" s="12">
        <v>0</v>
      </c>
      <c r="J15" s="12">
        <f t="shared" si="0"/>
        <v>0</v>
      </c>
      <c r="K15" s="91"/>
      <c r="L15" s="91"/>
      <c r="M15" s="91"/>
      <c r="N15" s="6"/>
    </row>
    <row r="16" spans="1:14">
      <c r="A16" s="10" t="s">
        <v>35</v>
      </c>
      <c r="B16" s="10"/>
      <c r="C16" s="10"/>
      <c r="D16" s="10"/>
      <c r="E16" s="10"/>
      <c r="F16" s="10">
        <f>C16/B6</f>
        <v>0</v>
      </c>
      <c r="G16" s="10">
        <f>F16*B4</f>
        <v>0</v>
      </c>
      <c r="H16" s="10"/>
      <c r="I16" s="12">
        <v>0</v>
      </c>
      <c r="J16" s="12">
        <f t="shared" si="0"/>
        <v>0</v>
      </c>
      <c r="K16" s="91"/>
      <c r="L16" s="91"/>
      <c r="M16" s="91"/>
      <c r="N16" s="6"/>
    </row>
    <row r="17" spans="1:14">
      <c r="A17" s="10" t="s">
        <v>36</v>
      </c>
      <c r="B17" s="10"/>
      <c r="C17" s="10"/>
      <c r="D17" s="10"/>
      <c r="E17" s="10"/>
      <c r="F17" s="10">
        <f>C17/B6</f>
        <v>0</v>
      </c>
      <c r="G17" s="10">
        <f>F17*B4</f>
        <v>0</v>
      </c>
      <c r="H17" s="10"/>
      <c r="I17" s="12">
        <v>0</v>
      </c>
      <c r="J17" s="12">
        <f t="shared" si="0"/>
        <v>0</v>
      </c>
      <c r="K17" s="91"/>
      <c r="L17" s="91"/>
      <c r="M17" s="91"/>
      <c r="N17" s="6"/>
    </row>
    <row r="18" spans="1:14">
      <c r="A18" s="10" t="s">
        <v>37</v>
      </c>
      <c r="B18" s="10"/>
      <c r="C18" s="10"/>
      <c r="D18" s="10"/>
      <c r="E18" s="10"/>
      <c r="F18" s="10">
        <f>C18/B6</f>
        <v>0</v>
      </c>
      <c r="G18" s="10">
        <f>F18*B4</f>
        <v>0</v>
      </c>
      <c r="H18" s="10"/>
      <c r="I18" s="12">
        <v>0</v>
      </c>
      <c r="J18" s="12">
        <f t="shared" si="0"/>
        <v>0</v>
      </c>
      <c r="K18" s="91"/>
      <c r="L18" s="91"/>
      <c r="M18" s="91"/>
      <c r="N18" s="6"/>
    </row>
    <row r="19" spans="1:14">
      <c r="A19" s="13"/>
      <c r="B19" s="13"/>
      <c r="C19" s="13"/>
      <c r="D19" s="13"/>
      <c r="E19" s="13"/>
      <c r="F19" s="13">
        <f>C19/B6</f>
        <v>0</v>
      </c>
      <c r="G19" s="13">
        <f>F19*B4</f>
        <v>0</v>
      </c>
      <c r="H19" s="13"/>
      <c r="I19" s="14">
        <v>0</v>
      </c>
      <c r="J19" s="14">
        <f t="shared" si="0"/>
        <v>0</v>
      </c>
      <c r="K19" s="91"/>
      <c r="L19" s="91"/>
      <c r="M19" s="91"/>
      <c r="N19" s="6"/>
    </row>
    <row r="20" spans="1:14">
      <c r="A20" s="13"/>
      <c r="B20" s="13"/>
      <c r="C20" s="13"/>
      <c r="D20" s="13"/>
      <c r="E20" s="13"/>
      <c r="F20" s="13">
        <f>C20/B6</f>
        <v>0</v>
      </c>
      <c r="G20" s="13">
        <f>F20*B4</f>
        <v>0</v>
      </c>
      <c r="H20" s="13"/>
      <c r="I20" s="14">
        <v>0</v>
      </c>
      <c r="J20" s="14">
        <f t="shared" si="0"/>
        <v>0</v>
      </c>
      <c r="K20" s="91"/>
      <c r="L20" s="91"/>
      <c r="M20" s="91"/>
      <c r="N20" s="6"/>
    </row>
    <row r="21" spans="1:14">
      <c r="A21" s="13"/>
      <c r="B21" s="13"/>
      <c r="C21" s="13"/>
      <c r="D21" s="13"/>
      <c r="E21" s="13"/>
      <c r="F21" s="13">
        <f>C21/B6</f>
        <v>0</v>
      </c>
      <c r="G21" s="13">
        <f>F21*B4</f>
        <v>0</v>
      </c>
      <c r="H21" s="13"/>
      <c r="I21" s="14">
        <v>0</v>
      </c>
      <c r="J21" s="14">
        <f t="shared" si="0"/>
        <v>0</v>
      </c>
      <c r="K21" s="91"/>
      <c r="L21" s="91"/>
      <c r="M21" s="91"/>
      <c r="N21" s="6"/>
    </row>
    <row r="22" spans="1:14">
      <c r="A22" s="13"/>
      <c r="B22" s="13"/>
      <c r="C22" s="13"/>
      <c r="D22" s="13"/>
      <c r="E22" s="13"/>
      <c r="F22" s="13">
        <f>C22/B6</f>
        <v>0</v>
      </c>
      <c r="G22" s="13">
        <f>F22*B4</f>
        <v>0</v>
      </c>
      <c r="H22" s="13"/>
      <c r="I22" s="14">
        <v>0</v>
      </c>
      <c r="J22" s="14">
        <f t="shared" si="0"/>
        <v>0</v>
      </c>
      <c r="K22" s="91"/>
      <c r="L22" s="91"/>
      <c r="M22" s="91"/>
      <c r="N22" s="6"/>
    </row>
    <row r="23" spans="1:14">
      <c r="A23" s="13"/>
      <c r="B23" s="13"/>
      <c r="C23" s="13"/>
      <c r="D23" s="13"/>
      <c r="E23" s="13"/>
      <c r="F23" s="13">
        <f>C23/B6</f>
        <v>0</v>
      </c>
      <c r="G23" s="13">
        <f>F23*B4</f>
        <v>0</v>
      </c>
      <c r="H23" s="13"/>
      <c r="I23" s="14">
        <v>0</v>
      </c>
      <c r="J23" s="14">
        <f t="shared" si="0"/>
        <v>0</v>
      </c>
      <c r="K23" s="91"/>
      <c r="L23" s="91"/>
      <c r="M23" s="91"/>
      <c r="N23" s="6"/>
    </row>
    <row r="24" spans="1:14">
      <c r="A24" s="13"/>
      <c r="B24" s="13"/>
      <c r="C24" s="13"/>
      <c r="D24" s="13"/>
      <c r="E24" s="13"/>
      <c r="F24" s="13">
        <f>C24/B6</f>
        <v>0</v>
      </c>
      <c r="G24" s="13">
        <f>F24*B4</f>
        <v>0</v>
      </c>
      <c r="H24" s="13"/>
      <c r="I24" s="14">
        <v>0</v>
      </c>
      <c r="J24" s="14">
        <f t="shared" si="0"/>
        <v>0</v>
      </c>
      <c r="K24" s="91"/>
      <c r="L24" s="91"/>
      <c r="M24" s="91"/>
      <c r="N24" s="6"/>
    </row>
    <row r="25" spans="1:14">
      <c r="A25" s="13"/>
      <c r="B25" s="13"/>
      <c r="C25" s="13"/>
      <c r="D25" s="13"/>
      <c r="E25" s="13"/>
      <c r="F25" s="13">
        <f>C25/B6</f>
        <v>0</v>
      </c>
      <c r="G25" s="13">
        <f>F25*B4</f>
        <v>0</v>
      </c>
      <c r="H25" s="13"/>
      <c r="I25" s="14">
        <v>0</v>
      </c>
      <c r="J25" s="14">
        <f t="shared" si="0"/>
        <v>0</v>
      </c>
      <c r="K25" s="91"/>
      <c r="L25" s="91"/>
      <c r="M25" s="91"/>
      <c r="N25" s="6"/>
    </row>
    <row r="26" spans="1:14">
      <c r="A26" s="13"/>
      <c r="B26" s="13"/>
      <c r="C26" s="13"/>
      <c r="D26" s="13"/>
      <c r="E26" s="13"/>
      <c r="F26" s="13">
        <f>C26/B6</f>
        <v>0</v>
      </c>
      <c r="G26" s="13">
        <f>F26*B4</f>
        <v>0</v>
      </c>
      <c r="H26" s="13"/>
      <c r="I26" s="14">
        <v>0</v>
      </c>
      <c r="J26" s="14">
        <f t="shared" si="0"/>
        <v>0</v>
      </c>
      <c r="K26" s="91"/>
      <c r="L26" s="91"/>
      <c r="M26" s="91"/>
      <c r="N26" s="6"/>
    </row>
    <row r="27" spans="1:14">
      <c r="A27" s="13"/>
      <c r="B27" s="13"/>
      <c r="C27" s="13"/>
      <c r="D27" s="13"/>
      <c r="E27" s="13"/>
      <c r="F27" s="13">
        <f>C27/B6</f>
        <v>0</v>
      </c>
      <c r="G27" s="13">
        <f>F27*B4</f>
        <v>0</v>
      </c>
      <c r="H27" s="13"/>
      <c r="I27" s="14">
        <v>0</v>
      </c>
      <c r="J27" s="14">
        <f t="shared" si="0"/>
        <v>0</v>
      </c>
      <c r="K27" s="91"/>
      <c r="L27" s="91"/>
      <c r="M27" s="91"/>
      <c r="N27" s="6"/>
    </row>
    <row r="28" spans="1:14">
      <c r="A28" s="13"/>
      <c r="B28" s="13"/>
      <c r="C28" s="13"/>
      <c r="D28" s="13"/>
      <c r="E28" s="13"/>
      <c r="F28" s="13">
        <f>C28/B6</f>
        <v>0</v>
      </c>
      <c r="G28" s="13">
        <f>F28*B4</f>
        <v>0</v>
      </c>
      <c r="H28" s="13"/>
      <c r="I28" s="14">
        <v>0</v>
      </c>
      <c r="J28" s="14">
        <f t="shared" si="0"/>
        <v>0</v>
      </c>
      <c r="K28" s="91"/>
      <c r="L28" s="91"/>
      <c r="M28" s="91"/>
      <c r="N28" s="6"/>
    </row>
    <row r="29" spans="1:14">
      <c r="A29" s="13"/>
      <c r="B29" s="13"/>
      <c r="C29" s="13"/>
      <c r="D29" s="13"/>
      <c r="E29" s="13"/>
      <c r="F29" s="13">
        <f>C29/B6</f>
        <v>0</v>
      </c>
      <c r="G29" s="13">
        <f>F29*B4</f>
        <v>0</v>
      </c>
      <c r="H29" s="13"/>
      <c r="I29" s="14">
        <v>0</v>
      </c>
      <c r="J29" s="14">
        <f t="shared" si="0"/>
        <v>0</v>
      </c>
      <c r="K29" s="91"/>
      <c r="L29" s="91"/>
      <c r="M29" s="91"/>
      <c r="N29" s="6"/>
    </row>
    <row r="30" spans="1:14">
      <c r="A30" s="13"/>
      <c r="B30" s="13"/>
      <c r="C30" s="13"/>
      <c r="D30" s="13"/>
      <c r="E30" s="13"/>
      <c r="F30" s="13">
        <f>C30/B6</f>
        <v>0</v>
      </c>
      <c r="G30" s="13">
        <f>F30*B4</f>
        <v>0</v>
      </c>
      <c r="H30" s="13"/>
      <c r="I30" s="14">
        <v>0</v>
      </c>
      <c r="J30" s="14">
        <f t="shared" si="0"/>
        <v>0</v>
      </c>
      <c r="K30" s="91"/>
      <c r="L30" s="91"/>
      <c r="M30" s="91"/>
      <c r="N30" s="6"/>
    </row>
    <row r="31" spans="1:14">
      <c r="A31" s="13"/>
      <c r="B31" s="13"/>
      <c r="C31" s="13"/>
      <c r="D31" s="13"/>
      <c r="E31" s="13"/>
      <c r="F31" s="13">
        <f>C31/B6</f>
        <v>0</v>
      </c>
      <c r="G31" s="13">
        <f>F31*B4</f>
        <v>0</v>
      </c>
      <c r="H31" s="13"/>
      <c r="I31" s="14">
        <v>0</v>
      </c>
      <c r="J31" s="14">
        <f t="shared" si="0"/>
        <v>0</v>
      </c>
      <c r="K31" s="91"/>
      <c r="L31" s="91"/>
      <c r="M31" s="91"/>
      <c r="N31" s="6"/>
    </row>
    <row r="32" spans="1:14">
      <c r="A32" s="13"/>
      <c r="B32" s="13"/>
      <c r="C32" s="13"/>
      <c r="D32" s="13"/>
      <c r="E32" s="13"/>
      <c r="F32" s="13">
        <f>C32/B6</f>
        <v>0</v>
      </c>
      <c r="G32" s="13">
        <f>F32*B4</f>
        <v>0</v>
      </c>
      <c r="H32" s="13"/>
      <c r="I32" s="14">
        <v>0</v>
      </c>
      <c r="J32" s="14">
        <f t="shared" si="0"/>
        <v>0</v>
      </c>
      <c r="K32" s="91"/>
      <c r="L32" s="91"/>
      <c r="M32" s="91"/>
      <c r="N32" s="6"/>
    </row>
    <row r="33" spans="1:14">
      <c r="A33" s="13"/>
      <c r="B33" s="13"/>
      <c r="C33" s="13"/>
      <c r="D33" s="13"/>
      <c r="E33" s="13"/>
      <c r="F33" s="13">
        <f>C33/B6</f>
        <v>0</v>
      </c>
      <c r="G33" s="13">
        <f>F33*B4</f>
        <v>0</v>
      </c>
      <c r="H33" s="13"/>
      <c r="I33" s="14">
        <v>0</v>
      </c>
      <c r="J33" s="14">
        <f t="shared" si="0"/>
        <v>0</v>
      </c>
      <c r="K33" s="91"/>
      <c r="L33" s="91"/>
      <c r="M33" s="91"/>
      <c r="N33" s="6"/>
    </row>
    <row r="34" spans="1:14" ht="28.5">
      <c r="A34" s="13"/>
      <c r="B34" s="13"/>
      <c r="C34" s="13"/>
      <c r="D34" s="13"/>
      <c r="E34" s="13"/>
      <c r="F34" s="13">
        <f>C34/B6</f>
        <v>0</v>
      </c>
      <c r="G34" s="13">
        <f>F34*B4</f>
        <v>0</v>
      </c>
      <c r="H34" s="13"/>
      <c r="I34" s="14">
        <v>0</v>
      </c>
      <c r="J34" s="14">
        <f t="shared" si="0"/>
        <v>0</v>
      </c>
      <c r="K34" s="91"/>
      <c r="L34" s="91"/>
      <c r="M34" s="91"/>
      <c r="N34" s="3" t="s">
        <v>38</v>
      </c>
    </row>
    <row r="35" spans="1:14">
      <c r="A35" s="13"/>
      <c r="B35" s="13"/>
      <c r="C35" s="13"/>
      <c r="D35" s="13"/>
      <c r="E35" s="13"/>
      <c r="F35" s="13">
        <f>C35/B6</f>
        <v>0</v>
      </c>
      <c r="G35" s="13">
        <f>F35*B4</f>
        <v>0</v>
      </c>
      <c r="H35" s="13"/>
      <c r="I35" s="14">
        <v>0</v>
      </c>
      <c r="J35" s="14">
        <f t="shared" si="0"/>
        <v>0</v>
      </c>
      <c r="K35" s="91"/>
      <c r="L35" s="91"/>
      <c r="M35" s="91"/>
      <c r="N35" s="87">
        <f>SUM(N3:N33)</f>
        <v>60</v>
      </c>
    </row>
    <row r="36" spans="1:14">
      <c r="A36" s="13"/>
      <c r="B36" s="13"/>
      <c r="C36" s="13"/>
      <c r="D36" s="13"/>
      <c r="E36" s="13"/>
      <c r="F36" s="13">
        <f>C36/B6</f>
        <v>0</v>
      </c>
      <c r="G36" s="13">
        <f>F36*B4</f>
        <v>0</v>
      </c>
      <c r="H36" s="13"/>
      <c r="I36" s="14">
        <v>0</v>
      </c>
      <c r="J36" s="14">
        <f t="shared" si="0"/>
        <v>0</v>
      </c>
      <c r="K36" s="91"/>
      <c r="L36" s="91"/>
      <c r="M36" s="91"/>
      <c r="N36" s="87"/>
    </row>
  </sheetData>
  <mergeCells count="8">
    <mergeCell ref="N35:N36"/>
    <mergeCell ref="A1:J1"/>
    <mergeCell ref="B2:F2"/>
    <mergeCell ref="G2:J7"/>
    <mergeCell ref="K2:M2"/>
    <mergeCell ref="K3:M36"/>
    <mergeCell ref="B4:C4"/>
    <mergeCell ref="B6:C6"/>
  </mergeCells>
  <pageMargins left="0" right="0" top="0.39409448818897608" bottom="0.39409448818897608" header="0" footer="0"/>
  <pageSetup paperSize="9" scale="78" orientation="landscape" r:id="rId1"/>
  <headerFooter>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workbookViewId="0">
      <selection activeCell="Q11" sqref="Q11"/>
    </sheetView>
  </sheetViews>
  <sheetFormatPr baseColWidth="10" defaultColWidth="11" defaultRowHeight="14.25"/>
  <cols>
    <col min="1" max="13" width="10.75" customWidth="1"/>
    <col min="14" max="14" width="11.75" customWidth="1"/>
    <col min="15" max="15" width="11" customWidth="1"/>
  </cols>
  <sheetData>
    <row r="1" spans="1:14">
      <c r="A1" s="88" t="s">
        <v>0</v>
      </c>
      <c r="B1" s="88"/>
      <c r="C1" s="88"/>
      <c r="D1" s="88"/>
      <c r="E1" s="88"/>
      <c r="F1" s="88"/>
      <c r="G1" s="88"/>
      <c r="H1" s="88"/>
      <c r="I1" s="88"/>
      <c r="J1" s="88"/>
      <c r="N1" s="1"/>
    </row>
    <row r="2" spans="1:14" ht="42.75">
      <c r="A2" s="2" t="s">
        <v>1</v>
      </c>
      <c r="B2" s="89" t="s">
        <v>39</v>
      </c>
      <c r="C2" s="89"/>
      <c r="D2" s="89"/>
      <c r="E2" s="89"/>
      <c r="F2" s="89"/>
      <c r="G2" s="93" t="e" vm="2">
        <v>#VALUE!</v>
      </c>
      <c r="H2" s="93"/>
      <c r="I2" s="93"/>
      <c r="J2" s="93"/>
      <c r="K2" s="88" t="s">
        <v>3</v>
      </c>
      <c r="L2" s="88"/>
      <c r="M2" s="88"/>
      <c r="N2" s="3" t="s">
        <v>4</v>
      </c>
    </row>
    <row r="3" spans="1:14">
      <c r="A3" s="4"/>
      <c r="B3" s="1"/>
      <c r="C3" s="1"/>
      <c r="D3" s="1"/>
      <c r="E3" s="1"/>
      <c r="F3" s="1"/>
      <c r="G3" s="93"/>
      <c r="H3" s="93"/>
      <c r="I3" s="93"/>
      <c r="J3" s="93"/>
      <c r="K3" s="91" t="s">
        <v>40</v>
      </c>
      <c r="L3" s="91"/>
      <c r="M3" s="91"/>
      <c r="N3" s="5">
        <v>15</v>
      </c>
    </row>
    <row r="4" spans="1:14" ht="28.5">
      <c r="A4" s="2" t="s">
        <v>6</v>
      </c>
      <c r="B4" s="89">
        <v>150</v>
      </c>
      <c r="C4" s="89"/>
      <c r="D4" s="1" t="s">
        <v>7</v>
      </c>
      <c r="E4" s="52">
        <f>SUM(J9:J36)/B4</f>
        <v>2.5114999999999998</v>
      </c>
      <c r="F4" s="1"/>
      <c r="G4" s="93"/>
      <c r="H4" s="93"/>
      <c r="I4" s="93"/>
      <c r="J4" s="93"/>
      <c r="K4" s="91"/>
      <c r="L4" s="91"/>
      <c r="M4" s="91"/>
      <c r="N4" s="6"/>
    </row>
    <row r="5" spans="1:14">
      <c r="A5" s="4"/>
      <c r="B5" s="1"/>
      <c r="C5" s="1"/>
      <c r="D5" s="1"/>
      <c r="E5" s="1"/>
      <c r="F5" s="1"/>
      <c r="G5" s="93"/>
      <c r="H5" s="93"/>
      <c r="I5" s="93"/>
      <c r="J5" s="93"/>
      <c r="K5" s="91"/>
      <c r="L5" s="91"/>
      <c r="M5" s="91"/>
      <c r="N5" s="6">
        <v>20</v>
      </c>
    </row>
    <row r="6" spans="1:14" ht="57">
      <c r="A6" s="2" t="s">
        <v>8</v>
      </c>
      <c r="B6" s="92">
        <v>4</v>
      </c>
      <c r="C6" s="92"/>
      <c r="D6" s="1"/>
      <c r="E6" s="1"/>
      <c r="F6" s="1"/>
      <c r="G6" s="93"/>
      <c r="H6" s="93"/>
      <c r="I6" s="93"/>
      <c r="J6" s="93"/>
      <c r="K6" s="91"/>
      <c r="L6" s="91"/>
      <c r="M6" s="91"/>
      <c r="N6" s="6">
        <v>15</v>
      </c>
    </row>
    <row r="7" spans="1:14">
      <c r="A7" s="7"/>
      <c r="B7" s="8"/>
      <c r="C7" s="8"/>
      <c r="D7" s="8"/>
      <c r="E7" s="8"/>
      <c r="F7" s="8"/>
      <c r="G7" s="93"/>
      <c r="H7" s="93"/>
      <c r="I7" s="93"/>
      <c r="J7" s="93"/>
      <c r="K7" s="91"/>
      <c r="L7" s="91"/>
      <c r="M7" s="91"/>
      <c r="N7" s="9">
        <v>5</v>
      </c>
    </row>
    <row r="8" spans="1:14" ht="28.5">
      <c r="A8" s="10" t="s">
        <v>9</v>
      </c>
      <c r="B8" s="10" t="s">
        <v>10</v>
      </c>
      <c r="C8" s="10" t="s">
        <v>11</v>
      </c>
      <c r="D8" s="10" t="s">
        <v>12</v>
      </c>
      <c r="E8" s="10" t="s">
        <v>13</v>
      </c>
      <c r="F8" s="10" t="s">
        <v>14</v>
      </c>
      <c r="G8" s="10" t="s">
        <v>15</v>
      </c>
      <c r="H8" s="10" t="s">
        <v>16</v>
      </c>
      <c r="I8" s="10" t="s">
        <v>17</v>
      </c>
      <c r="J8" s="10" t="s">
        <v>18</v>
      </c>
      <c r="K8" s="91"/>
      <c r="L8" s="91"/>
      <c r="M8" s="91"/>
    </row>
    <row r="9" spans="1:14" ht="42.75">
      <c r="A9" s="15" t="s">
        <v>41</v>
      </c>
      <c r="B9" s="15" t="s">
        <v>24</v>
      </c>
      <c r="C9" s="15">
        <v>4</v>
      </c>
      <c r="D9" s="15" t="s">
        <v>21</v>
      </c>
      <c r="E9" s="15" t="s">
        <v>21</v>
      </c>
      <c r="F9" s="15">
        <f>C9/B6</f>
        <v>1</v>
      </c>
      <c r="G9" s="15">
        <f>F9*B4</f>
        <v>150</v>
      </c>
      <c r="H9" s="15" t="s">
        <v>42</v>
      </c>
      <c r="I9" s="16">
        <v>2.25</v>
      </c>
      <c r="J9" s="16">
        <f t="shared" ref="J9:J36" si="0">I9*G9</f>
        <v>337.5</v>
      </c>
      <c r="K9" s="91"/>
      <c r="L9" s="91"/>
      <c r="M9" s="91"/>
      <c r="N9" s="6">
        <v>20</v>
      </c>
    </row>
    <row r="10" spans="1:14">
      <c r="A10" s="15" t="s">
        <v>43</v>
      </c>
      <c r="B10" s="15" t="s">
        <v>24</v>
      </c>
      <c r="C10" s="15">
        <v>0.04</v>
      </c>
      <c r="D10" s="15" t="s">
        <v>25</v>
      </c>
      <c r="E10" s="15" t="s">
        <v>25</v>
      </c>
      <c r="F10" s="15">
        <f>C10/B6</f>
        <v>0.01</v>
      </c>
      <c r="G10" s="15">
        <f>F10*B4</f>
        <v>1.5</v>
      </c>
      <c r="H10" s="15" t="s">
        <v>44</v>
      </c>
      <c r="I10" s="16">
        <v>1.3</v>
      </c>
      <c r="J10" s="16">
        <f t="shared" si="0"/>
        <v>1.9500000000000002</v>
      </c>
      <c r="K10" s="91"/>
      <c r="L10" s="91"/>
      <c r="M10" s="91"/>
      <c r="N10" s="6"/>
    </row>
    <row r="11" spans="1:14">
      <c r="A11" s="15" t="s">
        <v>45</v>
      </c>
      <c r="B11" s="15" t="s">
        <v>24</v>
      </c>
      <c r="C11" s="15">
        <v>0.04</v>
      </c>
      <c r="D11" s="15" t="s">
        <v>25</v>
      </c>
      <c r="E11" s="15" t="s">
        <v>25</v>
      </c>
      <c r="F11" s="15">
        <f>C11/B6</f>
        <v>0.01</v>
      </c>
      <c r="G11" s="15">
        <f>F11*B4</f>
        <v>1.5</v>
      </c>
      <c r="H11" s="15" t="s">
        <v>44</v>
      </c>
      <c r="I11" s="16">
        <v>1.8</v>
      </c>
      <c r="J11" s="16">
        <f t="shared" si="0"/>
        <v>2.7</v>
      </c>
      <c r="K11" s="91"/>
      <c r="L11" s="91"/>
      <c r="M11" s="91"/>
      <c r="N11" s="6">
        <v>10</v>
      </c>
    </row>
    <row r="12" spans="1:14" ht="28.5">
      <c r="A12" s="15" t="s">
        <v>46</v>
      </c>
      <c r="B12" s="15" t="s">
        <v>24</v>
      </c>
      <c r="C12" s="15">
        <v>0.01</v>
      </c>
      <c r="D12" s="15" t="s">
        <v>30</v>
      </c>
      <c r="E12" s="15" t="s">
        <v>30</v>
      </c>
      <c r="F12" s="15">
        <f>C12/B6</f>
        <v>2.5000000000000001E-3</v>
      </c>
      <c r="G12" s="15">
        <f>F12*B4</f>
        <v>0.375</v>
      </c>
      <c r="H12" s="15" t="s">
        <v>47</v>
      </c>
      <c r="I12" s="16">
        <v>1.9</v>
      </c>
      <c r="J12" s="16">
        <f t="shared" si="0"/>
        <v>0.71249999999999991</v>
      </c>
      <c r="K12" s="91"/>
      <c r="L12" s="91"/>
      <c r="M12" s="91"/>
    </row>
    <row r="13" spans="1:14" ht="28.5">
      <c r="A13" s="15" t="s">
        <v>32</v>
      </c>
      <c r="B13" s="15" t="s">
        <v>24</v>
      </c>
      <c r="C13" s="15">
        <v>0.2</v>
      </c>
      <c r="D13" s="15" t="s">
        <v>30</v>
      </c>
      <c r="E13" s="15" t="s">
        <v>30</v>
      </c>
      <c r="F13" s="15">
        <f>C13/B6</f>
        <v>0.05</v>
      </c>
      <c r="G13" s="15">
        <f>F13*B4</f>
        <v>7.5</v>
      </c>
      <c r="H13" s="15" t="s">
        <v>31</v>
      </c>
      <c r="I13" s="16">
        <v>2.64</v>
      </c>
      <c r="J13" s="16">
        <f t="shared" si="0"/>
        <v>19.8</v>
      </c>
      <c r="K13" s="91"/>
      <c r="L13" s="91"/>
      <c r="M13" s="91"/>
      <c r="N13" s="6">
        <v>10</v>
      </c>
    </row>
    <row r="14" spans="1:14" ht="28.5">
      <c r="A14" s="15" t="s">
        <v>48</v>
      </c>
      <c r="B14" s="15" t="s">
        <v>49</v>
      </c>
      <c r="C14" s="15">
        <v>0.03</v>
      </c>
      <c r="D14" s="15" t="s">
        <v>25</v>
      </c>
      <c r="E14" s="15" t="s">
        <v>25</v>
      </c>
      <c r="F14" s="15">
        <f>C14/B6</f>
        <v>7.4999999999999997E-3</v>
      </c>
      <c r="G14" s="15">
        <f>F14*B4</f>
        <v>1.125</v>
      </c>
      <c r="H14" s="15" t="s">
        <v>47</v>
      </c>
      <c r="I14" s="16">
        <v>11</v>
      </c>
      <c r="J14" s="16">
        <f t="shared" si="0"/>
        <v>12.375</v>
      </c>
      <c r="K14" s="91"/>
      <c r="L14" s="91"/>
      <c r="M14" s="91"/>
    </row>
    <row r="15" spans="1:14" ht="28.5">
      <c r="A15" s="15" t="s">
        <v>50</v>
      </c>
      <c r="B15" s="15" t="s">
        <v>49</v>
      </c>
      <c r="C15" s="15">
        <v>0.01</v>
      </c>
      <c r="D15" s="15" t="s">
        <v>25</v>
      </c>
      <c r="E15" s="15" t="s">
        <v>25</v>
      </c>
      <c r="F15" s="15">
        <f>C15/B6</f>
        <v>2.5000000000000001E-3</v>
      </c>
      <c r="G15" s="15">
        <f>F15*B4</f>
        <v>0.375</v>
      </c>
      <c r="H15" s="15" t="s">
        <v>47</v>
      </c>
      <c r="I15" s="16">
        <v>0.8</v>
      </c>
      <c r="J15" s="16">
        <f t="shared" si="0"/>
        <v>0.30000000000000004</v>
      </c>
      <c r="K15" s="91"/>
      <c r="L15" s="91"/>
      <c r="M15" s="91"/>
      <c r="N15" s="6"/>
    </row>
    <row r="16" spans="1:14" ht="28.5">
      <c r="A16" s="15" t="s">
        <v>51</v>
      </c>
      <c r="B16" s="15" t="s">
        <v>24</v>
      </c>
      <c r="C16" s="15">
        <v>0.01</v>
      </c>
      <c r="D16" s="15" t="s">
        <v>25</v>
      </c>
      <c r="E16" s="15" t="s">
        <v>25</v>
      </c>
      <c r="F16" s="15">
        <f>C16/B6</f>
        <v>2.5000000000000001E-3</v>
      </c>
      <c r="G16" s="15">
        <f>F16*B4</f>
        <v>0.375</v>
      </c>
      <c r="H16" s="15" t="s">
        <v>31</v>
      </c>
      <c r="I16" s="16">
        <v>3.7</v>
      </c>
      <c r="J16" s="16">
        <f t="shared" si="0"/>
        <v>1.3875000000000002</v>
      </c>
      <c r="K16" s="91"/>
      <c r="L16" s="91"/>
      <c r="M16" s="91"/>
      <c r="N16" s="6"/>
    </row>
    <row r="17" spans="1:14">
      <c r="A17" s="15"/>
      <c r="B17" s="15"/>
      <c r="C17" s="15"/>
      <c r="D17" s="15"/>
      <c r="E17" s="15"/>
      <c r="F17" s="15">
        <f>C17/B6</f>
        <v>0</v>
      </c>
      <c r="G17" s="15">
        <f>F17*B4</f>
        <v>0</v>
      </c>
      <c r="H17" s="15"/>
      <c r="I17" s="16">
        <v>0</v>
      </c>
      <c r="J17" s="16">
        <f t="shared" si="0"/>
        <v>0</v>
      </c>
      <c r="K17" s="91"/>
      <c r="L17" s="91"/>
      <c r="M17" s="91"/>
      <c r="N17" s="6"/>
    </row>
    <row r="18" spans="1:14">
      <c r="A18" s="15"/>
      <c r="B18" s="15"/>
      <c r="C18" s="15"/>
      <c r="D18" s="15"/>
      <c r="E18" s="15"/>
      <c r="F18" s="15">
        <f>C18/B6</f>
        <v>0</v>
      </c>
      <c r="G18" s="15">
        <f>F18*B4</f>
        <v>0</v>
      </c>
      <c r="H18" s="15"/>
      <c r="I18" s="16">
        <v>0</v>
      </c>
      <c r="J18" s="16">
        <f t="shared" si="0"/>
        <v>0</v>
      </c>
      <c r="K18" s="91"/>
      <c r="L18" s="91"/>
      <c r="M18" s="91"/>
      <c r="N18" s="6"/>
    </row>
    <row r="19" spans="1:14">
      <c r="A19" s="15"/>
      <c r="B19" s="15"/>
      <c r="C19" s="15"/>
      <c r="D19" s="15"/>
      <c r="E19" s="15"/>
      <c r="F19" s="15">
        <f>C19/B6</f>
        <v>0</v>
      </c>
      <c r="G19" s="15">
        <f>F19*B4</f>
        <v>0</v>
      </c>
      <c r="H19" s="15"/>
      <c r="I19" s="16">
        <v>0</v>
      </c>
      <c r="J19" s="16">
        <f t="shared" si="0"/>
        <v>0</v>
      </c>
      <c r="K19" s="91"/>
      <c r="L19" s="91"/>
      <c r="M19" s="91"/>
      <c r="N19" s="6"/>
    </row>
    <row r="20" spans="1:14">
      <c r="A20" s="15"/>
      <c r="B20" s="15"/>
      <c r="C20" s="15"/>
      <c r="D20" s="15"/>
      <c r="E20" s="15"/>
      <c r="F20" s="15">
        <f>C20/B6</f>
        <v>0</v>
      </c>
      <c r="G20" s="15">
        <f>F20*B4</f>
        <v>0</v>
      </c>
      <c r="H20" s="15"/>
      <c r="I20" s="16">
        <v>0</v>
      </c>
      <c r="J20" s="16">
        <f t="shared" si="0"/>
        <v>0</v>
      </c>
      <c r="K20" s="91"/>
      <c r="L20" s="91"/>
      <c r="M20" s="91"/>
      <c r="N20" s="6"/>
    </row>
    <row r="21" spans="1:14">
      <c r="A21" s="15"/>
      <c r="B21" s="15"/>
      <c r="C21" s="15"/>
      <c r="D21" s="15"/>
      <c r="E21" s="15"/>
      <c r="F21" s="15">
        <f>C21/B6</f>
        <v>0</v>
      </c>
      <c r="G21" s="15">
        <f>F21*B4</f>
        <v>0</v>
      </c>
      <c r="H21" s="15"/>
      <c r="I21" s="16">
        <v>0</v>
      </c>
      <c r="J21" s="16">
        <f t="shared" si="0"/>
        <v>0</v>
      </c>
      <c r="K21" s="91"/>
      <c r="L21" s="91"/>
      <c r="M21" s="91"/>
      <c r="N21" s="6"/>
    </row>
    <row r="22" spans="1:14">
      <c r="A22" s="15"/>
      <c r="B22" s="15"/>
      <c r="C22" s="15"/>
      <c r="D22" s="15"/>
      <c r="E22" s="15"/>
      <c r="F22" s="15">
        <f>C22/B6</f>
        <v>0</v>
      </c>
      <c r="G22" s="15">
        <f>F22*B4</f>
        <v>0</v>
      </c>
      <c r="H22" s="15"/>
      <c r="I22" s="16">
        <v>0</v>
      </c>
      <c r="J22" s="16">
        <f t="shared" si="0"/>
        <v>0</v>
      </c>
      <c r="K22" s="91"/>
      <c r="L22" s="91"/>
      <c r="M22" s="91"/>
      <c r="N22" s="6"/>
    </row>
    <row r="23" spans="1:14">
      <c r="A23" s="15"/>
      <c r="B23" s="15"/>
      <c r="C23" s="15"/>
      <c r="D23" s="15"/>
      <c r="E23" s="15"/>
      <c r="F23" s="15">
        <f>C23/B6</f>
        <v>0</v>
      </c>
      <c r="G23" s="15">
        <f>F23*B4</f>
        <v>0</v>
      </c>
      <c r="H23" s="15"/>
      <c r="I23" s="16">
        <v>0</v>
      </c>
      <c r="J23" s="16">
        <f t="shared" si="0"/>
        <v>0</v>
      </c>
      <c r="K23" s="91"/>
      <c r="L23" s="91"/>
      <c r="M23" s="91"/>
      <c r="N23" s="6"/>
    </row>
    <row r="24" spans="1:14">
      <c r="A24" s="15"/>
      <c r="B24" s="15"/>
      <c r="C24" s="15"/>
      <c r="D24" s="15"/>
      <c r="E24" s="15"/>
      <c r="F24" s="15">
        <f>C24/B6</f>
        <v>0</v>
      </c>
      <c r="G24" s="15">
        <f>F24*B4</f>
        <v>0</v>
      </c>
      <c r="H24" s="15"/>
      <c r="I24" s="16">
        <v>0</v>
      </c>
      <c r="J24" s="16">
        <f t="shared" si="0"/>
        <v>0</v>
      </c>
      <c r="K24" s="91"/>
      <c r="L24" s="91"/>
      <c r="M24" s="91"/>
      <c r="N24" s="6"/>
    </row>
    <row r="25" spans="1:14">
      <c r="A25" s="15"/>
      <c r="B25" s="15"/>
      <c r="C25" s="15"/>
      <c r="D25" s="15"/>
      <c r="E25" s="15"/>
      <c r="F25" s="15">
        <f>C25/B6</f>
        <v>0</v>
      </c>
      <c r="G25" s="15">
        <f>F25*B4</f>
        <v>0</v>
      </c>
      <c r="H25" s="15"/>
      <c r="I25" s="16">
        <v>0</v>
      </c>
      <c r="J25" s="16">
        <f t="shared" si="0"/>
        <v>0</v>
      </c>
      <c r="K25" s="91"/>
      <c r="L25" s="91"/>
      <c r="M25" s="91"/>
      <c r="N25" s="6"/>
    </row>
    <row r="26" spans="1:14">
      <c r="A26" s="15"/>
      <c r="B26" s="15"/>
      <c r="C26" s="15"/>
      <c r="D26" s="15"/>
      <c r="E26" s="15"/>
      <c r="F26" s="15">
        <f>C26/B6</f>
        <v>0</v>
      </c>
      <c r="G26" s="15">
        <f>F26*B4</f>
        <v>0</v>
      </c>
      <c r="H26" s="15"/>
      <c r="I26" s="16">
        <v>0</v>
      </c>
      <c r="J26" s="16">
        <f t="shared" si="0"/>
        <v>0</v>
      </c>
      <c r="K26" s="91"/>
      <c r="L26" s="91"/>
      <c r="M26" s="91"/>
      <c r="N26" s="6"/>
    </row>
    <row r="27" spans="1:14">
      <c r="A27" s="15"/>
      <c r="B27" s="15"/>
      <c r="C27" s="15"/>
      <c r="D27" s="15"/>
      <c r="E27" s="15"/>
      <c r="F27" s="15">
        <f>C27/B6</f>
        <v>0</v>
      </c>
      <c r="G27" s="15">
        <f>F27*B4</f>
        <v>0</v>
      </c>
      <c r="H27" s="15"/>
      <c r="I27" s="16">
        <v>0</v>
      </c>
      <c r="J27" s="16">
        <f t="shared" si="0"/>
        <v>0</v>
      </c>
      <c r="K27" s="91"/>
      <c r="L27" s="91"/>
      <c r="M27" s="91"/>
      <c r="N27" s="6"/>
    </row>
    <row r="28" spans="1:14">
      <c r="A28" s="15"/>
      <c r="B28" s="15"/>
      <c r="C28" s="15"/>
      <c r="D28" s="15"/>
      <c r="E28" s="15"/>
      <c r="F28" s="15">
        <f>C28/B6</f>
        <v>0</v>
      </c>
      <c r="G28" s="15">
        <f>F28*B4</f>
        <v>0</v>
      </c>
      <c r="H28" s="15"/>
      <c r="I28" s="16">
        <v>0</v>
      </c>
      <c r="J28" s="16">
        <f t="shared" si="0"/>
        <v>0</v>
      </c>
      <c r="K28" s="91"/>
      <c r="L28" s="91"/>
      <c r="M28" s="91"/>
      <c r="N28" s="6"/>
    </row>
    <row r="29" spans="1:14">
      <c r="A29" s="15"/>
      <c r="B29" s="15"/>
      <c r="C29" s="15"/>
      <c r="D29" s="15"/>
      <c r="E29" s="15"/>
      <c r="F29" s="15">
        <f>C29/B6</f>
        <v>0</v>
      </c>
      <c r="G29" s="15">
        <f>F29*B4</f>
        <v>0</v>
      </c>
      <c r="H29" s="15"/>
      <c r="I29" s="16">
        <v>0</v>
      </c>
      <c r="J29" s="16">
        <f t="shared" si="0"/>
        <v>0</v>
      </c>
      <c r="K29" s="91"/>
      <c r="L29" s="91"/>
      <c r="M29" s="91"/>
      <c r="N29" s="6"/>
    </row>
    <row r="30" spans="1:14">
      <c r="A30" s="15"/>
      <c r="B30" s="15"/>
      <c r="C30" s="15"/>
      <c r="D30" s="15"/>
      <c r="E30" s="15"/>
      <c r="F30" s="15">
        <f>C30/B6</f>
        <v>0</v>
      </c>
      <c r="G30" s="15">
        <f>F30*B4</f>
        <v>0</v>
      </c>
      <c r="H30" s="15"/>
      <c r="I30" s="16">
        <v>0</v>
      </c>
      <c r="J30" s="16">
        <f t="shared" si="0"/>
        <v>0</v>
      </c>
      <c r="K30" s="91"/>
      <c r="L30" s="91"/>
      <c r="M30" s="91"/>
      <c r="N30" s="6"/>
    </row>
    <row r="31" spans="1:14">
      <c r="A31" s="15"/>
      <c r="B31" s="15"/>
      <c r="C31" s="15"/>
      <c r="D31" s="15"/>
      <c r="E31" s="15"/>
      <c r="F31" s="15">
        <f>C31/B6</f>
        <v>0</v>
      </c>
      <c r="G31" s="15">
        <f>F31*B4</f>
        <v>0</v>
      </c>
      <c r="H31" s="15"/>
      <c r="I31" s="16">
        <v>0</v>
      </c>
      <c r="J31" s="16">
        <f t="shared" si="0"/>
        <v>0</v>
      </c>
      <c r="K31" s="91"/>
      <c r="L31" s="91"/>
      <c r="M31" s="91"/>
      <c r="N31" s="6"/>
    </row>
    <row r="32" spans="1:14">
      <c r="A32" s="15"/>
      <c r="B32" s="15"/>
      <c r="C32" s="15"/>
      <c r="D32" s="15"/>
      <c r="E32" s="15"/>
      <c r="F32" s="15">
        <f>C32/B6</f>
        <v>0</v>
      </c>
      <c r="G32" s="15">
        <f>F32*B4</f>
        <v>0</v>
      </c>
      <c r="H32" s="15"/>
      <c r="I32" s="16">
        <v>0</v>
      </c>
      <c r="J32" s="16">
        <f t="shared" si="0"/>
        <v>0</v>
      </c>
      <c r="K32" s="91"/>
      <c r="L32" s="91"/>
      <c r="M32" s="91"/>
      <c r="N32" s="6"/>
    </row>
    <row r="33" spans="1:14">
      <c r="A33" s="15"/>
      <c r="B33" s="15"/>
      <c r="C33" s="15"/>
      <c r="D33" s="15"/>
      <c r="E33" s="15"/>
      <c r="F33" s="15">
        <f>C33/B6</f>
        <v>0</v>
      </c>
      <c r="G33" s="15">
        <f>F33*B4</f>
        <v>0</v>
      </c>
      <c r="H33" s="15"/>
      <c r="I33" s="16">
        <v>0</v>
      </c>
      <c r="J33" s="16">
        <f t="shared" si="0"/>
        <v>0</v>
      </c>
      <c r="K33" s="91"/>
      <c r="L33" s="91"/>
      <c r="M33" s="91"/>
      <c r="N33" s="6"/>
    </row>
    <row r="34" spans="1:14" ht="28.5">
      <c r="A34" s="15"/>
      <c r="B34" s="15"/>
      <c r="C34" s="15"/>
      <c r="D34" s="15"/>
      <c r="E34" s="15"/>
      <c r="F34" s="15">
        <f>C34/B6</f>
        <v>0</v>
      </c>
      <c r="G34" s="15">
        <f>F34*B4</f>
        <v>0</v>
      </c>
      <c r="H34" s="15"/>
      <c r="I34" s="16">
        <v>0</v>
      </c>
      <c r="J34" s="16">
        <f t="shared" si="0"/>
        <v>0</v>
      </c>
      <c r="K34" s="91"/>
      <c r="L34" s="91"/>
      <c r="M34" s="91"/>
      <c r="N34" s="3" t="s">
        <v>38</v>
      </c>
    </row>
    <row r="35" spans="1:14">
      <c r="A35" s="15"/>
      <c r="B35" s="15"/>
      <c r="C35" s="15"/>
      <c r="D35" s="15"/>
      <c r="E35" s="15"/>
      <c r="F35" s="15">
        <f>C35/B6</f>
        <v>0</v>
      </c>
      <c r="G35" s="15">
        <f>F35*B4</f>
        <v>0</v>
      </c>
      <c r="H35" s="15"/>
      <c r="I35" s="16">
        <v>0</v>
      </c>
      <c r="J35" s="16">
        <f t="shared" si="0"/>
        <v>0</v>
      </c>
      <c r="K35" s="91"/>
      <c r="L35" s="91"/>
      <c r="M35" s="91"/>
      <c r="N35" s="87">
        <f>SUM(N3:N33)</f>
        <v>95</v>
      </c>
    </row>
    <row r="36" spans="1:14">
      <c r="A36" s="15"/>
      <c r="B36" s="15"/>
      <c r="C36" s="15"/>
      <c r="D36" s="15"/>
      <c r="E36" s="15"/>
      <c r="F36" s="15">
        <f>C36/B6</f>
        <v>0</v>
      </c>
      <c r="G36" s="15">
        <f>F36*B4</f>
        <v>0</v>
      </c>
      <c r="H36" s="15"/>
      <c r="I36" s="16">
        <v>0</v>
      </c>
      <c r="J36" s="16">
        <f t="shared" si="0"/>
        <v>0</v>
      </c>
      <c r="K36" s="91"/>
      <c r="L36" s="91"/>
      <c r="M36" s="91"/>
      <c r="N36" s="87"/>
    </row>
  </sheetData>
  <mergeCells count="8">
    <mergeCell ref="N35:N36"/>
    <mergeCell ref="A1:J1"/>
    <mergeCell ref="B2:F2"/>
    <mergeCell ref="G2:J7"/>
    <mergeCell ref="K2:M2"/>
    <mergeCell ref="K3:M36"/>
    <mergeCell ref="B4:C4"/>
    <mergeCell ref="B6:C6"/>
  </mergeCells>
  <pageMargins left="0" right="0" top="0.39409448818897608" bottom="0.39409448818897608" header="0" footer="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workbookViewId="0">
      <selection activeCell="J10" sqref="J10"/>
    </sheetView>
  </sheetViews>
  <sheetFormatPr baseColWidth="10" defaultColWidth="11" defaultRowHeight="14.25"/>
  <cols>
    <col min="1" max="13" width="10.75" customWidth="1"/>
    <col min="14" max="14" width="13.5" customWidth="1"/>
    <col min="15" max="15" width="11" customWidth="1"/>
  </cols>
  <sheetData>
    <row r="1" spans="1:14">
      <c r="A1" s="88" t="s">
        <v>0</v>
      </c>
      <c r="B1" s="88"/>
      <c r="C1" s="88"/>
      <c r="D1" s="88"/>
      <c r="E1" s="88"/>
      <c r="F1" s="88"/>
      <c r="G1" s="88"/>
      <c r="H1" s="88"/>
      <c r="I1" s="88"/>
      <c r="J1" s="88"/>
      <c r="N1" s="1"/>
    </row>
    <row r="2" spans="1:14" ht="42.75">
      <c r="A2" s="2" t="s">
        <v>1</v>
      </c>
      <c r="B2" s="89" t="s">
        <v>52</v>
      </c>
      <c r="C2" s="89"/>
      <c r="D2" s="89"/>
      <c r="E2" s="89"/>
      <c r="F2" s="89"/>
      <c r="G2" s="90" t="e" vm="3">
        <v>#VALUE!</v>
      </c>
      <c r="H2" s="90"/>
      <c r="I2" s="90"/>
      <c r="J2" s="90"/>
      <c r="K2" s="88" t="s">
        <v>3</v>
      </c>
      <c r="L2" s="88"/>
      <c r="M2" s="88"/>
      <c r="N2" s="3" t="s">
        <v>4</v>
      </c>
    </row>
    <row r="3" spans="1:14">
      <c r="A3" s="4"/>
      <c r="B3" s="1"/>
      <c r="C3" s="1"/>
      <c r="D3" s="1"/>
      <c r="E3" s="1"/>
      <c r="F3" s="1"/>
      <c r="G3" s="90"/>
      <c r="H3" s="90"/>
      <c r="I3" s="90"/>
      <c r="J3" s="90"/>
      <c r="K3" s="91" t="s">
        <v>53</v>
      </c>
      <c r="L3" s="91"/>
      <c r="M3" s="91"/>
      <c r="N3" s="5">
        <v>10</v>
      </c>
    </row>
    <row r="4" spans="1:14" ht="28.5">
      <c r="A4" s="2" t="s">
        <v>6</v>
      </c>
      <c r="B4" s="89">
        <v>150</v>
      </c>
      <c r="C4" s="89"/>
      <c r="D4" s="1" t="s">
        <v>7</v>
      </c>
      <c r="E4" s="52">
        <f>SUM(J9:J36)/B4</f>
        <v>0.93800000000000017</v>
      </c>
      <c r="F4" s="1"/>
      <c r="G4" s="90"/>
      <c r="H4" s="90"/>
      <c r="I4" s="90"/>
      <c r="J4" s="90"/>
      <c r="K4" s="91"/>
      <c r="L4" s="91"/>
      <c r="M4" s="91"/>
      <c r="N4" s="6"/>
    </row>
    <row r="5" spans="1:14">
      <c r="A5" s="4"/>
      <c r="B5" s="1"/>
      <c r="C5" s="1"/>
      <c r="D5" s="1"/>
      <c r="E5" s="1"/>
      <c r="F5" s="1"/>
      <c r="G5" s="90"/>
      <c r="H5" s="90"/>
      <c r="I5" s="90"/>
      <c r="J5" s="90"/>
      <c r="K5" s="91"/>
      <c r="L5" s="91"/>
      <c r="M5" s="91"/>
      <c r="N5" s="6">
        <v>5</v>
      </c>
    </row>
    <row r="6" spans="1:14" ht="57">
      <c r="A6" s="2" t="s">
        <v>8</v>
      </c>
      <c r="B6" s="92">
        <v>4</v>
      </c>
      <c r="C6" s="92"/>
      <c r="D6" s="1"/>
      <c r="E6" s="1"/>
      <c r="F6" s="1"/>
      <c r="G6" s="90"/>
      <c r="H6" s="90"/>
      <c r="I6" s="90"/>
      <c r="J6" s="90"/>
      <c r="K6" s="91"/>
      <c r="L6" s="91"/>
      <c r="M6" s="91"/>
      <c r="N6" s="6">
        <v>20</v>
      </c>
    </row>
    <row r="7" spans="1:14">
      <c r="A7" s="7"/>
      <c r="B7" s="8"/>
      <c r="C7" s="8"/>
      <c r="D7" s="8"/>
      <c r="E7" s="8"/>
      <c r="F7" s="8"/>
      <c r="G7" s="90"/>
      <c r="H7" s="90"/>
      <c r="I7" s="90"/>
      <c r="J7" s="90"/>
      <c r="K7" s="91"/>
      <c r="L7" s="91"/>
      <c r="M7" s="91"/>
      <c r="N7" s="9"/>
    </row>
    <row r="8" spans="1:14" ht="28.5">
      <c r="A8" s="10" t="s">
        <v>9</v>
      </c>
      <c r="B8" s="10" t="s">
        <v>10</v>
      </c>
      <c r="C8" s="10" t="s">
        <v>11</v>
      </c>
      <c r="D8" s="10" t="s">
        <v>12</v>
      </c>
      <c r="E8" s="10" t="s">
        <v>13</v>
      </c>
      <c r="F8" s="10" t="s">
        <v>14</v>
      </c>
      <c r="G8" s="10" t="s">
        <v>15</v>
      </c>
      <c r="H8" s="10" t="s">
        <v>16</v>
      </c>
      <c r="I8" s="10" t="s">
        <v>17</v>
      </c>
      <c r="J8" s="10" t="s">
        <v>18</v>
      </c>
      <c r="K8" s="91"/>
      <c r="L8" s="91"/>
      <c r="M8" s="91"/>
      <c r="N8" s="9">
        <v>20</v>
      </c>
    </row>
    <row r="9" spans="1:14" ht="42.75">
      <c r="A9" s="10" t="s">
        <v>54</v>
      </c>
      <c r="B9" s="10" t="s">
        <v>24</v>
      </c>
      <c r="C9" s="10">
        <v>0.8</v>
      </c>
      <c r="D9" s="10" t="s">
        <v>25</v>
      </c>
      <c r="E9" s="10" t="s">
        <v>25</v>
      </c>
      <c r="F9" s="10">
        <f>C9/B6</f>
        <v>0.2</v>
      </c>
      <c r="G9" s="10">
        <f>F9*B4</f>
        <v>30</v>
      </c>
      <c r="H9" s="10" t="s">
        <v>44</v>
      </c>
      <c r="I9" s="12">
        <v>2.2999999999999998</v>
      </c>
      <c r="J9" s="12">
        <f t="shared" ref="J9:J36" si="0">I9*G9</f>
        <v>69</v>
      </c>
      <c r="K9" s="91"/>
      <c r="L9" s="91"/>
      <c r="M9" s="91"/>
      <c r="N9" s="6">
        <v>5</v>
      </c>
    </row>
    <row r="10" spans="1:14" ht="28.5">
      <c r="A10" s="10" t="s">
        <v>55</v>
      </c>
      <c r="B10" s="10" t="s">
        <v>56</v>
      </c>
      <c r="C10" s="10">
        <v>0.8</v>
      </c>
      <c r="D10" s="10" t="s">
        <v>25</v>
      </c>
      <c r="E10" s="10" t="s">
        <v>25</v>
      </c>
      <c r="F10" s="10">
        <f>C10/B6</f>
        <v>0.2</v>
      </c>
      <c r="G10" s="10">
        <f>F10*B4</f>
        <v>30</v>
      </c>
      <c r="H10" s="10" t="s">
        <v>57</v>
      </c>
      <c r="I10" s="12">
        <v>2.25</v>
      </c>
      <c r="J10" s="12">
        <f t="shared" si="0"/>
        <v>67.5</v>
      </c>
      <c r="K10" s="91"/>
      <c r="L10" s="91"/>
      <c r="M10" s="91"/>
      <c r="N10" s="6"/>
    </row>
    <row r="11" spans="1:14" ht="28.5">
      <c r="A11" s="10" t="s">
        <v>51</v>
      </c>
      <c r="B11" s="10" t="s">
        <v>24</v>
      </c>
      <c r="C11" s="10">
        <v>0.02</v>
      </c>
      <c r="D11" s="10" t="s">
        <v>25</v>
      </c>
      <c r="E11" s="10" t="s">
        <v>25</v>
      </c>
      <c r="F11" s="10">
        <f>C11/B6</f>
        <v>5.0000000000000001E-3</v>
      </c>
      <c r="G11" s="10">
        <f>F11*B4</f>
        <v>0.75</v>
      </c>
      <c r="H11" s="10" t="s">
        <v>31</v>
      </c>
      <c r="I11" s="12">
        <v>3.7</v>
      </c>
      <c r="J11" s="12">
        <f t="shared" si="0"/>
        <v>2.7750000000000004</v>
      </c>
      <c r="K11" s="91"/>
      <c r="L11" s="91"/>
      <c r="M11" s="91"/>
      <c r="N11" s="6">
        <v>5</v>
      </c>
    </row>
    <row r="12" spans="1:14" ht="28.5">
      <c r="A12" s="10" t="s">
        <v>58</v>
      </c>
      <c r="B12" s="10" t="s">
        <v>49</v>
      </c>
      <c r="C12" s="10">
        <v>0.02</v>
      </c>
      <c r="D12" s="10" t="s">
        <v>30</v>
      </c>
      <c r="E12" s="10" t="s">
        <v>30</v>
      </c>
      <c r="F12" s="10">
        <f>C12/B6</f>
        <v>5.0000000000000001E-3</v>
      </c>
      <c r="G12" s="10">
        <f>F12*B4</f>
        <v>0.75</v>
      </c>
      <c r="H12" s="10" t="s">
        <v>47</v>
      </c>
      <c r="I12" s="12">
        <v>1.9</v>
      </c>
      <c r="J12" s="12">
        <f t="shared" si="0"/>
        <v>1.4249999999999998</v>
      </c>
      <c r="K12" s="91"/>
      <c r="L12" s="91"/>
      <c r="M12" s="91"/>
      <c r="N12" s="6"/>
    </row>
    <row r="13" spans="1:14">
      <c r="A13" s="10"/>
      <c r="B13" s="10"/>
      <c r="C13" s="10"/>
      <c r="D13" s="10"/>
      <c r="E13" s="10"/>
      <c r="F13" s="10">
        <f>C13/B6</f>
        <v>0</v>
      </c>
      <c r="G13" s="10">
        <f>F13*B4</f>
        <v>0</v>
      </c>
      <c r="H13" s="10"/>
      <c r="I13" s="12">
        <v>0</v>
      </c>
      <c r="J13" s="12">
        <f t="shared" si="0"/>
        <v>0</v>
      </c>
      <c r="K13" s="91"/>
      <c r="L13" s="91"/>
      <c r="M13" s="91"/>
      <c r="N13" s="6"/>
    </row>
    <row r="14" spans="1:14">
      <c r="A14" s="10"/>
      <c r="B14" s="10"/>
      <c r="C14" s="10"/>
      <c r="D14" s="10"/>
      <c r="E14" s="10"/>
      <c r="F14" s="10">
        <f>C14/B6</f>
        <v>0</v>
      </c>
      <c r="G14" s="10">
        <f>F14*B4</f>
        <v>0</v>
      </c>
      <c r="H14" s="10"/>
      <c r="I14" s="12">
        <v>0</v>
      </c>
      <c r="J14" s="12">
        <f t="shared" si="0"/>
        <v>0</v>
      </c>
      <c r="K14" s="91"/>
      <c r="L14" s="91"/>
      <c r="M14" s="91"/>
      <c r="N14" s="6"/>
    </row>
    <row r="15" spans="1:14">
      <c r="A15" s="10"/>
      <c r="B15" s="10"/>
      <c r="C15" s="10"/>
      <c r="D15" s="10"/>
      <c r="E15" s="10"/>
      <c r="F15" s="10">
        <f>C15/B6</f>
        <v>0</v>
      </c>
      <c r="G15" s="10">
        <f>F15*B4</f>
        <v>0</v>
      </c>
      <c r="H15" s="10"/>
      <c r="I15" s="12">
        <v>0</v>
      </c>
      <c r="J15" s="12">
        <f t="shared" si="0"/>
        <v>0</v>
      </c>
      <c r="K15" s="91"/>
      <c r="L15" s="91"/>
      <c r="M15" s="91"/>
      <c r="N15" s="6"/>
    </row>
    <row r="16" spans="1:14">
      <c r="A16" s="10"/>
      <c r="B16" s="10"/>
      <c r="C16" s="10"/>
      <c r="D16" s="10"/>
      <c r="E16" s="10"/>
      <c r="F16" s="10">
        <f>C16/B6</f>
        <v>0</v>
      </c>
      <c r="G16" s="10">
        <f>F16*B4</f>
        <v>0</v>
      </c>
      <c r="H16" s="10"/>
      <c r="I16" s="12">
        <v>0</v>
      </c>
      <c r="J16" s="12">
        <f t="shared" si="0"/>
        <v>0</v>
      </c>
      <c r="K16" s="91"/>
      <c r="L16" s="91"/>
      <c r="M16" s="91"/>
      <c r="N16" s="6"/>
    </row>
    <row r="17" spans="1:14">
      <c r="A17" s="10"/>
      <c r="B17" s="10"/>
      <c r="C17" s="10"/>
      <c r="D17" s="10"/>
      <c r="E17" s="10"/>
      <c r="F17" s="10">
        <f>C17/B6</f>
        <v>0</v>
      </c>
      <c r="G17" s="10">
        <f>F17*B4</f>
        <v>0</v>
      </c>
      <c r="H17" s="10"/>
      <c r="I17" s="12">
        <v>0</v>
      </c>
      <c r="J17" s="12">
        <f t="shared" si="0"/>
        <v>0</v>
      </c>
      <c r="K17" s="91"/>
      <c r="L17" s="91"/>
      <c r="M17" s="91"/>
      <c r="N17" s="6"/>
    </row>
    <row r="18" spans="1:14">
      <c r="A18" s="13"/>
      <c r="B18" s="13"/>
      <c r="C18" s="13"/>
      <c r="D18" s="13"/>
      <c r="E18" s="13"/>
      <c r="F18" s="13">
        <f>C18/B6</f>
        <v>0</v>
      </c>
      <c r="G18" s="13">
        <f>F18*B4</f>
        <v>0</v>
      </c>
      <c r="H18" s="13"/>
      <c r="I18" s="14">
        <v>0</v>
      </c>
      <c r="J18" s="14">
        <f t="shared" si="0"/>
        <v>0</v>
      </c>
      <c r="K18" s="91"/>
      <c r="L18" s="91"/>
      <c r="M18" s="91"/>
      <c r="N18" s="6"/>
    </row>
    <row r="19" spans="1:14">
      <c r="A19" s="13"/>
      <c r="B19" s="13"/>
      <c r="C19" s="13"/>
      <c r="D19" s="13"/>
      <c r="E19" s="13"/>
      <c r="F19" s="13">
        <f>C19/B6</f>
        <v>0</v>
      </c>
      <c r="G19" s="13">
        <f>F19*B4</f>
        <v>0</v>
      </c>
      <c r="H19" s="13"/>
      <c r="I19" s="14">
        <v>0</v>
      </c>
      <c r="J19" s="14">
        <f t="shared" si="0"/>
        <v>0</v>
      </c>
      <c r="K19" s="91"/>
      <c r="L19" s="91"/>
      <c r="M19" s="91"/>
      <c r="N19" s="6"/>
    </row>
    <row r="20" spans="1:14">
      <c r="A20" s="13"/>
      <c r="B20" s="13"/>
      <c r="C20" s="13"/>
      <c r="D20" s="13"/>
      <c r="E20" s="13"/>
      <c r="F20" s="13">
        <f>C20/B6</f>
        <v>0</v>
      </c>
      <c r="G20" s="13">
        <f>F20*B4</f>
        <v>0</v>
      </c>
      <c r="H20" s="13"/>
      <c r="I20" s="14">
        <v>0</v>
      </c>
      <c r="J20" s="14">
        <f t="shared" si="0"/>
        <v>0</v>
      </c>
      <c r="K20" s="91"/>
      <c r="L20" s="91"/>
      <c r="M20" s="91"/>
      <c r="N20" s="6"/>
    </row>
    <row r="21" spans="1:14">
      <c r="A21" s="13"/>
      <c r="B21" s="13"/>
      <c r="C21" s="13"/>
      <c r="D21" s="13"/>
      <c r="E21" s="13"/>
      <c r="F21" s="13">
        <f>C21/B6</f>
        <v>0</v>
      </c>
      <c r="G21" s="13">
        <f>F21*B4</f>
        <v>0</v>
      </c>
      <c r="H21" s="13"/>
      <c r="I21" s="14">
        <v>0</v>
      </c>
      <c r="J21" s="14">
        <f t="shared" si="0"/>
        <v>0</v>
      </c>
      <c r="K21" s="91"/>
      <c r="L21" s="91"/>
      <c r="M21" s="91"/>
      <c r="N21" s="6"/>
    </row>
    <row r="22" spans="1:14">
      <c r="A22" s="13"/>
      <c r="B22" s="13"/>
      <c r="C22" s="13"/>
      <c r="D22" s="13"/>
      <c r="E22" s="13"/>
      <c r="F22" s="13">
        <f>C22/B6</f>
        <v>0</v>
      </c>
      <c r="G22" s="13">
        <f>F22*B4</f>
        <v>0</v>
      </c>
      <c r="H22" s="13"/>
      <c r="I22" s="14">
        <v>0</v>
      </c>
      <c r="J22" s="14">
        <f t="shared" si="0"/>
        <v>0</v>
      </c>
      <c r="K22" s="91"/>
      <c r="L22" s="91"/>
      <c r="M22" s="91"/>
      <c r="N22" s="6"/>
    </row>
    <row r="23" spans="1:14">
      <c r="A23" s="13"/>
      <c r="B23" s="13"/>
      <c r="C23" s="13"/>
      <c r="D23" s="13"/>
      <c r="E23" s="13"/>
      <c r="F23" s="13">
        <f>C23/B6</f>
        <v>0</v>
      </c>
      <c r="G23" s="13">
        <f>F23*B4</f>
        <v>0</v>
      </c>
      <c r="H23" s="13"/>
      <c r="I23" s="14">
        <v>0</v>
      </c>
      <c r="J23" s="14">
        <f t="shared" si="0"/>
        <v>0</v>
      </c>
      <c r="K23" s="91"/>
      <c r="L23" s="91"/>
      <c r="M23" s="91"/>
      <c r="N23" s="6"/>
    </row>
    <row r="24" spans="1:14">
      <c r="A24" s="13"/>
      <c r="B24" s="13"/>
      <c r="C24" s="13"/>
      <c r="D24" s="13"/>
      <c r="E24" s="13"/>
      <c r="F24" s="13">
        <f>C24/B6</f>
        <v>0</v>
      </c>
      <c r="G24" s="13">
        <f>F24*B4</f>
        <v>0</v>
      </c>
      <c r="H24" s="13"/>
      <c r="I24" s="14">
        <v>0</v>
      </c>
      <c r="J24" s="14">
        <f t="shared" si="0"/>
        <v>0</v>
      </c>
      <c r="K24" s="91"/>
      <c r="L24" s="91"/>
      <c r="M24" s="91"/>
      <c r="N24" s="6"/>
    </row>
    <row r="25" spans="1:14">
      <c r="A25" s="13"/>
      <c r="B25" s="13"/>
      <c r="C25" s="13"/>
      <c r="D25" s="13"/>
      <c r="E25" s="13"/>
      <c r="F25" s="13">
        <f>C25/B6</f>
        <v>0</v>
      </c>
      <c r="G25" s="13">
        <f>F25*B4</f>
        <v>0</v>
      </c>
      <c r="H25" s="13"/>
      <c r="I25" s="14">
        <v>0</v>
      </c>
      <c r="J25" s="14">
        <f t="shared" si="0"/>
        <v>0</v>
      </c>
      <c r="K25" s="91"/>
      <c r="L25" s="91"/>
      <c r="M25" s="91"/>
      <c r="N25" s="6"/>
    </row>
    <row r="26" spans="1:14">
      <c r="A26" s="13"/>
      <c r="B26" s="13"/>
      <c r="C26" s="13"/>
      <c r="D26" s="13"/>
      <c r="E26" s="13"/>
      <c r="F26" s="13">
        <f>C26/B6</f>
        <v>0</v>
      </c>
      <c r="G26" s="13">
        <f>F26*B4</f>
        <v>0</v>
      </c>
      <c r="H26" s="13"/>
      <c r="I26" s="14">
        <v>0</v>
      </c>
      <c r="J26" s="14">
        <f t="shared" si="0"/>
        <v>0</v>
      </c>
      <c r="K26" s="91"/>
      <c r="L26" s="91"/>
      <c r="M26" s="91"/>
      <c r="N26" s="6"/>
    </row>
    <row r="27" spans="1:14">
      <c r="A27" s="13"/>
      <c r="B27" s="13"/>
      <c r="C27" s="13"/>
      <c r="D27" s="13"/>
      <c r="E27" s="13"/>
      <c r="F27" s="13">
        <f>C27/B6</f>
        <v>0</v>
      </c>
      <c r="G27" s="13">
        <f>F27*B4</f>
        <v>0</v>
      </c>
      <c r="H27" s="13"/>
      <c r="I27" s="14">
        <v>0</v>
      </c>
      <c r="J27" s="14">
        <f t="shared" si="0"/>
        <v>0</v>
      </c>
      <c r="K27" s="91"/>
      <c r="L27" s="91"/>
      <c r="M27" s="91"/>
      <c r="N27" s="6"/>
    </row>
    <row r="28" spans="1:14">
      <c r="A28" s="13"/>
      <c r="B28" s="13"/>
      <c r="C28" s="13"/>
      <c r="D28" s="13"/>
      <c r="E28" s="13"/>
      <c r="F28" s="13">
        <f>C28/B6</f>
        <v>0</v>
      </c>
      <c r="G28" s="13">
        <f>F28*B4</f>
        <v>0</v>
      </c>
      <c r="H28" s="13"/>
      <c r="I28" s="14">
        <v>0</v>
      </c>
      <c r="J28" s="14">
        <f t="shared" si="0"/>
        <v>0</v>
      </c>
      <c r="K28" s="91"/>
      <c r="L28" s="91"/>
      <c r="M28" s="91"/>
      <c r="N28" s="6"/>
    </row>
    <row r="29" spans="1:14">
      <c r="A29" s="13"/>
      <c r="B29" s="13"/>
      <c r="C29" s="13"/>
      <c r="D29" s="13"/>
      <c r="E29" s="13"/>
      <c r="F29" s="13">
        <f>C29/B6</f>
        <v>0</v>
      </c>
      <c r="G29" s="13">
        <f>F29*B4</f>
        <v>0</v>
      </c>
      <c r="H29" s="13"/>
      <c r="I29" s="14">
        <v>0</v>
      </c>
      <c r="J29" s="14">
        <f t="shared" si="0"/>
        <v>0</v>
      </c>
      <c r="K29" s="91"/>
      <c r="L29" s="91"/>
      <c r="M29" s="91"/>
      <c r="N29" s="6"/>
    </row>
    <row r="30" spans="1:14">
      <c r="A30" s="13"/>
      <c r="B30" s="13"/>
      <c r="C30" s="13"/>
      <c r="D30" s="13"/>
      <c r="E30" s="13"/>
      <c r="F30" s="13">
        <f>C30/B6</f>
        <v>0</v>
      </c>
      <c r="G30" s="13">
        <f>F30*B4</f>
        <v>0</v>
      </c>
      <c r="H30" s="13"/>
      <c r="I30" s="14">
        <v>0</v>
      </c>
      <c r="J30" s="14">
        <f t="shared" si="0"/>
        <v>0</v>
      </c>
      <c r="K30" s="91"/>
      <c r="L30" s="91"/>
      <c r="M30" s="91"/>
      <c r="N30" s="6"/>
    </row>
    <row r="31" spans="1:14">
      <c r="A31" s="13"/>
      <c r="B31" s="13"/>
      <c r="C31" s="13"/>
      <c r="D31" s="13"/>
      <c r="E31" s="13"/>
      <c r="F31" s="13">
        <f>C31/B6</f>
        <v>0</v>
      </c>
      <c r="G31" s="13">
        <f>F31*B4</f>
        <v>0</v>
      </c>
      <c r="H31" s="13"/>
      <c r="I31" s="14">
        <v>0</v>
      </c>
      <c r="J31" s="14">
        <f t="shared" si="0"/>
        <v>0</v>
      </c>
      <c r="K31" s="91"/>
      <c r="L31" s="91"/>
      <c r="M31" s="91"/>
      <c r="N31" s="6"/>
    </row>
    <row r="32" spans="1:14">
      <c r="A32" s="13"/>
      <c r="B32" s="13"/>
      <c r="C32" s="13"/>
      <c r="D32" s="13"/>
      <c r="E32" s="13"/>
      <c r="F32" s="13">
        <f>C32/B6</f>
        <v>0</v>
      </c>
      <c r="G32" s="13">
        <f>F32*B4</f>
        <v>0</v>
      </c>
      <c r="H32" s="13"/>
      <c r="I32" s="14">
        <v>0</v>
      </c>
      <c r="J32" s="14">
        <f t="shared" si="0"/>
        <v>0</v>
      </c>
      <c r="K32" s="91"/>
      <c r="L32" s="91"/>
      <c r="M32" s="91"/>
      <c r="N32" s="6"/>
    </row>
    <row r="33" spans="1:14">
      <c r="A33" s="13"/>
      <c r="B33" s="13"/>
      <c r="C33" s="13"/>
      <c r="D33" s="13"/>
      <c r="E33" s="13"/>
      <c r="F33" s="13">
        <f>C33/B6</f>
        <v>0</v>
      </c>
      <c r="G33" s="13">
        <f>F33*B4</f>
        <v>0</v>
      </c>
      <c r="H33" s="13"/>
      <c r="I33" s="14">
        <v>0</v>
      </c>
      <c r="J33" s="14">
        <f t="shared" si="0"/>
        <v>0</v>
      </c>
      <c r="K33" s="91"/>
      <c r="L33" s="91"/>
      <c r="M33" s="91"/>
      <c r="N33" s="6"/>
    </row>
    <row r="34" spans="1:14" ht="28.5">
      <c r="A34" s="13"/>
      <c r="B34" s="13"/>
      <c r="C34" s="13"/>
      <c r="D34" s="13"/>
      <c r="E34" s="13"/>
      <c r="F34" s="13">
        <f>C34/B6</f>
        <v>0</v>
      </c>
      <c r="G34" s="13">
        <f>F34*B4</f>
        <v>0</v>
      </c>
      <c r="H34" s="13"/>
      <c r="I34" s="14">
        <v>0</v>
      </c>
      <c r="J34" s="14">
        <f t="shared" si="0"/>
        <v>0</v>
      </c>
      <c r="K34" s="91"/>
      <c r="L34" s="91"/>
      <c r="M34" s="91"/>
      <c r="N34" s="3" t="s">
        <v>38</v>
      </c>
    </row>
    <row r="35" spans="1:14">
      <c r="A35" s="13"/>
      <c r="B35" s="13"/>
      <c r="C35" s="13"/>
      <c r="D35" s="13"/>
      <c r="E35" s="13"/>
      <c r="F35" s="13">
        <f>C35/B6</f>
        <v>0</v>
      </c>
      <c r="G35" s="13">
        <f>F35*B4</f>
        <v>0</v>
      </c>
      <c r="H35" s="13"/>
      <c r="I35" s="14">
        <v>0</v>
      </c>
      <c r="J35" s="14">
        <f t="shared" si="0"/>
        <v>0</v>
      </c>
      <c r="K35" s="91"/>
      <c r="L35" s="91"/>
      <c r="M35" s="91"/>
      <c r="N35" s="87">
        <f>SUM(N3:N33)</f>
        <v>65</v>
      </c>
    </row>
    <row r="36" spans="1:14">
      <c r="A36" s="13"/>
      <c r="B36" s="13"/>
      <c r="C36" s="13"/>
      <c r="D36" s="13"/>
      <c r="E36" s="13"/>
      <c r="F36" s="13">
        <f>C36/B6</f>
        <v>0</v>
      </c>
      <c r="G36" s="13">
        <f>F36*B4</f>
        <v>0</v>
      </c>
      <c r="H36" s="13"/>
      <c r="I36" s="14">
        <v>0</v>
      </c>
      <c r="J36" s="14">
        <f t="shared" si="0"/>
        <v>0</v>
      </c>
      <c r="K36" s="91"/>
      <c r="L36" s="91"/>
      <c r="M36" s="91"/>
      <c r="N36" s="87"/>
    </row>
  </sheetData>
  <mergeCells count="8">
    <mergeCell ref="N35:N36"/>
    <mergeCell ref="A1:J1"/>
    <mergeCell ref="B2:F2"/>
    <mergeCell ref="G2:J7"/>
    <mergeCell ref="K2:M2"/>
    <mergeCell ref="K3:M36"/>
    <mergeCell ref="B4:C4"/>
    <mergeCell ref="B6:C6"/>
  </mergeCells>
  <pageMargins left="0" right="0" top="0.39409448818897608" bottom="0.39409448818897608" header="0" footer="0"/>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6"/>
  <sheetViews>
    <sheetView topLeftCell="A2" workbookViewId="0">
      <selection activeCell="A13" sqref="A13"/>
    </sheetView>
  </sheetViews>
  <sheetFormatPr baseColWidth="10" defaultColWidth="11" defaultRowHeight="14.25"/>
  <cols>
    <col min="1" max="13" width="10.75" customWidth="1"/>
    <col min="14" max="14" width="12.125" customWidth="1"/>
    <col min="15" max="15" width="11" customWidth="1"/>
  </cols>
  <sheetData>
    <row r="1" spans="1:14">
      <c r="A1" s="88" t="s">
        <v>0</v>
      </c>
      <c r="B1" s="88"/>
      <c r="C1" s="88"/>
      <c r="D1" s="88"/>
      <c r="E1" s="88"/>
      <c r="F1" s="88"/>
      <c r="G1" s="88"/>
      <c r="H1" s="88"/>
      <c r="I1" s="88"/>
      <c r="J1" s="88"/>
      <c r="N1" s="1"/>
    </row>
    <row r="2" spans="1:14" ht="42.75">
      <c r="A2" s="2" t="s">
        <v>1</v>
      </c>
      <c r="B2" s="89" t="s">
        <v>59</v>
      </c>
      <c r="C2" s="89"/>
      <c r="D2" s="89"/>
      <c r="E2" s="89"/>
      <c r="F2" s="89"/>
      <c r="G2" s="93" t="e" vm="4">
        <v>#VALUE!</v>
      </c>
      <c r="H2" s="93"/>
      <c r="I2" s="93"/>
      <c r="J2" s="93"/>
      <c r="K2" s="88" t="s">
        <v>3</v>
      </c>
      <c r="L2" s="88"/>
      <c r="M2" s="88"/>
      <c r="N2" s="3" t="s">
        <v>4</v>
      </c>
    </row>
    <row r="3" spans="1:14">
      <c r="A3" s="4"/>
      <c r="B3" s="1"/>
      <c r="C3" s="1"/>
      <c r="D3" s="1"/>
      <c r="E3" s="1"/>
      <c r="F3" s="1"/>
      <c r="G3" s="93"/>
      <c r="H3" s="93"/>
      <c r="I3" s="93"/>
      <c r="J3" s="93"/>
      <c r="K3" s="94" t="s">
        <v>60</v>
      </c>
      <c r="L3" s="94"/>
      <c r="M3" s="94"/>
      <c r="N3" s="5">
        <v>15</v>
      </c>
    </row>
    <row r="4" spans="1:14" ht="28.5">
      <c r="A4" s="2" t="s">
        <v>6</v>
      </c>
      <c r="B4" s="89">
        <v>150</v>
      </c>
      <c r="C4" s="89"/>
      <c r="D4" s="1" t="s">
        <v>7</v>
      </c>
      <c r="E4" s="52">
        <f>SUM(J9:J36)/B4</f>
        <v>1.0124025000000001</v>
      </c>
      <c r="F4" s="1"/>
      <c r="G4" s="93"/>
      <c r="H4" s="93"/>
      <c r="I4" s="93"/>
      <c r="J4" s="93"/>
      <c r="K4" s="94"/>
      <c r="L4" s="94"/>
      <c r="M4" s="94"/>
      <c r="N4" s="6"/>
    </row>
    <row r="5" spans="1:14">
      <c r="A5" s="4"/>
      <c r="B5" s="1"/>
      <c r="C5" s="1"/>
      <c r="D5" s="1"/>
      <c r="E5" s="1"/>
      <c r="F5" s="1"/>
      <c r="G5" s="93"/>
      <c r="H5" s="93"/>
      <c r="I5" s="93"/>
      <c r="J5" s="93"/>
      <c r="K5" s="94"/>
      <c r="L5" s="94"/>
      <c r="M5" s="94"/>
      <c r="N5" s="6">
        <v>5</v>
      </c>
    </row>
    <row r="6" spans="1:14" ht="57">
      <c r="A6" s="2" t="s">
        <v>8</v>
      </c>
      <c r="B6" s="92">
        <v>8</v>
      </c>
      <c r="C6" s="92"/>
      <c r="D6" s="1"/>
      <c r="E6" s="1"/>
      <c r="F6" s="1"/>
      <c r="G6" s="93"/>
      <c r="H6" s="93"/>
      <c r="I6" s="93"/>
      <c r="J6" s="93"/>
      <c r="K6" s="94"/>
      <c r="L6" s="94"/>
      <c r="M6" s="94"/>
      <c r="N6" s="6">
        <v>15</v>
      </c>
    </row>
    <row r="7" spans="1:14">
      <c r="A7" s="7"/>
      <c r="B7" s="8"/>
      <c r="C7" s="8"/>
      <c r="D7" s="8"/>
      <c r="E7" s="8"/>
      <c r="F7" s="8"/>
      <c r="G7" s="93"/>
      <c r="H7" s="93"/>
      <c r="I7" s="93"/>
      <c r="J7" s="93"/>
      <c r="K7" s="94"/>
      <c r="L7" s="94"/>
      <c r="M7" s="94"/>
      <c r="N7" s="9"/>
    </row>
    <row r="8" spans="1:14" ht="28.5">
      <c r="A8" s="10" t="s">
        <v>9</v>
      </c>
      <c r="B8" s="10" t="s">
        <v>10</v>
      </c>
      <c r="C8" s="10" t="s">
        <v>11</v>
      </c>
      <c r="D8" s="10" t="s">
        <v>12</v>
      </c>
      <c r="E8" s="10" t="s">
        <v>13</v>
      </c>
      <c r="F8" s="10" t="s">
        <v>14</v>
      </c>
      <c r="G8" s="10" t="s">
        <v>15</v>
      </c>
      <c r="H8" s="10" t="s">
        <v>16</v>
      </c>
      <c r="I8" s="10" t="s">
        <v>17</v>
      </c>
      <c r="J8" s="10" t="s">
        <v>18</v>
      </c>
      <c r="K8" s="94"/>
      <c r="L8" s="94"/>
      <c r="M8" s="94"/>
      <c r="N8" s="9">
        <v>5</v>
      </c>
    </row>
    <row r="9" spans="1:14" ht="42.75">
      <c r="A9" s="15" t="s">
        <v>61</v>
      </c>
      <c r="B9" s="15" t="s">
        <v>56</v>
      </c>
      <c r="C9" s="15">
        <v>2</v>
      </c>
      <c r="D9" s="15" t="s">
        <v>21</v>
      </c>
      <c r="E9" s="15" t="s">
        <v>21</v>
      </c>
      <c r="F9" s="15">
        <f>C9/B6</f>
        <v>0.25</v>
      </c>
      <c r="G9" s="15">
        <f>F9*B4</f>
        <v>37.5</v>
      </c>
      <c r="H9" s="15" t="s">
        <v>62</v>
      </c>
      <c r="I9" s="17">
        <v>1.1419999999999999</v>
      </c>
      <c r="J9" s="16">
        <f t="shared" ref="J9:J36" si="0">I9*G9</f>
        <v>42.824999999999996</v>
      </c>
      <c r="K9" s="94"/>
      <c r="L9" s="94"/>
      <c r="M9" s="94"/>
      <c r="N9" s="6">
        <v>10</v>
      </c>
    </row>
    <row r="10" spans="1:14" ht="28.5">
      <c r="A10" s="15" t="s">
        <v>63</v>
      </c>
      <c r="B10" s="15" t="s">
        <v>24</v>
      </c>
      <c r="C10" s="15">
        <v>0.1</v>
      </c>
      <c r="D10" s="15" t="s">
        <v>64</v>
      </c>
      <c r="E10" s="15" t="s">
        <v>64</v>
      </c>
      <c r="F10" s="15">
        <f>C10/B6</f>
        <v>1.2500000000000001E-2</v>
      </c>
      <c r="G10" s="15">
        <f>F10*B4</f>
        <v>1.875</v>
      </c>
      <c r="H10" s="15" t="s">
        <v>65</v>
      </c>
      <c r="I10" s="16">
        <v>4.3600000000000003</v>
      </c>
      <c r="J10" s="16">
        <f t="shared" si="0"/>
        <v>8.1750000000000007</v>
      </c>
      <c r="K10" s="94"/>
      <c r="L10" s="94"/>
      <c r="M10" s="94"/>
      <c r="N10" s="6"/>
    </row>
    <row r="11" spans="1:14" ht="28.5">
      <c r="A11" s="15" t="s">
        <v>66</v>
      </c>
      <c r="B11" s="15" t="s">
        <v>49</v>
      </c>
      <c r="C11" s="15">
        <v>0.1</v>
      </c>
      <c r="D11" s="15" t="s">
        <v>64</v>
      </c>
      <c r="E11" s="15" t="s">
        <v>64</v>
      </c>
      <c r="F11" s="15">
        <f>C11/B6</f>
        <v>1.2500000000000001E-2</v>
      </c>
      <c r="G11" s="15">
        <f>F11*B4</f>
        <v>1.875</v>
      </c>
      <c r="H11" s="15" t="s">
        <v>47</v>
      </c>
      <c r="I11" s="16">
        <v>1.28</v>
      </c>
      <c r="J11" s="16">
        <f t="shared" si="0"/>
        <v>2.4</v>
      </c>
      <c r="K11" s="94"/>
      <c r="L11" s="94"/>
      <c r="M11" s="94"/>
      <c r="N11" s="6">
        <v>15</v>
      </c>
    </row>
    <row r="12" spans="1:14" ht="28.5">
      <c r="A12" s="15" t="s">
        <v>67</v>
      </c>
      <c r="B12" s="15" t="s">
        <v>49</v>
      </c>
      <c r="C12" s="15">
        <v>0.1</v>
      </c>
      <c r="D12" s="15" t="s">
        <v>64</v>
      </c>
      <c r="E12" s="15" t="s">
        <v>64</v>
      </c>
      <c r="F12" s="15">
        <f>C12/B6</f>
        <v>1.2500000000000001E-2</v>
      </c>
      <c r="G12" s="15">
        <f>F12*B4</f>
        <v>1.875</v>
      </c>
      <c r="H12" s="15" t="s">
        <v>47</v>
      </c>
      <c r="I12" s="16">
        <v>12.5</v>
      </c>
      <c r="J12" s="16">
        <f t="shared" si="0"/>
        <v>23.4375</v>
      </c>
      <c r="K12" s="94"/>
      <c r="L12" s="94"/>
      <c r="M12" s="94"/>
      <c r="N12" s="6"/>
    </row>
    <row r="13" spans="1:14" ht="28.5">
      <c r="A13" s="15" t="s">
        <v>68</v>
      </c>
      <c r="B13" s="15" t="s">
        <v>24</v>
      </c>
      <c r="C13" s="15">
        <v>2</v>
      </c>
      <c r="D13" s="15" t="s">
        <v>21</v>
      </c>
      <c r="E13" s="15" t="s">
        <v>69</v>
      </c>
      <c r="F13" s="15">
        <f>C13/B6</f>
        <v>0.25</v>
      </c>
      <c r="G13" s="15">
        <f>F13*B4</f>
        <v>37.5</v>
      </c>
      <c r="H13" s="15" t="s">
        <v>31</v>
      </c>
      <c r="I13" s="16">
        <v>0.09</v>
      </c>
      <c r="J13" s="16">
        <f t="shared" si="0"/>
        <v>3.375</v>
      </c>
      <c r="K13" s="94"/>
      <c r="L13" s="94"/>
      <c r="M13" s="94"/>
      <c r="N13" s="6"/>
    </row>
    <row r="14" spans="1:14" ht="28.5">
      <c r="A14" s="15" t="s">
        <v>70</v>
      </c>
      <c r="B14" s="15" t="s">
        <v>49</v>
      </c>
      <c r="C14" s="15">
        <v>0.05</v>
      </c>
      <c r="D14" s="15" t="s">
        <v>29</v>
      </c>
      <c r="E14" s="15" t="s">
        <v>29</v>
      </c>
      <c r="F14" s="15">
        <f>C14/B6</f>
        <v>6.2500000000000003E-3</v>
      </c>
      <c r="G14" s="15">
        <f>F14*B4</f>
        <v>0.9375</v>
      </c>
      <c r="H14" s="15" t="s">
        <v>47</v>
      </c>
      <c r="I14" s="16">
        <v>8</v>
      </c>
      <c r="J14" s="16">
        <f t="shared" si="0"/>
        <v>7.5</v>
      </c>
      <c r="K14" s="94"/>
      <c r="L14" s="94"/>
      <c r="M14" s="94"/>
      <c r="N14" s="6"/>
    </row>
    <row r="15" spans="1:14" ht="28.5">
      <c r="A15" s="15" t="s">
        <v>71</v>
      </c>
      <c r="B15" s="15" t="s">
        <v>49</v>
      </c>
      <c r="C15" s="15">
        <v>0.33400000000000002</v>
      </c>
      <c r="D15" s="15" t="s">
        <v>72</v>
      </c>
      <c r="E15" s="15" t="s">
        <v>72</v>
      </c>
      <c r="F15" s="15">
        <f>C15/B6</f>
        <v>4.1750000000000002E-2</v>
      </c>
      <c r="G15" s="15">
        <f>F15*B4</f>
        <v>6.2625000000000002</v>
      </c>
      <c r="H15" s="15" t="s">
        <v>47</v>
      </c>
      <c r="I15" s="16">
        <v>10.029999999999999</v>
      </c>
      <c r="J15" s="16">
        <f t="shared" si="0"/>
        <v>62.812874999999998</v>
      </c>
      <c r="K15" s="94"/>
      <c r="L15" s="94"/>
      <c r="M15" s="94"/>
      <c r="N15" s="6"/>
    </row>
    <row r="16" spans="1:14" ht="28.5">
      <c r="A16" s="15" t="s">
        <v>73</v>
      </c>
      <c r="B16" s="15" t="s">
        <v>49</v>
      </c>
      <c r="C16" s="15">
        <v>0.02</v>
      </c>
      <c r="D16" s="15" t="s">
        <v>74</v>
      </c>
      <c r="E16" s="15" t="s">
        <v>75</v>
      </c>
      <c r="F16" s="15">
        <f>C16/B6</f>
        <v>2.5000000000000001E-3</v>
      </c>
      <c r="G16" s="15">
        <f>F16*B4</f>
        <v>0.375</v>
      </c>
      <c r="H16" s="15" t="s">
        <v>47</v>
      </c>
      <c r="I16" s="16">
        <v>3.56</v>
      </c>
      <c r="J16" s="16">
        <f t="shared" si="0"/>
        <v>1.335</v>
      </c>
      <c r="K16" s="94"/>
      <c r="L16" s="94"/>
      <c r="M16" s="94"/>
      <c r="N16" s="6"/>
    </row>
    <row r="17" spans="1:14">
      <c r="A17" s="15"/>
      <c r="B17" s="15"/>
      <c r="C17" s="15"/>
      <c r="D17" s="15"/>
      <c r="E17" s="15"/>
      <c r="F17" s="15">
        <f>C17/B6</f>
        <v>0</v>
      </c>
      <c r="G17" s="15">
        <f>F17*B4</f>
        <v>0</v>
      </c>
      <c r="H17" s="15"/>
      <c r="I17" s="16">
        <v>0</v>
      </c>
      <c r="J17" s="16">
        <f t="shared" si="0"/>
        <v>0</v>
      </c>
      <c r="K17" s="94"/>
      <c r="L17" s="94"/>
      <c r="M17" s="94"/>
      <c r="N17" s="6"/>
    </row>
    <row r="18" spans="1:14">
      <c r="A18" s="15"/>
      <c r="B18" s="15"/>
      <c r="C18" s="15"/>
      <c r="D18" s="15"/>
      <c r="E18" s="15"/>
      <c r="F18" s="15">
        <f>C18/B6</f>
        <v>0</v>
      </c>
      <c r="G18" s="15">
        <f>F18*B4</f>
        <v>0</v>
      </c>
      <c r="H18" s="15"/>
      <c r="I18" s="16">
        <v>0</v>
      </c>
      <c r="J18" s="16">
        <f t="shared" si="0"/>
        <v>0</v>
      </c>
      <c r="K18" s="94"/>
      <c r="L18" s="94"/>
      <c r="M18" s="94"/>
      <c r="N18" s="6"/>
    </row>
    <row r="19" spans="1:14">
      <c r="A19" s="15"/>
      <c r="B19" s="15"/>
      <c r="C19" s="15"/>
      <c r="D19" s="15"/>
      <c r="E19" s="15"/>
      <c r="F19" s="15">
        <f>C19/B6</f>
        <v>0</v>
      </c>
      <c r="G19" s="15">
        <f>F19*B4</f>
        <v>0</v>
      </c>
      <c r="H19" s="15"/>
      <c r="I19" s="16">
        <v>0</v>
      </c>
      <c r="J19" s="16">
        <f t="shared" si="0"/>
        <v>0</v>
      </c>
      <c r="K19" s="94"/>
      <c r="L19" s="94"/>
      <c r="M19" s="94"/>
      <c r="N19" s="6"/>
    </row>
    <row r="20" spans="1:14">
      <c r="A20" s="15"/>
      <c r="B20" s="15"/>
      <c r="C20" s="15"/>
      <c r="D20" s="15"/>
      <c r="E20" s="15"/>
      <c r="F20" s="15">
        <f>C20/B6</f>
        <v>0</v>
      </c>
      <c r="G20" s="15">
        <f>F20*B4</f>
        <v>0</v>
      </c>
      <c r="H20" s="15"/>
      <c r="I20" s="16">
        <v>0</v>
      </c>
      <c r="J20" s="16">
        <f t="shared" si="0"/>
        <v>0</v>
      </c>
      <c r="K20" s="94"/>
      <c r="L20" s="94"/>
      <c r="M20" s="94"/>
      <c r="N20" s="6"/>
    </row>
    <row r="21" spans="1:14">
      <c r="A21" s="15"/>
      <c r="B21" s="15"/>
      <c r="C21" s="15"/>
      <c r="D21" s="15"/>
      <c r="E21" s="15"/>
      <c r="F21" s="15">
        <f>C21/B6</f>
        <v>0</v>
      </c>
      <c r="G21" s="15">
        <f>F21*B4</f>
        <v>0</v>
      </c>
      <c r="H21" s="15"/>
      <c r="I21" s="16">
        <v>0</v>
      </c>
      <c r="J21" s="16">
        <f t="shared" si="0"/>
        <v>0</v>
      </c>
      <c r="K21" s="94"/>
      <c r="L21" s="94"/>
      <c r="M21" s="94"/>
      <c r="N21" s="6"/>
    </row>
    <row r="22" spans="1:14">
      <c r="A22" s="15"/>
      <c r="B22" s="15"/>
      <c r="C22" s="15"/>
      <c r="D22" s="15"/>
      <c r="E22" s="15"/>
      <c r="F22" s="15">
        <f>C22/B6</f>
        <v>0</v>
      </c>
      <c r="G22" s="15">
        <f>F22*B4</f>
        <v>0</v>
      </c>
      <c r="H22" s="15"/>
      <c r="I22" s="16">
        <v>0</v>
      </c>
      <c r="J22" s="16">
        <f t="shared" si="0"/>
        <v>0</v>
      </c>
      <c r="K22" s="94"/>
      <c r="L22" s="94"/>
      <c r="M22" s="94"/>
      <c r="N22" s="6"/>
    </row>
    <row r="23" spans="1:14">
      <c r="A23" s="15"/>
      <c r="B23" s="15"/>
      <c r="C23" s="15"/>
      <c r="D23" s="15"/>
      <c r="E23" s="15"/>
      <c r="F23" s="15">
        <f>C23/B6</f>
        <v>0</v>
      </c>
      <c r="G23" s="15">
        <f>F23*B4</f>
        <v>0</v>
      </c>
      <c r="H23" s="15"/>
      <c r="I23" s="16">
        <v>0</v>
      </c>
      <c r="J23" s="16">
        <f t="shared" si="0"/>
        <v>0</v>
      </c>
      <c r="K23" s="94"/>
      <c r="L23" s="94"/>
      <c r="M23" s="94"/>
      <c r="N23" s="6"/>
    </row>
    <row r="24" spans="1:14">
      <c r="A24" s="15"/>
      <c r="B24" s="15"/>
      <c r="C24" s="15"/>
      <c r="D24" s="15"/>
      <c r="E24" s="15"/>
      <c r="F24" s="15">
        <f>C24/B6</f>
        <v>0</v>
      </c>
      <c r="G24" s="15">
        <f>F24*B4</f>
        <v>0</v>
      </c>
      <c r="H24" s="15"/>
      <c r="I24" s="16">
        <v>0</v>
      </c>
      <c r="J24" s="16">
        <f t="shared" si="0"/>
        <v>0</v>
      </c>
      <c r="K24" s="94"/>
      <c r="L24" s="94"/>
      <c r="M24" s="94"/>
      <c r="N24" s="6"/>
    </row>
    <row r="25" spans="1:14">
      <c r="A25" s="13"/>
      <c r="B25" s="13"/>
      <c r="C25" s="13"/>
      <c r="D25" s="13"/>
      <c r="E25" s="13"/>
      <c r="F25" s="13">
        <f>C25/B6</f>
        <v>0</v>
      </c>
      <c r="G25" s="13">
        <f>F25*B4</f>
        <v>0</v>
      </c>
      <c r="H25" s="13"/>
      <c r="I25" s="14">
        <v>0</v>
      </c>
      <c r="J25" s="14">
        <f t="shared" si="0"/>
        <v>0</v>
      </c>
      <c r="K25" s="94"/>
      <c r="L25" s="94"/>
      <c r="M25" s="94"/>
      <c r="N25" s="6"/>
    </row>
    <row r="26" spans="1:14">
      <c r="A26" s="13"/>
      <c r="B26" s="13"/>
      <c r="C26" s="13"/>
      <c r="D26" s="13"/>
      <c r="E26" s="13"/>
      <c r="F26" s="13">
        <f>C26/B6</f>
        <v>0</v>
      </c>
      <c r="G26" s="13">
        <f>F26*B4</f>
        <v>0</v>
      </c>
      <c r="H26" s="13"/>
      <c r="I26" s="14">
        <v>0</v>
      </c>
      <c r="J26" s="14">
        <f t="shared" si="0"/>
        <v>0</v>
      </c>
      <c r="K26" s="94"/>
      <c r="L26" s="94"/>
      <c r="M26" s="94"/>
      <c r="N26" s="6"/>
    </row>
    <row r="27" spans="1:14">
      <c r="A27" s="13"/>
      <c r="B27" s="13"/>
      <c r="C27" s="13"/>
      <c r="D27" s="13"/>
      <c r="E27" s="13"/>
      <c r="F27" s="13">
        <f>C27/B6</f>
        <v>0</v>
      </c>
      <c r="G27" s="13">
        <f>F27*B4</f>
        <v>0</v>
      </c>
      <c r="H27" s="13"/>
      <c r="I27" s="14">
        <v>0</v>
      </c>
      <c r="J27" s="14">
        <f t="shared" si="0"/>
        <v>0</v>
      </c>
      <c r="K27" s="94"/>
      <c r="L27" s="94"/>
      <c r="M27" s="94"/>
      <c r="N27" s="6"/>
    </row>
    <row r="28" spans="1:14">
      <c r="A28" s="13"/>
      <c r="B28" s="13"/>
      <c r="C28" s="13"/>
      <c r="D28" s="13"/>
      <c r="E28" s="13"/>
      <c r="F28" s="13">
        <f>C28/B6</f>
        <v>0</v>
      </c>
      <c r="G28" s="13">
        <f>F28*B4</f>
        <v>0</v>
      </c>
      <c r="H28" s="13"/>
      <c r="I28" s="14">
        <v>0</v>
      </c>
      <c r="J28" s="14">
        <f t="shared" si="0"/>
        <v>0</v>
      </c>
      <c r="K28" s="94"/>
      <c r="L28" s="94"/>
      <c r="M28" s="94"/>
      <c r="N28" s="6"/>
    </row>
    <row r="29" spans="1:14">
      <c r="A29" s="13"/>
      <c r="B29" s="13"/>
      <c r="C29" s="13"/>
      <c r="D29" s="13"/>
      <c r="E29" s="13"/>
      <c r="F29" s="13">
        <f>C29/B6</f>
        <v>0</v>
      </c>
      <c r="G29" s="13">
        <f>F29*B4</f>
        <v>0</v>
      </c>
      <c r="H29" s="13"/>
      <c r="I29" s="14">
        <v>0</v>
      </c>
      <c r="J29" s="14">
        <f t="shared" si="0"/>
        <v>0</v>
      </c>
      <c r="K29" s="94"/>
      <c r="L29" s="94"/>
      <c r="M29" s="94"/>
      <c r="N29" s="6"/>
    </row>
    <row r="30" spans="1:14">
      <c r="A30" s="13"/>
      <c r="B30" s="13"/>
      <c r="C30" s="13"/>
      <c r="D30" s="13"/>
      <c r="E30" s="13"/>
      <c r="F30" s="13">
        <f>C30/B6</f>
        <v>0</v>
      </c>
      <c r="G30" s="13">
        <f>F30*B4</f>
        <v>0</v>
      </c>
      <c r="H30" s="13"/>
      <c r="I30" s="14">
        <v>0</v>
      </c>
      <c r="J30" s="14">
        <f t="shared" si="0"/>
        <v>0</v>
      </c>
      <c r="K30" s="94"/>
      <c r="L30" s="94"/>
      <c r="M30" s="94"/>
      <c r="N30" s="6"/>
    </row>
    <row r="31" spans="1:14">
      <c r="A31" s="13"/>
      <c r="B31" s="13"/>
      <c r="C31" s="13"/>
      <c r="D31" s="13"/>
      <c r="E31" s="13"/>
      <c r="F31" s="13">
        <f>C31/B6</f>
        <v>0</v>
      </c>
      <c r="G31" s="13">
        <f>F31*B4</f>
        <v>0</v>
      </c>
      <c r="H31" s="13"/>
      <c r="I31" s="14">
        <v>0</v>
      </c>
      <c r="J31" s="14">
        <f t="shared" si="0"/>
        <v>0</v>
      </c>
      <c r="K31" s="94"/>
      <c r="L31" s="94"/>
      <c r="M31" s="94"/>
      <c r="N31" s="6"/>
    </row>
    <row r="32" spans="1:14">
      <c r="A32" s="13"/>
      <c r="B32" s="13"/>
      <c r="C32" s="13"/>
      <c r="D32" s="13"/>
      <c r="E32" s="13"/>
      <c r="F32" s="13">
        <f>C32/B6</f>
        <v>0</v>
      </c>
      <c r="G32" s="13">
        <f>F32*B4</f>
        <v>0</v>
      </c>
      <c r="H32" s="13"/>
      <c r="I32" s="14">
        <v>0</v>
      </c>
      <c r="J32" s="14">
        <f t="shared" si="0"/>
        <v>0</v>
      </c>
      <c r="K32" s="94"/>
      <c r="L32" s="94"/>
      <c r="M32" s="94"/>
      <c r="N32" s="6"/>
    </row>
    <row r="33" spans="1:14">
      <c r="A33" s="13"/>
      <c r="B33" s="13"/>
      <c r="C33" s="13"/>
      <c r="D33" s="13"/>
      <c r="E33" s="13"/>
      <c r="F33" s="13">
        <f>C33/B6</f>
        <v>0</v>
      </c>
      <c r="G33" s="13">
        <f>F33*B4</f>
        <v>0</v>
      </c>
      <c r="H33" s="13"/>
      <c r="I33" s="14">
        <v>0</v>
      </c>
      <c r="J33" s="14">
        <f t="shared" si="0"/>
        <v>0</v>
      </c>
      <c r="K33" s="94"/>
      <c r="L33" s="94"/>
      <c r="M33" s="94"/>
      <c r="N33" s="6"/>
    </row>
    <row r="34" spans="1:14" ht="28.5">
      <c r="A34" s="13"/>
      <c r="B34" s="13"/>
      <c r="C34" s="13"/>
      <c r="D34" s="13"/>
      <c r="E34" s="13"/>
      <c r="F34" s="13">
        <f>C34/B6</f>
        <v>0</v>
      </c>
      <c r="G34" s="13">
        <f>F34*B4</f>
        <v>0</v>
      </c>
      <c r="H34" s="13"/>
      <c r="I34" s="14">
        <v>0</v>
      </c>
      <c r="J34" s="14">
        <f t="shared" si="0"/>
        <v>0</v>
      </c>
      <c r="K34" s="94"/>
      <c r="L34" s="94"/>
      <c r="M34" s="94"/>
      <c r="N34" s="3" t="s">
        <v>38</v>
      </c>
    </row>
    <row r="35" spans="1:14">
      <c r="A35" s="13"/>
      <c r="B35" s="13"/>
      <c r="C35" s="13"/>
      <c r="D35" s="13"/>
      <c r="E35" s="13"/>
      <c r="F35" s="13">
        <f>C35/B6</f>
        <v>0</v>
      </c>
      <c r="G35" s="13">
        <f>F35*B4</f>
        <v>0</v>
      </c>
      <c r="H35" s="13"/>
      <c r="I35" s="14">
        <v>0</v>
      </c>
      <c r="J35" s="14">
        <f t="shared" si="0"/>
        <v>0</v>
      </c>
      <c r="K35" s="94"/>
      <c r="L35" s="94"/>
      <c r="M35" s="94"/>
      <c r="N35" s="87">
        <f>SUM(N3:N33)</f>
        <v>65</v>
      </c>
    </row>
    <row r="36" spans="1:14">
      <c r="A36" s="13"/>
      <c r="B36" s="13"/>
      <c r="C36" s="13"/>
      <c r="D36" s="13"/>
      <c r="E36" s="13"/>
      <c r="F36" s="13">
        <f>C36/B6</f>
        <v>0</v>
      </c>
      <c r="G36" s="13">
        <f>F36*B4</f>
        <v>0</v>
      </c>
      <c r="H36" s="13"/>
      <c r="I36" s="14">
        <v>0</v>
      </c>
      <c r="J36" s="14">
        <f t="shared" si="0"/>
        <v>0</v>
      </c>
      <c r="K36" s="94"/>
      <c r="L36" s="94"/>
      <c r="M36" s="94"/>
      <c r="N36" s="87"/>
    </row>
  </sheetData>
  <mergeCells count="8">
    <mergeCell ref="N35:N36"/>
    <mergeCell ref="A1:J1"/>
    <mergeCell ref="B2:F2"/>
    <mergeCell ref="G2:J7"/>
    <mergeCell ref="K2:M2"/>
    <mergeCell ref="K3:M36"/>
    <mergeCell ref="B4:C4"/>
    <mergeCell ref="B6:C6"/>
  </mergeCells>
  <pageMargins left="0" right="0" top="0.39409448818897608" bottom="0.39409448818897608" header="0" footer="0"/>
  <pageSetup paperSize="9" scale="74" orientation="landscape" r:id="rId1"/>
  <headerFooter>
    <oddHeader>&amp;C&amp;A</oddHeader>
    <oddFooter>&amp;CPage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2"/>
  <sheetViews>
    <sheetView workbookViewId="0"/>
  </sheetViews>
  <sheetFormatPr baseColWidth="10" defaultColWidth="11" defaultRowHeight="14.25"/>
  <cols>
    <col min="1" max="1" width="13.625" customWidth="1"/>
    <col min="2" max="2" width="16" bestFit="1" customWidth="1"/>
    <col min="3" max="3" width="16" customWidth="1"/>
    <col min="4" max="4" width="10.75" customWidth="1"/>
    <col min="5" max="5" width="14.875" bestFit="1" customWidth="1"/>
    <col min="6" max="6" width="10.75" customWidth="1"/>
    <col min="7" max="7" width="15.75" customWidth="1"/>
    <col min="8" max="8" width="10.75" customWidth="1"/>
    <col min="9" max="10" width="18" customWidth="1"/>
    <col min="11" max="12" width="10.75" customWidth="1"/>
    <col min="13" max="13" width="11" customWidth="1"/>
  </cols>
  <sheetData>
    <row r="1" spans="1:13" ht="56.25">
      <c r="A1" s="18" t="s">
        <v>76</v>
      </c>
      <c r="B1" s="55">
        <v>150</v>
      </c>
      <c r="C1" s="96" t="s">
        <v>77</v>
      </c>
      <c r="D1" s="97"/>
      <c r="E1" s="56">
        <f>Dessert!E4+Garniture!E4+FT_Plat!E4+FT_Entrée!E4</f>
        <v>5.9821524999999998</v>
      </c>
      <c r="F1" s="95" t="s">
        <v>78</v>
      </c>
      <c r="G1" s="95"/>
      <c r="H1" s="95"/>
      <c r="I1" s="95"/>
      <c r="J1" s="95"/>
      <c r="K1" s="95"/>
      <c r="L1" s="95"/>
      <c r="M1" s="57"/>
    </row>
    <row r="2" spans="1:13" ht="15">
      <c r="A2" s="19"/>
      <c r="B2" s="20"/>
      <c r="C2" s="20"/>
      <c r="D2" s="21"/>
      <c r="E2" s="20"/>
      <c r="F2" s="95"/>
      <c r="G2" s="95"/>
      <c r="H2" s="95"/>
      <c r="I2" s="95"/>
      <c r="J2" s="95"/>
      <c r="K2" s="95"/>
      <c r="L2" s="95"/>
      <c r="M2" s="57"/>
    </row>
    <row r="3" spans="1:13" ht="15">
      <c r="A3" s="19"/>
      <c r="B3" s="20"/>
      <c r="C3" s="20"/>
      <c r="D3" s="21"/>
      <c r="E3" s="20"/>
      <c r="F3" s="95"/>
      <c r="G3" s="95"/>
      <c r="H3" s="95"/>
      <c r="I3" s="95"/>
      <c r="J3" s="95"/>
      <c r="K3" s="95"/>
      <c r="L3" s="95"/>
      <c r="M3" s="57"/>
    </row>
    <row r="4" spans="1:13" ht="15">
      <c r="A4" s="19"/>
      <c r="B4" s="20"/>
      <c r="C4" s="20"/>
      <c r="D4" s="21"/>
      <c r="E4" s="20"/>
      <c r="F4" s="95"/>
      <c r="G4" s="95"/>
      <c r="H4" s="95"/>
      <c r="I4" s="95"/>
      <c r="J4" s="95"/>
      <c r="K4" s="95"/>
      <c r="L4" s="95"/>
      <c r="M4" s="57"/>
    </row>
    <row r="5" spans="1:13" ht="93.75">
      <c r="A5" s="22" t="s">
        <v>79</v>
      </c>
      <c r="B5" s="23" t="s">
        <v>80</v>
      </c>
      <c r="C5" s="23" t="s">
        <v>16</v>
      </c>
      <c r="D5" s="24" t="s">
        <v>81</v>
      </c>
      <c r="E5" s="23" t="s">
        <v>12</v>
      </c>
      <c r="F5" s="23" t="s">
        <v>82</v>
      </c>
      <c r="G5" s="25" t="s">
        <v>83</v>
      </c>
      <c r="H5" s="25" t="s">
        <v>84</v>
      </c>
      <c r="I5" s="25" t="s">
        <v>85</v>
      </c>
      <c r="J5" s="25" t="s">
        <v>17</v>
      </c>
      <c r="K5" s="25" t="s">
        <v>86</v>
      </c>
      <c r="L5" s="58" t="s">
        <v>87</v>
      </c>
      <c r="M5" s="62" t="s">
        <v>88</v>
      </c>
    </row>
    <row r="6" spans="1:13" ht="37.5">
      <c r="A6" s="23" t="s">
        <v>89</v>
      </c>
      <c r="B6" s="26" t="s">
        <v>90</v>
      </c>
      <c r="C6" s="26"/>
      <c r="D6" s="27"/>
      <c r="E6" s="28"/>
      <c r="F6" s="29" t="s">
        <v>91</v>
      </c>
      <c r="G6" s="30" t="s">
        <v>92</v>
      </c>
      <c r="H6" s="31" t="s">
        <v>91</v>
      </c>
      <c r="I6" s="32"/>
      <c r="J6" s="32"/>
      <c r="K6" s="33" t="s">
        <v>93</v>
      </c>
      <c r="L6" s="59" t="s">
        <v>94</v>
      </c>
      <c r="M6" s="63"/>
    </row>
    <row r="7" spans="1:13" ht="56.25">
      <c r="A7" s="18" t="str">
        <f>FT_Entrée!A9</f>
        <v>fond tarte brisée salée d27</v>
      </c>
      <c r="B7" s="34" t="str">
        <f>FT_Entrée!E9</f>
        <v>piece</v>
      </c>
      <c r="C7" s="34" t="str">
        <f>FT_Entrée!H9</f>
        <v>COUP DE PATE</v>
      </c>
      <c r="D7" s="27">
        <f>FT_Entrée!F9</f>
        <v>0.25</v>
      </c>
      <c r="E7" s="34" t="str">
        <f>FT_Entrée!D9</f>
        <v>piece</v>
      </c>
      <c r="F7" s="35">
        <v>1</v>
      </c>
      <c r="G7" s="36">
        <f>(D7*B1)*F7</f>
        <v>37.5</v>
      </c>
      <c r="H7" s="37">
        <v>1</v>
      </c>
      <c r="I7" s="37">
        <f t="shared" ref="I7:I38" si="0">G7*H7</f>
        <v>37.5</v>
      </c>
      <c r="J7" s="37">
        <f>FT_Entrée!I9</f>
        <v>1.1419999999999999</v>
      </c>
      <c r="K7" s="38">
        <v>0</v>
      </c>
      <c r="L7" s="60">
        <v>38</v>
      </c>
      <c r="M7" s="64">
        <f t="shared" ref="M7:M38" si="1">L7*J7</f>
        <v>43.395999999999994</v>
      </c>
    </row>
    <row r="8" spans="1:13" ht="37.5">
      <c r="A8" s="18" t="str">
        <f>FT_Entrée!A10</f>
        <v>saumon fumé frais</v>
      </c>
      <c r="B8" s="34" t="str">
        <f>FT_Entrée!E10</f>
        <v>kg</v>
      </c>
      <c r="C8" s="34" t="str">
        <f>FT_Entrée!H10</f>
        <v>LA MAREE</v>
      </c>
      <c r="D8" s="27">
        <f>FT_Entrée!F10</f>
        <v>3.7499999999999999E-2</v>
      </c>
      <c r="E8" s="34" t="str">
        <f>FT_Entrée!D10</f>
        <v>kg</v>
      </c>
      <c r="F8" s="35">
        <v>1</v>
      </c>
      <c r="G8" s="36">
        <f>(D8*B1)*F8</f>
        <v>5.625</v>
      </c>
      <c r="H8" s="37">
        <v>1</v>
      </c>
      <c r="I8" s="37">
        <f t="shared" si="0"/>
        <v>5.625</v>
      </c>
      <c r="J8" s="37">
        <f>FT_Entrée!I10</f>
        <v>13.6</v>
      </c>
      <c r="K8" s="37">
        <v>0</v>
      </c>
      <c r="L8" s="60">
        <v>6</v>
      </c>
      <c r="M8" s="64">
        <f t="shared" si="1"/>
        <v>81.599999999999994</v>
      </c>
    </row>
    <row r="9" spans="1:13" ht="37.5">
      <c r="A9" s="18" t="str">
        <f>FT_Entrée!A11</f>
        <v>filet saumon frais</v>
      </c>
      <c r="B9" s="34" t="str">
        <f>FT_Entrée!E11</f>
        <v>kg</v>
      </c>
      <c r="C9" s="34" t="str">
        <f>FT_Entrée!H11</f>
        <v>LA MAREE</v>
      </c>
      <c r="D9" s="27">
        <f>FT_Entrée!F11</f>
        <v>7.4999999999999997E-2</v>
      </c>
      <c r="E9" s="34" t="str">
        <f>FT_Entrée!D11</f>
        <v>kg</v>
      </c>
      <c r="F9" s="35">
        <v>1</v>
      </c>
      <c r="G9" s="36">
        <f>(D9*B1)*F9</f>
        <v>11.25</v>
      </c>
      <c r="H9" s="37">
        <v>1</v>
      </c>
      <c r="I9" s="37">
        <f t="shared" si="0"/>
        <v>11.25</v>
      </c>
      <c r="J9" s="37">
        <f>FT_Entrée!I11</f>
        <v>6.45</v>
      </c>
      <c r="K9" s="38">
        <v>0</v>
      </c>
      <c r="L9" s="60">
        <v>12</v>
      </c>
      <c r="M9" s="64">
        <f t="shared" si="1"/>
        <v>77.400000000000006</v>
      </c>
    </row>
    <row r="10" spans="1:13" ht="18.75">
      <c r="A10" s="18" t="str">
        <f>FT_Entrée!A12</f>
        <v>lait</v>
      </c>
      <c r="B10" s="34" t="str">
        <f>FT_Entrée!E12</f>
        <v>l</v>
      </c>
      <c r="C10" s="34" t="str">
        <f>FT_Entrée!H12</f>
        <v>POMONA BOF</v>
      </c>
      <c r="D10" s="27">
        <f>FT_Entrée!F12</f>
        <v>0.05</v>
      </c>
      <c r="E10" s="34" t="str">
        <f>FT_Entrée!D12</f>
        <v>L</v>
      </c>
      <c r="F10" s="35">
        <v>1</v>
      </c>
      <c r="G10" s="36">
        <f>(D10*B1)*F10</f>
        <v>7.5</v>
      </c>
      <c r="H10" s="39">
        <v>1</v>
      </c>
      <c r="I10" s="37">
        <f t="shared" si="0"/>
        <v>7.5</v>
      </c>
      <c r="J10" s="37">
        <f>FT_Entrée!I12</f>
        <v>1</v>
      </c>
      <c r="K10" s="37">
        <v>0</v>
      </c>
      <c r="L10" s="60">
        <v>8</v>
      </c>
      <c r="M10" s="64">
        <f t="shared" si="1"/>
        <v>8</v>
      </c>
    </row>
    <row r="11" spans="1:13" ht="18.75">
      <c r="A11" s="18" t="str">
        <f>FT_Entrée!A13</f>
        <v>creme</v>
      </c>
      <c r="B11" s="34" t="str">
        <f>FT_Entrée!E13</f>
        <v>L</v>
      </c>
      <c r="C11" s="34" t="str">
        <f>FT_Entrée!H13</f>
        <v>POMONA BOF</v>
      </c>
      <c r="D11" s="27">
        <f>FT_Entrée!F13</f>
        <v>0.05</v>
      </c>
      <c r="E11" s="34" t="str">
        <f>FT_Entrée!D13</f>
        <v>L</v>
      </c>
      <c r="F11" s="35">
        <v>1</v>
      </c>
      <c r="G11" s="36">
        <f>(D11*B1)*F11</f>
        <v>7.5</v>
      </c>
      <c r="H11" s="39">
        <v>1</v>
      </c>
      <c r="I11" s="37">
        <f t="shared" si="0"/>
        <v>7.5</v>
      </c>
      <c r="J11" s="37">
        <f>FT_Entrée!I13</f>
        <v>2.02</v>
      </c>
      <c r="K11" s="38">
        <v>0</v>
      </c>
      <c r="L11" s="60">
        <v>8</v>
      </c>
      <c r="M11" s="64">
        <f t="shared" si="1"/>
        <v>16.16</v>
      </c>
    </row>
    <row r="12" spans="1:13" ht="18.75">
      <c r="A12" s="18" t="str">
        <f>FT_Entrée!A14</f>
        <v>œufs</v>
      </c>
      <c r="B12" s="34" t="str">
        <f>FT_Entrée!E14</f>
        <v>piece</v>
      </c>
      <c r="C12" s="34" t="str">
        <f>FT_Entrée!H14</f>
        <v>POMONA BOF</v>
      </c>
      <c r="D12" s="27">
        <f>FT_Entrée!F14</f>
        <v>1</v>
      </c>
      <c r="E12" s="34" t="str">
        <f>FT_Entrée!D14</f>
        <v>piece</v>
      </c>
      <c r="F12" s="35">
        <v>1</v>
      </c>
      <c r="G12" s="36">
        <f>(D12*B1)*F12</f>
        <v>150</v>
      </c>
      <c r="H12" s="37">
        <v>1</v>
      </c>
      <c r="I12" s="40">
        <f t="shared" si="0"/>
        <v>150</v>
      </c>
      <c r="J12" s="37">
        <f>FT_Entrée!I14</f>
        <v>0.09</v>
      </c>
      <c r="K12" s="37">
        <v>0</v>
      </c>
      <c r="L12" s="60">
        <v>150</v>
      </c>
      <c r="M12" s="64">
        <f t="shared" si="1"/>
        <v>13.5</v>
      </c>
    </row>
    <row r="13" spans="1:13" ht="18.75">
      <c r="A13" s="18" t="str">
        <f>FT_Entrée!A15</f>
        <v>ciboulette</v>
      </c>
      <c r="B13" s="34">
        <f>FT_Entrée!E15</f>
        <v>0</v>
      </c>
      <c r="C13" s="34">
        <f>FT_Entrée!H15</f>
        <v>0</v>
      </c>
      <c r="D13" s="27">
        <f>FT_Entrée!F15</f>
        <v>0</v>
      </c>
      <c r="E13" s="34">
        <f>FT_Entrée!D15</f>
        <v>0</v>
      </c>
      <c r="F13" s="35">
        <v>1</v>
      </c>
      <c r="G13" s="36">
        <f>(D13*B1)*F13</f>
        <v>0</v>
      </c>
      <c r="H13" s="37">
        <v>1</v>
      </c>
      <c r="I13" s="37">
        <f t="shared" si="0"/>
        <v>0</v>
      </c>
      <c r="J13" s="37">
        <f>FT_Entrée!I15</f>
        <v>0</v>
      </c>
      <c r="K13" s="38">
        <v>0</v>
      </c>
      <c r="L13" s="60"/>
      <c r="M13" s="64">
        <f t="shared" si="1"/>
        <v>0</v>
      </c>
    </row>
    <row r="14" spans="1:13" ht="18.75">
      <c r="A14" s="18" t="str">
        <f>FT_Entrée!A16</f>
        <v>sel</v>
      </c>
      <c r="B14" s="34">
        <f>FT_Entrée!E16</f>
        <v>0</v>
      </c>
      <c r="C14" s="34">
        <f>FT_Entrée!H16</f>
        <v>0</v>
      </c>
      <c r="D14" s="27">
        <f>FT_Entrée!F16</f>
        <v>0</v>
      </c>
      <c r="E14" s="34">
        <f>FT_Entrée!D16</f>
        <v>0</v>
      </c>
      <c r="F14" s="35">
        <v>1</v>
      </c>
      <c r="G14" s="36">
        <f>(D14*B1)*F14</f>
        <v>0</v>
      </c>
      <c r="H14" s="37">
        <v>1</v>
      </c>
      <c r="I14" s="37">
        <f t="shared" si="0"/>
        <v>0</v>
      </c>
      <c r="J14" s="37">
        <f>FT_Entrée!I16</f>
        <v>0</v>
      </c>
      <c r="K14" s="37">
        <v>0</v>
      </c>
      <c r="L14" s="60"/>
      <c r="M14" s="64">
        <f t="shared" si="1"/>
        <v>0</v>
      </c>
    </row>
    <row r="15" spans="1:13" ht="18.75">
      <c r="A15" s="18" t="str">
        <f>FT_Entrée!A17</f>
        <v>poivre</v>
      </c>
      <c r="B15" s="34">
        <f>FT_Entrée!E17</f>
        <v>0</v>
      </c>
      <c r="C15" s="34">
        <f>FT_Entrée!H17</f>
        <v>0</v>
      </c>
      <c r="D15" s="27">
        <f>FT_Entrée!F17</f>
        <v>0</v>
      </c>
      <c r="E15" s="34">
        <f>FT_Entrée!D17</f>
        <v>0</v>
      </c>
      <c r="F15" s="35">
        <v>1</v>
      </c>
      <c r="G15" s="36">
        <f>(D15*B1)*F15</f>
        <v>0</v>
      </c>
      <c r="H15" s="37">
        <v>1</v>
      </c>
      <c r="I15" s="37">
        <f t="shared" si="0"/>
        <v>0</v>
      </c>
      <c r="J15" s="37">
        <f>FT_Entrée!I17</f>
        <v>0</v>
      </c>
      <c r="K15" s="38">
        <v>0</v>
      </c>
      <c r="L15" s="60"/>
      <c r="M15" s="64">
        <f t="shared" si="1"/>
        <v>0</v>
      </c>
    </row>
    <row r="16" spans="1:13" ht="18.75">
      <c r="A16" s="18" t="str">
        <f>FT_Entrée!A18</f>
        <v>muscade</v>
      </c>
      <c r="B16" s="34">
        <f>FT_Entrée!E18</f>
        <v>0</v>
      </c>
      <c r="C16" s="34">
        <f>FT_Entrée!H18</f>
        <v>0</v>
      </c>
      <c r="D16" s="27">
        <f>FT_Entrée!F18</f>
        <v>0</v>
      </c>
      <c r="E16" s="34">
        <f>FT_Entrée!D18</f>
        <v>0</v>
      </c>
      <c r="F16" s="35">
        <v>1</v>
      </c>
      <c r="G16" s="36">
        <f>(D16*B1)*F16</f>
        <v>0</v>
      </c>
      <c r="H16" s="37">
        <v>1</v>
      </c>
      <c r="I16" s="37">
        <f t="shared" si="0"/>
        <v>0</v>
      </c>
      <c r="J16" s="37">
        <f>FT_Entrée!I18</f>
        <v>0</v>
      </c>
      <c r="K16" s="37">
        <v>0</v>
      </c>
      <c r="L16" s="60"/>
      <c r="M16" s="64">
        <f t="shared" si="1"/>
        <v>0</v>
      </c>
    </row>
    <row r="17" spans="1:13" ht="18.75">
      <c r="A17" s="23" t="s">
        <v>95</v>
      </c>
      <c r="B17" s="41" t="s">
        <v>96</v>
      </c>
      <c r="C17" s="41"/>
      <c r="D17" s="42"/>
      <c r="E17" s="41"/>
      <c r="F17" s="43">
        <v>1</v>
      </c>
      <c r="G17" s="44">
        <f>(D17*B1)*F17</f>
        <v>0</v>
      </c>
      <c r="H17" s="45">
        <v>1</v>
      </c>
      <c r="I17" s="46">
        <f t="shared" si="0"/>
        <v>0</v>
      </c>
      <c r="J17" s="46"/>
      <c r="K17" s="47">
        <v>0</v>
      </c>
      <c r="L17" s="61"/>
      <c r="M17" s="64">
        <f t="shared" si="1"/>
        <v>0</v>
      </c>
    </row>
    <row r="18" spans="1:13" ht="56.25">
      <c r="A18" s="18" t="str">
        <f>FT_Plat!A9</f>
        <v>cuisse de poulet fermier</v>
      </c>
      <c r="B18" s="34" t="str">
        <f>FT_Plat!E9</f>
        <v>piece</v>
      </c>
      <c r="C18" s="34" t="str">
        <f>FT_Plat!H9</f>
        <v>THEYS SALAISON</v>
      </c>
      <c r="D18" s="27">
        <f>FT_Plat!F9</f>
        <v>1</v>
      </c>
      <c r="E18" s="34" t="str">
        <f>FT_Plat!D9</f>
        <v>piece</v>
      </c>
      <c r="F18" s="35">
        <v>1</v>
      </c>
      <c r="G18" s="36">
        <f>(D18*B1)*F18</f>
        <v>150</v>
      </c>
      <c r="H18" s="39">
        <v>1</v>
      </c>
      <c r="I18" s="40">
        <f t="shared" si="0"/>
        <v>150</v>
      </c>
      <c r="J18" s="54">
        <f>FT_Plat!I9</f>
        <v>2.25</v>
      </c>
      <c r="K18" s="37">
        <v>0</v>
      </c>
      <c r="L18" s="60">
        <v>150</v>
      </c>
      <c r="M18" s="64">
        <f t="shared" si="1"/>
        <v>337.5</v>
      </c>
    </row>
    <row r="19" spans="1:13" ht="18.75">
      <c r="A19" s="18" t="str">
        <f>FT_Plat!A10</f>
        <v>oignons</v>
      </c>
      <c r="B19" s="34" t="str">
        <f>FT_Plat!E10</f>
        <v>kg</v>
      </c>
      <c r="C19" s="34" t="str">
        <f>FT_Plat!H10</f>
        <v>VIVALYA</v>
      </c>
      <c r="D19" s="27">
        <f>FT_Plat!F10</f>
        <v>0.01</v>
      </c>
      <c r="E19" s="34" t="str">
        <f>FT_Plat!D10</f>
        <v>kg</v>
      </c>
      <c r="F19" s="35">
        <v>1</v>
      </c>
      <c r="G19" s="36">
        <f>(D19*B1)*F19</f>
        <v>1.5</v>
      </c>
      <c r="H19" s="37">
        <v>1</v>
      </c>
      <c r="I19" s="37">
        <f t="shared" si="0"/>
        <v>1.5</v>
      </c>
      <c r="J19" s="54">
        <f>FT_Plat!I10</f>
        <v>1.3</v>
      </c>
      <c r="K19" s="38">
        <v>0</v>
      </c>
      <c r="L19" s="60">
        <v>2</v>
      </c>
      <c r="M19" s="64">
        <f t="shared" si="1"/>
        <v>2.6</v>
      </c>
    </row>
    <row r="20" spans="1:13" ht="18.75">
      <c r="A20" s="18" t="str">
        <f>FT_Plat!A11</f>
        <v>carottes</v>
      </c>
      <c r="B20" s="34" t="str">
        <f>FT_Plat!E11</f>
        <v>kg</v>
      </c>
      <c r="C20" s="34" t="str">
        <f>FT_Plat!H11</f>
        <v>VIVALYA</v>
      </c>
      <c r="D20" s="27">
        <f>FT_Plat!F11</f>
        <v>0.01</v>
      </c>
      <c r="E20" s="34" t="str">
        <f>FT_Plat!D11</f>
        <v>kg</v>
      </c>
      <c r="F20" s="35">
        <v>1</v>
      </c>
      <c r="G20" s="36">
        <f>(D20*B1)*F20</f>
        <v>1.5</v>
      </c>
      <c r="H20" s="37">
        <v>1</v>
      </c>
      <c r="I20" s="37">
        <f t="shared" si="0"/>
        <v>1.5</v>
      </c>
      <c r="J20" s="54">
        <f>FT_Plat!I11</f>
        <v>1.8</v>
      </c>
      <c r="K20" s="37">
        <v>0</v>
      </c>
      <c r="L20" s="60">
        <v>2</v>
      </c>
      <c r="M20" s="64">
        <f t="shared" si="1"/>
        <v>3.6</v>
      </c>
    </row>
    <row r="21" spans="1:13" ht="18.75">
      <c r="A21" s="18" t="str">
        <f>FT_Plat!A12</f>
        <v>huile</v>
      </c>
      <c r="B21" s="34" t="str">
        <f>FT_Plat!E12</f>
        <v>l</v>
      </c>
      <c r="C21" s="34" t="str">
        <f>FT_Plat!H12</f>
        <v>POMONA ECO</v>
      </c>
      <c r="D21" s="27">
        <f>FT_Plat!F12</f>
        <v>2.5000000000000001E-3</v>
      </c>
      <c r="E21" s="34" t="str">
        <f>FT_Plat!D12</f>
        <v>l</v>
      </c>
      <c r="F21" s="35">
        <v>1</v>
      </c>
      <c r="G21" s="36">
        <f>(D21*B1)*F21</f>
        <v>0.375</v>
      </c>
      <c r="H21" s="37">
        <v>1</v>
      </c>
      <c r="I21" s="37">
        <f t="shared" si="0"/>
        <v>0.375</v>
      </c>
      <c r="J21" s="54">
        <f>FT_Plat!I12</f>
        <v>1.9</v>
      </c>
      <c r="K21" s="38">
        <v>0</v>
      </c>
      <c r="L21" s="60">
        <v>1</v>
      </c>
      <c r="M21" s="64">
        <f t="shared" si="1"/>
        <v>1.9</v>
      </c>
    </row>
    <row r="22" spans="1:13" ht="18.75">
      <c r="A22" s="18" t="str">
        <f>FT_Plat!A13</f>
        <v>creme</v>
      </c>
      <c r="B22" s="34" t="str">
        <f>FT_Plat!E13</f>
        <v>l</v>
      </c>
      <c r="C22" s="34" t="str">
        <f>FT_Plat!H13</f>
        <v>POMONA BOF</v>
      </c>
      <c r="D22" s="27">
        <f>FT_Plat!F13</f>
        <v>0.05</v>
      </c>
      <c r="E22" s="34" t="str">
        <f>FT_Plat!D13</f>
        <v>l</v>
      </c>
      <c r="F22" s="35">
        <v>1</v>
      </c>
      <c r="G22" s="36">
        <f>(D22*B1)*F22</f>
        <v>7.5</v>
      </c>
      <c r="H22" s="37">
        <v>1</v>
      </c>
      <c r="I22" s="37">
        <f t="shared" si="0"/>
        <v>7.5</v>
      </c>
      <c r="J22" s="54">
        <f>FT_Plat!I13</f>
        <v>2.64</v>
      </c>
      <c r="K22" s="37">
        <v>0</v>
      </c>
      <c r="L22" s="60">
        <v>8</v>
      </c>
      <c r="M22" s="64">
        <f t="shared" si="1"/>
        <v>21.12</v>
      </c>
    </row>
    <row r="23" spans="1:13" ht="37.5">
      <c r="A23" s="18" t="str">
        <f>FT_Plat!A14</f>
        <v>fond blanc déshydraté</v>
      </c>
      <c r="B23" s="34" t="str">
        <f>FT_Plat!E14</f>
        <v>kg</v>
      </c>
      <c r="C23" s="34" t="str">
        <f>FT_Plat!H14</f>
        <v>POMONA ECO</v>
      </c>
      <c r="D23" s="27">
        <f>FT_Plat!F14</f>
        <v>7.4999999999999997E-3</v>
      </c>
      <c r="E23" s="34" t="str">
        <f>FT_Plat!D14</f>
        <v>kg</v>
      </c>
      <c r="F23" s="35">
        <v>1</v>
      </c>
      <c r="G23" s="36">
        <f>(D23*B1)*F23</f>
        <v>1.125</v>
      </c>
      <c r="H23" s="37">
        <v>1</v>
      </c>
      <c r="I23" s="37">
        <f t="shared" si="0"/>
        <v>1.125</v>
      </c>
      <c r="J23" s="54">
        <f>FT_Plat!I14</f>
        <v>11</v>
      </c>
      <c r="K23" s="38">
        <v>0</v>
      </c>
      <c r="L23" s="60">
        <v>2</v>
      </c>
      <c r="M23" s="64">
        <f t="shared" si="1"/>
        <v>22</v>
      </c>
    </row>
    <row r="24" spans="1:13" ht="18.75">
      <c r="A24" s="18" t="str">
        <f>FT_Plat!A15</f>
        <v>farine</v>
      </c>
      <c r="B24" s="34" t="str">
        <f>FT_Plat!E15</f>
        <v>kg</v>
      </c>
      <c r="C24" s="34" t="str">
        <f>FT_Plat!H15</f>
        <v>POMONA ECO</v>
      </c>
      <c r="D24" s="27">
        <f>FT_Plat!F15</f>
        <v>2.5000000000000001E-3</v>
      </c>
      <c r="E24" s="34" t="str">
        <f>FT_Plat!D15</f>
        <v>kg</v>
      </c>
      <c r="F24" s="35">
        <v>1</v>
      </c>
      <c r="G24" s="36">
        <f>(D24*B1)*F24</f>
        <v>0.375</v>
      </c>
      <c r="H24" s="39">
        <v>1</v>
      </c>
      <c r="I24" s="37">
        <f t="shared" si="0"/>
        <v>0.375</v>
      </c>
      <c r="J24" s="54">
        <f>FT_Plat!I15</f>
        <v>0.8</v>
      </c>
      <c r="K24" s="37">
        <v>0</v>
      </c>
      <c r="L24" s="60">
        <v>1</v>
      </c>
      <c r="M24" s="64">
        <f t="shared" si="1"/>
        <v>0.8</v>
      </c>
    </row>
    <row r="25" spans="1:13" ht="18.75">
      <c r="A25" s="18" t="str">
        <f>FT_Plat!A16</f>
        <v>beurre</v>
      </c>
      <c r="B25" s="34" t="str">
        <f>FT_Plat!E16</f>
        <v>kg</v>
      </c>
      <c r="C25" s="34" t="str">
        <f>FT_Plat!H16</f>
        <v>POMONA BOF</v>
      </c>
      <c r="D25" s="27">
        <f>FT_Plat!F16</f>
        <v>2.5000000000000001E-3</v>
      </c>
      <c r="E25" s="34" t="str">
        <f>FT_Plat!D16</f>
        <v>kg</v>
      </c>
      <c r="F25" s="35">
        <v>1</v>
      </c>
      <c r="G25" s="36">
        <f>(D25*B1)*F25</f>
        <v>0.375</v>
      </c>
      <c r="H25" s="39">
        <v>1</v>
      </c>
      <c r="I25" s="37">
        <f t="shared" si="0"/>
        <v>0.375</v>
      </c>
      <c r="J25" s="54">
        <f>FT_Plat!I16</f>
        <v>3.7</v>
      </c>
      <c r="K25" s="38">
        <v>0</v>
      </c>
      <c r="L25" s="60">
        <v>1</v>
      </c>
      <c r="M25" s="64">
        <f t="shared" si="1"/>
        <v>3.7</v>
      </c>
    </row>
    <row r="26" spans="1:13" ht="18.75">
      <c r="A26" s="18">
        <f>FT_Plat!A17</f>
        <v>0</v>
      </c>
      <c r="B26" s="34">
        <f>FT_Plat!E17</f>
        <v>0</v>
      </c>
      <c r="C26" s="34">
        <f>FT_Plat!H17</f>
        <v>0</v>
      </c>
      <c r="D26" s="27">
        <f>FT_Plat!F17</f>
        <v>0</v>
      </c>
      <c r="E26" s="34">
        <f>FT_Plat!D17</f>
        <v>0</v>
      </c>
      <c r="F26" s="35">
        <v>1</v>
      </c>
      <c r="G26" s="36">
        <f>(D26*B1)*F26</f>
        <v>0</v>
      </c>
      <c r="H26" s="37">
        <v>1</v>
      </c>
      <c r="I26" s="37">
        <f t="shared" si="0"/>
        <v>0</v>
      </c>
      <c r="J26" s="54">
        <f>FT_Plat!I17</f>
        <v>0</v>
      </c>
      <c r="K26" s="37">
        <v>0</v>
      </c>
      <c r="L26" s="60"/>
      <c r="M26" s="64">
        <f t="shared" si="1"/>
        <v>0</v>
      </c>
    </row>
    <row r="27" spans="1:13" ht="18.75">
      <c r="A27" s="18">
        <f>FT_Plat!A18</f>
        <v>0</v>
      </c>
      <c r="B27" s="34">
        <f>FT_Plat!E18</f>
        <v>0</v>
      </c>
      <c r="C27" s="34">
        <f>FT_Plat!H18</f>
        <v>0</v>
      </c>
      <c r="D27" s="27">
        <f>FT_Plat!F18</f>
        <v>0</v>
      </c>
      <c r="E27" s="34">
        <f>FT_Plat!D18</f>
        <v>0</v>
      </c>
      <c r="F27" s="35">
        <v>1</v>
      </c>
      <c r="G27" s="36">
        <f>(D27*B1)*F27</f>
        <v>0</v>
      </c>
      <c r="H27" s="37">
        <v>1</v>
      </c>
      <c r="I27" s="37">
        <f t="shared" si="0"/>
        <v>0</v>
      </c>
      <c r="J27" s="54">
        <f>FT_Plat!I18</f>
        <v>0</v>
      </c>
      <c r="K27" s="38">
        <v>0</v>
      </c>
      <c r="L27" s="60"/>
      <c r="M27" s="64">
        <f t="shared" si="1"/>
        <v>0</v>
      </c>
    </row>
    <row r="28" spans="1:13" ht="18.75">
      <c r="A28" s="18">
        <f>FT_Plat!A19</f>
        <v>0</v>
      </c>
      <c r="B28" s="34">
        <f>FT_Plat!E19</f>
        <v>0</v>
      </c>
      <c r="C28" s="34">
        <f>FT_Plat!H19</f>
        <v>0</v>
      </c>
      <c r="D28" s="27">
        <f>FT_Plat!F19</f>
        <v>0</v>
      </c>
      <c r="E28" s="34">
        <f>FT_Plat!D19</f>
        <v>0</v>
      </c>
      <c r="F28" s="35">
        <v>1</v>
      </c>
      <c r="G28" s="36">
        <f>(D28*B1)*F28</f>
        <v>0</v>
      </c>
      <c r="H28" s="37">
        <v>1</v>
      </c>
      <c r="I28" s="37">
        <f t="shared" si="0"/>
        <v>0</v>
      </c>
      <c r="J28" s="54">
        <f>FT_Plat!I19</f>
        <v>0</v>
      </c>
      <c r="K28" s="37">
        <v>0</v>
      </c>
      <c r="L28" s="60"/>
      <c r="M28" s="64">
        <f t="shared" si="1"/>
        <v>0</v>
      </c>
    </row>
    <row r="29" spans="1:13" ht="18.75">
      <c r="A29" s="18">
        <f>FT_Plat!A20</f>
        <v>0</v>
      </c>
      <c r="B29" s="34">
        <f>FT_Plat!E20</f>
        <v>0</v>
      </c>
      <c r="C29" s="34">
        <f>FT_Plat!H20</f>
        <v>0</v>
      </c>
      <c r="D29" s="27">
        <f>FT_Plat!F20</f>
        <v>0</v>
      </c>
      <c r="E29" s="34">
        <f>FT_Plat!D20</f>
        <v>0</v>
      </c>
      <c r="F29" s="35">
        <v>1</v>
      </c>
      <c r="G29" s="36">
        <f>(D29*F29)*B1</f>
        <v>0</v>
      </c>
      <c r="H29" s="37">
        <v>1</v>
      </c>
      <c r="I29" s="37">
        <f t="shared" si="0"/>
        <v>0</v>
      </c>
      <c r="J29" s="54">
        <f>FT_Plat!I20</f>
        <v>0</v>
      </c>
      <c r="K29" s="38">
        <v>0</v>
      </c>
      <c r="L29" s="60"/>
      <c r="M29" s="64">
        <f t="shared" si="1"/>
        <v>0</v>
      </c>
    </row>
    <row r="30" spans="1:13" ht="18.75">
      <c r="A30" s="18">
        <f>FT_Plat!A21</f>
        <v>0</v>
      </c>
      <c r="B30" s="34">
        <f>FT_Plat!E21</f>
        <v>0</v>
      </c>
      <c r="C30" s="34">
        <f>FT_Plat!H21</f>
        <v>0</v>
      </c>
      <c r="D30" s="27">
        <f>FT_Plat!F21</f>
        <v>0</v>
      </c>
      <c r="E30" s="34">
        <f>FT_Plat!D21</f>
        <v>0</v>
      </c>
      <c r="F30" s="35">
        <v>1</v>
      </c>
      <c r="G30" s="32">
        <f>(D30*F30)*B1</f>
        <v>0</v>
      </c>
      <c r="H30" s="37">
        <v>1</v>
      </c>
      <c r="I30" s="37">
        <f t="shared" si="0"/>
        <v>0</v>
      </c>
      <c r="J30" s="54">
        <f>FT_Plat!I21</f>
        <v>0</v>
      </c>
      <c r="K30" s="37">
        <v>0</v>
      </c>
      <c r="L30" s="60"/>
      <c r="M30" s="64">
        <f t="shared" si="1"/>
        <v>0</v>
      </c>
    </row>
    <row r="31" spans="1:13" ht="18.75">
      <c r="A31" s="18">
        <f>FT_Plat!A22</f>
        <v>0</v>
      </c>
      <c r="B31" s="34">
        <f>FT_Plat!E22</f>
        <v>0</v>
      </c>
      <c r="C31" s="34">
        <f>FT_Plat!H22</f>
        <v>0</v>
      </c>
      <c r="D31" s="27">
        <f>FT_Plat!F22</f>
        <v>0</v>
      </c>
      <c r="E31" s="34">
        <f>FT_Plat!D22</f>
        <v>0</v>
      </c>
      <c r="F31" s="35">
        <v>1</v>
      </c>
      <c r="G31" s="32">
        <f>(D31*F31)*B1</f>
        <v>0</v>
      </c>
      <c r="H31" s="39">
        <v>1</v>
      </c>
      <c r="I31" s="37">
        <f t="shared" si="0"/>
        <v>0</v>
      </c>
      <c r="J31" s="54">
        <f>FT_Plat!I22</f>
        <v>0</v>
      </c>
      <c r="K31" s="38">
        <v>0</v>
      </c>
      <c r="L31" s="60"/>
      <c r="M31" s="64">
        <f t="shared" si="1"/>
        <v>0</v>
      </c>
    </row>
    <row r="32" spans="1:13" ht="18.75">
      <c r="A32" s="18">
        <f>FT_Plat!A23</f>
        <v>0</v>
      </c>
      <c r="B32" s="34">
        <f>FT_Plat!E23</f>
        <v>0</v>
      </c>
      <c r="C32" s="34">
        <f>FT_Plat!H23</f>
        <v>0</v>
      </c>
      <c r="D32" s="27">
        <f>FT_Plat!F23</f>
        <v>0</v>
      </c>
      <c r="E32" s="34">
        <f>FT_Plat!D23</f>
        <v>0</v>
      </c>
      <c r="F32" s="35">
        <v>1</v>
      </c>
      <c r="G32" s="32">
        <f>(D32*F32)*B1</f>
        <v>0</v>
      </c>
      <c r="H32" s="39">
        <v>1</v>
      </c>
      <c r="I32" s="37">
        <f t="shared" si="0"/>
        <v>0</v>
      </c>
      <c r="J32" s="54">
        <f>FT_Plat!I23</f>
        <v>0</v>
      </c>
      <c r="K32" s="37">
        <v>0</v>
      </c>
      <c r="L32" s="60"/>
      <c r="M32" s="64">
        <f t="shared" si="1"/>
        <v>0</v>
      </c>
    </row>
    <row r="33" spans="1:13" ht="18.75">
      <c r="A33" s="18">
        <f>FT_Plat!A24</f>
        <v>0</v>
      </c>
      <c r="B33" s="34">
        <f>FT_Plat!E24</f>
        <v>0</v>
      </c>
      <c r="C33" s="34">
        <f>FT_Plat!H24</f>
        <v>0</v>
      </c>
      <c r="D33" s="27">
        <f>FT_Plat!F24</f>
        <v>0</v>
      </c>
      <c r="E33" s="34">
        <f>FT_Plat!D24</f>
        <v>0</v>
      </c>
      <c r="F33" s="35">
        <v>1</v>
      </c>
      <c r="G33" s="32">
        <f>(D33*F33)*B1</f>
        <v>0</v>
      </c>
      <c r="H33" s="37">
        <v>1</v>
      </c>
      <c r="I33" s="37">
        <f t="shared" si="0"/>
        <v>0</v>
      </c>
      <c r="J33" s="54">
        <f>FT_Plat!I24</f>
        <v>0</v>
      </c>
      <c r="K33" s="38">
        <v>0</v>
      </c>
      <c r="L33" s="60"/>
      <c r="M33" s="64">
        <f t="shared" si="1"/>
        <v>0</v>
      </c>
    </row>
    <row r="34" spans="1:13" ht="18.75">
      <c r="A34" s="18">
        <f>FT_Plat!A25</f>
        <v>0</v>
      </c>
      <c r="B34" s="34">
        <f>FT_Plat!E25</f>
        <v>0</v>
      </c>
      <c r="C34" s="34">
        <f>FT_Plat!H25</f>
        <v>0</v>
      </c>
      <c r="D34" s="27">
        <f>FT_Plat!F25</f>
        <v>0</v>
      </c>
      <c r="E34" s="34">
        <f>FT_Plat!D25</f>
        <v>0</v>
      </c>
      <c r="F34" s="35">
        <v>1</v>
      </c>
      <c r="G34" s="32">
        <f>(D34*F34)*B1</f>
        <v>0</v>
      </c>
      <c r="H34" s="37">
        <v>1</v>
      </c>
      <c r="I34" s="37">
        <f t="shared" si="0"/>
        <v>0</v>
      </c>
      <c r="J34" s="54">
        <f>FT_Plat!I25</f>
        <v>0</v>
      </c>
      <c r="K34" s="37">
        <v>0</v>
      </c>
      <c r="L34" s="60"/>
      <c r="M34" s="64">
        <f t="shared" si="1"/>
        <v>0</v>
      </c>
    </row>
    <row r="35" spans="1:13" ht="18.75">
      <c r="A35" s="18">
        <f>FT_Plat!A26</f>
        <v>0</v>
      </c>
      <c r="B35" s="34">
        <f>FT_Plat!E26</f>
        <v>0</v>
      </c>
      <c r="C35" s="34">
        <f>FT_Plat!H26</f>
        <v>0</v>
      </c>
      <c r="D35" s="27">
        <f>FT_Plat!F26</f>
        <v>0</v>
      </c>
      <c r="E35" s="34">
        <f>FT_Plat!D26</f>
        <v>0</v>
      </c>
      <c r="F35" s="35">
        <v>1</v>
      </c>
      <c r="G35" s="32">
        <f>(D35*F35)*B1</f>
        <v>0</v>
      </c>
      <c r="H35" s="37">
        <v>1</v>
      </c>
      <c r="I35" s="37">
        <f t="shared" si="0"/>
        <v>0</v>
      </c>
      <c r="J35" s="54">
        <f>FT_Plat!I26</f>
        <v>0</v>
      </c>
      <c r="K35" s="38">
        <v>0</v>
      </c>
      <c r="L35" s="60"/>
      <c r="M35" s="64">
        <f t="shared" si="1"/>
        <v>0</v>
      </c>
    </row>
    <row r="36" spans="1:13" ht="18.75">
      <c r="A36" s="18">
        <f>FT_Plat!A27</f>
        <v>0</v>
      </c>
      <c r="B36" s="34">
        <f>FT_Plat!E27</f>
        <v>0</v>
      </c>
      <c r="C36" s="34">
        <f>FT_Plat!H27</f>
        <v>0</v>
      </c>
      <c r="D36" s="27">
        <f>FT_Plat!F27</f>
        <v>0</v>
      </c>
      <c r="E36" s="34">
        <f>FT_Plat!D27</f>
        <v>0</v>
      </c>
      <c r="F36" s="35">
        <v>1</v>
      </c>
      <c r="G36" s="32">
        <f>(D36*F36)*B1</f>
        <v>0</v>
      </c>
      <c r="H36" s="37">
        <v>1</v>
      </c>
      <c r="I36" s="37">
        <f t="shared" si="0"/>
        <v>0</v>
      </c>
      <c r="J36" s="54">
        <f>FT_Plat!I27</f>
        <v>0</v>
      </c>
      <c r="K36" s="37">
        <v>0</v>
      </c>
      <c r="L36" s="60"/>
      <c r="M36" s="64">
        <f t="shared" si="1"/>
        <v>0</v>
      </c>
    </row>
    <row r="37" spans="1:13" ht="18.75">
      <c r="A37" s="18">
        <f>FT_Plat!A28</f>
        <v>0</v>
      </c>
      <c r="B37" s="34">
        <f>FT_Plat!E28</f>
        <v>0</v>
      </c>
      <c r="C37" s="34">
        <f>FT_Plat!H28</f>
        <v>0</v>
      </c>
      <c r="D37" s="27">
        <f>FT_Plat!F28</f>
        <v>0</v>
      </c>
      <c r="E37" s="34">
        <f>FT_Plat!D28</f>
        <v>0</v>
      </c>
      <c r="F37" s="35">
        <v>1</v>
      </c>
      <c r="G37" s="32">
        <f>(D37*F37)*B1</f>
        <v>0</v>
      </c>
      <c r="H37" s="37">
        <v>1</v>
      </c>
      <c r="I37" s="37">
        <f t="shared" si="0"/>
        <v>0</v>
      </c>
      <c r="J37" s="54">
        <f>FT_Plat!I28</f>
        <v>0</v>
      </c>
      <c r="K37" s="38">
        <v>0</v>
      </c>
      <c r="L37" s="60"/>
      <c r="M37" s="64">
        <f t="shared" si="1"/>
        <v>0</v>
      </c>
    </row>
    <row r="38" spans="1:13" ht="18.75">
      <c r="A38" s="18">
        <f>FT_Plat!A29</f>
        <v>0</v>
      </c>
      <c r="B38" s="34">
        <f>FT_Plat!E29</f>
        <v>0</v>
      </c>
      <c r="C38" s="34">
        <f>FT_Plat!H29</f>
        <v>0</v>
      </c>
      <c r="D38" s="27">
        <f>FT_Plat!F29</f>
        <v>0</v>
      </c>
      <c r="E38" s="34">
        <f>FT_Plat!D29</f>
        <v>0</v>
      </c>
      <c r="F38" s="35">
        <v>1</v>
      </c>
      <c r="G38" s="32">
        <f>(D38*F38)*B1</f>
        <v>0</v>
      </c>
      <c r="H38" s="39">
        <v>1</v>
      </c>
      <c r="I38" s="37">
        <f t="shared" si="0"/>
        <v>0</v>
      </c>
      <c r="J38" s="54">
        <f>FT_Plat!I29</f>
        <v>0</v>
      </c>
      <c r="K38" s="37">
        <v>0</v>
      </c>
      <c r="L38" s="60"/>
      <c r="M38" s="64">
        <f t="shared" si="1"/>
        <v>0</v>
      </c>
    </row>
    <row r="39" spans="1:13" ht="18.75">
      <c r="A39" s="18">
        <f>FT_Plat!A30</f>
        <v>0</v>
      </c>
      <c r="B39" s="34">
        <f>FT_Plat!E30</f>
        <v>0</v>
      </c>
      <c r="C39" s="34">
        <f>FT_Plat!H30</f>
        <v>0</v>
      </c>
      <c r="D39" s="27">
        <f>FT_Plat!F30</f>
        <v>0</v>
      </c>
      <c r="E39" s="34">
        <f>FT_Plat!D30</f>
        <v>0</v>
      </c>
      <c r="F39" s="35">
        <v>1</v>
      </c>
      <c r="G39" s="32">
        <f>(D39*F39)*B1</f>
        <v>0</v>
      </c>
      <c r="H39" s="39">
        <v>1</v>
      </c>
      <c r="I39" s="37">
        <f t="shared" ref="I39:I70" si="2">G39*H39</f>
        <v>0</v>
      </c>
      <c r="J39" s="54">
        <f>FT_Plat!I30</f>
        <v>0</v>
      </c>
      <c r="K39" s="38">
        <v>0</v>
      </c>
      <c r="L39" s="60"/>
      <c r="M39" s="64">
        <f t="shared" ref="M39:M70" si="3">L39*J39</f>
        <v>0</v>
      </c>
    </row>
    <row r="40" spans="1:13" ht="18.75">
      <c r="A40" s="18">
        <f>FT_Plat!A31</f>
        <v>0</v>
      </c>
      <c r="B40" s="34">
        <f>FT_Plat!E31</f>
        <v>0</v>
      </c>
      <c r="C40" s="34">
        <f>FT_Plat!H31</f>
        <v>0</v>
      </c>
      <c r="D40" s="27">
        <f>FT_Plat!F31</f>
        <v>0</v>
      </c>
      <c r="E40" s="34">
        <f>FT_Plat!D31</f>
        <v>0</v>
      </c>
      <c r="F40" s="35">
        <v>1</v>
      </c>
      <c r="G40" s="32">
        <f>(D40*F40)*B1</f>
        <v>0</v>
      </c>
      <c r="H40" s="37">
        <v>1</v>
      </c>
      <c r="I40" s="37">
        <f t="shared" si="2"/>
        <v>0</v>
      </c>
      <c r="J40" s="54">
        <f>FT_Plat!I31</f>
        <v>0</v>
      </c>
      <c r="K40" s="37">
        <v>0</v>
      </c>
      <c r="L40" s="60"/>
      <c r="M40" s="64">
        <f t="shared" si="3"/>
        <v>0</v>
      </c>
    </row>
    <row r="41" spans="1:13" ht="18.75">
      <c r="A41" s="18">
        <f>FT_Plat!A32</f>
        <v>0</v>
      </c>
      <c r="B41" s="34">
        <f>FT_Plat!E32</f>
        <v>0</v>
      </c>
      <c r="C41" s="34">
        <f>FT_Plat!H32</f>
        <v>0</v>
      </c>
      <c r="D41" s="27">
        <f>FT_Plat!F32</f>
        <v>0</v>
      </c>
      <c r="E41" s="34">
        <f>FT_Plat!D32</f>
        <v>0</v>
      </c>
      <c r="F41" s="35">
        <v>1</v>
      </c>
      <c r="G41" s="32">
        <f>(D41*F41)*B1</f>
        <v>0</v>
      </c>
      <c r="H41" s="37">
        <v>1</v>
      </c>
      <c r="I41" s="37">
        <f t="shared" si="2"/>
        <v>0</v>
      </c>
      <c r="J41" s="54">
        <f>FT_Plat!I32</f>
        <v>0</v>
      </c>
      <c r="K41" s="38">
        <v>0</v>
      </c>
      <c r="L41" s="60"/>
      <c r="M41" s="64">
        <f t="shared" si="3"/>
        <v>0</v>
      </c>
    </row>
    <row r="42" spans="1:13" ht="18.75">
      <c r="A42" s="18">
        <f>FT_Plat!A33</f>
        <v>0</v>
      </c>
      <c r="B42" s="34">
        <f>FT_Plat!E33</f>
        <v>0</v>
      </c>
      <c r="C42" s="34">
        <f>FT_Plat!H33</f>
        <v>0</v>
      </c>
      <c r="D42" s="27">
        <f>FT_Plat!F33</f>
        <v>0</v>
      </c>
      <c r="E42" s="34">
        <f>FT_Plat!D33</f>
        <v>0</v>
      </c>
      <c r="F42" s="35">
        <v>1</v>
      </c>
      <c r="G42" s="32">
        <f>(D42*F42)*B1</f>
        <v>0</v>
      </c>
      <c r="H42" s="37">
        <v>1</v>
      </c>
      <c r="I42" s="37">
        <f t="shared" si="2"/>
        <v>0</v>
      </c>
      <c r="J42" s="54">
        <f>FT_Plat!I33</f>
        <v>0</v>
      </c>
      <c r="K42" s="37">
        <v>0</v>
      </c>
      <c r="L42" s="60"/>
      <c r="M42" s="64">
        <f t="shared" si="3"/>
        <v>0</v>
      </c>
    </row>
    <row r="43" spans="1:13" ht="18.75">
      <c r="A43" s="18">
        <f>FT_Plat!A34</f>
        <v>0</v>
      </c>
      <c r="B43" s="34">
        <f>FT_Plat!E34</f>
        <v>0</v>
      </c>
      <c r="C43" s="34">
        <f>FT_Plat!H34</f>
        <v>0</v>
      </c>
      <c r="D43" s="27">
        <f>FT_Plat!F34</f>
        <v>0</v>
      </c>
      <c r="E43" s="34">
        <f>FT_Plat!D34</f>
        <v>0</v>
      </c>
      <c r="F43" s="35">
        <v>1</v>
      </c>
      <c r="G43" s="32">
        <f>(D43*F43)*B1</f>
        <v>0</v>
      </c>
      <c r="H43" s="37">
        <v>1</v>
      </c>
      <c r="I43" s="37">
        <f t="shared" si="2"/>
        <v>0</v>
      </c>
      <c r="J43" s="54">
        <f>FT_Plat!I34</f>
        <v>0</v>
      </c>
      <c r="K43" s="38">
        <v>0</v>
      </c>
      <c r="L43" s="60"/>
      <c r="M43" s="64">
        <f t="shared" si="3"/>
        <v>0</v>
      </c>
    </row>
    <row r="44" spans="1:13" ht="18.75">
      <c r="A44" s="18">
        <f>FT_Plat!A35</f>
        <v>0</v>
      </c>
      <c r="B44" s="34">
        <f>FT_Plat!E35</f>
        <v>0</v>
      </c>
      <c r="C44" s="34">
        <f>FT_Plat!H35</f>
        <v>0</v>
      </c>
      <c r="D44" s="27">
        <f>FT_Plat!F35</f>
        <v>0</v>
      </c>
      <c r="E44" s="34">
        <f>FT_Plat!D35</f>
        <v>0</v>
      </c>
      <c r="F44" s="35">
        <v>1</v>
      </c>
      <c r="G44" s="32">
        <f>(D44*F44)*B1</f>
        <v>0</v>
      </c>
      <c r="H44" s="37">
        <v>1</v>
      </c>
      <c r="I44" s="37">
        <f t="shared" si="2"/>
        <v>0</v>
      </c>
      <c r="J44" s="54">
        <f>FT_Plat!I35</f>
        <v>0</v>
      </c>
      <c r="K44" s="37">
        <v>0</v>
      </c>
      <c r="L44" s="60"/>
      <c r="M44" s="64">
        <f t="shared" si="3"/>
        <v>0</v>
      </c>
    </row>
    <row r="45" spans="1:13" ht="18.75">
      <c r="A45" s="18">
        <f>FT_Plat!A36</f>
        <v>0</v>
      </c>
      <c r="B45" s="34">
        <f>FT_Plat!E36</f>
        <v>0</v>
      </c>
      <c r="C45" s="34">
        <f>FT_Plat!H36</f>
        <v>0</v>
      </c>
      <c r="D45" s="27">
        <f>FT_Plat!F36</f>
        <v>0</v>
      </c>
      <c r="E45" s="34">
        <f>FT_Plat!D36</f>
        <v>0</v>
      </c>
      <c r="F45" s="35">
        <v>1</v>
      </c>
      <c r="G45" s="32">
        <f>(D45*F45)*B1</f>
        <v>0</v>
      </c>
      <c r="H45" s="39">
        <v>1</v>
      </c>
      <c r="I45" s="37">
        <f t="shared" si="2"/>
        <v>0</v>
      </c>
      <c r="J45" s="54">
        <f>FT_Plat!I36</f>
        <v>0</v>
      </c>
      <c r="K45" s="38">
        <v>0</v>
      </c>
      <c r="L45" s="60"/>
      <c r="M45" s="64">
        <f t="shared" si="3"/>
        <v>0</v>
      </c>
    </row>
    <row r="46" spans="1:13" ht="18.75">
      <c r="A46" s="23" t="s">
        <v>97</v>
      </c>
      <c r="B46" s="41" t="s">
        <v>96</v>
      </c>
      <c r="C46" s="41"/>
      <c r="D46" s="42"/>
      <c r="E46" s="41"/>
      <c r="F46" s="43">
        <v>1</v>
      </c>
      <c r="G46" s="48">
        <f>(D46*F46)*B1</f>
        <v>0</v>
      </c>
      <c r="H46" s="45">
        <v>1</v>
      </c>
      <c r="I46" s="46">
        <f t="shared" si="2"/>
        <v>0</v>
      </c>
      <c r="J46" s="46"/>
      <c r="K46" s="46">
        <v>0</v>
      </c>
      <c r="L46" s="61"/>
      <c r="M46" s="64">
        <f t="shared" si="3"/>
        <v>0</v>
      </c>
    </row>
    <row r="47" spans="1:13" ht="56.25">
      <c r="A47" s="18" t="str">
        <f>Garniture!A9</f>
        <v>Pommes de terre charlotte</v>
      </c>
      <c r="B47" s="34" t="str">
        <f>Garniture!E9</f>
        <v>kg</v>
      </c>
      <c r="C47" s="34" t="str">
        <f>Garniture!H9</f>
        <v>VIVALYA</v>
      </c>
      <c r="D47" s="27">
        <f>Garniture!F9</f>
        <v>0.2</v>
      </c>
      <c r="E47" s="34" t="str">
        <f>Garniture!D9</f>
        <v>kg</v>
      </c>
      <c r="F47" s="35">
        <v>1</v>
      </c>
      <c r="G47" s="32">
        <f>(D47*F47)*B1</f>
        <v>30</v>
      </c>
      <c r="H47" s="37">
        <v>1</v>
      </c>
      <c r="I47" s="37">
        <f t="shared" si="2"/>
        <v>30</v>
      </c>
      <c r="J47" s="53">
        <f>Garniture!I9</f>
        <v>2.2999999999999998</v>
      </c>
      <c r="K47" s="38">
        <v>0</v>
      </c>
      <c r="L47" s="60">
        <v>30</v>
      </c>
      <c r="M47" s="64">
        <f t="shared" si="3"/>
        <v>69</v>
      </c>
    </row>
    <row r="48" spans="1:13" ht="18.75">
      <c r="A48" s="18" t="str">
        <f>Garniture!A10</f>
        <v>Brocolis</v>
      </c>
      <c r="B48" s="34" t="str">
        <f>Garniture!E10</f>
        <v>kg</v>
      </c>
      <c r="C48" s="34" t="str">
        <f>Garniture!H10</f>
        <v>POMONA SURG</v>
      </c>
      <c r="D48" s="27">
        <f>Garniture!F10</f>
        <v>0.2</v>
      </c>
      <c r="E48" s="34" t="str">
        <f>Garniture!D10</f>
        <v>kg</v>
      </c>
      <c r="F48" s="35">
        <v>1</v>
      </c>
      <c r="G48" s="32">
        <f>(D48*F48)*B1</f>
        <v>30</v>
      </c>
      <c r="H48" s="37">
        <v>1</v>
      </c>
      <c r="I48" s="37">
        <f t="shared" si="2"/>
        <v>30</v>
      </c>
      <c r="J48" s="53">
        <f>Garniture!I10</f>
        <v>2.25</v>
      </c>
      <c r="K48" s="37">
        <v>0</v>
      </c>
      <c r="L48" s="60">
        <v>30</v>
      </c>
      <c r="M48" s="64">
        <f t="shared" si="3"/>
        <v>67.5</v>
      </c>
    </row>
    <row r="49" spans="1:13" ht="18.75">
      <c r="A49" s="18" t="str">
        <f>Garniture!A11</f>
        <v>beurre</v>
      </c>
      <c r="B49" s="34" t="str">
        <f>Garniture!E11</f>
        <v>kg</v>
      </c>
      <c r="C49" s="34" t="str">
        <f>Garniture!H11</f>
        <v>POMONA BOF</v>
      </c>
      <c r="D49" s="27">
        <f>Garniture!F11</f>
        <v>5.0000000000000001E-3</v>
      </c>
      <c r="E49" s="34" t="str">
        <f>Garniture!D11</f>
        <v>kg</v>
      </c>
      <c r="F49" s="35">
        <v>1</v>
      </c>
      <c r="G49" s="32">
        <f>(D49*F49)*B1</f>
        <v>0.75</v>
      </c>
      <c r="H49" s="37">
        <v>1</v>
      </c>
      <c r="I49" s="37">
        <f t="shared" si="2"/>
        <v>0.75</v>
      </c>
      <c r="J49" s="53">
        <f>Garniture!I11</f>
        <v>3.7</v>
      </c>
      <c r="K49" s="38">
        <v>0</v>
      </c>
      <c r="L49" s="60">
        <v>1</v>
      </c>
      <c r="M49" s="64">
        <f t="shared" si="3"/>
        <v>3.7</v>
      </c>
    </row>
    <row r="50" spans="1:13" ht="37.5">
      <c r="A50" s="18" t="str">
        <f>Garniture!A12</f>
        <v>huile arachide</v>
      </c>
      <c r="B50" s="34" t="str">
        <f>Garniture!E12</f>
        <v>l</v>
      </c>
      <c r="C50" s="34" t="str">
        <f>Garniture!H12</f>
        <v>POMONA ECO</v>
      </c>
      <c r="D50" s="27">
        <f>Garniture!F12</f>
        <v>5.0000000000000001E-3</v>
      </c>
      <c r="E50" s="34" t="str">
        <f>Garniture!D12</f>
        <v>l</v>
      </c>
      <c r="F50" s="35">
        <v>1</v>
      </c>
      <c r="G50" s="32">
        <f>(D50*F50)*B1</f>
        <v>0.75</v>
      </c>
      <c r="H50" s="37">
        <v>1</v>
      </c>
      <c r="I50" s="37">
        <f t="shared" si="2"/>
        <v>0.75</v>
      </c>
      <c r="J50" s="53">
        <f>Garniture!I12</f>
        <v>1.9</v>
      </c>
      <c r="K50" s="37">
        <v>0</v>
      </c>
      <c r="L50" s="60">
        <v>1</v>
      </c>
      <c r="M50" s="64">
        <f t="shared" si="3"/>
        <v>1.9</v>
      </c>
    </row>
    <row r="51" spans="1:13" ht="18.75">
      <c r="A51" s="18">
        <f>Garniture!A13</f>
        <v>0</v>
      </c>
      <c r="B51" s="34">
        <f>Garniture!E13</f>
        <v>0</v>
      </c>
      <c r="C51" s="34">
        <f>Garniture!H13</f>
        <v>0</v>
      </c>
      <c r="D51" s="27">
        <f>Garniture!F13</f>
        <v>0</v>
      </c>
      <c r="E51" s="34">
        <f>Garniture!D13</f>
        <v>0</v>
      </c>
      <c r="F51" s="35">
        <v>1</v>
      </c>
      <c r="G51" s="32">
        <f>(D51*F51)*B1</f>
        <v>0</v>
      </c>
      <c r="H51" s="37">
        <v>1</v>
      </c>
      <c r="I51" s="37">
        <f t="shared" si="2"/>
        <v>0</v>
      </c>
      <c r="J51" s="53">
        <f>Garniture!I13</f>
        <v>0</v>
      </c>
      <c r="K51" s="38">
        <v>0</v>
      </c>
      <c r="L51" s="60"/>
      <c r="M51" s="64">
        <f t="shared" si="3"/>
        <v>0</v>
      </c>
    </row>
    <row r="52" spans="1:13" ht="18.75">
      <c r="A52" s="18">
        <f>Garniture!A14</f>
        <v>0</v>
      </c>
      <c r="B52" s="34">
        <f>Garniture!E14</f>
        <v>0</v>
      </c>
      <c r="C52" s="34">
        <f>Garniture!H14</f>
        <v>0</v>
      </c>
      <c r="D52" s="27">
        <f>Garniture!F14</f>
        <v>0</v>
      </c>
      <c r="E52" s="34">
        <f>Garniture!D14</f>
        <v>0</v>
      </c>
      <c r="F52" s="35">
        <v>1</v>
      </c>
      <c r="G52" s="32">
        <f>(D52*F52)*B1</f>
        <v>0</v>
      </c>
      <c r="H52" s="39">
        <v>1</v>
      </c>
      <c r="I52" s="37">
        <f t="shared" si="2"/>
        <v>0</v>
      </c>
      <c r="J52" s="53">
        <f>Garniture!I14</f>
        <v>0</v>
      </c>
      <c r="K52" s="37">
        <v>0</v>
      </c>
      <c r="L52" s="60"/>
      <c r="M52" s="64">
        <f t="shared" si="3"/>
        <v>0</v>
      </c>
    </row>
    <row r="53" spans="1:13" ht="18.75">
      <c r="A53" s="18">
        <f>Garniture!A15</f>
        <v>0</v>
      </c>
      <c r="B53" s="34">
        <f>Garniture!E15</f>
        <v>0</v>
      </c>
      <c r="C53" s="34">
        <f>Garniture!H15</f>
        <v>0</v>
      </c>
      <c r="D53" s="27">
        <f>Garniture!F15</f>
        <v>0</v>
      </c>
      <c r="E53" s="34">
        <f>Garniture!D15</f>
        <v>0</v>
      </c>
      <c r="F53" s="35">
        <v>1</v>
      </c>
      <c r="G53" s="32">
        <f>(D53*F53)*B1</f>
        <v>0</v>
      </c>
      <c r="H53" s="39">
        <v>1</v>
      </c>
      <c r="I53" s="37">
        <f t="shared" si="2"/>
        <v>0</v>
      </c>
      <c r="J53" s="53">
        <f>Garniture!I15</f>
        <v>0</v>
      </c>
      <c r="K53" s="38">
        <v>0</v>
      </c>
      <c r="L53" s="60"/>
      <c r="M53" s="64">
        <f t="shared" si="3"/>
        <v>0</v>
      </c>
    </row>
    <row r="54" spans="1:13" ht="18.75">
      <c r="A54" s="18">
        <f>Garniture!A16</f>
        <v>0</v>
      </c>
      <c r="B54" s="34">
        <f>Garniture!E16</f>
        <v>0</v>
      </c>
      <c r="C54" s="34">
        <f>Garniture!H16</f>
        <v>0</v>
      </c>
      <c r="D54" s="27">
        <f>Garniture!F16</f>
        <v>0</v>
      </c>
      <c r="E54" s="34">
        <f>Garniture!D16</f>
        <v>0</v>
      </c>
      <c r="F54" s="35">
        <v>1</v>
      </c>
      <c r="G54" s="32">
        <f>(D54*F54)*B1</f>
        <v>0</v>
      </c>
      <c r="H54" s="37">
        <v>1</v>
      </c>
      <c r="I54" s="37">
        <f t="shared" si="2"/>
        <v>0</v>
      </c>
      <c r="J54" s="53">
        <f>Garniture!I16</f>
        <v>0</v>
      </c>
      <c r="K54" s="37">
        <v>0</v>
      </c>
      <c r="L54" s="60"/>
      <c r="M54" s="64">
        <f t="shared" si="3"/>
        <v>0</v>
      </c>
    </row>
    <row r="55" spans="1:13" ht="18.75">
      <c r="A55" s="18">
        <f>Garniture!A17</f>
        <v>0</v>
      </c>
      <c r="B55" s="34">
        <f>Garniture!E17</f>
        <v>0</v>
      </c>
      <c r="C55" s="34">
        <f>Garniture!H17</f>
        <v>0</v>
      </c>
      <c r="D55" s="27">
        <f>Garniture!F17</f>
        <v>0</v>
      </c>
      <c r="E55" s="34">
        <f>Garniture!D17</f>
        <v>0</v>
      </c>
      <c r="F55" s="35">
        <v>1</v>
      </c>
      <c r="G55" s="32">
        <f>(D55*F55)*B1</f>
        <v>0</v>
      </c>
      <c r="H55" s="37">
        <v>1</v>
      </c>
      <c r="I55" s="37">
        <f t="shared" si="2"/>
        <v>0</v>
      </c>
      <c r="J55" s="53">
        <f>Garniture!I17</f>
        <v>0</v>
      </c>
      <c r="K55" s="38">
        <v>0</v>
      </c>
      <c r="L55" s="60"/>
      <c r="M55" s="64">
        <f t="shared" si="3"/>
        <v>0</v>
      </c>
    </row>
    <row r="56" spans="1:13" ht="18.75">
      <c r="A56" s="49" t="s">
        <v>98</v>
      </c>
      <c r="B56" s="41" t="s">
        <v>96</v>
      </c>
      <c r="C56" s="41"/>
      <c r="D56" s="50"/>
      <c r="E56" s="50"/>
      <c r="F56" s="43">
        <v>1</v>
      </c>
      <c r="G56" s="48">
        <f>(D56*F56)*B1</f>
        <v>0</v>
      </c>
      <c r="H56" s="46">
        <v>1</v>
      </c>
      <c r="I56" s="46">
        <f t="shared" si="2"/>
        <v>0</v>
      </c>
      <c r="J56" s="46"/>
      <c r="K56" s="46">
        <v>0</v>
      </c>
      <c r="L56" s="61"/>
      <c r="M56" s="64">
        <f t="shared" si="3"/>
        <v>0</v>
      </c>
    </row>
    <row r="57" spans="1:13" ht="30">
      <c r="A57" s="10" t="str">
        <f>Dessert!A9</f>
        <v>Fond de tarte brisée sucrée</v>
      </c>
      <c r="B57" s="34" t="str">
        <f>Dessert!E9</f>
        <v>piece</v>
      </c>
      <c r="C57" s="34" t="str">
        <f>Dessert!H9</f>
        <v>Coup de pâte</v>
      </c>
      <c r="D57" s="51">
        <f>Dessert!F9</f>
        <v>0.25</v>
      </c>
      <c r="E57" s="51" t="str">
        <f>Dessert!D9</f>
        <v>piece</v>
      </c>
      <c r="F57" s="35">
        <v>1</v>
      </c>
      <c r="G57" s="32">
        <f>(D57*F57)*B1</f>
        <v>37.5</v>
      </c>
      <c r="H57" s="37">
        <v>1</v>
      </c>
      <c r="I57" s="37">
        <f t="shared" si="2"/>
        <v>37.5</v>
      </c>
      <c r="J57" s="53">
        <f>Dessert!I9</f>
        <v>1.1419999999999999</v>
      </c>
      <c r="K57" s="38">
        <v>0</v>
      </c>
      <c r="L57" s="60">
        <v>38</v>
      </c>
      <c r="M57" s="64">
        <f t="shared" si="3"/>
        <v>43.395999999999994</v>
      </c>
    </row>
    <row r="58" spans="1:13" ht="18.75">
      <c r="A58" s="10" t="str">
        <f>Dessert!A10</f>
        <v>Beurre</v>
      </c>
      <c r="B58" s="34" t="str">
        <f>Dessert!E10</f>
        <v>KG</v>
      </c>
      <c r="C58" s="34" t="str">
        <f>Dessert!H10</f>
        <v>Pomona BOF</v>
      </c>
      <c r="D58" s="51">
        <f>Dessert!F10</f>
        <v>1.2500000000000001E-2</v>
      </c>
      <c r="E58" s="51" t="str">
        <f>Dessert!D10</f>
        <v>KG</v>
      </c>
      <c r="F58" s="35">
        <v>1</v>
      </c>
      <c r="G58" s="32">
        <f>(D58*F58)*B1</f>
        <v>1.875</v>
      </c>
      <c r="H58" s="37">
        <v>1</v>
      </c>
      <c r="I58" s="37">
        <f t="shared" si="2"/>
        <v>1.875</v>
      </c>
      <c r="J58" s="53">
        <f>Dessert!I10</f>
        <v>4.3600000000000003</v>
      </c>
      <c r="K58" s="37">
        <v>0</v>
      </c>
      <c r="L58" s="60">
        <v>2</v>
      </c>
      <c r="M58" s="64">
        <f t="shared" si="3"/>
        <v>8.7200000000000006</v>
      </c>
    </row>
    <row r="59" spans="1:13" ht="18.75">
      <c r="A59" s="10" t="str">
        <f>Dessert!A11</f>
        <v>sucre</v>
      </c>
      <c r="B59" s="34" t="str">
        <f>Dessert!E11</f>
        <v>KG</v>
      </c>
      <c r="C59" s="34" t="str">
        <f>Dessert!H11</f>
        <v>POMONA ECO</v>
      </c>
      <c r="D59" s="51">
        <f>Dessert!F11</f>
        <v>1.2500000000000001E-2</v>
      </c>
      <c r="E59" s="51" t="str">
        <f>Dessert!D11</f>
        <v>KG</v>
      </c>
      <c r="F59" s="35">
        <v>1</v>
      </c>
      <c r="G59" s="32">
        <f>(D59*F59)*B1</f>
        <v>1.875</v>
      </c>
      <c r="H59" s="37">
        <v>1</v>
      </c>
      <c r="I59" s="37">
        <f t="shared" si="2"/>
        <v>1.875</v>
      </c>
      <c r="J59" s="53">
        <f>Dessert!I11</f>
        <v>1.28</v>
      </c>
      <c r="K59" s="38">
        <v>0</v>
      </c>
      <c r="L59" s="60">
        <v>2</v>
      </c>
      <c r="M59" s="64">
        <f t="shared" si="3"/>
        <v>2.56</v>
      </c>
    </row>
    <row r="60" spans="1:13" ht="18.75">
      <c r="A60" s="10" t="str">
        <f>Dessert!A12</f>
        <v>poudre amande</v>
      </c>
      <c r="B60" s="34" t="str">
        <f>Dessert!E12</f>
        <v>KG</v>
      </c>
      <c r="C60" s="34" t="str">
        <f>Dessert!H12</f>
        <v>POMONA ECO</v>
      </c>
      <c r="D60" s="51">
        <f>Dessert!F12</f>
        <v>1.2500000000000001E-2</v>
      </c>
      <c r="E60" s="51" t="str">
        <f>Dessert!D12</f>
        <v>KG</v>
      </c>
      <c r="F60" s="35">
        <v>1</v>
      </c>
      <c r="G60" s="32">
        <f>(D60*F60)*B1</f>
        <v>1.875</v>
      </c>
      <c r="H60" s="37">
        <v>1</v>
      </c>
      <c r="I60" s="37">
        <f t="shared" si="2"/>
        <v>1.875</v>
      </c>
      <c r="J60" s="53">
        <f>Dessert!I12</f>
        <v>12.5</v>
      </c>
      <c r="K60" s="37">
        <v>0</v>
      </c>
      <c r="L60" s="60">
        <v>2</v>
      </c>
      <c r="M60" s="64">
        <f t="shared" si="3"/>
        <v>25</v>
      </c>
    </row>
    <row r="61" spans="1:13" ht="18.75">
      <c r="A61" s="10" t="str">
        <f>Dessert!A13</f>
        <v>œuf entiers</v>
      </c>
      <c r="B61" s="34" t="str">
        <f>Dessert!E13</f>
        <v>PIECE</v>
      </c>
      <c r="C61" s="34" t="str">
        <f>Dessert!H13</f>
        <v>POMONA BOF</v>
      </c>
      <c r="D61" s="51">
        <f>Dessert!F13</f>
        <v>0.25</v>
      </c>
      <c r="E61" s="51" t="str">
        <f>Dessert!D13</f>
        <v>piece</v>
      </c>
      <c r="F61" s="35">
        <v>1</v>
      </c>
      <c r="G61" s="32">
        <f>(D61*F61)*B1</f>
        <v>37.5</v>
      </c>
      <c r="H61" s="39">
        <v>1</v>
      </c>
      <c r="I61" s="37">
        <f t="shared" si="2"/>
        <v>37.5</v>
      </c>
      <c r="J61" s="53">
        <f>Dessert!I13</f>
        <v>0.09</v>
      </c>
      <c r="K61" s="38">
        <v>0</v>
      </c>
      <c r="L61" s="60">
        <v>38</v>
      </c>
      <c r="M61" s="64">
        <f t="shared" si="3"/>
        <v>3.42</v>
      </c>
    </row>
    <row r="62" spans="1:13" ht="18.75">
      <c r="A62" s="10" t="str">
        <f>Dessert!A14</f>
        <v>rhum</v>
      </c>
      <c r="B62" s="34" t="str">
        <f>Dessert!E14</f>
        <v>L</v>
      </c>
      <c r="C62" s="34" t="str">
        <f>Dessert!H14</f>
        <v>POMONA ECO</v>
      </c>
      <c r="D62" s="51">
        <f>Dessert!F14</f>
        <v>6.2500000000000003E-3</v>
      </c>
      <c r="E62" s="51" t="str">
        <f>Dessert!D14</f>
        <v>L</v>
      </c>
      <c r="F62" s="35">
        <v>1</v>
      </c>
      <c r="G62" s="32">
        <f>(D62*F62)*B1</f>
        <v>0.9375</v>
      </c>
      <c r="H62" s="39">
        <v>1</v>
      </c>
      <c r="I62" s="37">
        <f t="shared" si="2"/>
        <v>0.9375</v>
      </c>
      <c r="J62" s="53">
        <f>Dessert!I14</f>
        <v>8</v>
      </c>
      <c r="K62" s="37">
        <v>0</v>
      </c>
      <c r="L62" s="60">
        <v>1</v>
      </c>
      <c r="M62" s="64">
        <f t="shared" si="3"/>
        <v>8</v>
      </c>
    </row>
    <row r="63" spans="1:13" ht="30">
      <c r="A63" s="10" t="str">
        <f>Dessert!A15</f>
        <v>1/2poire au sirop</v>
      </c>
      <c r="B63" s="34" t="str">
        <f>Dessert!E15</f>
        <v>BOITE 24 PIECE</v>
      </c>
      <c r="C63" s="34" t="str">
        <f>Dessert!H15</f>
        <v>POMONA ECO</v>
      </c>
      <c r="D63" s="51">
        <f>Dessert!F15</f>
        <v>4.1750000000000002E-2</v>
      </c>
      <c r="E63" s="51" t="str">
        <f>Dessert!D15</f>
        <v>BOITE 24 PIECE</v>
      </c>
      <c r="F63" s="35">
        <v>1</v>
      </c>
      <c r="G63" s="32">
        <f>(D63*F63)*B1</f>
        <v>6.2625000000000002</v>
      </c>
      <c r="H63" s="37">
        <v>1</v>
      </c>
      <c r="I63" s="37">
        <f t="shared" si="2"/>
        <v>6.2625000000000002</v>
      </c>
      <c r="J63" s="53">
        <f>Dessert!I15</f>
        <v>10.029999999999999</v>
      </c>
      <c r="K63" s="38">
        <v>0</v>
      </c>
      <c r="L63" s="60">
        <v>7</v>
      </c>
      <c r="M63" s="64">
        <f t="shared" si="3"/>
        <v>70.209999999999994</v>
      </c>
    </row>
    <row r="64" spans="1:13" ht="18.75">
      <c r="A64" s="10" t="str">
        <f>Dessert!A16</f>
        <v>Nappage Blond</v>
      </c>
      <c r="B64" s="34" t="str">
        <f>Dessert!E16</f>
        <v>seau 7KG</v>
      </c>
      <c r="C64" s="34" t="str">
        <f>Dessert!H16</f>
        <v>POMONA ECO</v>
      </c>
      <c r="D64" s="51">
        <f>Dessert!F16</f>
        <v>2.5000000000000001E-3</v>
      </c>
      <c r="E64" s="51" t="str">
        <f>Dessert!D16</f>
        <v>SEAU 7KG</v>
      </c>
      <c r="F64" s="35">
        <v>1</v>
      </c>
      <c r="G64" s="32">
        <f>(D64*F64)*B1</f>
        <v>0.375</v>
      </c>
      <c r="H64" s="37">
        <v>1</v>
      </c>
      <c r="I64" s="37">
        <f t="shared" si="2"/>
        <v>0.375</v>
      </c>
      <c r="J64" s="53">
        <f>Dessert!I16</f>
        <v>3.56</v>
      </c>
      <c r="K64" s="37">
        <v>0</v>
      </c>
      <c r="L64" s="60">
        <v>1</v>
      </c>
      <c r="M64" s="64">
        <f t="shared" si="3"/>
        <v>3.56</v>
      </c>
    </row>
    <row r="65" spans="1:13" ht="18.75">
      <c r="A65" s="10">
        <f>Dessert!A17</f>
        <v>0</v>
      </c>
      <c r="B65" s="34">
        <f>Dessert!E17</f>
        <v>0</v>
      </c>
      <c r="C65" s="34">
        <f>Dessert!H17</f>
        <v>0</v>
      </c>
      <c r="D65" s="51">
        <f>Dessert!F17</f>
        <v>0</v>
      </c>
      <c r="E65" s="51">
        <f>Dessert!D17</f>
        <v>0</v>
      </c>
      <c r="F65" s="35">
        <v>1</v>
      </c>
      <c r="G65" s="32">
        <f>(D65*F65)*B1</f>
        <v>0</v>
      </c>
      <c r="H65" s="37">
        <v>1</v>
      </c>
      <c r="I65" s="37">
        <f t="shared" si="2"/>
        <v>0</v>
      </c>
      <c r="J65" s="53">
        <f>Dessert!I17</f>
        <v>0</v>
      </c>
      <c r="K65" s="38">
        <v>0</v>
      </c>
      <c r="L65" s="60"/>
      <c r="M65" s="64">
        <f t="shared" si="3"/>
        <v>0</v>
      </c>
    </row>
    <row r="66" spans="1:13" ht="18.75">
      <c r="A66" s="10">
        <f>Dessert!A18</f>
        <v>0</v>
      </c>
      <c r="B66" s="34">
        <f>Dessert!E18</f>
        <v>0</v>
      </c>
      <c r="C66" s="34">
        <f>Dessert!H18</f>
        <v>0</v>
      </c>
      <c r="D66" s="51">
        <f>Dessert!F18</f>
        <v>0</v>
      </c>
      <c r="E66" s="51">
        <f>Dessert!D18</f>
        <v>0</v>
      </c>
      <c r="F66" s="35">
        <v>1</v>
      </c>
      <c r="G66" s="32">
        <f>(D66*F66)*B1</f>
        <v>0</v>
      </c>
      <c r="H66" s="37">
        <v>1</v>
      </c>
      <c r="I66" s="37">
        <f t="shared" si="2"/>
        <v>0</v>
      </c>
      <c r="J66" s="53">
        <f>Dessert!I18</f>
        <v>0</v>
      </c>
      <c r="K66" s="37">
        <v>0</v>
      </c>
      <c r="L66" s="60"/>
      <c r="M66" s="64">
        <f t="shared" si="3"/>
        <v>0</v>
      </c>
    </row>
    <row r="67" spans="1:13" ht="18.75">
      <c r="A67" s="10">
        <f>Dessert!A19</f>
        <v>0</v>
      </c>
      <c r="B67" s="34">
        <f>Dessert!E19</f>
        <v>0</v>
      </c>
      <c r="C67" s="34">
        <f>Dessert!H19</f>
        <v>0</v>
      </c>
      <c r="D67" s="51">
        <f>Dessert!F19</f>
        <v>0</v>
      </c>
      <c r="E67" s="51">
        <f>Dessert!D19</f>
        <v>0</v>
      </c>
      <c r="F67" s="35">
        <v>1</v>
      </c>
      <c r="G67" s="32">
        <f>(D67*F67)*B1</f>
        <v>0</v>
      </c>
      <c r="H67" s="37">
        <v>1</v>
      </c>
      <c r="I67" s="37">
        <f t="shared" si="2"/>
        <v>0</v>
      </c>
      <c r="J67" s="53">
        <f>Dessert!I19</f>
        <v>0</v>
      </c>
      <c r="K67" s="38">
        <v>0</v>
      </c>
      <c r="L67" s="60"/>
      <c r="M67" s="64">
        <f t="shared" si="3"/>
        <v>0</v>
      </c>
    </row>
    <row r="68" spans="1:13" ht="18.75">
      <c r="A68" s="10">
        <f>Dessert!A20</f>
        <v>0</v>
      </c>
      <c r="B68" s="34">
        <f>Dessert!E20</f>
        <v>0</v>
      </c>
      <c r="C68" s="34">
        <f>Dessert!H20</f>
        <v>0</v>
      </c>
      <c r="D68" s="51">
        <f>Dessert!F20</f>
        <v>0</v>
      </c>
      <c r="E68" s="51">
        <f>Dessert!D20</f>
        <v>0</v>
      </c>
      <c r="F68" s="35">
        <v>1</v>
      </c>
      <c r="G68" s="32">
        <f>(D68*F68)*B1</f>
        <v>0</v>
      </c>
      <c r="H68" s="37">
        <v>1</v>
      </c>
      <c r="I68" s="37">
        <f t="shared" si="2"/>
        <v>0</v>
      </c>
      <c r="J68" s="53">
        <f>Dessert!I20</f>
        <v>0</v>
      </c>
      <c r="K68" s="37">
        <v>0</v>
      </c>
      <c r="L68" s="60"/>
      <c r="M68" s="64">
        <f t="shared" si="3"/>
        <v>0</v>
      </c>
    </row>
    <row r="69" spans="1:13" ht="18.75">
      <c r="A69" s="10">
        <f>Dessert!A21</f>
        <v>0</v>
      </c>
      <c r="B69" s="34">
        <f>Dessert!E21</f>
        <v>0</v>
      </c>
      <c r="C69" s="34">
        <f>Dessert!H21</f>
        <v>0</v>
      </c>
      <c r="D69" s="51">
        <f>Dessert!F21</f>
        <v>0</v>
      </c>
      <c r="E69" s="51">
        <f>Dessert!D21</f>
        <v>0</v>
      </c>
      <c r="F69" s="35">
        <v>1</v>
      </c>
      <c r="G69" s="32">
        <f>(D69*F69)*B1</f>
        <v>0</v>
      </c>
      <c r="H69" s="37">
        <v>1</v>
      </c>
      <c r="I69" s="37">
        <f t="shared" si="2"/>
        <v>0</v>
      </c>
      <c r="J69" s="53">
        <f>Dessert!I21</f>
        <v>0</v>
      </c>
      <c r="K69" s="38">
        <v>0</v>
      </c>
      <c r="L69" s="60"/>
      <c r="M69" s="64">
        <f t="shared" si="3"/>
        <v>0</v>
      </c>
    </row>
    <row r="70" spans="1:13" ht="18.75">
      <c r="A70" s="10">
        <f>Dessert!A22</f>
        <v>0</v>
      </c>
      <c r="B70" s="34">
        <f>Dessert!E22</f>
        <v>0</v>
      </c>
      <c r="C70" s="34">
        <f>Dessert!H22</f>
        <v>0</v>
      </c>
      <c r="D70" s="51">
        <f>Dessert!F22</f>
        <v>0</v>
      </c>
      <c r="E70" s="51">
        <f>Dessert!D22</f>
        <v>0</v>
      </c>
      <c r="F70" s="35">
        <v>1</v>
      </c>
      <c r="G70" s="32">
        <f>(D70*F70)*B1</f>
        <v>0</v>
      </c>
      <c r="H70" s="39">
        <v>1</v>
      </c>
      <c r="I70" s="37">
        <f t="shared" si="2"/>
        <v>0</v>
      </c>
      <c r="J70" s="53">
        <f>Dessert!I22</f>
        <v>0</v>
      </c>
      <c r="K70" s="37">
        <v>0</v>
      </c>
      <c r="L70" s="60"/>
      <c r="M70" s="64">
        <f t="shared" si="3"/>
        <v>0</v>
      </c>
    </row>
    <row r="71" spans="1:13" ht="18.75">
      <c r="A71" s="10">
        <f>Dessert!A23</f>
        <v>0</v>
      </c>
      <c r="B71" s="34">
        <f>Dessert!E23</f>
        <v>0</v>
      </c>
      <c r="C71" s="34">
        <f>Dessert!H23</f>
        <v>0</v>
      </c>
      <c r="D71" s="51">
        <f>Dessert!F23</f>
        <v>0</v>
      </c>
      <c r="E71" s="51">
        <f>Dessert!D23</f>
        <v>0</v>
      </c>
      <c r="F71" s="35">
        <v>1</v>
      </c>
      <c r="G71" s="32">
        <f>(D71*F71)*B1</f>
        <v>0</v>
      </c>
      <c r="H71" s="39">
        <v>1</v>
      </c>
      <c r="I71" s="37">
        <f t="shared" ref="I71:I72" si="4">G71*H71</f>
        <v>0</v>
      </c>
      <c r="J71" s="53">
        <f>Dessert!I23</f>
        <v>0</v>
      </c>
      <c r="K71" s="38">
        <v>0</v>
      </c>
      <c r="L71" s="60"/>
      <c r="M71" s="64">
        <f t="shared" ref="M71:M72" si="5">L71*J71</f>
        <v>0</v>
      </c>
    </row>
    <row r="72" spans="1:13" ht="18.75">
      <c r="A72" s="10">
        <f>Dessert!A24</f>
        <v>0</v>
      </c>
      <c r="B72" s="34">
        <f>Dessert!E24</f>
        <v>0</v>
      </c>
      <c r="C72" s="34">
        <f>Dessert!H24</f>
        <v>0</v>
      </c>
      <c r="D72" s="51">
        <f>Dessert!F24</f>
        <v>0</v>
      </c>
      <c r="E72" s="51">
        <f>Dessert!D24</f>
        <v>0</v>
      </c>
      <c r="F72" s="35">
        <v>1</v>
      </c>
      <c r="G72" s="32">
        <f>(D72*F72)*B1</f>
        <v>0</v>
      </c>
      <c r="H72" s="37">
        <v>1</v>
      </c>
      <c r="I72" s="37">
        <f t="shared" si="4"/>
        <v>0</v>
      </c>
      <c r="J72" s="53">
        <f>Dessert!I24</f>
        <v>0</v>
      </c>
      <c r="K72" s="37">
        <v>0</v>
      </c>
      <c r="L72" s="60"/>
      <c r="M72" s="64">
        <f t="shared" si="5"/>
        <v>0</v>
      </c>
    </row>
  </sheetData>
  <mergeCells count="2">
    <mergeCell ref="F1:L4"/>
    <mergeCell ref="C1:D1"/>
  </mergeCells>
  <pageMargins left="0" right="0" top="0.39409448818897608" bottom="0.39409448818897608" header="0" footer="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AF92E-3D12-4E04-ADB7-94CCF83B7583}">
  <sheetPr>
    <pageSetUpPr fitToPage="1"/>
  </sheetPr>
  <dimension ref="A1:M46"/>
  <sheetViews>
    <sheetView tabSelected="1" zoomScale="68" zoomScaleNormal="68" zoomScalePageLayoutView="40" workbookViewId="0">
      <selection activeCell="E4" sqref="E4"/>
    </sheetView>
  </sheetViews>
  <sheetFormatPr baseColWidth="10" defaultColWidth="11" defaultRowHeight="14.25"/>
  <cols>
    <col min="1" max="1" width="9.125" bestFit="1" customWidth="1"/>
    <col min="2" max="2" width="11.75" bestFit="1" customWidth="1"/>
    <col min="3" max="3" width="122.25" bestFit="1" customWidth="1"/>
    <col min="4" max="4" width="58.125" bestFit="1" customWidth="1"/>
    <col min="5" max="5" width="65.75" bestFit="1" customWidth="1"/>
    <col min="6" max="6" width="20.625" customWidth="1"/>
  </cols>
  <sheetData>
    <row r="1" spans="1:13" ht="17.25">
      <c r="A1" s="110" t="s">
        <v>99</v>
      </c>
      <c r="B1" s="110"/>
      <c r="C1" s="110"/>
      <c r="D1" s="110"/>
      <c r="E1" s="110"/>
      <c r="F1" s="71"/>
      <c r="H1" s="65"/>
      <c r="I1" s="65"/>
      <c r="J1" s="65"/>
      <c r="K1" s="65"/>
      <c r="L1" s="65"/>
      <c r="M1" s="65"/>
    </row>
    <row r="2" spans="1:13">
      <c r="A2" s="70"/>
      <c r="B2" s="70"/>
      <c r="C2" s="70"/>
      <c r="D2" s="70"/>
      <c r="E2" s="70"/>
      <c r="F2" s="66"/>
    </row>
    <row r="3" spans="1:13" ht="18">
      <c r="A3" s="69" t="s">
        <v>100</v>
      </c>
      <c r="B3" s="69" t="s">
        <v>101</v>
      </c>
      <c r="C3" s="73" t="s">
        <v>102</v>
      </c>
      <c r="D3" s="74" t="s">
        <v>103</v>
      </c>
      <c r="E3" s="75" t="s">
        <v>104</v>
      </c>
      <c r="F3" s="66"/>
    </row>
    <row r="4" spans="1:13" ht="31.5" customHeight="1">
      <c r="A4" s="107"/>
      <c r="B4" s="67">
        <v>7.291666666666667</v>
      </c>
      <c r="C4" s="80"/>
      <c r="D4" s="83"/>
      <c r="E4" s="86"/>
      <c r="F4" s="66"/>
    </row>
    <row r="5" spans="1:13" ht="15.75">
      <c r="A5" s="107"/>
      <c r="B5" s="67">
        <v>7.302083333333333</v>
      </c>
      <c r="C5" s="80"/>
      <c r="D5" s="83"/>
      <c r="E5" s="86"/>
      <c r="F5" s="66"/>
    </row>
    <row r="6" spans="1:13" ht="14.25" customHeight="1">
      <c r="A6" s="107"/>
      <c r="B6" s="67">
        <v>7.3125</v>
      </c>
      <c r="C6" s="80"/>
      <c r="D6" s="82"/>
      <c r="E6" s="72"/>
      <c r="F6" s="66"/>
    </row>
    <row r="7" spans="1:13" ht="28.5" customHeight="1">
      <c r="A7" s="107"/>
      <c r="B7" s="67">
        <v>7.3229166666666696</v>
      </c>
      <c r="C7" s="80"/>
      <c r="D7" s="83"/>
      <c r="E7" s="108"/>
      <c r="F7" s="66"/>
    </row>
    <row r="8" spans="1:13" ht="31.5" customHeight="1">
      <c r="A8" s="107"/>
      <c r="B8" s="67">
        <v>7.3333333333333304</v>
      </c>
      <c r="C8" s="80"/>
      <c r="D8" s="83"/>
      <c r="E8" s="108"/>
      <c r="F8" s="66"/>
    </row>
    <row r="9" spans="1:13" ht="15.75">
      <c r="A9" s="107"/>
      <c r="B9" s="67">
        <v>7.34375</v>
      </c>
      <c r="C9" s="80"/>
      <c r="D9" s="84"/>
      <c r="E9" s="76"/>
      <c r="F9" s="66"/>
    </row>
    <row r="10" spans="1:13" ht="15.75" customHeight="1">
      <c r="A10" s="107"/>
      <c r="B10" s="67">
        <v>7.3541666666666599</v>
      </c>
      <c r="C10" s="80"/>
      <c r="D10" s="83"/>
      <c r="E10" s="109"/>
      <c r="F10" s="66"/>
    </row>
    <row r="11" spans="1:13" ht="42.75" customHeight="1">
      <c r="A11" s="107"/>
      <c r="B11" s="67">
        <v>7.3645833333333304</v>
      </c>
      <c r="C11" s="80"/>
      <c r="D11" s="83"/>
      <c r="E11" s="109"/>
      <c r="F11" s="66"/>
    </row>
    <row r="12" spans="1:13" ht="15.75">
      <c r="A12" s="107"/>
      <c r="B12" s="67">
        <v>7.375</v>
      </c>
      <c r="C12" s="80"/>
      <c r="D12" s="83"/>
      <c r="E12" s="76"/>
      <c r="F12" s="66"/>
    </row>
    <row r="13" spans="1:13" ht="15.75">
      <c r="A13" s="107"/>
      <c r="B13" s="67">
        <v>7.3854166666666599</v>
      </c>
      <c r="C13" s="81"/>
      <c r="D13" s="83"/>
      <c r="E13" s="77"/>
      <c r="F13" s="66"/>
    </row>
    <row r="14" spans="1:13">
      <c r="A14" s="107"/>
      <c r="B14" s="67">
        <v>7.3958333333333304</v>
      </c>
      <c r="C14" s="104" t="s">
        <v>105</v>
      </c>
      <c r="D14" s="104"/>
      <c r="E14" s="104"/>
      <c r="F14" s="66"/>
    </row>
    <row r="15" spans="1:13">
      <c r="A15" s="107"/>
      <c r="B15" s="67">
        <v>7.4062499999999902</v>
      </c>
      <c r="C15" s="104"/>
      <c r="D15" s="104"/>
      <c r="E15" s="104"/>
      <c r="F15" s="66"/>
    </row>
    <row r="16" spans="1:13" ht="15.75">
      <c r="A16" s="107"/>
      <c r="B16" s="67">
        <v>7.4166666666666599</v>
      </c>
      <c r="C16" s="106"/>
      <c r="D16" s="105"/>
      <c r="E16" s="76"/>
      <c r="F16" s="66"/>
    </row>
    <row r="17" spans="1:6">
      <c r="A17" s="107"/>
      <c r="B17" s="67">
        <v>7.4270833333333304</v>
      </c>
      <c r="C17" s="106"/>
      <c r="D17" s="105"/>
      <c r="E17" s="72"/>
      <c r="F17" s="66"/>
    </row>
    <row r="18" spans="1:6" ht="15.75">
      <c r="A18" s="68"/>
      <c r="B18" s="67">
        <v>7.4374999999999902</v>
      </c>
      <c r="C18" s="85"/>
      <c r="D18" s="105"/>
      <c r="E18" s="77"/>
      <c r="F18" s="66"/>
    </row>
    <row r="19" spans="1:6" ht="15.75">
      <c r="A19" s="107"/>
      <c r="B19" s="67">
        <v>7.4479166666666599</v>
      </c>
      <c r="C19" s="102" t="s">
        <v>106</v>
      </c>
      <c r="D19" s="102"/>
      <c r="E19" s="102"/>
      <c r="F19" s="66"/>
    </row>
    <row r="20" spans="1:6">
      <c r="A20" s="107"/>
      <c r="B20" s="67">
        <v>7.4583333333333197</v>
      </c>
      <c r="C20" s="102" t="s">
        <v>107</v>
      </c>
      <c r="D20" s="102"/>
      <c r="E20" s="102"/>
      <c r="F20" s="66"/>
    </row>
    <row r="21" spans="1:6">
      <c r="A21" s="107"/>
      <c r="B21" s="67">
        <v>7.4687499999999902</v>
      </c>
      <c r="C21" s="102"/>
      <c r="D21" s="102"/>
      <c r="E21" s="102"/>
      <c r="F21" s="66"/>
    </row>
    <row r="22" spans="1:6">
      <c r="A22" s="107"/>
      <c r="B22" s="67">
        <v>7.4791666666666599</v>
      </c>
      <c r="C22" s="102" t="s">
        <v>108</v>
      </c>
      <c r="D22" s="102"/>
      <c r="E22" s="102"/>
      <c r="F22" s="66"/>
    </row>
    <row r="23" spans="1:6">
      <c r="A23" s="107"/>
      <c r="B23" s="67">
        <v>7.4895833333333197</v>
      </c>
      <c r="C23" s="102"/>
      <c r="D23" s="102"/>
      <c r="E23" s="102"/>
      <c r="F23" s="66"/>
    </row>
    <row r="24" spans="1:6">
      <c r="A24" s="107"/>
      <c r="B24" s="67">
        <v>7.4999999999999902</v>
      </c>
      <c r="C24" s="102"/>
      <c r="D24" s="102"/>
      <c r="E24" s="102"/>
      <c r="F24" s="66"/>
    </row>
    <row r="25" spans="1:6">
      <c r="A25" s="107"/>
      <c r="B25" s="67">
        <v>7.5104166666666599</v>
      </c>
      <c r="C25" s="102"/>
      <c r="D25" s="102"/>
      <c r="E25" s="102"/>
      <c r="F25" s="66"/>
    </row>
    <row r="26" spans="1:6">
      <c r="A26" s="107"/>
      <c r="B26" s="67">
        <v>7.5208333333333197</v>
      </c>
      <c r="C26" s="102"/>
      <c r="D26" s="102"/>
      <c r="E26" s="102"/>
      <c r="F26" s="66"/>
    </row>
    <row r="27" spans="1:6">
      <c r="A27" s="107"/>
      <c r="B27" s="67">
        <v>7.5312499999999902</v>
      </c>
      <c r="C27" s="102"/>
      <c r="D27" s="102"/>
      <c r="E27" s="102"/>
      <c r="F27" s="66"/>
    </row>
    <row r="28" spans="1:6">
      <c r="A28" s="107"/>
      <c r="B28" s="67">
        <v>7.5416666666666501</v>
      </c>
      <c r="C28" s="102"/>
      <c r="D28" s="102"/>
      <c r="E28" s="102"/>
      <c r="F28" s="66"/>
    </row>
    <row r="29" spans="1:6">
      <c r="A29" s="107"/>
      <c r="B29" s="67">
        <v>7.5520833333333197</v>
      </c>
      <c r="C29" s="102"/>
      <c r="D29" s="102"/>
      <c r="E29" s="102"/>
      <c r="F29" s="66"/>
    </row>
    <row r="30" spans="1:6">
      <c r="A30" s="107"/>
      <c r="B30" s="67">
        <v>7.5624999999999796</v>
      </c>
      <c r="C30" s="102"/>
      <c r="D30" s="102"/>
      <c r="E30" s="102"/>
      <c r="F30" s="66"/>
    </row>
    <row r="31" spans="1:6">
      <c r="A31" s="107"/>
      <c r="B31" s="67">
        <v>7.5729166666666501</v>
      </c>
      <c r="C31" s="102"/>
      <c r="D31" s="102"/>
      <c r="E31" s="102"/>
      <c r="F31" s="66"/>
    </row>
    <row r="32" spans="1:6">
      <c r="A32" s="107"/>
      <c r="B32" s="67">
        <v>7.5833333333333197</v>
      </c>
      <c r="C32" s="102"/>
      <c r="D32" s="102"/>
      <c r="E32" s="102"/>
      <c r="F32" s="66"/>
    </row>
    <row r="33" spans="1:6">
      <c r="A33" s="107"/>
      <c r="B33" s="67">
        <v>7.5937499999999796</v>
      </c>
      <c r="C33" s="103" t="s">
        <v>109</v>
      </c>
      <c r="D33" s="103"/>
      <c r="E33" s="103"/>
      <c r="F33" s="66"/>
    </row>
    <row r="34" spans="1:6">
      <c r="A34" s="107"/>
      <c r="B34" s="67">
        <v>7.6041666666666501</v>
      </c>
      <c r="C34" s="103"/>
      <c r="D34" s="103"/>
      <c r="E34" s="103"/>
      <c r="F34" s="66"/>
    </row>
    <row r="35" spans="1:6">
      <c r="A35" s="107"/>
      <c r="B35" s="67">
        <v>7.6145833333333197</v>
      </c>
      <c r="C35" s="103"/>
      <c r="D35" s="103"/>
      <c r="E35" s="103"/>
      <c r="F35" s="66"/>
    </row>
    <row r="36" spans="1:6">
      <c r="A36" s="107"/>
      <c r="B36" s="67">
        <v>7.6249999999999796</v>
      </c>
      <c r="C36" s="103"/>
      <c r="D36" s="103"/>
      <c r="E36" s="103"/>
      <c r="F36" s="66"/>
    </row>
    <row r="37" spans="1:6">
      <c r="A37" s="107"/>
      <c r="B37" s="67">
        <v>7.6354166666666501</v>
      </c>
      <c r="C37" s="101" t="s">
        <v>110</v>
      </c>
      <c r="D37" s="101"/>
      <c r="E37" s="101"/>
      <c r="F37" s="66"/>
    </row>
    <row r="38" spans="1:6">
      <c r="A38" s="107"/>
      <c r="B38" s="67">
        <v>7.6458333333333099</v>
      </c>
      <c r="C38" s="78"/>
      <c r="D38" s="78"/>
      <c r="E38" s="78"/>
      <c r="F38" s="66"/>
    </row>
    <row r="39" spans="1:6">
      <c r="A39" s="107"/>
      <c r="B39" s="67">
        <v>7.6562499999999796</v>
      </c>
      <c r="C39" s="78"/>
      <c r="D39" s="78"/>
      <c r="E39" s="78"/>
      <c r="F39" s="66"/>
    </row>
    <row r="40" spans="1:6" ht="18">
      <c r="A40" s="107"/>
      <c r="B40" s="67">
        <v>7.6666666666666501</v>
      </c>
      <c r="C40" s="78"/>
      <c r="D40" s="79"/>
      <c r="E40" s="78"/>
      <c r="F40" s="66"/>
    </row>
    <row r="41" spans="1:6" ht="18">
      <c r="A41" s="107"/>
      <c r="B41" s="67">
        <v>7.6770833333333099</v>
      </c>
      <c r="C41" s="78"/>
      <c r="D41" s="79"/>
      <c r="E41" s="78"/>
      <c r="F41" s="66"/>
    </row>
    <row r="42" spans="1:6" ht="36" customHeight="1">
      <c r="A42" s="100" t="s">
        <v>111</v>
      </c>
      <c r="B42" s="100"/>
    </row>
    <row r="43" spans="1:6" ht="18" customHeight="1">
      <c r="A43" s="111" t="s">
        <v>104</v>
      </c>
      <c r="B43" s="111"/>
    </row>
    <row r="44" spans="1:6" ht="36" customHeight="1">
      <c r="A44" s="112" t="s">
        <v>112</v>
      </c>
      <c r="B44" s="112"/>
    </row>
    <row r="45" spans="1:6" ht="18" customHeight="1">
      <c r="A45" s="98" t="s">
        <v>113</v>
      </c>
      <c r="B45" s="98"/>
    </row>
    <row r="46" spans="1:6" ht="36" customHeight="1">
      <c r="A46" s="99" t="s">
        <v>114</v>
      </c>
      <c r="B46" s="99"/>
    </row>
  </sheetData>
  <mergeCells count="18">
    <mergeCell ref="A1:E1"/>
    <mergeCell ref="A43:B43"/>
    <mergeCell ref="A44:B44"/>
    <mergeCell ref="C14:E15"/>
    <mergeCell ref="D16:D18"/>
    <mergeCell ref="C16:C17"/>
    <mergeCell ref="A4:A17"/>
    <mergeCell ref="A19:A41"/>
    <mergeCell ref="E7:E8"/>
    <mergeCell ref="E10:E11"/>
    <mergeCell ref="C19:E19"/>
    <mergeCell ref="C20:E21"/>
    <mergeCell ref="A45:B45"/>
    <mergeCell ref="A46:B46"/>
    <mergeCell ref="A42:B42"/>
    <mergeCell ref="C37:E37"/>
    <mergeCell ref="C22:E32"/>
    <mergeCell ref="C33:E36"/>
  </mergeCells>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FT_Entrée</vt:lpstr>
      <vt:lpstr>FT_Plat</vt:lpstr>
      <vt:lpstr>Garniture</vt:lpstr>
      <vt:lpstr>Dessert</vt:lpstr>
      <vt:lpstr>Tableau_d'approvisionnement</vt:lpstr>
      <vt:lpstr>Feuil1</vt:lpstr>
      <vt:lpstr>Dessert!Zone_d_impression</vt:lpstr>
      <vt:lpstr>FT_Entrée!Zone_d_impression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Boucher</dc:creator>
  <cp:keywords/>
  <dc:description/>
  <cp:lastModifiedBy>stagiaire6-chagny</cp:lastModifiedBy>
  <cp:revision>7</cp:revision>
  <dcterms:created xsi:type="dcterms:W3CDTF">2024-03-18T16:39:48Z</dcterms:created>
  <dcterms:modified xsi:type="dcterms:W3CDTF">2024-04-03T09:39:39Z</dcterms:modified>
  <cp:category/>
  <cp:contentStatus/>
</cp:coreProperties>
</file>