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urtin\Desktop\"/>
    </mc:Choice>
  </mc:AlternateContent>
  <bookViews>
    <workbookView xWindow="0" yWindow="0" windowWidth="25905" windowHeight="10815" activeTab="1"/>
  </bookViews>
  <sheets>
    <sheet name="DATA" sheetId="1" r:id="rId1"/>
    <sheet name="Planning Modèle" sheetId="2" r:id="rId2"/>
  </sheets>
  <definedNames>
    <definedName name="années">DATA!$G$1:$G$24</definedName>
    <definedName name="Fériés">DATA!$B$1:$B$14</definedName>
    <definedName name="Mois">DATA!$I$1:$I$12</definedName>
    <definedName name="Num_Mois">DATA!$I$1:$J$12</definedName>
    <definedName name="Num_Semaine">DATA!#REF!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A6" i="2" s="1"/>
  <c r="D1" i="2"/>
  <c r="B1" i="1"/>
  <c r="B14" i="1" s="1"/>
  <c r="A7" i="2" l="1"/>
  <c r="B5" i="1"/>
  <c r="B9" i="1"/>
  <c r="B13" i="1"/>
  <c r="B11" i="1"/>
  <c r="B12" i="1"/>
  <c r="B2" i="1"/>
  <c r="B7" i="1" s="1"/>
  <c r="B6" i="1"/>
  <c r="B10" i="1"/>
  <c r="B6" i="2" l="1"/>
  <c r="A8" i="2"/>
  <c r="B4" i="1"/>
  <c r="B3" i="1"/>
  <c r="B7" i="2" s="1"/>
  <c r="A9" i="2" l="1"/>
  <c r="B8" i="2"/>
  <c r="A10" i="2" l="1"/>
  <c r="B9" i="2"/>
  <c r="B10" i="2" l="1"/>
  <c r="A11" i="2"/>
  <c r="A12" i="2" l="1"/>
  <c r="B11" i="2"/>
  <c r="B12" i="2" l="1"/>
  <c r="A13" i="2"/>
  <c r="B13" i="2" l="1"/>
  <c r="A14" i="2"/>
  <c r="A15" i="2" l="1"/>
  <c r="B14" i="2"/>
  <c r="B15" i="2" l="1"/>
  <c r="A16" i="2"/>
  <c r="A17" i="2" l="1"/>
  <c r="B16" i="2"/>
  <c r="B17" i="2" l="1"/>
  <c r="A18" i="2"/>
  <c r="A19" i="2" l="1"/>
  <c r="B18" i="2"/>
  <c r="B19" i="2" l="1"/>
  <c r="A20" i="2"/>
  <c r="A21" i="2" l="1"/>
  <c r="B20" i="2"/>
  <c r="B21" i="2" l="1"/>
  <c r="A22" i="2"/>
  <c r="B22" i="2" l="1"/>
  <c r="A23" i="2"/>
  <c r="A24" i="2" l="1"/>
  <c r="B23" i="2"/>
  <c r="A25" i="2" l="1"/>
  <c r="B24" i="2"/>
  <c r="B25" i="2" l="1"/>
  <c r="A26" i="2"/>
  <c r="A27" i="2" l="1"/>
  <c r="B26" i="2"/>
  <c r="B27" i="2" l="1"/>
  <c r="A28" i="2"/>
  <c r="A29" i="2" l="1"/>
  <c r="B28" i="2"/>
  <c r="B29" i="2" l="1"/>
  <c r="A30" i="2"/>
  <c r="A31" i="2" l="1"/>
  <c r="B30" i="2"/>
  <c r="B31" i="2" l="1"/>
  <c r="A32" i="2"/>
  <c r="A33" i="2" l="1"/>
  <c r="B32" i="2"/>
  <c r="A34" i="2" l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B33" i="2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7" i="2" l="1"/>
  <c r="B46" i="2"/>
</calcChain>
</file>

<file path=xl/comments1.xml><?xml version="1.0" encoding="utf-8"?>
<comments xmlns="http://schemas.openxmlformats.org/spreadsheetml/2006/main">
  <authors>
    <author>Courtin</author>
  </authors>
  <commentList>
    <comment ref="C8" authorId="0" shapeId="0">
      <text>
        <r>
          <rPr>
            <b/>
            <sz val="11"/>
            <color indexed="81"/>
            <rFont val="Tahoma"/>
            <family val="2"/>
          </rPr>
          <t>Si le lundi de Pentecôte est chômé mettre cette formule en B7</t>
        </r>
        <r>
          <rPr>
            <sz val="10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<sst xmlns="http://schemas.openxmlformats.org/spreadsheetml/2006/main" count="39" uniqueCount="35">
  <si>
    <t>Jour de l'An</t>
  </si>
  <si>
    <t>Année</t>
  </si>
  <si>
    <t>Pâques</t>
  </si>
  <si>
    <t>lundi Pâques</t>
  </si>
  <si>
    <t>Ascension</t>
  </si>
  <si>
    <t>Fête du Travail 1erMai</t>
  </si>
  <si>
    <t>Armistice 1945 8-Mai</t>
  </si>
  <si>
    <t>Pentecôte</t>
  </si>
  <si>
    <t>Lundi de Pentecôte</t>
  </si>
  <si>
    <t>Fêt Nationale 14Juillet</t>
  </si>
  <si>
    <t>Assomption 15Août</t>
  </si>
  <si>
    <t>Toussaint 1erNovembre</t>
  </si>
  <si>
    <t>Armistice 1918 11Novembre</t>
  </si>
  <si>
    <t>Noël</t>
  </si>
  <si>
    <t>Plage B1:B14 nommée "Fériés"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</si>
  <si>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</si>
  <si>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</si>
  <si>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</si>
  <si>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</si>
  <si>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</si>
  <si>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</si>
  <si>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</si>
  <si>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</si>
  <si>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</si>
  <si>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</si>
  <si>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</si>
  <si>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</si>
  <si>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=B2+50</t>
  </si>
  <si>
    <t>Planning du mois de</t>
  </si>
  <si>
    <t>Numéro du mois</t>
  </si>
  <si>
    <t>HEURES CONTRACTUELLES</t>
  </si>
  <si>
    <t>HEURES REELLES</t>
  </si>
  <si>
    <t>ARRIVEE</t>
  </si>
  <si>
    <t>DEPART</t>
  </si>
  <si>
    <t>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</si>
</sst>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indexed="81"/>
      <name val="Tahoma"/>
      <charset val="1"/>
    </font>
    <font>
      <b/>
      <sz val="11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6"/>
      <color rgb="FF0070C0"/>
      <name val="Calibri"/>
      <family val="2"/>
      <scheme val="minor"/>
    </font>
    <font>
      <sz val="11"/>
      <color rgb="FF303030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" fontId="0" fillId="2" borderId="0" xfId="0" applyNumberFormat="1" applyFill="1" applyAlignment="1">
      <alignment horizontal="left" vertical="center"/>
    </xf>
    <xf numFmtId="14" fontId="0" fillId="2" borderId="0" xfId="0" applyNumberFormat="1" applyFill="1" applyAlignment="1">
      <alignment horizontal="right"/>
    </xf>
    <xf numFmtId="0" fontId="0" fillId="3" borderId="1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16" fontId="0" fillId="4" borderId="0" xfId="0" applyNumberFormat="1" applyFill="1" applyAlignment="1">
      <alignment horizontal="left" vertical="center"/>
    </xf>
    <xf numFmtId="14" fontId="0" fillId="4" borderId="0" xfId="0" applyNumberFormat="1" applyFill="1" applyAlignment="1">
      <alignment horizontal="right"/>
    </xf>
    <xf numFmtId="0" fontId="2" fillId="0" borderId="0" xfId="0" applyFont="1"/>
    <xf numFmtId="14" fontId="1" fillId="0" borderId="0" xfId="0" quotePrefix="1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9" fillId="5" borderId="0" xfId="0" applyFont="1" applyFill="1" applyAlignment="1"/>
    <xf numFmtId="0" fontId="9" fillId="5" borderId="0" xfId="0" applyFont="1" applyFill="1"/>
    <xf numFmtId="0" fontId="9" fillId="5" borderId="3" xfId="0" applyFont="1" applyFill="1" applyBorder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165" fontId="0" fillId="0" borderId="2" xfId="0" applyNumberFormat="1" applyBorder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FF6699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28574</xdr:rowOff>
    </xdr:from>
    <xdr:to>
      <xdr:col>15</xdr:col>
      <xdr:colOff>361950</xdr:colOff>
      <xdr:row>27</xdr:row>
      <xdr:rowOff>123825</xdr:rowOff>
    </xdr:to>
    <xdr:sp macro="" textlink="">
      <xdr:nvSpPr>
        <xdr:cNvPr id="2" name="ZoneTexte 1"/>
        <xdr:cNvSpPr txBox="1"/>
      </xdr:nvSpPr>
      <xdr:spPr>
        <a:xfrm>
          <a:off x="6962775" y="495299"/>
          <a:ext cx="5695950" cy="485775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5715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La </a:t>
          </a:r>
          <a:r>
            <a:rPr lang="fr-FR" sz="1400" b="1">
              <a:solidFill>
                <a:srgbClr val="FF0000"/>
              </a:solidFill>
            </a:rPr>
            <a:t>colonne B</a:t>
          </a:r>
          <a:r>
            <a:rPr lang="fr-FR" sz="1400" b="1"/>
            <a:t> ne sert que pour faire ressortir les jours de weekend (en gris) et les jours fériés en</a:t>
          </a:r>
          <a:r>
            <a:rPr lang="fr-FR" sz="1400" b="1" baseline="0"/>
            <a:t> semaine lundi à vendredi (en rose).</a:t>
          </a:r>
        </a:p>
        <a:p>
          <a:r>
            <a:rPr lang="fr-FR" sz="1400" b="1" baseline="0"/>
            <a:t>Elle est à masquer</a:t>
          </a:r>
        </a:p>
        <a:p>
          <a:endParaRPr lang="fr-FR" sz="1400" b="1" baseline="0"/>
        </a:p>
        <a:p>
          <a:r>
            <a:rPr lang="fr-FR" sz="1400" b="1" baseline="0"/>
            <a:t>La </a:t>
          </a:r>
          <a:r>
            <a:rPr lang="fr-FR" sz="1400" b="1" baseline="0">
              <a:solidFill>
                <a:srgbClr val="FF0000"/>
              </a:solidFill>
            </a:rPr>
            <a:t>ligne 2</a:t>
          </a:r>
          <a:r>
            <a:rPr lang="fr-FR" sz="1400" b="1" baseline="0"/>
            <a:t> peut être masquée aussi. </a:t>
          </a:r>
        </a:p>
        <a:p>
          <a:r>
            <a:rPr lang="fr-FR" sz="1400" b="1" baseline="0"/>
            <a:t>La formule en C2 sert à numériser le mois pour la formule en A6.</a:t>
          </a:r>
        </a:p>
        <a:p>
          <a:endParaRPr lang="fr-FR" sz="1400" b="1" baseline="0"/>
        </a:p>
        <a:p>
          <a:r>
            <a:rPr lang="fr-FR" sz="1400" b="1" baseline="0"/>
            <a:t>A6   </a:t>
          </a:r>
          <a:r>
            <a:rPr lang="fr-FR" sz="1400" b="1" baseline="0">
              <a:solidFill>
                <a:srgbClr val="FF0000"/>
              </a:solidFill>
            </a:rPr>
            <a:t>=DATE($D$1;$C$2;1)-JOURSEM(DATE($D$1;$C$2;1);3)</a:t>
          </a:r>
        </a:p>
        <a:p>
          <a:r>
            <a:rPr lang="fr-FR" sz="1400" b="1">
              <a:solidFill>
                <a:sysClr val="windowText" lastClr="000000"/>
              </a:solidFill>
            </a:rPr>
            <a:t>A7   </a:t>
          </a:r>
          <a:r>
            <a:rPr lang="fr-FR" sz="1400" b="1">
              <a:solidFill>
                <a:srgbClr val="FF0000"/>
              </a:solidFill>
            </a:rPr>
            <a:t>=A6+1 </a:t>
          </a:r>
          <a:r>
            <a:rPr lang="fr-FR" sz="1400" b="1">
              <a:solidFill>
                <a:sysClr val="windowText" lastClr="000000"/>
              </a:solidFill>
            </a:rPr>
            <a:t>incrémentée jusqu'à A33</a:t>
          </a:r>
        </a:p>
        <a:p>
          <a:r>
            <a:rPr lang="fr-FR" sz="1400" b="1">
              <a:solidFill>
                <a:sysClr val="windowText" lastClr="000000"/>
              </a:solidFill>
            </a:rPr>
            <a:t>A34 </a:t>
          </a:r>
          <a:r>
            <a:rPr lang="fr-FR" sz="1400" b="1">
              <a:solidFill>
                <a:srgbClr val="FF0000"/>
              </a:solidFill>
            </a:rPr>
            <a:t>=SIERREUR(SI(OU(A33="";MOIS(A33)&lt;&gt;MOIS(A33+1));"";A33+1);"")</a:t>
          </a:r>
        </a:p>
        <a:p>
          <a:r>
            <a:rPr lang="fr-FR" sz="1400" b="1">
              <a:solidFill>
                <a:sysClr val="windowText" lastClr="000000"/>
              </a:solidFill>
            </a:rPr>
            <a:t>incrémenté</a:t>
          </a:r>
          <a:r>
            <a:rPr lang="fr-FR" sz="1400" b="1" baseline="0">
              <a:solidFill>
                <a:sysClr val="windowText" lastClr="000000"/>
              </a:solidFill>
            </a:rPr>
            <a:t> jusqu'à A47</a:t>
          </a:r>
        </a:p>
        <a:p>
          <a:endParaRPr lang="fr-FR" sz="1400" b="1" baseline="0">
            <a:solidFill>
              <a:sysClr val="windowText" lastClr="000000"/>
            </a:solidFill>
          </a:endParaRPr>
        </a:p>
        <a:p>
          <a:r>
            <a:rPr lang="fr-FR" sz="1400" b="1" baseline="0">
              <a:solidFill>
                <a:sysClr val="windowText" lastClr="000000"/>
              </a:solidFill>
            </a:rPr>
            <a:t>Si la dernière semaine visible du tableau n'est pas complète passer au mois suivant.</a:t>
          </a:r>
        </a:p>
        <a:p>
          <a:endParaRPr lang="fr-FR" sz="1400" b="1" baseline="0">
            <a:solidFill>
              <a:sysClr val="windowText" lastClr="000000"/>
            </a:solidFill>
          </a:endParaRPr>
        </a:p>
        <a:p>
          <a:r>
            <a:rPr lang="fr-FR" sz="1400" b="1" baseline="0">
              <a:solidFill>
                <a:sysClr val="windowText" lastClr="000000"/>
              </a:solidFill>
            </a:rPr>
            <a:t>Les cellules C6 à F47 sont au format heure HH:MM</a:t>
          </a:r>
        </a:p>
        <a:p>
          <a:endParaRPr lang="fr-FR" sz="1400" b="1">
            <a:solidFill>
              <a:sysClr val="windowText" lastClr="000000"/>
            </a:solidFill>
          </a:endParaRPr>
        </a:p>
        <a:p>
          <a:r>
            <a:rPr lang="fr-FR" sz="1400" b="1">
              <a:solidFill>
                <a:sysClr val="windowText" lastClr="000000"/>
              </a:solidFill>
            </a:rPr>
            <a:t>2 MFC :</a:t>
          </a:r>
        </a:p>
        <a:p>
          <a:r>
            <a:rPr lang="fr-FR" sz="1400" b="1">
              <a:solidFill>
                <a:sysClr val="windowText" lastClr="000000"/>
              </a:solidFill>
            </a:rPr>
            <a:t>Gris</a:t>
          </a:r>
          <a:r>
            <a:rPr lang="fr-FR" sz="1400" b="1" baseline="0">
              <a:solidFill>
                <a:sysClr val="windowText" lastClr="000000"/>
              </a:solidFill>
            </a:rPr>
            <a:t> pour marquer les WE</a:t>
          </a:r>
        </a:p>
        <a:p>
          <a:r>
            <a:rPr lang="fr-FR" sz="1400" b="1" baseline="0">
              <a:solidFill>
                <a:sysClr val="windowText" lastClr="000000"/>
              </a:solidFill>
            </a:rPr>
            <a:t>Rose pour marquer les Fériés en semaine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J24"/>
  <sheetViews>
    <sheetView workbookViewId="0">
      <selection activeCell="A21" sqref="A21"/>
    </sheetView>
  </sheetViews>
  <sheetFormatPr baseColWidth="10" defaultRowHeight="15" x14ac:dyDescent="0.25"/>
  <cols>
    <col min="1" max="1" width="26" bestFit="1" customWidth="1"/>
  </cols>
  <sheetData>
    <row r="1" spans="1:10" x14ac:dyDescent="0.25">
      <c r="A1" s="1" t="s">
        <v>0</v>
      </c>
      <c r="B1" s="2">
        <f>DATE(D2,1,1)</f>
        <v>45292</v>
      </c>
      <c r="D1" s="3" t="s">
        <v>1</v>
      </c>
      <c r="G1">
        <v>2024</v>
      </c>
      <c r="I1" t="s">
        <v>15</v>
      </c>
      <c r="J1">
        <v>1</v>
      </c>
    </row>
    <row r="2" spans="1:10" x14ac:dyDescent="0.25">
      <c r="A2" s="4" t="s">
        <v>2</v>
      </c>
      <c r="B2" s="2">
        <f>ROUND(DATE(YEAR(B1),4,MOD(234-11*MOD(YEAR(B1),19),30))/7,0)*7-6</f>
        <v>45382</v>
      </c>
      <c r="D2" s="3">
        <v>2024</v>
      </c>
      <c r="G2">
        <v>2025</v>
      </c>
      <c r="I2" t="s">
        <v>16</v>
      </c>
      <c r="J2">
        <v>2</v>
      </c>
    </row>
    <row r="3" spans="1:10" x14ac:dyDescent="0.25">
      <c r="A3" s="4" t="s">
        <v>3</v>
      </c>
      <c r="B3" s="2">
        <f>B2+1</f>
        <v>45383</v>
      </c>
      <c r="G3">
        <v>2026</v>
      </c>
      <c r="I3" t="s">
        <v>17</v>
      </c>
      <c r="J3">
        <v>3</v>
      </c>
    </row>
    <row r="4" spans="1:10" x14ac:dyDescent="0.25">
      <c r="A4" s="4" t="s">
        <v>4</v>
      </c>
      <c r="B4" s="2">
        <f>B2+39</f>
        <v>45421</v>
      </c>
      <c r="G4">
        <v>2027</v>
      </c>
      <c r="I4" t="s">
        <v>18</v>
      </c>
      <c r="J4">
        <v>4</v>
      </c>
    </row>
    <row r="5" spans="1:10" x14ac:dyDescent="0.25">
      <c r="A5" s="1" t="s">
        <v>5</v>
      </c>
      <c r="B5" s="2">
        <f>DATE(YEAR(B1),5,1)</f>
        <v>45413</v>
      </c>
      <c r="G5">
        <v>2028</v>
      </c>
      <c r="I5" t="s">
        <v>19</v>
      </c>
      <c r="J5">
        <v>5</v>
      </c>
    </row>
    <row r="6" spans="1:10" x14ac:dyDescent="0.25">
      <c r="A6" s="1" t="s">
        <v>6</v>
      </c>
      <c r="B6" s="2">
        <f>DATE(YEAR(B1),5,8)</f>
        <v>45420</v>
      </c>
      <c r="G6">
        <v>2029</v>
      </c>
      <c r="I6" t="s">
        <v>20</v>
      </c>
      <c r="J6">
        <v>6</v>
      </c>
    </row>
    <row r="7" spans="1:10" x14ac:dyDescent="0.25">
      <c r="A7" s="4" t="s">
        <v>7</v>
      </c>
      <c r="B7" s="2">
        <f>B2+49</f>
        <v>45431</v>
      </c>
      <c r="G7">
        <v>2030</v>
      </c>
      <c r="I7" t="s">
        <v>21</v>
      </c>
      <c r="J7">
        <v>7</v>
      </c>
    </row>
    <row r="8" spans="1:10" x14ac:dyDescent="0.25">
      <c r="A8" s="4" t="s">
        <v>8</v>
      </c>
      <c r="B8" s="2"/>
      <c r="C8" s="8" t="s">
        <v>27</v>
      </c>
      <c r="G8">
        <v>2031</v>
      </c>
      <c r="I8" t="s">
        <v>22</v>
      </c>
      <c r="J8">
        <v>8</v>
      </c>
    </row>
    <row r="9" spans="1:10" x14ac:dyDescent="0.25">
      <c r="A9" s="1" t="s">
        <v>9</v>
      </c>
      <c r="B9" s="2">
        <f>DATE(YEAR(B1),7,14)</f>
        <v>45487</v>
      </c>
      <c r="G9">
        <v>2032</v>
      </c>
      <c r="I9" t="s">
        <v>23</v>
      </c>
      <c r="J9">
        <v>9</v>
      </c>
    </row>
    <row r="10" spans="1:10" x14ac:dyDescent="0.25">
      <c r="A10" s="1" t="s">
        <v>10</v>
      </c>
      <c r="B10" s="2">
        <f>DATE(YEAR(B1),8,15)</f>
        <v>45519</v>
      </c>
      <c r="G10">
        <v>2033</v>
      </c>
      <c r="I10" t="s">
        <v>24</v>
      </c>
      <c r="J10">
        <v>10</v>
      </c>
    </row>
    <row r="11" spans="1:10" x14ac:dyDescent="0.25">
      <c r="A11" s="1" t="s">
        <v>11</v>
      </c>
      <c r="B11" s="2">
        <f>DATE(YEAR(B1),11,1)</f>
        <v>45597</v>
      </c>
      <c r="G11">
        <v>2034</v>
      </c>
      <c r="I11" t="s">
        <v>25</v>
      </c>
      <c r="J11">
        <v>11</v>
      </c>
    </row>
    <row r="12" spans="1:10" x14ac:dyDescent="0.25">
      <c r="A12" s="1" t="s">
        <v>12</v>
      </c>
      <c r="B12" s="2">
        <f>DATE(YEAR(B1),11,11)</f>
        <v>45607</v>
      </c>
      <c r="G12">
        <v>2035</v>
      </c>
      <c r="I12" t="s">
        <v>26</v>
      </c>
      <c r="J12">
        <v>12</v>
      </c>
    </row>
    <row r="13" spans="1:10" x14ac:dyDescent="0.25">
      <c r="A13" s="4" t="s">
        <v>13</v>
      </c>
      <c r="B13" s="2">
        <f>DATE(YEAR(B1),12,25)</f>
        <v>45651</v>
      </c>
      <c r="G13">
        <v>2036</v>
      </c>
    </row>
    <row r="14" spans="1:10" x14ac:dyDescent="0.25">
      <c r="A14" s="5" t="s">
        <v>0</v>
      </c>
      <c r="B14" s="6">
        <f>DATE(YEAR(B1)+1,1,1)</f>
        <v>45658</v>
      </c>
      <c r="G14">
        <v>2037</v>
      </c>
    </row>
    <row r="15" spans="1:10" x14ac:dyDescent="0.25">
      <c r="G15">
        <v>2038</v>
      </c>
    </row>
    <row r="16" spans="1:10" ht="15.75" x14ac:dyDescent="0.25">
      <c r="B16" s="7" t="s">
        <v>14</v>
      </c>
      <c r="G16">
        <v>2039</v>
      </c>
    </row>
    <row r="17" spans="7:7" x14ac:dyDescent="0.25">
      <c r="G17">
        <v>2040</v>
      </c>
    </row>
    <row r="18" spans="7:7" x14ac:dyDescent="0.25">
      <c r="G18">
        <v>2041</v>
      </c>
    </row>
    <row r="19" spans="7:7" x14ac:dyDescent="0.25">
      <c r="G19">
        <v>2042</v>
      </c>
    </row>
    <row r="20" spans="7:7" x14ac:dyDescent="0.25">
      <c r="G20">
        <v>2043</v>
      </c>
    </row>
    <row r="21" spans="7:7" x14ac:dyDescent="0.25">
      <c r="G21">
        <v>2044</v>
      </c>
    </row>
    <row r="22" spans="7:7" x14ac:dyDescent="0.25">
      <c r="G22">
        <v>2045</v>
      </c>
    </row>
    <row r="23" spans="7:7" x14ac:dyDescent="0.25">
      <c r="G23">
        <v>2046</v>
      </c>
    </row>
    <row r="24" spans="7:7" x14ac:dyDescent="0.25">
      <c r="G24">
        <v>2047</v>
      </c>
    </row>
  </sheetData>
  <dataValidations count="1">
    <dataValidation type="list" allowBlank="1" showInputMessage="1" showErrorMessage="1" sqref="D2">
      <formula1>années</formula1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G1" sqref="G1"/>
    </sheetView>
  </sheetViews>
  <sheetFormatPr baseColWidth="10" defaultRowHeight="15" x14ac:dyDescent="0.25"/>
  <cols>
    <col min="1" max="1" width="26.42578125" bestFit="1" customWidth="1"/>
    <col min="2" max="2" width="3.7109375" customWidth="1"/>
    <col min="3" max="6" width="12.85546875" customWidth="1"/>
  </cols>
  <sheetData>
    <row r="1" spans="1:10" ht="21" x14ac:dyDescent="0.25">
      <c r="A1" s="11" t="s">
        <v>28</v>
      </c>
      <c r="B1" s="12"/>
      <c r="C1" s="13" t="s">
        <v>15</v>
      </c>
      <c r="D1" s="13">
        <f>DATA!D2</f>
        <v>2024</v>
      </c>
    </row>
    <row r="2" spans="1:10" ht="15.75" x14ac:dyDescent="0.25">
      <c r="A2" s="10" t="s">
        <v>29</v>
      </c>
      <c r="B2" s="9"/>
      <c r="C2" s="9">
        <f>VLOOKUP(C1,Num_Mois,2,0)</f>
        <v>1</v>
      </c>
    </row>
    <row r="4" spans="1:10" x14ac:dyDescent="0.25">
      <c r="A4" s="22" t="s">
        <v>34</v>
      </c>
      <c r="B4" s="15"/>
      <c r="C4" s="21" t="s">
        <v>30</v>
      </c>
      <c r="D4" s="21"/>
      <c r="E4" s="21" t="s">
        <v>31</v>
      </c>
      <c r="F4" s="21"/>
      <c r="J4" s="14"/>
    </row>
    <row r="5" spans="1:10" x14ac:dyDescent="0.25">
      <c r="A5" s="23"/>
      <c r="B5" s="16"/>
      <c r="C5" s="17" t="s">
        <v>32</v>
      </c>
      <c r="D5" s="17" t="s">
        <v>33</v>
      </c>
      <c r="E5" s="17" t="s">
        <v>32</v>
      </c>
      <c r="F5" s="17" t="s">
        <v>33</v>
      </c>
    </row>
    <row r="6" spans="1:10" x14ac:dyDescent="0.25">
      <c r="A6" s="18">
        <f>DATE($D$1,$C$2,1)-WEEKDAY(DATE($D$1,$C$2,1),3)</f>
        <v>45292</v>
      </c>
      <c r="B6" s="19" t="str">
        <f t="shared" ref="B6:B47" si="0">IF($A6="","",IF(AND(ISERROR(VLOOKUP($A6,Fériés,1,0)),WEEKDAY($A6,2)&lt;=5),"",IF(WEEKDAY($A6,2)&gt;5,"we",IF(VLOOKUP($A6,Fériés,1,0),"F",""))))</f>
        <v>F</v>
      </c>
      <c r="C6" s="20"/>
      <c r="D6" s="20"/>
      <c r="E6" s="20"/>
      <c r="F6" s="20"/>
    </row>
    <row r="7" spans="1:10" x14ac:dyDescent="0.25">
      <c r="A7" s="18">
        <f>A6+1</f>
        <v>45293</v>
      </c>
      <c r="B7" s="19" t="str">
        <f t="shared" si="0"/>
        <v/>
      </c>
      <c r="C7" s="20"/>
      <c r="D7" s="20"/>
      <c r="E7" s="20"/>
      <c r="F7" s="20"/>
    </row>
    <row r="8" spans="1:10" x14ac:dyDescent="0.25">
      <c r="A8" s="18">
        <f t="shared" ref="A8:A9" si="1">A7+1</f>
        <v>45294</v>
      </c>
      <c r="B8" s="19" t="str">
        <f t="shared" si="0"/>
        <v/>
      </c>
      <c r="C8" s="20"/>
      <c r="D8" s="20"/>
      <c r="E8" s="20"/>
      <c r="F8" s="20"/>
    </row>
    <row r="9" spans="1:10" x14ac:dyDescent="0.25">
      <c r="A9" s="18">
        <f t="shared" si="1"/>
        <v>45295</v>
      </c>
      <c r="B9" s="19" t="str">
        <f t="shared" si="0"/>
        <v/>
      </c>
      <c r="C9" s="20"/>
      <c r="D9" s="20"/>
      <c r="E9" s="20"/>
      <c r="F9" s="20"/>
    </row>
    <row r="10" spans="1:10" x14ac:dyDescent="0.25">
      <c r="A10" s="18">
        <f t="shared" ref="A10:A12" si="2">A9+1</f>
        <v>45296</v>
      </c>
      <c r="B10" s="19" t="str">
        <f t="shared" si="0"/>
        <v/>
      </c>
      <c r="C10" s="20"/>
      <c r="D10" s="20"/>
      <c r="E10" s="20"/>
      <c r="F10" s="20"/>
    </row>
    <row r="11" spans="1:10" x14ac:dyDescent="0.25">
      <c r="A11" s="18">
        <f t="shared" si="2"/>
        <v>45297</v>
      </c>
      <c r="B11" s="19" t="str">
        <f t="shared" si="0"/>
        <v>we</v>
      </c>
      <c r="C11" s="20"/>
      <c r="D11" s="20"/>
      <c r="E11" s="20"/>
      <c r="F11" s="20"/>
    </row>
    <row r="12" spans="1:10" x14ac:dyDescent="0.25">
      <c r="A12" s="18">
        <f t="shared" si="2"/>
        <v>45298</v>
      </c>
      <c r="B12" s="19" t="str">
        <f t="shared" si="0"/>
        <v>we</v>
      </c>
      <c r="C12" s="20"/>
      <c r="D12" s="20"/>
      <c r="E12" s="20"/>
      <c r="F12" s="20"/>
    </row>
    <row r="13" spans="1:10" x14ac:dyDescent="0.25">
      <c r="A13" s="18">
        <f t="shared" ref="A13:A33" si="3">A12+1</f>
        <v>45299</v>
      </c>
      <c r="B13" s="19" t="str">
        <f t="shared" si="0"/>
        <v/>
      </c>
      <c r="C13" s="20"/>
      <c r="D13" s="20"/>
      <c r="E13" s="20"/>
      <c r="F13" s="20"/>
    </row>
    <row r="14" spans="1:10" x14ac:dyDescent="0.25">
      <c r="A14" s="18">
        <f t="shared" si="3"/>
        <v>45300</v>
      </c>
      <c r="B14" s="19" t="str">
        <f t="shared" si="0"/>
        <v/>
      </c>
      <c r="C14" s="20"/>
      <c r="D14" s="20"/>
      <c r="E14" s="20"/>
      <c r="F14" s="20"/>
    </row>
    <row r="15" spans="1:10" x14ac:dyDescent="0.25">
      <c r="A15" s="18">
        <f t="shared" si="3"/>
        <v>45301</v>
      </c>
      <c r="B15" s="19" t="str">
        <f t="shared" si="0"/>
        <v/>
      </c>
      <c r="C15" s="20"/>
      <c r="D15" s="20"/>
      <c r="E15" s="20"/>
      <c r="F15" s="20"/>
    </row>
    <row r="16" spans="1:10" x14ac:dyDescent="0.25">
      <c r="A16" s="18">
        <f t="shared" si="3"/>
        <v>45302</v>
      </c>
      <c r="B16" s="19" t="str">
        <f t="shared" si="0"/>
        <v/>
      </c>
      <c r="C16" s="20"/>
      <c r="D16" s="20"/>
      <c r="E16" s="20"/>
      <c r="F16" s="20"/>
    </row>
    <row r="17" spans="1:6" x14ac:dyDescent="0.25">
      <c r="A17" s="18">
        <f t="shared" si="3"/>
        <v>45303</v>
      </c>
      <c r="B17" s="19" t="str">
        <f t="shared" si="0"/>
        <v/>
      </c>
      <c r="C17" s="20"/>
      <c r="D17" s="20"/>
      <c r="E17" s="20"/>
      <c r="F17" s="20"/>
    </row>
    <row r="18" spans="1:6" x14ac:dyDescent="0.25">
      <c r="A18" s="18">
        <f t="shared" si="3"/>
        <v>45304</v>
      </c>
      <c r="B18" s="19" t="str">
        <f t="shared" si="0"/>
        <v>we</v>
      </c>
      <c r="C18" s="20"/>
      <c r="D18" s="20"/>
      <c r="E18" s="20"/>
      <c r="F18" s="20"/>
    </row>
    <row r="19" spans="1:6" x14ac:dyDescent="0.25">
      <c r="A19" s="18">
        <f t="shared" si="3"/>
        <v>45305</v>
      </c>
      <c r="B19" s="19" t="str">
        <f t="shared" si="0"/>
        <v>we</v>
      </c>
      <c r="C19" s="20"/>
      <c r="D19" s="20"/>
      <c r="E19" s="20"/>
      <c r="F19" s="20"/>
    </row>
    <row r="20" spans="1:6" x14ac:dyDescent="0.25">
      <c r="A20" s="18">
        <f t="shared" si="3"/>
        <v>45306</v>
      </c>
      <c r="B20" s="19" t="str">
        <f t="shared" si="0"/>
        <v/>
      </c>
      <c r="C20" s="20"/>
      <c r="D20" s="20"/>
      <c r="E20" s="20"/>
      <c r="F20" s="20"/>
    </row>
    <row r="21" spans="1:6" x14ac:dyDescent="0.25">
      <c r="A21" s="18">
        <f t="shared" si="3"/>
        <v>45307</v>
      </c>
      <c r="B21" s="19" t="str">
        <f t="shared" si="0"/>
        <v/>
      </c>
      <c r="C21" s="20"/>
      <c r="D21" s="20"/>
      <c r="E21" s="20"/>
      <c r="F21" s="20"/>
    </row>
    <row r="22" spans="1:6" x14ac:dyDescent="0.25">
      <c r="A22" s="18">
        <f t="shared" si="3"/>
        <v>45308</v>
      </c>
      <c r="B22" s="19" t="str">
        <f t="shared" si="0"/>
        <v/>
      </c>
      <c r="C22" s="20"/>
      <c r="D22" s="20"/>
      <c r="E22" s="20"/>
      <c r="F22" s="20"/>
    </row>
    <row r="23" spans="1:6" x14ac:dyDescent="0.25">
      <c r="A23" s="18">
        <f t="shared" si="3"/>
        <v>45309</v>
      </c>
      <c r="B23" s="19" t="str">
        <f t="shared" si="0"/>
        <v/>
      </c>
      <c r="C23" s="20"/>
      <c r="D23" s="20"/>
      <c r="E23" s="20"/>
      <c r="F23" s="20"/>
    </row>
    <row r="24" spans="1:6" x14ac:dyDescent="0.25">
      <c r="A24" s="18">
        <f t="shared" si="3"/>
        <v>45310</v>
      </c>
      <c r="B24" s="19" t="str">
        <f t="shared" si="0"/>
        <v/>
      </c>
      <c r="C24" s="20"/>
      <c r="D24" s="20"/>
      <c r="E24" s="20"/>
      <c r="F24" s="20"/>
    </row>
    <row r="25" spans="1:6" x14ac:dyDescent="0.25">
      <c r="A25" s="18">
        <f t="shared" si="3"/>
        <v>45311</v>
      </c>
      <c r="B25" s="19" t="str">
        <f t="shared" si="0"/>
        <v>we</v>
      </c>
      <c r="C25" s="20"/>
      <c r="D25" s="20"/>
      <c r="E25" s="20"/>
      <c r="F25" s="20"/>
    </row>
    <row r="26" spans="1:6" x14ac:dyDescent="0.25">
      <c r="A26" s="18">
        <f t="shared" si="3"/>
        <v>45312</v>
      </c>
      <c r="B26" s="19" t="str">
        <f t="shared" si="0"/>
        <v>we</v>
      </c>
      <c r="C26" s="20"/>
      <c r="D26" s="20"/>
      <c r="E26" s="20"/>
      <c r="F26" s="20"/>
    </row>
    <row r="27" spans="1:6" x14ac:dyDescent="0.25">
      <c r="A27" s="18">
        <f t="shared" si="3"/>
        <v>45313</v>
      </c>
      <c r="B27" s="19" t="str">
        <f t="shared" si="0"/>
        <v/>
      </c>
      <c r="C27" s="20"/>
      <c r="D27" s="20"/>
      <c r="E27" s="20"/>
      <c r="F27" s="20"/>
    </row>
    <row r="28" spans="1:6" x14ac:dyDescent="0.25">
      <c r="A28" s="18">
        <f t="shared" si="3"/>
        <v>45314</v>
      </c>
      <c r="B28" s="19" t="str">
        <f t="shared" si="0"/>
        <v/>
      </c>
      <c r="C28" s="20"/>
      <c r="D28" s="20"/>
      <c r="E28" s="20"/>
      <c r="F28" s="20"/>
    </row>
    <row r="29" spans="1:6" x14ac:dyDescent="0.25">
      <c r="A29" s="18">
        <f t="shared" si="3"/>
        <v>45315</v>
      </c>
      <c r="B29" s="19" t="str">
        <f t="shared" si="0"/>
        <v/>
      </c>
      <c r="C29" s="20"/>
      <c r="D29" s="20"/>
      <c r="E29" s="20"/>
      <c r="F29" s="20"/>
    </row>
    <row r="30" spans="1:6" x14ac:dyDescent="0.25">
      <c r="A30" s="18">
        <f t="shared" si="3"/>
        <v>45316</v>
      </c>
      <c r="B30" s="19" t="str">
        <f t="shared" si="0"/>
        <v/>
      </c>
      <c r="C30" s="20"/>
      <c r="D30" s="20"/>
      <c r="E30" s="20"/>
      <c r="F30" s="20"/>
    </row>
    <row r="31" spans="1:6" x14ac:dyDescent="0.25">
      <c r="A31" s="18">
        <f t="shared" si="3"/>
        <v>45317</v>
      </c>
      <c r="B31" s="19" t="str">
        <f t="shared" si="0"/>
        <v/>
      </c>
      <c r="C31" s="20"/>
      <c r="D31" s="20"/>
      <c r="E31" s="20"/>
      <c r="F31" s="20"/>
    </row>
    <row r="32" spans="1:6" x14ac:dyDescent="0.25">
      <c r="A32" s="18">
        <f t="shared" si="3"/>
        <v>45318</v>
      </c>
      <c r="B32" s="19" t="str">
        <f t="shared" si="0"/>
        <v>we</v>
      </c>
      <c r="C32" s="20"/>
      <c r="D32" s="20"/>
      <c r="E32" s="20"/>
      <c r="F32" s="20"/>
    </row>
    <row r="33" spans="1:6" x14ac:dyDescent="0.25">
      <c r="A33" s="18">
        <f t="shared" si="3"/>
        <v>45319</v>
      </c>
      <c r="B33" s="19" t="str">
        <f t="shared" si="0"/>
        <v>we</v>
      </c>
      <c r="C33" s="20"/>
      <c r="D33" s="20"/>
      <c r="E33" s="20"/>
      <c r="F33" s="20"/>
    </row>
    <row r="34" spans="1:6" x14ac:dyDescent="0.25">
      <c r="A34" s="18">
        <f>IFERROR(IF(OR(A33="",MONTH(A33)&lt;&gt;MONTH(A33+1)),"",A33+1),"")</f>
        <v>45320</v>
      </c>
      <c r="B34" s="19" t="str">
        <f t="shared" si="0"/>
        <v/>
      </c>
      <c r="C34" s="20"/>
      <c r="D34" s="20"/>
      <c r="E34" s="20"/>
      <c r="F34" s="20"/>
    </row>
    <row r="35" spans="1:6" x14ac:dyDescent="0.25">
      <c r="A35" s="18">
        <f t="shared" ref="A35:A47" si="4">IFERROR(IF(OR(A34="",MONTH(A34)&lt;&gt;MONTH(A34+1)),"",A34+1),"")</f>
        <v>45321</v>
      </c>
      <c r="B35" s="19" t="str">
        <f t="shared" si="0"/>
        <v/>
      </c>
      <c r="C35" s="20"/>
      <c r="D35" s="20"/>
      <c r="E35" s="20"/>
      <c r="F35" s="20"/>
    </row>
    <row r="36" spans="1:6" x14ac:dyDescent="0.25">
      <c r="A36" s="18">
        <f t="shared" si="4"/>
        <v>45322</v>
      </c>
      <c r="B36" s="19" t="str">
        <f t="shared" si="0"/>
        <v/>
      </c>
      <c r="C36" s="20"/>
      <c r="D36" s="20"/>
      <c r="E36" s="20"/>
      <c r="F36" s="20"/>
    </row>
    <row r="37" spans="1:6" x14ac:dyDescent="0.25">
      <c r="A37" s="18" t="str">
        <f t="shared" si="4"/>
        <v/>
      </c>
      <c r="B37" s="19" t="str">
        <f t="shared" si="0"/>
        <v/>
      </c>
      <c r="C37" s="20"/>
      <c r="D37" s="20"/>
      <c r="E37" s="20"/>
      <c r="F37" s="20"/>
    </row>
    <row r="38" spans="1:6" x14ac:dyDescent="0.25">
      <c r="A38" s="18" t="str">
        <f t="shared" si="4"/>
        <v/>
      </c>
      <c r="B38" s="19" t="str">
        <f t="shared" si="0"/>
        <v/>
      </c>
      <c r="C38" s="20"/>
      <c r="D38" s="20"/>
      <c r="E38" s="20"/>
      <c r="F38" s="20"/>
    </row>
    <row r="39" spans="1:6" x14ac:dyDescent="0.25">
      <c r="A39" s="18" t="str">
        <f t="shared" si="4"/>
        <v/>
      </c>
      <c r="B39" s="19" t="str">
        <f t="shared" si="0"/>
        <v/>
      </c>
      <c r="C39" s="20"/>
      <c r="D39" s="20"/>
      <c r="E39" s="20"/>
      <c r="F39" s="20"/>
    </row>
    <row r="40" spans="1:6" x14ac:dyDescent="0.25">
      <c r="A40" s="18" t="str">
        <f t="shared" si="4"/>
        <v/>
      </c>
      <c r="B40" s="19" t="str">
        <f t="shared" si="0"/>
        <v/>
      </c>
      <c r="C40" s="20"/>
      <c r="D40" s="20"/>
      <c r="E40" s="20"/>
      <c r="F40" s="20"/>
    </row>
    <row r="41" spans="1:6" x14ac:dyDescent="0.25">
      <c r="A41" s="18" t="str">
        <f t="shared" si="4"/>
        <v/>
      </c>
      <c r="B41" s="19" t="str">
        <f t="shared" si="0"/>
        <v/>
      </c>
      <c r="C41" s="20"/>
      <c r="D41" s="20"/>
      <c r="E41" s="20"/>
      <c r="F41" s="20"/>
    </row>
    <row r="42" spans="1:6" x14ac:dyDescent="0.25">
      <c r="A42" s="18" t="str">
        <f t="shared" si="4"/>
        <v/>
      </c>
      <c r="B42" s="19" t="str">
        <f t="shared" si="0"/>
        <v/>
      </c>
      <c r="C42" s="20"/>
      <c r="D42" s="20"/>
      <c r="E42" s="20"/>
      <c r="F42" s="20"/>
    </row>
    <row r="43" spans="1:6" x14ac:dyDescent="0.25">
      <c r="A43" s="18" t="str">
        <f t="shared" si="4"/>
        <v/>
      </c>
      <c r="B43" s="19" t="str">
        <f t="shared" si="0"/>
        <v/>
      </c>
      <c r="C43" s="20"/>
      <c r="D43" s="20"/>
      <c r="E43" s="20"/>
      <c r="F43" s="20"/>
    </row>
    <row r="44" spans="1:6" x14ac:dyDescent="0.25">
      <c r="A44" s="18" t="str">
        <f t="shared" si="4"/>
        <v/>
      </c>
      <c r="B44" s="19" t="str">
        <f t="shared" si="0"/>
        <v/>
      </c>
      <c r="C44" s="20"/>
      <c r="D44" s="20"/>
      <c r="E44" s="20"/>
      <c r="F44" s="20"/>
    </row>
    <row r="45" spans="1:6" x14ac:dyDescent="0.25">
      <c r="A45" s="18" t="str">
        <f t="shared" si="4"/>
        <v/>
      </c>
      <c r="B45" s="19" t="str">
        <f t="shared" si="0"/>
        <v/>
      </c>
      <c r="C45" s="20"/>
      <c r="D45" s="20"/>
      <c r="E45" s="20"/>
      <c r="F45" s="20"/>
    </row>
    <row r="46" spans="1:6" x14ac:dyDescent="0.25">
      <c r="A46" s="18" t="str">
        <f t="shared" si="4"/>
        <v/>
      </c>
      <c r="B46" s="19" t="str">
        <f t="shared" si="0"/>
        <v/>
      </c>
      <c r="C46" s="20"/>
      <c r="D46" s="20"/>
      <c r="E46" s="20"/>
      <c r="F46" s="20"/>
    </row>
    <row r="47" spans="1:6" x14ac:dyDescent="0.25">
      <c r="A47" s="18" t="str">
        <f t="shared" si="4"/>
        <v/>
      </c>
      <c r="B47" s="19" t="str">
        <f t="shared" si="0"/>
        <v/>
      </c>
      <c r="C47" s="20"/>
      <c r="D47" s="20"/>
      <c r="E47" s="20"/>
      <c r="F47" s="20"/>
    </row>
  </sheetData>
  <mergeCells count="3">
    <mergeCell ref="C4:D4"/>
    <mergeCell ref="E4:F4"/>
    <mergeCell ref="A4:A5"/>
  </mergeCells>
  <conditionalFormatting sqref="A6:F47">
    <cfRule type="expression" dxfId="1" priority="2">
      <formula>$B6="F"</formula>
    </cfRule>
    <cfRule type="expression" dxfId="0" priority="3">
      <formula>$B6="we"</formula>
    </cfRule>
  </conditionalFormatting>
  <dataValidations count="1">
    <dataValidation type="list" allowBlank="1" showInputMessage="1" showErrorMessage="1" sqref="C1">
      <formula1>Mois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DATA</vt:lpstr>
      <vt:lpstr>Planning Modèle</vt:lpstr>
      <vt:lpstr>années</vt:lpstr>
      <vt:lpstr>Fériés</vt:lpstr>
      <vt:lpstr>Mois</vt:lpstr>
      <vt:lpstr>Num_Mois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2024-04-02T04:35:55Z</dcterms:created>
  <dcterms:modified xsi:type="dcterms:W3CDTF">2024-04-02T10:20:11Z</dcterms:modified>
</cp:coreProperties>
</file>