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d5842b14d14fa4/Documents/Donnees/Daniel/mpfe/Anthony G/"/>
    </mc:Choice>
  </mc:AlternateContent>
  <xr:revisionPtr revIDLastSave="0" documentId="8_{A96BEB1F-8A93-4FE2-8946-E71E38C2B047}" xr6:coauthVersionLast="47" xr6:coauthVersionMax="47" xr10:uidLastSave="{00000000-0000-0000-0000-000000000000}"/>
  <bookViews>
    <workbookView xWindow="-120" yWindow="-120" windowWidth="29040" windowHeight="15720" activeTab="1" xr2:uid="{525F9F4D-F60A-9D43-9AED-3F03A9C03464}"/>
  </bookViews>
  <sheets>
    <sheet name="Feuil1" sheetId="1" r:id="rId1"/>
    <sheet name="NATIONAL" sheetId="2" r:id="rId2"/>
    <sheet name="Feuil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DonnéesExternes_1" localSheetId="1" hidden="1">NATIONAL!$A$3:$AC$8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B25" i="3"/>
  <c r="B24" i="3"/>
  <c r="B23" i="3"/>
  <c r="B26" i="3"/>
  <c r="B27" i="3"/>
  <c r="B28" i="3"/>
  <c r="B29" i="3"/>
  <c r="B30" i="3"/>
  <c r="B31" i="3"/>
  <c r="B22" i="3"/>
  <c r="B6" i="3" l="1"/>
  <c r="B3" i="3"/>
  <c r="B5" i="3"/>
  <c r="B4" i="3"/>
  <c r="B54" i="3" l="1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F4DBADF-10C8-4DC5-814C-BB26DC60020A}" keepAlive="1" name="Requête - Exemple de fichier" description="Connexion à la requête « Exemple de fichier » dans le classeur." type="5" refreshedVersion="0" background="1">
    <dbPr connection="Provider=Microsoft.Mashup.OleDb.1;Data Source=$Workbook$;Location=&quot;Exemple de fichier&quot;;Extended Properties=&quot;&quot;" command="SELECT * FROM [Exemple de fichier]"/>
  </connection>
  <connection id="2" xr16:uid="{374CA40D-D5CB-4966-BE0F-1F89A016FD8C}" keepAlive="1" name="Requête - Paramètre1" description="Connexion à la requête « Paramètre1 » dans le classeur." type="5" refreshedVersion="0" background="1">
    <dbPr connection="Provider=Microsoft.Mashup.OleDb.1;Data Source=$Workbook$;Location=Paramètre1;Extended Properties=&quot;&quot;" command="SELECT * FROM [Paramètre1]"/>
  </connection>
  <connection id="3" xr16:uid="{C9E9D5D9-8845-4282-8817-E6DC62FF713B}" keepAlive="1" name="Requête - Semaines" description="Connexion à la requête « Semaines » dans le classeur." type="5" refreshedVersion="8" background="1" saveData="1">
    <dbPr connection="Provider=Microsoft.Mashup.OleDb.1;Data Source=$Workbook$;Location=Semaines;Extended Properties=&quot;&quot;" command="SELECT * FROM [Semaines]"/>
  </connection>
  <connection id="4" xr16:uid="{867865FF-C00E-466E-B63F-A001E218315D}" keepAlive="1" name="Requête - Transformer le fichier" description="Connexion à la requête « Transformer le fichier » dans le classeur." type="5" refreshedVersion="0" background="1">
    <dbPr connection="Provider=Microsoft.Mashup.OleDb.1;Data Source=$Workbook$;Location=&quot;Transformer le fichier&quot;;Extended Properties=&quot;&quot;" command="SELECT * FROM [Transformer le fichier]"/>
  </connection>
  <connection id="5" xr16:uid="{E5E06A99-931F-436A-B2F6-9D026DD41E56}" keepAlive="1" name="Requête - Transformer l'exemple de fichier" description="Connexion à la requête « Transformer l'exemple de fichier » dans le classeur." type="5" refreshedVersion="0" background="1">
    <dbPr connection="Provider=Microsoft.Mashup.OleDb.1;Data Source=$Workbook$;Location=&quot;Transformer l'exemple de fichier&quot;;Extended Properties=&quot;&quot;" command="SELECT * FROM [Transformer l'exemple de fichier]"/>
  </connection>
</connections>
</file>

<file path=xl/sharedStrings.xml><?xml version="1.0" encoding="utf-8"?>
<sst xmlns="http://schemas.openxmlformats.org/spreadsheetml/2006/main" count="142" uniqueCount="83">
  <si>
    <t>Chges</t>
  </si>
  <si>
    <t>Vol</t>
  </si>
  <si>
    <t>Pap</t>
  </si>
  <si>
    <t>Dos</t>
  </si>
  <si>
    <t>Br</t>
  </si>
  <si>
    <t>Cr</t>
  </si>
  <si>
    <t>4N</t>
  </si>
  <si>
    <t>Spé</t>
  </si>
  <si>
    <t>X</t>
  </si>
  <si>
    <t>N1</t>
  </si>
  <si>
    <t>n2</t>
  </si>
  <si>
    <t>N2</t>
  </si>
  <si>
    <t>n3</t>
  </si>
  <si>
    <t>N3</t>
  </si>
  <si>
    <t>N4</t>
  </si>
  <si>
    <t>N5</t>
  </si>
  <si>
    <t>NC</t>
  </si>
  <si>
    <t>Jbes</t>
  </si>
  <si>
    <t>Bras</t>
  </si>
  <si>
    <t>Ed</t>
  </si>
  <si>
    <t>Plq</t>
  </si>
  <si>
    <t>Palm</t>
  </si>
  <si>
    <t>E0</t>
  </si>
  <si>
    <t>E1</t>
  </si>
  <si>
    <t>E2</t>
  </si>
  <si>
    <t>E3</t>
  </si>
  <si>
    <t>Prés.</t>
  </si>
  <si>
    <t>PPG</t>
  </si>
  <si>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</si>
  <si>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</si>
  <si>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</si>
  <si>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</si>
  <si>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</si>
  <si>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</si>
  <si>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</si>
  <si>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</si>
  <si>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</si>
  <si>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</si>
  <si>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</si>
  <si>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</si>
  <si>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</si>
  <si>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</si>
  <si>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</si>
  <si>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</si>
  <si>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</si>
  <si>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</si>
  <si>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</si>
  <si>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</si>
  <si>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</si>
  <si>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</si>
  <si>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</si>
  <si>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</si>
  <si>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</si>
  <si>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</si>
  <si>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</si>
  <si>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</si>
  <si>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</si>
  <si>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</si>
  <si>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</si>
  <si>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</si>
  <si>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</si>
  <si>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</si>
  <si>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</si>
  <si>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</si>
  <si>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</si>
  <si>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</si>
  <si>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</si>
  <si>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</si>
  <si>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</si>
  <si>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</si>
  <si>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</si>
  <si>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</si>
  <si>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</si>
  <si>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</si>
  <si>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</si>
  <si>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</si>
  <si>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</si>
  <si>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</si>
  <si>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</si>
  <si>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</si>
  <si>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t>N2.1</t>
  </si>
  <si>
    <t>N3.1</t>
  </si>
  <si>
    <t>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</si>
</sst>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>
    <font>
      <sz val="12"/>
      <color theme="1"/>
      <name val="Aptos Narrow"/>
      <family val="2"/>
      <scheme val="minor"/>
    </font>
    <font>
      <b/>
      <sz val="11"/>
      <color indexed="8"/>
      <name val="Avenir Book"/>
      <family val="2"/>
    </font>
    <font>
      <b/>
      <sz val="11"/>
      <color theme="1"/>
      <name val="Avenir Book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ashDot">
        <color auto="1"/>
      </left>
      <right/>
      <top/>
      <bottom style="medium">
        <color auto="1"/>
      </bottom>
      <diagonal/>
    </border>
    <border>
      <left/>
      <right style="dashDot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0" fillId="2" borderId="0" xfId="0" applyNumberFormat="1" applyFill="1"/>
    <xf numFmtId="0" fontId="0" fillId="0" borderId="0" xfId="0" applyNumberFormat="1"/>
    <xf numFmtId="0" fontId="0" fillId="2" borderId="0" xfId="0" applyNumberFormat="1" applyFill="1"/>
  </cellXfs>
  <cellStyles count="1">
    <cellStyle name="Normal" xfId="0" builtinId="0"/>
  </cellStyles>
  <dxfs count="31">
    <dxf>
      <numFmt numFmtId="0" formatCode="General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  <dxf>
      <numFmt numFmtId="2" formatCode="0.00"/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onnections" Target="connection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Users/anthonyguillamin/pCloud%20Drive/Natation/Dumbe&#769;a%20Natation/Saison%202023-2024/MMXXIV%20Entrainements/Quantif%20Semaine%201.xlsx" TargetMode="External"/><Relationship Id="rId1" Type="http://schemas.openxmlformats.org/officeDocument/2006/relationships/externalLinkPath" Target="Quantif%20Semaine%2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honyguillamin/pCloud%20Drive/Natation/Dumbe&#769;a%20Natation/Saison%202023-2024/MMXXIV%20Entrai&#770;nements/Quantif%20Semaine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</sheetData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37.994</v>
          </cell>
          <cell r="F2">
            <v>31.7</v>
          </cell>
          <cell r="G2">
            <v>2.5200000000000005</v>
          </cell>
          <cell r="H2">
            <v>1.6</v>
          </cell>
          <cell r="I2">
            <v>3.3200000000000003</v>
          </cell>
          <cell r="J2">
            <v>10.44</v>
          </cell>
          <cell r="K2">
            <v>1.9999999999999998</v>
          </cell>
          <cell r="L2">
            <v>5.95</v>
          </cell>
          <cell r="M2">
            <v>5.8699999999999992</v>
          </cell>
          <cell r="N2">
            <v>25.855</v>
          </cell>
          <cell r="O2">
            <v>0.5</v>
          </cell>
          <cell r="P2">
            <v>0.1</v>
          </cell>
          <cell r="Q2">
            <v>1.49</v>
          </cell>
          <cell r="R2">
            <v>0</v>
          </cell>
          <cell r="S2">
            <v>1.5000000000000002</v>
          </cell>
          <cell r="T2">
            <v>2.2549999999999999</v>
          </cell>
          <cell r="U2">
            <v>18.000000000000004</v>
          </cell>
          <cell r="V2">
            <v>2.5700000000000003</v>
          </cell>
          <cell r="W2">
            <v>3.45</v>
          </cell>
          <cell r="X2">
            <v>7.6799999999999988</v>
          </cell>
          <cell r="Y2">
            <v>3</v>
          </cell>
          <cell r="Z2">
            <v>4.5</v>
          </cell>
          <cell r="AA2">
            <v>5.47</v>
          </cell>
          <cell r="AB2">
            <v>2.9550000000000005</v>
          </cell>
          <cell r="AC2">
            <v>19.450000000000003</v>
          </cell>
          <cell r="AD2">
            <v>3.8250000000000002</v>
          </cell>
          <cell r="AE2">
            <v>10</v>
          </cell>
          <cell r="AF2">
            <v>0.6</v>
          </cell>
        </row>
      </sheetData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43.163499999999999</v>
          </cell>
          <cell r="F2">
            <v>34.85</v>
          </cell>
          <cell r="G2">
            <v>5.1700000000000008</v>
          </cell>
          <cell r="H2">
            <v>3.6700000000000008</v>
          </cell>
          <cell r="I2">
            <v>1.9400000000000002</v>
          </cell>
          <cell r="J2">
            <v>16.14</v>
          </cell>
          <cell r="K2">
            <v>3.4</v>
          </cell>
          <cell r="L2">
            <v>2.7</v>
          </cell>
          <cell r="M2">
            <v>1.83</v>
          </cell>
          <cell r="N2">
            <v>23.555</v>
          </cell>
          <cell r="O2">
            <v>1.2000000000000002</v>
          </cell>
          <cell r="P2">
            <v>2.3000000000000003</v>
          </cell>
          <cell r="Q2">
            <v>2.6399999999999997</v>
          </cell>
          <cell r="R2">
            <v>2.7</v>
          </cell>
          <cell r="S2">
            <v>1.2</v>
          </cell>
          <cell r="T2">
            <v>1.2549999999999999</v>
          </cell>
          <cell r="U2">
            <v>18.664999999999999</v>
          </cell>
          <cell r="V2">
            <v>5.0150000000000006</v>
          </cell>
          <cell r="W2">
            <v>4.375</v>
          </cell>
          <cell r="X2">
            <v>6.7949999999999999</v>
          </cell>
          <cell r="Y2">
            <v>5.3</v>
          </cell>
          <cell r="Z2">
            <v>8.6</v>
          </cell>
          <cell r="AA2">
            <v>1.5449999999999999</v>
          </cell>
          <cell r="AB2">
            <v>5.77</v>
          </cell>
          <cell r="AC2">
            <v>25.679999999999996</v>
          </cell>
          <cell r="AD2">
            <v>1.855</v>
          </cell>
          <cell r="AE2">
            <v>8</v>
          </cell>
          <cell r="AF2">
            <v>2.6</v>
          </cell>
        </row>
      </sheetData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43.259</v>
          </cell>
          <cell r="F2">
            <v>33.5</v>
          </cell>
          <cell r="G2">
            <v>3.1700000000000004</v>
          </cell>
          <cell r="H2">
            <v>1.7250000000000001</v>
          </cell>
          <cell r="I2">
            <v>2.6550000000000002</v>
          </cell>
          <cell r="J2">
            <v>15.950000000000001</v>
          </cell>
          <cell r="K2">
            <v>5.35</v>
          </cell>
          <cell r="L2">
            <v>3.3</v>
          </cell>
          <cell r="M2">
            <v>1.3499999999999999</v>
          </cell>
          <cell r="N2">
            <v>21.445</v>
          </cell>
          <cell r="O2">
            <v>0.2</v>
          </cell>
          <cell r="P2">
            <v>4</v>
          </cell>
          <cell r="Q2">
            <v>3.1750000000000007</v>
          </cell>
          <cell r="R2">
            <v>2.1</v>
          </cell>
          <cell r="S2">
            <v>0.98</v>
          </cell>
          <cell r="T2">
            <v>1.6</v>
          </cell>
          <cell r="U2">
            <v>17.725000000000001</v>
          </cell>
          <cell r="V2">
            <v>6.91</v>
          </cell>
          <cell r="W2">
            <v>3.56</v>
          </cell>
          <cell r="X2">
            <v>5.3049999999999997</v>
          </cell>
          <cell r="Y2">
            <v>3.3</v>
          </cell>
          <cell r="Z2">
            <v>3.2500000000000004</v>
          </cell>
          <cell r="AA2">
            <v>2.1450000000000005</v>
          </cell>
          <cell r="AB2">
            <v>4.29</v>
          </cell>
          <cell r="AC2">
            <v>24.65</v>
          </cell>
          <cell r="AD2">
            <v>2.415</v>
          </cell>
          <cell r="AE2">
            <v>8</v>
          </cell>
          <cell r="AF2">
            <v>1.63</v>
          </cell>
        </row>
      </sheetData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44.470500000000001</v>
          </cell>
          <cell r="F2">
            <v>34.244999999999997</v>
          </cell>
          <cell r="G2">
            <v>3.3299999999999996</v>
          </cell>
          <cell r="H2">
            <v>3.3250000000000002</v>
          </cell>
          <cell r="I2">
            <v>4.9600000000000009</v>
          </cell>
          <cell r="J2">
            <v>13.39</v>
          </cell>
          <cell r="K2">
            <v>4.6000000000000005</v>
          </cell>
          <cell r="L2">
            <v>3.105</v>
          </cell>
          <cell r="M2">
            <v>1.5350000000000001</v>
          </cell>
          <cell r="N2">
            <v>22.434999999999999</v>
          </cell>
          <cell r="O2">
            <v>0</v>
          </cell>
          <cell r="P2">
            <v>5.5</v>
          </cell>
          <cell r="Q2">
            <v>3.1099999999999994</v>
          </cell>
          <cell r="R2">
            <v>0.2</v>
          </cell>
          <cell r="S2">
            <v>1.825</v>
          </cell>
          <cell r="T2">
            <v>1.175</v>
          </cell>
          <cell r="U2">
            <v>21.335000000000001</v>
          </cell>
          <cell r="V2">
            <v>4.4000000000000004</v>
          </cell>
          <cell r="W2">
            <v>1.6</v>
          </cell>
          <cell r="X2">
            <v>6.91</v>
          </cell>
          <cell r="Y2">
            <v>4.1000000000000005</v>
          </cell>
          <cell r="Z2">
            <v>5.0249999999999995</v>
          </cell>
          <cell r="AA2">
            <v>1.9000000000000001</v>
          </cell>
          <cell r="AB2">
            <v>3.0749999999999997</v>
          </cell>
          <cell r="AC2">
            <v>25.719999999999995</v>
          </cell>
          <cell r="AD2">
            <v>3.5500000000000003</v>
          </cell>
          <cell r="AE2">
            <v>8</v>
          </cell>
          <cell r="AF2">
            <v>2.6</v>
          </cell>
        </row>
      </sheetData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46.365000000000009</v>
          </cell>
          <cell r="F2">
            <v>36.200000000000003</v>
          </cell>
          <cell r="G2">
            <v>3.66</v>
          </cell>
          <cell r="H2">
            <v>3.6599999999999997</v>
          </cell>
          <cell r="I2">
            <v>4.0449999999999999</v>
          </cell>
          <cell r="J2">
            <v>11.16</v>
          </cell>
          <cell r="K2">
            <v>4.68</v>
          </cell>
          <cell r="L2">
            <v>6.19</v>
          </cell>
          <cell r="M2">
            <v>2.8050000000000002</v>
          </cell>
          <cell r="N2">
            <v>25.91</v>
          </cell>
          <cell r="O2">
            <v>1.65</v>
          </cell>
          <cell r="P2">
            <v>1.8</v>
          </cell>
          <cell r="Q2">
            <v>2.02</v>
          </cell>
          <cell r="R2">
            <v>1.7000000000000002</v>
          </cell>
          <cell r="S2">
            <v>0.61499999999999999</v>
          </cell>
          <cell r="T2">
            <v>2.5049999999999999</v>
          </cell>
          <cell r="U2">
            <v>19.885000000000002</v>
          </cell>
          <cell r="V2">
            <v>6.58</v>
          </cell>
          <cell r="W2">
            <v>2.4000000000000004</v>
          </cell>
          <cell r="X2">
            <v>7.335</v>
          </cell>
          <cell r="Y2">
            <v>2.6500000000000004</v>
          </cell>
          <cell r="Z2">
            <v>4.8</v>
          </cell>
          <cell r="AA2">
            <v>1.885</v>
          </cell>
          <cell r="AB2">
            <v>4.28</v>
          </cell>
          <cell r="AC2">
            <v>26.495000000000001</v>
          </cell>
          <cell r="AD2">
            <v>3.54</v>
          </cell>
          <cell r="AE2">
            <v>8</v>
          </cell>
          <cell r="AF2">
            <v>2</v>
          </cell>
        </row>
      </sheetData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48.403500000000001</v>
          </cell>
          <cell r="F2">
            <v>40.769999999999996</v>
          </cell>
          <cell r="G2">
            <v>4.7799999999999994</v>
          </cell>
          <cell r="H2">
            <v>5.7799999999999994</v>
          </cell>
          <cell r="I2">
            <v>5.3850000000000007</v>
          </cell>
          <cell r="J2">
            <v>17.109999999999996</v>
          </cell>
          <cell r="K2">
            <v>4.6000000000000005</v>
          </cell>
          <cell r="L2">
            <v>1.4550000000000001</v>
          </cell>
          <cell r="M2">
            <v>1.6600000000000001</v>
          </cell>
          <cell r="N2">
            <v>31.68</v>
          </cell>
          <cell r="O2">
            <v>0.2</v>
          </cell>
          <cell r="P2">
            <v>2.4000000000000004</v>
          </cell>
          <cell r="Q2">
            <v>2.4200000000000004</v>
          </cell>
          <cell r="R2">
            <v>0.8</v>
          </cell>
          <cell r="S2">
            <v>1.0550000000000002</v>
          </cell>
          <cell r="T2">
            <v>2.2149999999999999</v>
          </cell>
          <cell r="U2">
            <v>19.830000000000002</v>
          </cell>
          <cell r="V2">
            <v>7.65</v>
          </cell>
          <cell r="W2">
            <v>6.3000000000000007</v>
          </cell>
          <cell r="X2">
            <v>6.9900000000000011</v>
          </cell>
          <cell r="Y2">
            <v>5.8000000000000007</v>
          </cell>
          <cell r="Z2">
            <v>4.0500000000000007</v>
          </cell>
          <cell r="AA2">
            <v>1.61</v>
          </cell>
          <cell r="AB2">
            <v>8.25</v>
          </cell>
          <cell r="AC2">
            <v>26.879999999999995</v>
          </cell>
          <cell r="AD2">
            <v>4.03</v>
          </cell>
          <cell r="AE2">
            <v>10</v>
          </cell>
          <cell r="AF2">
            <v>1</v>
          </cell>
        </row>
      </sheetData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43.181549999999994</v>
          </cell>
          <cell r="F2">
            <v>40.036999999999999</v>
          </cell>
          <cell r="G2">
            <v>0</v>
          </cell>
          <cell r="H2">
            <v>1.9124999999999999</v>
          </cell>
          <cell r="I2">
            <v>0</v>
          </cell>
          <cell r="J2">
            <v>10.439499999999999</v>
          </cell>
          <cell r="K2">
            <v>2.4</v>
          </cell>
          <cell r="L2">
            <v>10.800000000000002</v>
          </cell>
          <cell r="M2">
            <v>14.484999999999998</v>
          </cell>
          <cell r="N2">
            <v>32.046999999999997</v>
          </cell>
          <cell r="O2">
            <v>0</v>
          </cell>
          <cell r="P2">
            <v>0</v>
          </cell>
          <cell r="Q2">
            <v>2.7749999999999999</v>
          </cell>
          <cell r="R2">
            <v>0</v>
          </cell>
          <cell r="S2">
            <v>3.5999999999999992</v>
          </cell>
          <cell r="T2">
            <v>1.615</v>
          </cell>
          <cell r="U2">
            <v>29.279500000000006</v>
          </cell>
          <cell r="V2">
            <v>3.92</v>
          </cell>
          <cell r="W2">
            <v>0</v>
          </cell>
          <cell r="X2">
            <v>6.8375000000000004</v>
          </cell>
          <cell r="Y2">
            <v>0</v>
          </cell>
          <cell r="Z2">
            <v>0.6</v>
          </cell>
          <cell r="AA2">
            <v>14.484999999999998</v>
          </cell>
          <cell r="AB2">
            <v>4.9994999999999994</v>
          </cell>
          <cell r="AC2">
            <v>15.025</v>
          </cell>
          <cell r="AD2">
            <v>5.5274999999999999</v>
          </cell>
          <cell r="AE2">
            <v>14</v>
          </cell>
          <cell r="AF2">
            <v>0</v>
          </cell>
        </row>
      </sheetData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37.469000000000008</v>
          </cell>
          <cell r="F2">
            <v>32.250000000000007</v>
          </cell>
          <cell r="G2">
            <v>5.16</v>
          </cell>
          <cell r="H2">
            <v>5.5350000000000001</v>
          </cell>
          <cell r="I2">
            <v>0.22500000000000001</v>
          </cell>
          <cell r="J2">
            <v>15.57</v>
          </cell>
          <cell r="K2">
            <v>3.9000000000000004</v>
          </cell>
          <cell r="L2">
            <v>0</v>
          </cell>
          <cell r="M2">
            <v>1.86</v>
          </cell>
          <cell r="N2">
            <v>25.299999999999997</v>
          </cell>
          <cell r="O2">
            <v>0.70000000000000018</v>
          </cell>
          <cell r="P2">
            <v>2.4</v>
          </cell>
          <cell r="Q2">
            <v>1.28</v>
          </cell>
          <cell r="R2">
            <v>0.8</v>
          </cell>
          <cell r="S2">
            <v>0.44999999999999996</v>
          </cell>
          <cell r="T2">
            <v>1.3199999999999998</v>
          </cell>
          <cell r="U2">
            <v>14.174999999999999</v>
          </cell>
          <cell r="V2">
            <v>8.6150000000000002</v>
          </cell>
          <cell r="W2">
            <v>2</v>
          </cell>
          <cell r="X2">
            <v>7.4600000000000009</v>
          </cell>
          <cell r="Y2">
            <v>1.4</v>
          </cell>
          <cell r="Z2">
            <v>5.2</v>
          </cell>
          <cell r="AA2">
            <v>1.98</v>
          </cell>
          <cell r="AB2">
            <v>3.75</v>
          </cell>
          <cell r="AC2">
            <v>23.769999999999992</v>
          </cell>
          <cell r="AD2">
            <v>2.75</v>
          </cell>
          <cell r="AE2">
            <v>9</v>
          </cell>
          <cell r="AF2">
            <v>2.2999999999999998</v>
          </cell>
        </row>
      </sheetData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</sheetData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34.733500000000006</v>
          </cell>
          <cell r="F2">
            <v>32.1</v>
          </cell>
          <cell r="G2">
            <v>0.38500000000000001</v>
          </cell>
          <cell r="H2">
            <v>5.245000000000001</v>
          </cell>
          <cell r="I2">
            <v>0.23499999999999999</v>
          </cell>
          <cell r="J2">
            <v>18.769999999999996</v>
          </cell>
          <cell r="K2">
            <v>5.3000000000000007</v>
          </cell>
          <cell r="L2">
            <v>0</v>
          </cell>
          <cell r="M2">
            <v>2.165</v>
          </cell>
          <cell r="N2">
            <v>27.024999999999999</v>
          </cell>
          <cell r="O2">
            <v>0.35000000000000003</v>
          </cell>
          <cell r="P2">
            <v>1.3000000000000003</v>
          </cell>
          <cell r="Q2">
            <v>2.25</v>
          </cell>
          <cell r="R2">
            <v>0</v>
          </cell>
          <cell r="S2">
            <v>0.22</v>
          </cell>
          <cell r="T2">
            <v>0.95499999999999996</v>
          </cell>
          <cell r="U2">
            <v>18.204999999999998</v>
          </cell>
          <cell r="V2">
            <v>4.9249999999999998</v>
          </cell>
          <cell r="W2">
            <v>3.7600000000000007</v>
          </cell>
          <cell r="X2">
            <v>5.2100000000000009</v>
          </cell>
          <cell r="Y2">
            <v>5.2</v>
          </cell>
          <cell r="Z2">
            <v>6.2</v>
          </cell>
          <cell r="AA2">
            <v>0.88500000000000001</v>
          </cell>
          <cell r="AB2">
            <v>5.7</v>
          </cell>
          <cell r="AC2">
            <v>23.1</v>
          </cell>
          <cell r="AD2">
            <v>2.415</v>
          </cell>
          <cell r="AE2">
            <v>10</v>
          </cell>
          <cell r="AF2">
            <v>4.5</v>
          </cell>
        </row>
        <row r="4">
          <cell r="E4">
            <v>34.733500000000006</v>
          </cell>
          <cell r="F4">
            <v>32.1</v>
          </cell>
          <cell r="G4">
            <v>0.38500000000000001</v>
          </cell>
          <cell r="H4">
            <v>5.245000000000001</v>
          </cell>
          <cell r="I4">
            <v>0.23499999999999999</v>
          </cell>
          <cell r="J4">
            <v>18.769999999999996</v>
          </cell>
          <cell r="K4">
            <v>5.3000000000000007</v>
          </cell>
          <cell r="L4">
            <v>0</v>
          </cell>
          <cell r="M4">
            <v>2.165</v>
          </cell>
          <cell r="N4">
            <v>27.024999999999999</v>
          </cell>
          <cell r="O4">
            <v>0.35000000000000003</v>
          </cell>
          <cell r="P4">
            <v>1.3000000000000003</v>
          </cell>
          <cell r="Q4">
            <v>2.25</v>
          </cell>
          <cell r="R4">
            <v>0</v>
          </cell>
          <cell r="S4">
            <v>0.22</v>
          </cell>
          <cell r="T4">
            <v>0.95499999999999996</v>
          </cell>
          <cell r="U4">
            <v>18.204999999999998</v>
          </cell>
        </row>
      </sheetData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E2">
            <v>52.236500000000007</v>
          </cell>
          <cell r="F2">
            <v>40.6</v>
          </cell>
          <cell r="G2">
            <v>4.6849999999999996</v>
          </cell>
          <cell r="H2">
            <v>7.46</v>
          </cell>
          <cell r="I2">
            <v>3.8549999999999991</v>
          </cell>
          <cell r="J2">
            <v>17.494999999999997</v>
          </cell>
          <cell r="K2">
            <v>4.0600000000000005</v>
          </cell>
          <cell r="L2">
            <v>0</v>
          </cell>
          <cell r="M2">
            <v>3.0449999999999999</v>
          </cell>
          <cell r="N2">
            <v>28.395</v>
          </cell>
          <cell r="O2">
            <v>0.2</v>
          </cell>
          <cell r="P2">
            <v>4.5999999999999996</v>
          </cell>
          <cell r="Q2">
            <v>3.45</v>
          </cell>
          <cell r="R2">
            <v>0.4</v>
          </cell>
          <cell r="S2">
            <v>0</v>
          </cell>
          <cell r="T2">
            <v>3.5550000000000002</v>
          </cell>
          <cell r="U2">
            <v>21.96</v>
          </cell>
          <cell r="V2">
            <v>5.6349999999999998</v>
          </cell>
          <cell r="W2">
            <v>6.125</v>
          </cell>
          <cell r="X2">
            <v>6.88</v>
          </cell>
          <cell r="Y2">
            <v>5.9</v>
          </cell>
          <cell r="Z2">
            <v>6.6999999999999993</v>
          </cell>
          <cell r="AA2">
            <v>1.8450000000000002</v>
          </cell>
          <cell r="AB2">
            <v>5.52</v>
          </cell>
          <cell r="AC2">
            <v>29.03</v>
          </cell>
          <cell r="AD2">
            <v>4.2050000000000001</v>
          </cell>
          <cell r="AE2">
            <v>10</v>
          </cell>
          <cell r="AF2">
            <v>3</v>
          </cell>
        </row>
        <row r="4">
          <cell r="E4">
            <v>52.236500000000007</v>
          </cell>
          <cell r="F4">
            <v>40.6</v>
          </cell>
          <cell r="G4">
            <v>4.6849999999999996</v>
          </cell>
          <cell r="H4">
            <v>7.46</v>
          </cell>
          <cell r="I4">
            <v>3.8549999999999991</v>
          </cell>
          <cell r="J4">
            <v>17.494999999999997</v>
          </cell>
          <cell r="K4">
            <v>4.0600000000000005</v>
          </cell>
          <cell r="L4">
            <v>0</v>
          </cell>
          <cell r="M4">
            <v>3.0449999999999999</v>
          </cell>
          <cell r="N4">
            <v>28.395</v>
          </cell>
          <cell r="O4">
            <v>0.2</v>
          </cell>
          <cell r="P4">
            <v>4.5999999999999996</v>
          </cell>
          <cell r="Q4">
            <v>3.45</v>
          </cell>
          <cell r="R4">
            <v>0.4</v>
          </cell>
          <cell r="S4">
            <v>0</v>
          </cell>
          <cell r="T4">
            <v>3.5550000000000002</v>
          </cell>
          <cell r="U4">
            <v>21.96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49.512</v>
          </cell>
          <cell r="F2">
            <v>42.2</v>
          </cell>
          <cell r="G2">
            <v>5.6400000000000006</v>
          </cell>
          <cell r="H2">
            <v>4.79</v>
          </cell>
          <cell r="I2">
            <v>4.4800000000000004</v>
          </cell>
          <cell r="J2">
            <v>19.73</v>
          </cell>
          <cell r="K2">
            <v>4.2</v>
          </cell>
          <cell r="L2">
            <v>0.70000000000000007</v>
          </cell>
          <cell r="M2">
            <v>2.66</v>
          </cell>
          <cell r="N2">
            <v>29.405000000000001</v>
          </cell>
          <cell r="O2">
            <v>0.55000000000000004</v>
          </cell>
          <cell r="P2">
            <v>5.6499999999999995</v>
          </cell>
          <cell r="Q2">
            <v>2.39</v>
          </cell>
          <cell r="R2">
            <v>1.6</v>
          </cell>
          <cell r="S2">
            <v>0.94500000000000006</v>
          </cell>
          <cell r="T2">
            <v>1.66</v>
          </cell>
          <cell r="U2">
            <v>21.864999999999998</v>
          </cell>
          <cell r="V2">
            <v>7.7750000000000004</v>
          </cell>
          <cell r="W2">
            <v>4.1499999999999995</v>
          </cell>
          <cell r="X2">
            <v>8.41</v>
          </cell>
          <cell r="Y2">
            <v>6.7</v>
          </cell>
          <cell r="Z2">
            <v>7.4</v>
          </cell>
          <cell r="AA2">
            <v>1.76</v>
          </cell>
          <cell r="AB2">
            <v>9.1800000000000015</v>
          </cell>
          <cell r="AC2">
            <v>27.93</v>
          </cell>
          <cell r="AD2">
            <v>3.33</v>
          </cell>
          <cell r="AE2">
            <v>10</v>
          </cell>
          <cell r="AF2">
            <v>2</v>
          </cell>
        </row>
      </sheetData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37.158500000000004</v>
          </cell>
          <cell r="F2">
            <v>43.1</v>
          </cell>
          <cell r="G2">
            <v>3.2650000000000001</v>
          </cell>
          <cell r="H2">
            <v>3.6349999999999998</v>
          </cell>
          <cell r="I2">
            <v>3.8150000000000004</v>
          </cell>
          <cell r="J2">
            <v>24.794</v>
          </cell>
          <cell r="K2">
            <v>4.8</v>
          </cell>
          <cell r="L2">
            <v>0</v>
          </cell>
          <cell r="M2">
            <v>2.7910000000000004</v>
          </cell>
          <cell r="N2">
            <v>27.720000000000002</v>
          </cell>
          <cell r="O2">
            <v>0.6</v>
          </cell>
          <cell r="P2">
            <v>7.2</v>
          </cell>
          <cell r="Q2">
            <v>2.8150000000000004</v>
          </cell>
          <cell r="R2">
            <v>1.2</v>
          </cell>
          <cell r="S2">
            <v>1.2749999999999999</v>
          </cell>
          <cell r="T2">
            <v>2.29</v>
          </cell>
          <cell r="U2">
            <v>26.299999999999997</v>
          </cell>
          <cell r="V2">
            <v>4.2100000000000009</v>
          </cell>
          <cell r="W2">
            <v>5.7</v>
          </cell>
          <cell r="X2">
            <v>6.8900000000000006</v>
          </cell>
          <cell r="Y2">
            <v>7</v>
          </cell>
          <cell r="Z2">
            <v>6.12</v>
          </cell>
          <cell r="AA2">
            <v>2.4050000000000002</v>
          </cell>
          <cell r="AB2">
            <v>5.6899999999999995</v>
          </cell>
          <cell r="AC2">
            <v>27.96</v>
          </cell>
          <cell r="AD2">
            <v>7.0449999999999999</v>
          </cell>
          <cell r="AE2">
            <v>11</v>
          </cell>
          <cell r="AF2">
            <v>2</v>
          </cell>
        </row>
      </sheetData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37.158500000000004</v>
          </cell>
          <cell r="F2">
            <v>28.6</v>
          </cell>
          <cell r="G2">
            <v>1.8900000000000001</v>
          </cell>
          <cell r="H2">
            <v>1.9450000000000001</v>
          </cell>
          <cell r="I2">
            <v>1.7050000000000001</v>
          </cell>
          <cell r="J2">
            <v>14.374999999999998</v>
          </cell>
          <cell r="K2">
            <v>7.26</v>
          </cell>
          <cell r="L2">
            <v>0</v>
          </cell>
          <cell r="M2">
            <v>1.425</v>
          </cell>
          <cell r="N2">
            <v>14.805</v>
          </cell>
          <cell r="O2">
            <v>0.7</v>
          </cell>
          <cell r="P2">
            <v>9.4</v>
          </cell>
          <cell r="Q2">
            <v>1.5200000000000002</v>
          </cell>
          <cell r="R2">
            <v>0.5</v>
          </cell>
          <cell r="S2">
            <v>0.1</v>
          </cell>
          <cell r="T2">
            <v>1.5750000000000002</v>
          </cell>
          <cell r="U2">
            <v>15.78</v>
          </cell>
          <cell r="V2">
            <v>5.8549999999999995</v>
          </cell>
          <cell r="W2">
            <v>4.0999999999999996</v>
          </cell>
          <cell r="X2">
            <v>2.8649999999999998</v>
          </cell>
          <cell r="Y2">
            <v>3.8</v>
          </cell>
          <cell r="Z2">
            <v>3.9000000000000004</v>
          </cell>
          <cell r="AA2">
            <v>1.2250000000000001</v>
          </cell>
          <cell r="AB2">
            <v>2.6500000000000004</v>
          </cell>
          <cell r="AC2">
            <v>22.6</v>
          </cell>
          <cell r="AD2">
            <v>2.125</v>
          </cell>
          <cell r="AE2">
            <v>5</v>
          </cell>
          <cell r="AF2">
            <v>0</v>
          </cell>
        </row>
      </sheetData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47.873400000000004</v>
          </cell>
          <cell r="F2">
            <v>36.949999999999996</v>
          </cell>
          <cell r="G2">
            <v>3.1500000000000004</v>
          </cell>
          <cell r="H2">
            <v>3.3000000000000007</v>
          </cell>
          <cell r="I2">
            <v>4.6300000000000008</v>
          </cell>
          <cell r="J2">
            <v>17.21</v>
          </cell>
          <cell r="K2">
            <v>4.7000000000000011</v>
          </cell>
          <cell r="L2">
            <v>0</v>
          </cell>
          <cell r="M2">
            <v>3.96</v>
          </cell>
          <cell r="N2">
            <v>23.422000000000004</v>
          </cell>
          <cell r="O2">
            <v>0.35000000000000003</v>
          </cell>
          <cell r="P2">
            <v>5.6999999999999993</v>
          </cell>
          <cell r="Q2">
            <v>2.2400000000000002</v>
          </cell>
          <cell r="R2">
            <v>2.8</v>
          </cell>
          <cell r="S2">
            <v>0.65</v>
          </cell>
          <cell r="T2">
            <v>1.788</v>
          </cell>
          <cell r="U2">
            <v>18.47</v>
          </cell>
          <cell r="V2">
            <v>7.5599999999999987</v>
          </cell>
          <cell r="W2">
            <v>5.26</v>
          </cell>
          <cell r="X2">
            <v>5.66</v>
          </cell>
          <cell r="Y2">
            <v>4.9000000000000004</v>
          </cell>
          <cell r="Z2">
            <v>6.1</v>
          </cell>
          <cell r="AA2">
            <v>2.6700000000000004</v>
          </cell>
          <cell r="AB2">
            <v>3.3</v>
          </cell>
          <cell r="AC2">
            <v>28.14</v>
          </cell>
          <cell r="AD2">
            <v>2.84</v>
          </cell>
          <cell r="AE2">
            <v>8</v>
          </cell>
          <cell r="AF2">
            <v>2.2999999999999998</v>
          </cell>
        </row>
      </sheetData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 am"/>
      <sheetName val="Lu pm"/>
      <sheetName val="Ma am"/>
      <sheetName val="Ma pm"/>
      <sheetName val="Me am"/>
      <sheetName val="Me pm"/>
      <sheetName val="Je am"/>
      <sheetName val="Je pm"/>
      <sheetName val="Ve am"/>
      <sheetName val="Ve pm"/>
      <sheetName val="Sa am"/>
      <sheetName val="Sa pm"/>
      <sheetName val="Di am"/>
      <sheetName val="Di pm"/>
      <sheetName val="Récap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E2">
            <v>47.551500000000004</v>
          </cell>
          <cell r="F2">
            <v>36.6</v>
          </cell>
          <cell r="G2">
            <v>3.625</v>
          </cell>
          <cell r="H2">
            <v>5.27</v>
          </cell>
          <cell r="I2">
            <v>1.4749999999999999</v>
          </cell>
          <cell r="J2">
            <v>17.86</v>
          </cell>
          <cell r="K2">
            <v>5.3</v>
          </cell>
          <cell r="L2">
            <v>0</v>
          </cell>
          <cell r="M2">
            <v>3.0700000000000003</v>
          </cell>
          <cell r="N2">
            <v>22.660000000000004</v>
          </cell>
          <cell r="O2">
            <v>0.55000000000000004</v>
          </cell>
          <cell r="P2">
            <v>4.5</v>
          </cell>
          <cell r="Q2">
            <v>3.5749999999999997</v>
          </cell>
          <cell r="R2">
            <v>3.2</v>
          </cell>
          <cell r="S2">
            <v>0.75</v>
          </cell>
          <cell r="T2">
            <v>1.365</v>
          </cell>
          <cell r="U2">
            <v>22.615000000000002</v>
          </cell>
          <cell r="V2">
            <v>4.4249999999999998</v>
          </cell>
          <cell r="W2">
            <v>4.05</v>
          </cell>
          <cell r="X2">
            <v>5.51</v>
          </cell>
          <cell r="Y2">
            <v>5.7</v>
          </cell>
          <cell r="Z2">
            <v>7.4</v>
          </cell>
          <cell r="AA2">
            <v>2.15</v>
          </cell>
          <cell r="AB2">
            <v>3.9999999999999996</v>
          </cell>
          <cell r="AC2">
            <v>27.939999999999998</v>
          </cell>
          <cell r="AD2">
            <v>2.5100000000000002</v>
          </cell>
          <cell r="AE2">
            <v>10</v>
          </cell>
          <cell r="AF2">
            <v>2.6</v>
          </cell>
        </row>
      </sheetData>
      <sheetData sheetId="15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3" xr16:uid="{957797DB-2B52-4554-B929-34243EAB6F61}" autoFormatId="16" applyNumberFormats="0" applyBorderFormats="0" applyFontFormats="0" applyPatternFormats="0" applyAlignmentFormats="0" applyWidthHeightFormats="0">
  <queryTableRefresh nextId="30">
    <queryTableFields count="29">
      <queryTableField id="1" name="Semaine" tableColumnId="1"/>
      <queryTableField id="2" name="Chges" tableColumnId="2"/>
      <queryTableField id="3" name="Vol" tableColumnId="3"/>
      <queryTableField id="4" name="Pap" tableColumnId="4"/>
      <queryTableField id="5" name="Dos" tableColumnId="5"/>
      <queryTableField id="6" name="Br" tableColumnId="6"/>
      <queryTableField id="7" name="Cr" tableColumnId="7"/>
      <queryTableField id="8" name="4N" tableColumnId="8"/>
      <queryTableField id="9" name="Spé" tableColumnId="9"/>
      <queryTableField id="10" name="X" tableColumnId="10"/>
      <queryTableField id="11" name="N1" tableColumnId="11"/>
      <queryTableField id="12" name="n2" tableColumnId="12"/>
      <queryTableField id="13" name="N2.1" tableColumnId="13"/>
      <queryTableField id="14" name="n3" tableColumnId="14"/>
      <queryTableField id="15" name="N3.1" tableColumnId="15"/>
      <queryTableField id="16" name="N4" tableColumnId="16"/>
      <queryTableField id="17" name="N5" tableColumnId="17"/>
      <queryTableField id="18" name="NC" tableColumnId="18"/>
      <queryTableField id="19" name="Jbes" tableColumnId="19"/>
      <queryTableField id="20" name="Bras" tableColumnId="20"/>
      <queryTableField id="21" name="Ed" tableColumnId="21"/>
      <queryTableField id="22" name="Plq" tableColumnId="22"/>
      <queryTableField id="23" name="Palm" tableColumnId="23"/>
      <queryTableField id="24" name="E0" tableColumnId="24"/>
      <queryTableField id="25" name="E1" tableColumnId="25"/>
      <queryTableField id="26" name="E2" tableColumnId="26"/>
      <queryTableField id="27" name="E3" tableColumnId="27"/>
      <queryTableField id="28" name="Prés." tableColumnId="28"/>
      <queryTableField id="29" name="PPG" tableColumnId="2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46A14D-5DC5-45C3-8ABC-73CB492BF3BF}" name="Semaines" displayName="Semaines" ref="A3:AC8" tableType="queryTable" totalsRowShown="0" headerRowDxfId="1" dataDxfId="2">
  <autoFilter ref="A3:AC8" xr:uid="{DF46A14D-5DC5-45C3-8ABC-73CB492BF3BF}"/>
  <tableColumns count="29">
    <tableColumn id="1" xr3:uid="{5C9665E7-A621-4F30-B4AD-22D48BF7ADD2}" uniqueName="1" name="Semaine" queryTableFieldId="1" dataDxfId="0"/>
    <tableColumn id="2" xr3:uid="{CB26A941-AF11-4F87-9E2E-161B216C5627}" uniqueName="2" name="Chges" queryTableFieldId="2" dataDxfId="30"/>
    <tableColumn id="3" xr3:uid="{44FED6BC-7250-46DB-B84F-72657F2958D9}" uniqueName="3" name="Vol" queryTableFieldId="3" dataDxfId="29"/>
    <tableColumn id="4" xr3:uid="{1A834422-F5EB-4590-9368-16C636E758C4}" uniqueName="4" name="Pap" queryTableFieldId="4" dataDxfId="28"/>
    <tableColumn id="5" xr3:uid="{F736A0E8-1396-4F0A-A717-31844578EBDB}" uniqueName="5" name="Dos" queryTableFieldId="5" dataDxfId="27"/>
    <tableColumn id="6" xr3:uid="{7CED0F54-3A46-4187-8562-FCB02061F61E}" uniqueName="6" name="Br" queryTableFieldId="6" dataDxfId="26"/>
    <tableColumn id="7" xr3:uid="{490ADB8E-D849-4737-9E3E-CF2225EC3DF8}" uniqueName="7" name="Cr" queryTableFieldId="7" dataDxfId="25"/>
    <tableColumn id="8" xr3:uid="{579EF952-C02E-4AE0-883A-669BF08927F9}" uniqueName="8" name="4N" queryTableFieldId="8" dataDxfId="24"/>
    <tableColumn id="9" xr3:uid="{3B90D9E8-3272-4DC3-9B20-3BF2CA72AEA0}" uniqueName="9" name="Spé" queryTableFieldId="9" dataDxfId="23"/>
    <tableColumn id="10" xr3:uid="{28F10093-5567-4020-88E4-72A3CEF0D026}" uniqueName="10" name="X" queryTableFieldId="10" dataDxfId="22"/>
    <tableColumn id="11" xr3:uid="{A2D55DC6-2C67-48C0-B639-0CE2A3B5A8A1}" uniqueName="11" name="N1" queryTableFieldId="11" dataDxfId="21"/>
    <tableColumn id="12" xr3:uid="{B52B766E-55B3-411B-9B89-044B8A2E1BFE}" uniqueName="12" name="n2" queryTableFieldId="12" dataDxfId="20"/>
    <tableColumn id="13" xr3:uid="{FA234E55-5373-4342-984B-AFBD3D087334}" uniqueName="13" name="N2.1" queryTableFieldId="13" dataDxfId="19"/>
    <tableColumn id="14" xr3:uid="{E0C4E92D-5991-4ABE-B783-DCEC6C16D5D4}" uniqueName="14" name="n3" queryTableFieldId="14" dataDxfId="18"/>
    <tableColumn id="15" xr3:uid="{B04A59C1-3CED-4047-A69D-4579E787D97E}" uniqueName="15" name="N3.1" queryTableFieldId="15" dataDxfId="17"/>
    <tableColumn id="16" xr3:uid="{77015705-E4F3-48CC-B077-04D130039F92}" uniqueName="16" name="N4" queryTableFieldId="16" dataDxfId="16"/>
    <tableColumn id="17" xr3:uid="{D60150BA-250F-475B-9694-BB0F950DBC57}" uniqueName="17" name="N5" queryTableFieldId="17" dataDxfId="15"/>
    <tableColumn id="18" xr3:uid="{3A1E32D7-B8DA-43DA-ACE3-3524982B45BB}" uniqueName="18" name="NC" queryTableFieldId="18" dataDxfId="14"/>
    <tableColumn id="19" xr3:uid="{25816AB2-C8E6-4924-BC82-7980D3702FB3}" uniqueName="19" name="Jbes" queryTableFieldId="19" dataDxfId="13"/>
    <tableColumn id="20" xr3:uid="{780C2B87-C3BA-406F-9217-F8F185DD75D5}" uniqueName="20" name="Bras" queryTableFieldId="20" dataDxfId="12"/>
    <tableColumn id="21" xr3:uid="{EDA3BF72-40C2-4156-BCDB-108A93F53877}" uniqueName="21" name="Ed" queryTableFieldId="21" dataDxfId="11"/>
    <tableColumn id="22" xr3:uid="{E1605491-FC6E-41DF-9E12-AFED7B75A417}" uniqueName="22" name="Plq" queryTableFieldId="22" dataDxfId="10"/>
    <tableColumn id="23" xr3:uid="{A0A8B954-460E-4245-A603-002BA27524BD}" uniqueName="23" name="Palm" queryTableFieldId="23" dataDxfId="9"/>
    <tableColumn id="24" xr3:uid="{33728D51-6C70-462A-B0A1-C60F07294C2D}" uniqueName="24" name="E0" queryTableFieldId="24" dataDxfId="8"/>
    <tableColumn id="25" xr3:uid="{37CEC566-237A-4B71-9DF4-6F76DFA134FF}" uniqueName="25" name="E1" queryTableFieldId="25" dataDxfId="7"/>
    <tableColumn id="26" xr3:uid="{1A022890-1BCC-4E9D-ADC1-C82F4DBCCE2C}" uniqueName="26" name="E2" queryTableFieldId="26" dataDxfId="6"/>
    <tableColumn id="27" xr3:uid="{A716E978-98F5-4AEF-A465-23190BE07A0A}" uniqueName="27" name="E3" queryTableFieldId="27" dataDxfId="5"/>
    <tableColumn id="28" xr3:uid="{877A76F6-C24F-46E3-B45E-722ECD357846}" uniqueName="28" name="Prés." queryTableFieldId="28" dataDxfId="4"/>
    <tableColumn id="29" xr3:uid="{8A03292C-0F93-4607-A2A0-7F374DAFBD11}" uniqueName="29" name="PPG" queryTableFieldId="29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BDC0-9AE3-364F-93F1-6D74B8B4B568}">
  <dimension ref="A1"/>
  <sheetViews>
    <sheetView workbookViewId="0"/>
  </sheetViews>
  <sheetFormatPr baseColWidth="10"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77EE8-52AB-8E42-8CA6-600A44E59E3A}">
  <dimension ref="A2:AP54"/>
  <sheetViews>
    <sheetView tabSelected="1" workbookViewId="0">
      <selection activeCell="D18" sqref="D18"/>
    </sheetView>
  </sheetViews>
  <sheetFormatPr baseColWidth="10" defaultColWidth="10.875" defaultRowHeight="15.75"/>
  <cols>
    <col min="1" max="1" width="10.125" style="1" bestFit="1" customWidth="1"/>
    <col min="2" max="2" width="7.875" style="1" bestFit="1" customWidth="1"/>
    <col min="3" max="3" width="5.5" style="1" bestFit="1" customWidth="1"/>
    <col min="4" max="5" width="6" style="1" bestFit="1" customWidth="1"/>
    <col min="6" max="6" width="5.875" style="1" bestFit="1" customWidth="1"/>
    <col min="7" max="7" width="6.875" style="1" bestFit="1" customWidth="1"/>
    <col min="8" max="8" width="5.125" style="1" bestFit="1" customWidth="1"/>
    <col min="9" max="9" width="6" style="1" bestFit="1" customWidth="1"/>
    <col min="10" max="10" width="5.875" style="1" bestFit="1" customWidth="1"/>
    <col min="11" max="11" width="6.875" style="1" bestFit="1" customWidth="1"/>
    <col min="12" max="12" width="4.875" style="1" bestFit="1" customWidth="1"/>
    <col min="13" max="13" width="6.625" style="1" bestFit="1" customWidth="1"/>
    <col min="14" max="14" width="4.875" style="1" bestFit="1" customWidth="1"/>
    <col min="15" max="15" width="6.625" style="1" bestFit="1" customWidth="1"/>
    <col min="16" max="16" width="5.125" style="1" bestFit="1" customWidth="1"/>
    <col min="17" max="17" width="5.875" style="1" bestFit="1" customWidth="1"/>
    <col min="18" max="18" width="6.875" style="1" bestFit="1" customWidth="1"/>
    <col min="19" max="19" width="6.375" style="1" bestFit="1" customWidth="1"/>
    <col min="20" max="20" width="6.5" style="1" bestFit="1" customWidth="1"/>
    <col min="21" max="21" width="4.875" style="1" bestFit="1" customWidth="1"/>
    <col min="22" max="22" width="5.5" style="1" bestFit="1" customWidth="1"/>
    <col min="23" max="23" width="7.125" style="1" bestFit="1" customWidth="1"/>
    <col min="24" max="24" width="5.875" style="1" bestFit="1" customWidth="1"/>
    <col min="25" max="25" width="4.875" style="1" bestFit="1" customWidth="1"/>
    <col min="26" max="27" width="5.875" style="1" bestFit="1" customWidth="1"/>
    <col min="28" max="28" width="7" style="1" bestFit="1" customWidth="1"/>
    <col min="29" max="30" width="6.375" style="1" bestFit="1" customWidth="1"/>
    <col min="31" max="42" width="11.25" style="1" bestFit="1" customWidth="1"/>
    <col min="43" max="43" width="11.25" style="1" customWidth="1"/>
    <col min="44" max="16384" width="10.875" style="1"/>
  </cols>
  <sheetData>
    <row r="2" spans="1:42" ht="16.5" thickBot="1">
      <c r="B2" s="2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5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6" t="s">
        <v>15</v>
      </c>
      <c r="R2" s="5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6" t="s">
        <v>21</v>
      </c>
      <c r="X2" s="4" t="s">
        <v>22</v>
      </c>
      <c r="Y2" s="4" t="s">
        <v>23</v>
      </c>
      <c r="Z2" s="4" t="s">
        <v>24</v>
      </c>
      <c r="AA2" s="7" t="s">
        <v>25</v>
      </c>
      <c r="AB2" s="8" t="s">
        <v>26</v>
      </c>
      <c r="AC2" s="9" t="s">
        <v>27</v>
      </c>
    </row>
    <row r="3" spans="1:42" hidden="1">
      <c r="A3" s="10" t="s">
        <v>82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80</v>
      </c>
      <c r="N3" s="10" t="s">
        <v>12</v>
      </c>
      <c r="O3" s="10" t="s">
        <v>81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20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10" t="s">
        <v>27</v>
      </c>
      <c r="AD3" s="10"/>
    </row>
    <row r="4" spans="1:42">
      <c r="A4" s="11" t="s">
        <v>28</v>
      </c>
      <c r="B4">
        <v>34.733500000000006</v>
      </c>
      <c r="C4">
        <v>32.1</v>
      </c>
      <c r="D4">
        <v>0.38500000000000001</v>
      </c>
      <c r="E4">
        <v>5.245000000000001</v>
      </c>
      <c r="F4">
        <v>0.23499999999999999</v>
      </c>
      <c r="G4">
        <v>18.769999999999996</v>
      </c>
      <c r="H4">
        <v>5.3000000000000007</v>
      </c>
      <c r="I4">
        <v>0</v>
      </c>
      <c r="J4">
        <v>2.165</v>
      </c>
      <c r="K4">
        <v>27.024999999999999</v>
      </c>
      <c r="L4">
        <v>0.35000000000000003</v>
      </c>
      <c r="M4">
        <v>1.3000000000000005</v>
      </c>
      <c r="N4">
        <v>2.25</v>
      </c>
      <c r="O4">
        <v>0</v>
      </c>
      <c r="P4">
        <v>0.22</v>
      </c>
      <c r="Q4">
        <v>0.95499999999999996</v>
      </c>
      <c r="R4">
        <v>18.204999999999998</v>
      </c>
      <c r="S4">
        <v>4.9249999999999998</v>
      </c>
      <c r="T4">
        <v>3.7600000000000007</v>
      </c>
      <c r="U4">
        <v>5.2100000000000009</v>
      </c>
      <c r="V4">
        <v>5.2</v>
      </c>
      <c r="W4">
        <v>6.2</v>
      </c>
      <c r="X4">
        <v>0.88500000000000001</v>
      </c>
      <c r="Y4">
        <v>5.7</v>
      </c>
      <c r="Z4">
        <v>23.1</v>
      </c>
      <c r="AA4">
        <v>2.415</v>
      </c>
      <c r="AB4">
        <v>10</v>
      </c>
      <c r="AC4">
        <v>4.5</v>
      </c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>
      <c r="A5" s="12" t="s">
        <v>29</v>
      </c>
      <c r="B5">
        <v>34.733500000000006</v>
      </c>
      <c r="C5">
        <v>32.1</v>
      </c>
      <c r="D5">
        <v>0.38500000000000001</v>
      </c>
      <c r="E5">
        <v>5.245000000000001</v>
      </c>
      <c r="F5">
        <v>0.23499999999999999</v>
      </c>
      <c r="G5">
        <v>18.769999999999996</v>
      </c>
      <c r="H5">
        <v>5.3000000000000007</v>
      </c>
      <c r="I5">
        <v>0</v>
      </c>
      <c r="J5">
        <v>2.165</v>
      </c>
      <c r="K5">
        <v>27.024999999999999</v>
      </c>
      <c r="L5">
        <v>0.35000000000000003</v>
      </c>
      <c r="M5">
        <v>1.3000000000000005</v>
      </c>
      <c r="N5">
        <v>2.25</v>
      </c>
      <c r="O5">
        <v>0</v>
      </c>
      <c r="P5">
        <v>0.22</v>
      </c>
      <c r="Q5">
        <v>0.95499999999999996</v>
      </c>
      <c r="R5">
        <v>18.204999999999998</v>
      </c>
      <c r="S5">
        <v>4.9249999999999998</v>
      </c>
      <c r="T5">
        <v>3.7600000000000007</v>
      </c>
      <c r="U5">
        <v>5.2100000000000009</v>
      </c>
      <c r="V5">
        <v>5.2</v>
      </c>
      <c r="W5">
        <v>6.2</v>
      </c>
      <c r="X5">
        <v>0.88500000000000001</v>
      </c>
      <c r="Y5">
        <v>5.7</v>
      </c>
      <c r="Z5">
        <v>23.1</v>
      </c>
      <c r="AA5">
        <v>2.415</v>
      </c>
      <c r="AB5">
        <v>10</v>
      </c>
      <c r="AC5">
        <v>4.5</v>
      </c>
    </row>
    <row r="6" spans="1:42">
      <c r="A6" s="12" t="s">
        <v>30</v>
      </c>
      <c r="B6">
        <v>34.733500000000006</v>
      </c>
      <c r="C6">
        <v>32.1</v>
      </c>
      <c r="D6">
        <v>0.38500000000000001</v>
      </c>
      <c r="E6">
        <v>5.245000000000001</v>
      </c>
      <c r="F6">
        <v>0.23499999999999999</v>
      </c>
      <c r="G6">
        <v>18.769999999999996</v>
      </c>
      <c r="H6">
        <v>5.3000000000000007</v>
      </c>
      <c r="I6">
        <v>0</v>
      </c>
      <c r="J6">
        <v>2.165</v>
      </c>
      <c r="K6">
        <v>27.024999999999999</v>
      </c>
      <c r="L6">
        <v>0.35000000000000003</v>
      </c>
      <c r="M6">
        <v>1.3000000000000005</v>
      </c>
      <c r="N6">
        <v>2.25</v>
      </c>
      <c r="O6">
        <v>0</v>
      </c>
      <c r="P6">
        <v>0.22</v>
      </c>
      <c r="Q6">
        <v>0.95499999999999996</v>
      </c>
      <c r="R6">
        <v>18.204999999999998</v>
      </c>
      <c r="S6">
        <v>4.9249999999999998</v>
      </c>
      <c r="T6">
        <v>3.7600000000000007</v>
      </c>
      <c r="U6">
        <v>5.2100000000000009</v>
      </c>
      <c r="V6">
        <v>5.2</v>
      </c>
      <c r="W6">
        <v>6.2</v>
      </c>
      <c r="X6">
        <v>0.88500000000000001</v>
      </c>
      <c r="Y6">
        <v>5.7</v>
      </c>
      <c r="Z6">
        <v>23.1</v>
      </c>
      <c r="AA6">
        <v>2.415</v>
      </c>
      <c r="AB6">
        <v>10</v>
      </c>
      <c r="AC6">
        <v>4.5</v>
      </c>
    </row>
    <row r="7" spans="1:42">
      <c r="A7" s="12" t="s">
        <v>31</v>
      </c>
      <c r="B7">
        <v>52.236500000000007</v>
      </c>
      <c r="C7">
        <v>40.6</v>
      </c>
      <c r="D7">
        <v>4.6849999999999996</v>
      </c>
      <c r="E7">
        <v>7.46</v>
      </c>
      <c r="F7">
        <v>3.8549999999999991</v>
      </c>
      <c r="G7">
        <v>17.494999999999997</v>
      </c>
      <c r="H7">
        <v>4.0600000000000005</v>
      </c>
      <c r="I7">
        <v>0</v>
      </c>
      <c r="J7">
        <v>3.0449999999999999</v>
      </c>
      <c r="K7">
        <v>28.395</v>
      </c>
      <c r="L7">
        <v>0.2</v>
      </c>
      <c r="M7">
        <v>4.5999999999999996</v>
      </c>
      <c r="N7">
        <v>3.45</v>
      </c>
      <c r="O7">
        <v>0.4</v>
      </c>
      <c r="P7">
        <v>0</v>
      </c>
      <c r="Q7">
        <v>3.5550000000000002</v>
      </c>
      <c r="R7">
        <v>21.96</v>
      </c>
      <c r="S7">
        <v>5.6349999999999998</v>
      </c>
      <c r="T7">
        <v>6.125</v>
      </c>
      <c r="U7">
        <v>6.88</v>
      </c>
      <c r="V7">
        <v>5.9</v>
      </c>
      <c r="W7">
        <v>6.6999999999999993</v>
      </c>
      <c r="X7">
        <v>1.845</v>
      </c>
      <c r="Y7">
        <v>5.52</v>
      </c>
      <c r="Z7">
        <v>29.03</v>
      </c>
      <c r="AA7">
        <v>4.2050000000000001</v>
      </c>
      <c r="AB7">
        <v>10</v>
      </c>
      <c r="AC7">
        <v>3</v>
      </c>
    </row>
    <row r="8" spans="1:42">
      <c r="A8" s="12" t="s">
        <v>32</v>
      </c>
      <c r="B8">
        <v>52.236500000000007</v>
      </c>
      <c r="C8">
        <v>40.6</v>
      </c>
      <c r="D8">
        <v>4.6849999999999996</v>
      </c>
      <c r="E8">
        <v>7.46</v>
      </c>
      <c r="F8">
        <v>3.8549999999999991</v>
      </c>
      <c r="G8">
        <v>17.494999999999997</v>
      </c>
      <c r="H8">
        <v>4.0600000000000005</v>
      </c>
      <c r="I8">
        <v>0</v>
      </c>
      <c r="J8">
        <v>3.0449999999999999</v>
      </c>
      <c r="K8">
        <v>28.395</v>
      </c>
      <c r="L8">
        <v>0.2</v>
      </c>
      <c r="M8">
        <v>4.5999999999999996</v>
      </c>
      <c r="N8">
        <v>3.45</v>
      </c>
      <c r="O8">
        <v>0.4</v>
      </c>
      <c r="P8">
        <v>0</v>
      </c>
      <c r="Q8">
        <v>3.5550000000000002</v>
      </c>
      <c r="R8">
        <v>21.96</v>
      </c>
      <c r="S8">
        <v>5.6349999999999998</v>
      </c>
      <c r="T8">
        <v>6.125</v>
      </c>
      <c r="U8">
        <v>6.88</v>
      </c>
      <c r="V8">
        <v>5.9</v>
      </c>
      <c r="W8">
        <v>6.6999999999999993</v>
      </c>
      <c r="X8">
        <v>1.845</v>
      </c>
      <c r="Y8">
        <v>5.52</v>
      </c>
      <c r="Z8">
        <v>29.03</v>
      </c>
      <c r="AA8">
        <v>4.2050000000000001</v>
      </c>
      <c r="AB8">
        <v>10</v>
      </c>
      <c r="AC8">
        <v>3</v>
      </c>
    </row>
    <row r="9" spans="1:4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42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4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4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4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4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4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4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2:29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2:29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2:29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2:29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2:29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2:29">
      <c r="B22" s="10"/>
    </row>
    <row r="23" spans="2:29">
      <c r="B23" s="10"/>
    </row>
    <row r="24" spans="2:29">
      <c r="B24" s="10"/>
    </row>
    <row r="25" spans="2:29">
      <c r="B25" s="10"/>
    </row>
    <row r="26" spans="2:29">
      <c r="B26" s="10"/>
    </row>
    <row r="27" spans="2:29">
      <c r="B27" s="10"/>
    </row>
    <row r="28" spans="2:29">
      <c r="B28" s="10"/>
    </row>
    <row r="29" spans="2:29">
      <c r="B29" s="10"/>
    </row>
    <row r="30" spans="2:29">
      <c r="B30" s="10"/>
    </row>
    <row r="31" spans="2:29">
      <c r="B31" s="10"/>
    </row>
    <row r="32" spans="2:29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58B6-10CB-3A41-B167-1D5FF6C804A9}">
  <dimension ref="A2:AC54"/>
  <sheetViews>
    <sheetView workbookViewId="0">
      <selection activeCell="C5" sqref="C5:I19"/>
    </sheetView>
  </sheetViews>
  <sheetFormatPr baseColWidth="10" defaultColWidth="10.875" defaultRowHeight="15.75"/>
  <cols>
    <col min="1" max="1" width="10.875" style="1"/>
    <col min="2" max="29" width="8.125" style="1" customWidth="1"/>
    <col min="30" max="16384" width="10.875" style="1"/>
  </cols>
  <sheetData>
    <row r="2" spans="1:29" ht="16.5" thickBot="1">
      <c r="B2" s="2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5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6" t="s">
        <v>15</v>
      </c>
      <c r="R2" s="5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6" t="s">
        <v>21</v>
      </c>
      <c r="X2" s="4" t="s">
        <v>22</v>
      </c>
      <c r="Y2" s="4" t="s">
        <v>23</v>
      </c>
      <c r="Z2" s="4" t="s">
        <v>24</v>
      </c>
      <c r="AA2" s="7" t="s">
        <v>25</v>
      </c>
      <c r="AB2" s="8" t="s">
        <v>26</v>
      </c>
      <c r="AC2" s="9" t="s">
        <v>27</v>
      </c>
    </row>
    <row r="3" spans="1:29">
      <c r="A3" s="1" t="s">
        <v>28</v>
      </c>
      <c r="B3" s="10">
        <f>[1]Récap!E$4</f>
        <v>0</v>
      </c>
      <c r="C3" s="10">
        <f>[1]Récap!F$2</f>
        <v>0</v>
      </c>
      <c r="D3" s="10">
        <f>[1]Récap!G$2</f>
        <v>0</v>
      </c>
      <c r="E3" s="10">
        <f>[1]Récap!H$2</f>
        <v>0</v>
      </c>
      <c r="F3" s="10">
        <f>[1]Récap!I$2</f>
        <v>0</v>
      </c>
      <c r="G3" s="10">
        <f>[1]Récap!J$2</f>
        <v>0</v>
      </c>
      <c r="H3" s="10">
        <f>[1]Récap!K$2</f>
        <v>0</v>
      </c>
      <c r="I3" s="10">
        <f>[1]Récap!L$2</f>
        <v>0</v>
      </c>
      <c r="J3" s="10">
        <f>[1]Récap!M$2</f>
        <v>0</v>
      </c>
      <c r="K3" s="10">
        <f>[1]Récap!N$2</f>
        <v>0</v>
      </c>
      <c r="L3" s="10">
        <f>[1]Récap!O$2</f>
        <v>0</v>
      </c>
      <c r="M3" s="10">
        <f>[1]Récap!P$2</f>
        <v>0</v>
      </c>
      <c r="N3" s="10">
        <f>[1]Récap!Q$2</f>
        <v>0</v>
      </c>
      <c r="O3" s="10">
        <f>[1]Récap!R$2</f>
        <v>0</v>
      </c>
      <c r="P3" s="10">
        <f>[1]Récap!S$2</f>
        <v>0</v>
      </c>
      <c r="Q3" s="10">
        <f>[1]Récap!T$2</f>
        <v>0</v>
      </c>
      <c r="R3" s="10">
        <f>[1]Récap!U$2</f>
        <v>0</v>
      </c>
      <c r="S3" s="10">
        <f>[1]Récap!V$2</f>
        <v>0</v>
      </c>
      <c r="T3" s="10">
        <f>[1]Récap!W$2</f>
        <v>0</v>
      </c>
      <c r="U3" s="10">
        <f>[1]Récap!X$2</f>
        <v>0</v>
      </c>
      <c r="V3" s="10">
        <f>[1]Récap!Y$2</f>
        <v>0</v>
      </c>
      <c r="W3" s="10">
        <f>[1]Récap!Z$2</f>
        <v>0</v>
      </c>
      <c r="X3" s="10">
        <f>[1]Récap!AA$2</f>
        <v>0</v>
      </c>
      <c r="Y3" s="10">
        <f>[1]Récap!AB$2</f>
        <v>0</v>
      </c>
      <c r="Z3" s="10">
        <f>[1]Récap!AC$2</f>
        <v>0</v>
      </c>
      <c r="AA3" s="10">
        <f>[1]Récap!AD$2</f>
        <v>0</v>
      </c>
      <c r="AB3" s="10">
        <f>[1]Récap!AE$2</f>
        <v>0</v>
      </c>
      <c r="AC3" s="10">
        <f>[1]Récap!AF$2</f>
        <v>0</v>
      </c>
    </row>
    <row r="4" spans="1:29">
      <c r="A4" s="1" t="s">
        <v>29</v>
      </c>
      <c r="B4" s="10">
        <f>[2]Récap!E$4</f>
        <v>0</v>
      </c>
      <c r="C4" s="10">
        <f>[2]Récap!F$2</f>
        <v>0</v>
      </c>
      <c r="D4" s="10">
        <f>[2]Récap!G$2</f>
        <v>0</v>
      </c>
      <c r="E4" s="10">
        <f>[2]Récap!H$2</f>
        <v>0</v>
      </c>
      <c r="F4" s="10">
        <f>[2]Récap!I$2</f>
        <v>0</v>
      </c>
      <c r="G4" s="10">
        <f>[2]Récap!J$2</f>
        <v>0</v>
      </c>
      <c r="H4" s="10">
        <f>[2]Récap!K$2</f>
        <v>0</v>
      </c>
      <c r="I4" s="10">
        <f>[2]Récap!L$2</f>
        <v>0</v>
      </c>
      <c r="J4" s="10">
        <f>[2]Récap!M$2</f>
        <v>0</v>
      </c>
      <c r="K4" s="10">
        <f>[2]Récap!N$2</f>
        <v>0</v>
      </c>
      <c r="L4" s="10">
        <f>[2]Récap!O$2</f>
        <v>0</v>
      </c>
      <c r="M4" s="10">
        <f>[2]Récap!P$2</f>
        <v>0</v>
      </c>
      <c r="N4" s="10">
        <f>[2]Récap!Q$2</f>
        <v>0</v>
      </c>
      <c r="O4" s="10">
        <f>[2]Récap!R$2</f>
        <v>0</v>
      </c>
      <c r="P4" s="10">
        <f>[2]Récap!S$2</f>
        <v>0</v>
      </c>
      <c r="Q4" s="10">
        <f>[2]Récap!T$2</f>
        <v>0</v>
      </c>
      <c r="R4" s="10">
        <f>[2]Récap!U$2</f>
        <v>0</v>
      </c>
      <c r="S4" s="10">
        <f>[2]Récap!V$2</f>
        <v>0</v>
      </c>
      <c r="T4" s="10">
        <f>[2]Récap!W$2</f>
        <v>0</v>
      </c>
      <c r="U4" s="10">
        <f>[2]Récap!X$2</f>
        <v>0</v>
      </c>
      <c r="V4" s="10">
        <f>[2]Récap!Y$2</f>
        <v>0</v>
      </c>
      <c r="W4" s="10">
        <f>[2]Récap!Z$2</f>
        <v>0</v>
      </c>
      <c r="X4" s="10">
        <f>[2]Récap!AA$2</f>
        <v>0</v>
      </c>
      <c r="Y4" s="10">
        <f>[2]Récap!AB$2</f>
        <v>0</v>
      </c>
      <c r="Z4" s="10">
        <f>[2]Récap!AC$2</f>
        <v>0</v>
      </c>
      <c r="AA4" s="10">
        <f>[2]Récap!AD$2</f>
        <v>0</v>
      </c>
      <c r="AB4" s="10">
        <f>[2]Récap!AE$2</f>
        <v>0</v>
      </c>
      <c r="AC4" s="10">
        <f>[2]Récap!AF$2</f>
        <v>0</v>
      </c>
    </row>
    <row r="5" spans="1:29">
      <c r="A5" s="1" t="s">
        <v>30</v>
      </c>
      <c r="B5" s="10">
        <f>[3]Récap!E$4</f>
        <v>34.733500000000006</v>
      </c>
      <c r="C5" s="10">
        <f>[3]Récap!F$2</f>
        <v>32.1</v>
      </c>
      <c r="D5" s="10">
        <f>[3]Récap!G$2</f>
        <v>0.38500000000000001</v>
      </c>
      <c r="E5" s="10">
        <f>[3]Récap!H$2</f>
        <v>5.245000000000001</v>
      </c>
      <c r="F5" s="10">
        <f>[3]Récap!I$2</f>
        <v>0.23499999999999999</v>
      </c>
      <c r="G5" s="10">
        <f>[3]Récap!J$2</f>
        <v>18.769999999999996</v>
      </c>
      <c r="H5" s="10">
        <f>[3]Récap!K$2</f>
        <v>5.3000000000000007</v>
      </c>
      <c r="I5" s="10">
        <f>[3]Récap!L$2</f>
        <v>0</v>
      </c>
      <c r="J5" s="10">
        <f>[3]Récap!M$2</f>
        <v>2.165</v>
      </c>
      <c r="K5" s="10">
        <f>[3]Récap!N$2</f>
        <v>27.024999999999999</v>
      </c>
      <c r="L5" s="10">
        <f>[3]Récap!O$2</f>
        <v>0.35000000000000003</v>
      </c>
      <c r="M5" s="10">
        <f>[3]Récap!P$2</f>
        <v>1.3000000000000003</v>
      </c>
      <c r="N5" s="10">
        <f>[3]Récap!Q$2</f>
        <v>2.25</v>
      </c>
      <c r="O5" s="10">
        <f>[3]Récap!R$2</f>
        <v>0</v>
      </c>
      <c r="P5" s="10">
        <f>[3]Récap!S$2</f>
        <v>0.22</v>
      </c>
      <c r="Q5" s="10">
        <f>[3]Récap!T$2</f>
        <v>0.95499999999999996</v>
      </c>
      <c r="R5" s="10">
        <f>[3]Récap!U$2</f>
        <v>18.204999999999998</v>
      </c>
      <c r="S5" s="10">
        <f>[3]Récap!V$2</f>
        <v>4.9249999999999998</v>
      </c>
      <c r="T5" s="10">
        <f>[3]Récap!W$2</f>
        <v>3.7600000000000007</v>
      </c>
      <c r="U5" s="10">
        <f>[3]Récap!X$2</f>
        <v>5.2100000000000009</v>
      </c>
      <c r="V5" s="10">
        <f>[3]Récap!Y$2</f>
        <v>5.2</v>
      </c>
      <c r="W5" s="10">
        <f>[3]Récap!Z$2</f>
        <v>6.2</v>
      </c>
      <c r="X5" s="10">
        <f>[3]Récap!AA$2</f>
        <v>0.88500000000000001</v>
      </c>
      <c r="Y5" s="10">
        <f>[3]Récap!AB$2</f>
        <v>5.7</v>
      </c>
      <c r="Z5" s="10">
        <f>[3]Récap!AC$2</f>
        <v>23.1</v>
      </c>
      <c r="AA5" s="10">
        <f>[3]Récap!AD$2</f>
        <v>2.415</v>
      </c>
      <c r="AB5" s="10">
        <f>[3]Récap!AE$2</f>
        <v>10</v>
      </c>
      <c r="AC5" s="10">
        <f>[3]Récap!AF$2</f>
        <v>4.5</v>
      </c>
    </row>
    <row r="6" spans="1:29">
      <c r="A6" s="1" t="s">
        <v>31</v>
      </c>
      <c r="B6" s="10">
        <f>[4]Récap!E$2</f>
        <v>52.236500000000007</v>
      </c>
      <c r="C6" s="10">
        <f>[4]Récap!F$2</f>
        <v>40.6</v>
      </c>
      <c r="D6" s="10">
        <f>[4]Récap!G$2</f>
        <v>4.6849999999999996</v>
      </c>
      <c r="E6" s="10">
        <f>[4]Récap!H$2</f>
        <v>7.46</v>
      </c>
      <c r="F6" s="10">
        <f>[4]Récap!I$2</f>
        <v>3.8549999999999991</v>
      </c>
      <c r="G6" s="10">
        <f>[4]Récap!J$2</f>
        <v>17.494999999999997</v>
      </c>
      <c r="H6" s="10">
        <f>[4]Récap!K$2</f>
        <v>4.0600000000000005</v>
      </c>
      <c r="I6" s="10">
        <f>[4]Récap!L$2</f>
        <v>0</v>
      </c>
      <c r="J6" s="10">
        <f>[4]Récap!M$2</f>
        <v>3.0449999999999999</v>
      </c>
      <c r="K6" s="10">
        <f>[4]Récap!N$2</f>
        <v>28.395</v>
      </c>
      <c r="L6" s="10">
        <f>[4]Récap!O$2</f>
        <v>0.2</v>
      </c>
      <c r="M6" s="10">
        <f>[4]Récap!P$2</f>
        <v>4.5999999999999996</v>
      </c>
      <c r="N6" s="10">
        <f>[4]Récap!Q$2</f>
        <v>3.45</v>
      </c>
      <c r="O6" s="10">
        <f>[4]Récap!R$2</f>
        <v>0.4</v>
      </c>
      <c r="P6" s="10">
        <f>[4]Récap!S$2</f>
        <v>0</v>
      </c>
      <c r="Q6" s="10">
        <f>[4]Récap!T$2</f>
        <v>3.5550000000000002</v>
      </c>
      <c r="R6" s="10">
        <f>[4]Récap!U$2</f>
        <v>21.96</v>
      </c>
      <c r="S6" s="10">
        <f>[4]Récap!V$2</f>
        <v>5.6349999999999998</v>
      </c>
      <c r="T6" s="10">
        <f>[4]Récap!W$2</f>
        <v>6.125</v>
      </c>
      <c r="U6" s="10">
        <f>[4]Récap!X$2</f>
        <v>6.88</v>
      </c>
      <c r="V6" s="10">
        <f>[4]Récap!Y$2</f>
        <v>5.9</v>
      </c>
      <c r="W6" s="10">
        <f>[4]Récap!Z$2</f>
        <v>6.6999999999999993</v>
      </c>
      <c r="X6" s="10">
        <f>[4]Récap!AA$2</f>
        <v>1.8450000000000002</v>
      </c>
      <c r="Y6" s="10">
        <f>[4]Récap!AB$2</f>
        <v>5.52</v>
      </c>
      <c r="Z6" s="10">
        <f>[4]Récap!AC$2</f>
        <v>29.03</v>
      </c>
      <c r="AA6" s="10">
        <f>[4]Récap!AD$2</f>
        <v>4.2050000000000001</v>
      </c>
      <c r="AB6" s="10">
        <f>[4]Récap!AE$2</f>
        <v>10</v>
      </c>
      <c r="AC6" s="10">
        <f>[4]Récap!AF$2</f>
        <v>3</v>
      </c>
    </row>
    <row r="7" spans="1:29">
      <c r="A7" s="1" t="s">
        <v>32</v>
      </c>
      <c r="B7" s="10">
        <f>[5]Récap!E$2</f>
        <v>49.512</v>
      </c>
      <c r="C7" s="10">
        <f>[5]Récap!F$2</f>
        <v>42.2</v>
      </c>
      <c r="D7" s="10">
        <f>[5]Récap!G$2</f>
        <v>5.6400000000000006</v>
      </c>
      <c r="E7" s="10">
        <f>[5]Récap!H$2</f>
        <v>4.79</v>
      </c>
      <c r="F7" s="10">
        <f>[5]Récap!I$2</f>
        <v>4.4800000000000004</v>
      </c>
      <c r="G7" s="10">
        <f>[5]Récap!J$2</f>
        <v>19.73</v>
      </c>
      <c r="H7" s="10">
        <f>[5]Récap!K$2</f>
        <v>4.2</v>
      </c>
      <c r="I7" s="10">
        <f>[5]Récap!L$2</f>
        <v>0.70000000000000007</v>
      </c>
      <c r="J7" s="10">
        <f>[5]Récap!M$2</f>
        <v>2.66</v>
      </c>
      <c r="K7" s="10">
        <f>[5]Récap!N$2</f>
        <v>29.405000000000001</v>
      </c>
      <c r="L7" s="10">
        <f>[5]Récap!O$2</f>
        <v>0.55000000000000004</v>
      </c>
      <c r="M7" s="10">
        <f>[5]Récap!P$2</f>
        <v>5.6499999999999995</v>
      </c>
      <c r="N7" s="10">
        <f>[5]Récap!Q$2</f>
        <v>2.39</v>
      </c>
      <c r="O7" s="10">
        <f>[5]Récap!R$2</f>
        <v>1.6</v>
      </c>
      <c r="P7" s="10">
        <f>[5]Récap!S$2</f>
        <v>0.94500000000000006</v>
      </c>
      <c r="Q7" s="10">
        <f>[5]Récap!T$2</f>
        <v>1.66</v>
      </c>
      <c r="R7" s="10">
        <f>[5]Récap!U$2</f>
        <v>21.864999999999998</v>
      </c>
      <c r="S7" s="10">
        <f>[5]Récap!V$2</f>
        <v>7.7750000000000004</v>
      </c>
      <c r="T7" s="10">
        <f>[5]Récap!W$2</f>
        <v>4.1499999999999995</v>
      </c>
      <c r="U7" s="10">
        <f>[5]Récap!X$2</f>
        <v>8.41</v>
      </c>
      <c r="V7" s="10">
        <f>[5]Récap!Y$2</f>
        <v>6.7</v>
      </c>
      <c r="W7" s="10">
        <f>[5]Récap!Z$2</f>
        <v>7.4</v>
      </c>
      <c r="X7" s="10">
        <f>[5]Récap!AA$2</f>
        <v>1.76</v>
      </c>
      <c r="Y7" s="10">
        <f>[5]Récap!AB$2</f>
        <v>9.1800000000000015</v>
      </c>
      <c r="Z7" s="10">
        <f>[5]Récap!AC$2</f>
        <v>27.93</v>
      </c>
      <c r="AA7" s="10">
        <f>[5]Récap!AD$2</f>
        <v>3.33</v>
      </c>
      <c r="AB7" s="10">
        <f>[5]Récap!AE$2</f>
        <v>10</v>
      </c>
      <c r="AC7" s="10">
        <f>[5]Récap!AF$2</f>
        <v>2</v>
      </c>
    </row>
    <row r="8" spans="1:29">
      <c r="A8" s="1" t="s">
        <v>33</v>
      </c>
      <c r="B8" s="10">
        <f>[6]Récap!E$2</f>
        <v>37.158500000000004</v>
      </c>
      <c r="C8" s="10">
        <f>[6]Récap!F$2</f>
        <v>43.1</v>
      </c>
      <c r="D8" s="10">
        <f>[6]Récap!G$2</f>
        <v>3.2650000000000001</v>
      </c>
      <c r="E8" s="10">
        <f>[6]Récap!H$2</f>
        <v>3.6349999999999998</v>
      </c>
      <c r="F8" s="10">
        <f>[6]Récap!I$2</f>
        <v>3.8150000000000004</v>
      </c>
      <c r="G8" s="10">
        <f>[6]Récap!J$2</f>
        <v>24.794</v>
      </c>
      <c r="H8" s="10">
        <f>[6]Récap!K$2</f>
        <v>4.8</v>
      </c>
      <c r="I8" s="10">
        <f>[6]Récap!L$2</f>
        <v>0</v>
      </c>
      <c r="J8" s="10">
        <f>[6]Récap!M$2</f>
        <v>2.7910000000000004</v>
      </c>
      <c r="K8" s="10">
        <f>[6]Récap!N$2</f>
        <v>27.720000000000002</v>
      </c>
      <c r="L8" s="10">
        <f>[6]Récap!O$2</f>
        <v>0.6</v>
      </c>
      <c r="M8" s="10">
        <f>[6]Récap!P$2</f>
        <v>7.2</v>
      </c>
      <c r="N8" s="10">
        <f>[6]Récap!Q$2</f>
        <v>2.8150000000000004</v>
      </c>
      <c r="O8" s="10">
        <f>[6]Récap!R$2</f>
        <v>1.2</v>
      </c>
      <c r="P8" s="10">
        <f>[6]Récap!S$2</f>
        <v>1.2749999999999999</v>
      </c>
      <c r="Q8" s="10">
        <f>[6]Récap!T$2</f>
        <v>2.29</v>
      </c>
      <c r="R8" s="10">
        <f>[6]Récap!U$2</f>
        <v>26.299999999999997</v>
      </c>
      <c r="S8" s="10">
        <f>[6]Récap!V$2</f>
        <v>4.2100000000000009</v>
      </c>
      <c r="T8" s="10">
        <f>[6]Récap!W$2</f>
        <v>5.7</v>
      </c>
      <c r="U8" s="10">
        <f>[6]Récap!X$2</f>
        <v>6.8900000000000006</v>
      </c>
      <c r="V8" s="10">
        <f>[6]Récap!Y$2</f>
        <v>7</v>
      </c>
      <c r="W8" s="10">
        <f>[6]Récap!Z$2</f>
        <v>6.12</v>
      </c>
      <c r="X8" s="10">
        <f>[6]Récap!AA$2</f>
        <v>2.4050000000000002</v>
      </c>
      <c r="Y8" s="10">
        <f>[6]Récap!AB$2</f>
        <v>5.6899999999999995</v>
      </c>
      <c r="Z8" s="10">
        <f>[6]Récap!AC$2</f>
        <v>27.96</v>
      </c>
      <c r="AA8" s="10">
        <f>[6]Récap!AD$2</f>
        <v>7.0449999999999999</v>
      </c>
      <c r="AB8" s="10">
        <f>[6]Récap!AE$2</f>
        <v>11</v>
      </c>
      <c r="AC8" s="10">
        <f>[6]Récap!AF$2</f>
        <v>2</v>
      </c>
    </row>
    <row r="9" spans="1:29">
      <c r="A9" s="1" t="s">
        <v>34</v>
      </c>
      <c r="B9" s="10">
        <f>[7]Récap!E$2</f>
        <v>37.158500000000004</v>
      </c>
      <c r="C9" s="10">
        <f>[7]Récap!F$2</f>
        <v>28.6</v>
      </c>
      <c r="D9" s="10">
        <f>[7]Récap!G$2</f>
        <v>1.8900000000000001</v>
      </c>
      <c r="E9" s="10">
        <f>[7]Récap!H$2</f>
        <v>1.9450000000000001</v>
      </c>
      <c r="F9" s="10">
        <f>[7]Récap!I$2</f>
        <v>1.7050000000000001</v>
      </c>
      <c r="G9" s="10">
        <f>[7]Récap!J$2</f>
        <v>14.374999999999998</v>
      </c>
      <c r="H9" s="10">
        <f>[7]Récap!K$2</f>
        <v>7.26</v>
      </c>
      <c r="I9" s="10">
        <f>[7]Récap!L$2</f>
        <v>0</v>
      </c>
      <c r="J9" s="10">
        <f>[7]Récap!M$2</f>
        <v>1.425</v>
      </c>
      <c r="K9" s="10">
        <f>[7]Récap!N$2</f>
        <v>14.805</v>
      </c>
      <c r="L9" s="10">
        <f>[7]Récap!O$2</f>
        <v>0.7</v>
      </c>
      <c r="M9" s="10">
        <f>[7]Récap!P$2</f>
        <v>9.4</v>
      </c>
      <c r="N9" s="10">
        <f>[7]Récap!Q$2</f>
        <v>1.5200000000000002</v>
      </c>
      <c r="O9" s="10">
        <f>[7]Récap!R$2</f>
        <v>0.5</v>
      </c>
      <c r="P9" s="10">
        <f>[7]Récap!S$2</f>
        <v>0.1</v>
      </c>
      <c r="Q9" s="10">
        <f>[7]Récap!T$2</f>
        <v>1.5750000000000002</v>
      </c>
      <c r="R9" s="10">
        <f>[7]Récap!U$2</f>
        <v>15.78</v>
      </c>
      <c r="S9" s="10">
        <f>[7]Récap!V$2</f>
        <v>5.8549999999999995</v>
      </c>
      <c r="T9" s="10">
        <f>[7]Récap!W$2</f>
        <v>4.0999999999999996</v>
      </c>
      <c r="U9" s="10">
        <f>[7]Récap!X$2</f>
        <v>2.8649999999999998</v>
      </c>
      <c r="V9" s="10">
        <f>[7]Récap!Y$2</f>
        <v>3.8</v>
      </c>
      <c r="W9" s="10">
        <f>[7]Récap!Z$2</f>
        <v>3.9000000000000004</v>
      </c>
      <c r="X9" s="10">
        <f>[7]Récap!AA$2</f>
        <v>1.2250000000000001</v>
      </c>
      <c r="Y9" s="10">
        <f>[7]Récap!AB$2</f>
        <v>2.6500000000000004</v>
      </c>
      <c r="Z9" s="10">
        <f>[7]Récap!AC$2</f>
        <v>22.6</v>
      </c>
      <c r="AA9" s="10">
        <f>[7]Récap!AD$2</f>
        <v>2.125</v>
      </c>
      <c r="AB9" s="10">
        <f>[7]Récap!AE$2</f>
        <v>5</v>
      </c>
      <c r="AC9" s="10">
        <f>[7]Récap!AF$2</f>
        <v>0</v>
      </c>
    </row>
    <row r="10" spans="1:29">
      <c r="A10" s="1" t="s">
        <v>35</v>
      </c>
      <c r="B10" s="10">
        <f>[8]Récap!E$2</f>
        <v>47.873400000000004</v>
      </c>
      <c r="C10" s="10">
        <f>[8]Récap!F$2</f>
        <v>36.949999999999996</v>
      </c>
      <c r="D10" s="10">
        <f>[8]Récap!G$2</f>
        <v>3.1500000000000004</v>
      </c>
      <c r="E10" s="10">
        <f>[8]Récap!H$2</f>
        <v>3.3000000000000007</v>
      </c>
      <c r="F10" s="10">
        <f>[8]Récap!I$2</f>
        <v>4.6300000000000008</v>
      </c>
      <c r="G10" s="10">
        <f>[8]Récap!J$2</f>
        <v>17.21</v>
      </c>
      <c r="H10" s="10">
        <f>[8]Récap!K$2</f>
        <v>4.7000000000000011</v>
      </c>
      <c r="I10" s="10">
        <f>[8]Récap!L$2</f>
        <v>0</v>
      </c>
      <c r="J10" s="10">
        <f>[8]Récap!M$2</f>
        <v>3.96</v>
      </c>
      <c r="K10" s="10">
        <f>[8]Récap!N$2</f>
        <v>23.422000000000004</v>
      </c>
      <c r="L10" s="10">
        <f>[8]Récap!O$2</f>
        <v>0.35000000000000003</v>
      </c>
      <c r="M10" s="10">
        <f>[8]Récap!P$2</f>
        <v>5.6999999999999993</v>
      </c>
      <c r="N10" s="10">
        <f>[8]Récap!Q$2</f>
        <v>2.2400000000000002</v>
      </c>
      <c r="O10" s="10">
        <f>[8]Récap!R$2</f>
        <v>2.8</v>
      </c>
      <c r="P10" s="10">
        <f>[8]Récap!S$2</f>
        <v>0.65</v>
      </c>
      <c r="Q10" s="10">
        <f>[8]Récap!T$2</f>
        <v>1.788</v>
      </c>
      <c r="R10" s="10">
        <f>[8]Récap!U$2</f>
        <v>18.47</v>
      </c>
      <c r="S10" s="10">
        <f>[8]Récap!V$2</f>
        <v>7.5599999999999987</v>
      </c>
      <c r="T10" s="10">
        <f>[8]Récap!W$2</f>
        <v>5.26</v>
      </c>
      <c r="U10" s="10">
        <f>[8]Récap!X$2</f>
        <v>5.66</v>
      </c>
      <c r="V10" s="10">
        <f>[8]Récap!Y$2</f>
        <v>4.9000000000000004</v>
      </c>
      <c r="W10" s="10">
        <f>[8]Récap!Z$2</f>
        <v>6.1</v>
      </c>
      <c r="X10" s="10">
        <f>[8]Récap!AA$2</f>
        <v>2.6700000000000004</v>
      </c>
      <c r="Y10" s="10">
        <f>[8]Récap!AB$2</f>
        <v>3.3</v>
      </c>
      <c r="Z10" s="10">
        <f>[8]Récap!AC$2</f>
        <v>28.14</v>
      </c>
      <c r="AA10" s="10">
        <f>[8]Récap!AD$2</f>
        <v>2.84</v>
      </c>
      <c r="AB10" s="10">
        <f>[8]Récap!AE$2</f>
        <v>8</v>
      </c>
      <c r="AC10" s="10">
        <f>[8]Récap!AF$2</f>
        <v>2.2999999999999998</v>
      </c>
    </row>
    <row r="11" spans="1:29">
      <c r="A11" s="1" t="s">
        <v>36</v>
      </c>
      <c r="B11" s="10">
        <f>[9]Récap!E$2</f>
        <v>47.551500000000004</v>
      </c>
      <c r="C11" s="10">
        <f>[9]Récap!F$2</f>
        <v>36.6</v>
      </c>
      <c r="D11" s="10">
        <f>[9]Récap!G$2</f>
        <v>3.625</v>
      </c>
      <c r="E11" s="10">
        <f>[9]Récap!H$2</f>
        <v>5.27</v>
      </c>
      <c r="F11" s="10">
        <f>[9]Récap!I$2</f>
        <v>1.4749999999999999</v>
      </c>
      <c r="G11" s="10">
        <f>[9]Récap!J$2</f>
        <v>17.86</v>
      </c>
      <c r="H11" s="10">
        <f>[9]Récap!K$2</f>
        <v>5.3</v>
      </c>
      <c r="I11" s="10">
        <f>[9]Récap!L$2</f>
        <v>0</v>
      </c>
      <c r="J11" s="10">
        <f>[9]Récap!M$2</f>
        <v>3.0700000000000003</v>
      </c>
      <c r="K11" s="10">
        <f>[9]Récap!N$2</f>
        <v>22.660000000000004</v>
      </c>
      <c r="L11" s="10">
        <f>[9]Récap!O$2</f>
        <v>0.55000000000000004</v>
      </c>
      <c r="M11" s="10">
        <f>[9]Récap!P$2</f>
        <v>4.5</v>
      </c>
      <c r="N11" s="10">
        <f>[9]Récap!Q$2</f>
        <v>3.5749999999999997</v>
      </c>
      <c r="O11" s="10">
        <f>[9]Récap!R$2</f>
        <v>3.2</v>
      </c>
      <c r="P11" s="10">
        <f>[9]Récap!S$2</f>
        <v>0.75</v>
      </c>
      <c r="Q11" s="10">
        <f>[9]Récap!T$2</f>
        <v>1.365</v>
      </c>
      <c r="R11" s="10">
        <f>[9]Récap!U$2</f>
        <v>22.615000000000002</v>
      </c>
      <c r="S11" s="10">
        <f>[9]Récap!V$2</f>
        <v>4.4249999999999998</v>
      </c>
      <c r="T11" s="10">
        <f>[9]Récap!W$2</f>
        <v>4.05</v>
      </c>
      <c r="U11" s="10">
        <f>[9]Récap!X$2</f>
        <v>5.51</v>
      </c>
      <c r="V11" s="10">
        <f>[9]Récap!Y$2</f>
        <v>5.7</v>
      </c>
      <c r="W11" s="10">
        <f>[9]Récap!Z$2</f>
        <v>7.4</v>
      </c>
      <c r="X11" s="10">
        <f>[9]Récap!AA$2</f>
        <v>2.15</v>
      </c>
      <c r="Y11" s="10">
        <f>[9]Récap!AB$2</f>
        <v>3.9999999999999996</v>
      </c>
      <c r="Z11" s="10">
        <f>[9]Récap!AC$2</f>
        <v>27.939999999999998</v>
      </c>
      <c r="AA11" s="10">
        <f>[9]Récap!AD$2</f>
        <v>2.5100000000000002</v>
      </c>
      <c r="AB11" s="10">
        <f>[9]Récap!AE$2</f>
        <v>10</v>
      </c>
      <c r="AC11" s="10">
        <f>[9]Récap!AF$2</f>
        <v>2.6</v>
      </c>
    </row>
    <row r="12" spans="1:29">
      <c r="A12" s="1" t="s">
        <v>37</v>
      </c>
      <c r="B12" s="10">
        <f>[10]Récap!E$2</f>
        <v>37.994</v>
      </c>
      <c r="C12" s="10">
        <f>[10]Récap!F$2</f>
        <v>31.7</v>
      </c>
      <c r="D12" s="10">
        <f>[10]Récap!G$2</f>
        <v>2.5200000000000005</v>
      </c>
      <c r="E12" s="10">
        <f>[10]Récap!H$2</f>
        <v>1.6</v>
      </c>
      <c r="F12" s="10">
        <f>[10]Récap!I$2</f>
        <v>3.3200000000000003</v>
      </c>
      <c r="G12" s="10">
        <f>[10]Récap!J$2</f>
        <v>10.44</v>
      </c>
      <c r="H12" s="10">
        <f>[10]Récap!K$2</f>
        <v>1.9999999999999998</v>
      </c>
      <c r="I12" s="10">
        <f>[10]Récap!L$2</f>
        <v>5.95</v>
      </c>
      <c r="J12" s="10">
        <f>[10]Récap!M$2</f>
        <v>5.8699999999999992</v>
      </c>
      <c r="K12" s="10">
        <f>[10]Récap!N$2</f>
        <v>25.855</v>
      </c>
      <c r="L12" s="10">
        <f>[10]Récap!O$2</f>
        <v>0.5</v>
      </c>
      <c r="M12" s="10">
        <f>[10]Récap!P$2</f>
        <v>0.1</v>
      </c>
      <c r="N12" s="10">
        <f>[10]Récap!Q$2</f>
        <v>1.49</v>
      </c>
      <c r="O12" s="10">
        <f>[10]Récap!R$2</f>
        <v>0</v>
      </c>
      <c r="P12" s="10">
        <f>[10]Récap!S$2</f>
        <v>1.5000000000000002</v>
      </c>
      <c r="Q12" s="10">
        <f>[10]Récap!T$2</f>
        <v>2.2549999999999999</v>
      </c>
      <c r="R12" s="10">
        <f>[10]Récap!U$2</f>
        <v>18.000000000000004</v>
      </c>
      <c r="S12" s="10">
        <f>[10]Récap!V$2</f>
        <v>2.5700000000000003</v>
      </c>
      <c r="T12" s="10">
        <f>[10]Récap!W$2</f>
        <v>3.45</v>
      </c>
      <c r="U12" s="10">
        <f>[10]Récap!X$2</f>
        <v>7.6799999999999988</v>
      </c>
      <c r="V12" s="10">
        <f>[10]Récap!Y$2</f>
        <v>3</v>
      </c>
      <c r="W12" s="10">
        <f>[10]Récap!Z$2</f>
        <v>4.5</v>
      </c>
      <c r="X12" s="10">
        <f>[10]Récap!AA$2</f>
        <v>5.47</v>
      </c>
      <c r="Y12" s="10">
        <f>[10]Récap!AB$2</f>
        <v>2.9550000000000005</v>
      </c>
      <c r="Z12" s="10">
        <f>[10]Récap!AC$2</f>
        <v>19.450000000000003</v>
      </c>
      <c r="AA12" s="10">
        <f>[10]Récap!AD$2</f>
        <v>3.8250000000000002</v>
      </c>
      <c r="AB12" s="10">
        <f>[10]Récap!AE$2</f>
        <v>10</v>
      </c>
      <c r="AC12" s="10">
        <f>[10]Récap!AF$2</f>
        <v>0.6</v>
      </c>
    </row>
    <row r="13" spans="1:29">
      <c r="A13" s="1" t="s">
        <v>38</v>
      </c>
      <c r="B13" s="10">
        <f>[11]Récap!E$2</f>
        <v>43.163499999999999</v>
      </c>
      <c r="C13" s="10">
        <f>[11]Récap!F$2</f>
        <v>34.85</v>
      </c>
      <c r="D13" s="10">
        <f>[11]Récap!G$2</f>
        <v>5.1700000000000008</v>
      </c>
      <c r="E13" s="10">
        <f>[11]Récap!H$2</f>
        <v>3.6700000000000008</v>
      </c>
      <c r="F13" s="10">
        <f>[11]Récap!I$2</f>
        <v>1.9400000000000002</v>
      </c>
      <c r="G13" s="10">
        <f>[11]Récap!J$2</f>
        <v>16.14</v>
      </c>
      <c r="H13" s="10">
        <f>[11]Récap!K$2</f>
        <v>3.4</v>
      </c>
      <c r="I13" s="10">
        <f>[11]Récap!L$2</f>
        <v>2.7</v>
      </c>
      <c r="J13" s="10">
        <f>[11]Récap!M$2</f>
        <v>1.83</v>
      </c>
      <c r="K13" s="10">
        <f>[11]Récap!N$2</f>
        <v>23.555</v>
      </c>
      <c r="L13" s="10">
        <f>[11]Récap!O$2</f>
        <v>1.2000000000000002</v>
      </c>
      <c r="M13" s="10">
        <f>[11]Récap!P$2</f>
        <v>2.3000000000000003</v>
      </c>
      <c r="N13" s="10">
        <f>[11]Récap!Q$2</f>
        <v>2.6399999999999997</v>
      </c>
      <c r="O13" s="10">
        <f>[11]Récap!R$2</f>
        <v>2.7</v>
      </c>
      <c r="P13" s="10">
        <f>[11]Récap!S$2</f>
        <v>1.2</v>
      </c>
      <c r="Q13" s="10">
        <f>[11]Récap!T$2</f>
        <v>1.2549999999999999</v>
      </c>
      <c r="R13" s="10">
        <f>[11]Récap!U$2</f>
        <v>18.664999999999999</v>
      </c>
      <c r="S13" s="10">
        <f>[11]Récap!V$2</f>
        <v>5.0150000000000006</v>
      </c>
      <c r="T13" s="10">
        <f>[11]Récap!W$2</f>
        <v>4.375</v>
      </c>
      <c r="U13" s="10">
        <f>[11]Récap!X$2</f>
        <v>6.7949999999999999</v>
      </c>
      <c r="V13" s="10">
        <f>[11]Récap!Y$2</f>
        <v>5.3</v>
      </c>
      <c r="W13" s="10">
        <f>[11]Récap!Z$2</f>
        <v>8.6</v>
      </c>
      <c r="X13" s="10">
        <f>[11]Récap!AA$2</f>
        <v>1.5449999999999999</v>
      </c>
      <c r="Y13" s="10">
        <f>[11]Récap!AB$2</f>
        <v>5.77</v>
      </c>
      <c r="Z13" s="10">
        <f>[11]Récap!AC$2</f>
        <v>25.679999999999996</v>
      </c>
      <c r="AA13" s="10">
        <f>[11]Récap!AD$2</f>
        <v>1.855</v>
      </c>
      <c r="AB13" s="10">
        <f>[11]Récap!AE$2</f>
        <v>8</v>
      </c>
      <c r="AC13" s="10">
        <f>[11]Récap!AF$2</f>
        <v>2.6</v>
      </c>
    </row>
    <row r="14" spans="1:29">
      <c r="A14" s="1" t="s">
        <v>39</v>
      </c>
      <c r="B14" s="10">
        <f>[12]Récap!E$2</f>
        <v>43.259</v>
      </c>
      <c r="C14" s="10">
        <f>[12]Récap!F$2</f>
        <v>33.5</v>
      </c>
      <c r="D14" s="10">
        <f>[12]Récap!G$2</f>
        <v>3.1700000000000004</v>
      </c>
      <c r="E14" s="10">
        <f>[12]Récap!H$2</f>
        <v>1.7250000000000001</v>
      </c>
      <c r="F14" s="10">
        <f>[12]Récap!I$2</f>
        <v>2.6550000000000002</v>
      </c>
      <c r="G14" s="10">
        <f>[12]Récap!J$2</f>
        <v>15.950000000000001</v>
      </c>
      <c r="H14" s="10">
        <f>[12]Récap!K$2</f>
        <v>5.35</v>
      </c>
      <c r="I14" s="10">
        <f>[12]Récap!L$2</f>
        <v>3.3</v>
      </c>
      <c r="J14" s="10">
        <f>[12]Récap!M$2</f>
        <v>1.3499999999999999</v>
      </c>
      <c r="K14" s="10">
        <f>[12]Récap!N$2</f>
        <v>21.445</v>
      </c>
      <c r="L14" s="10">
        <f>[12]Récap!O$2</f>
        <v>0.2</v>
      </c>
      <c r="M14" s="10">
        <f>[12]Récap!P$2</f>
        <v>4</v>
      </c>
      <c r="N14" s="10">
        <f>[12]Récap!Q$2</f>
        <v>3.1750000000000007</v>
      </c>
      <c r="O14" s="10">
        <f>[12]Récap!R$2</f>
        <v>2.1</v>
      </c>
      <c r="P14" s="10">
        <f>[12]Récap!S$2</f>
        <v>0.98</v>
      </c>
      <c r="Q14" s="10">
        <f>[12]Récap!T$2</f>
        <v>1.6</v>
      </c>
      <c r="R14" s="10">
        <f>[12]Récap!U$2</f>
        <v>17.725000000000001</v>
      </c>
      <c r="S14" s="10">
        <f>[12]Récap!V$2</f>
        <v>6.91</v>
      </c>
      <c r="T14" s="10">
        <f>[12]Récap!W$2</f>
        <v>3.56</v>
      </c>
      <c r="U14" s="10">
        <f>[12]Récap!X$2</f>
        <v>5.3049999999999997</v>
      </c>
      <c r="V14" s="10">
        <f>[12]Récap!Y$2</f>
        <v>3.3</v>
      </c>
      <c r="W14" s="10">
        <f>[12]Récap!Z$2</f>
        <v>3.2500000000000004</v>
      </c>
      <c r="X14" s="10">
        <f>[12]Récap!AA$2</f>
        <v>2.1450000000000005</v>
      </c>
      <c r="Y14" s="10">
        <f>[12]Récap!AB$2</f>
        <v>4.29</v>
      </c>
      <c r="Z14" s="10">
        <f>[12]Récap!AC$2</f>
        <v>24.65</v>
      </c>
      <c r="AA14" s="10">
        <f>[12]Récap!AD$2</f>
        <v>2.415</v>
      </c>
      <c r="AB14" s="10">
        <f>[12]Récap!AE$2</f>
        <v>8</v>
      </c>
      <c r="AC14" s="10">
        <f>[12]Récap!AF$2</f>
        <v>1.63</v>
      </c>
    </row>
    <row r="15" spans="1:29">
      <c r="A15" s="1" t="s">
        <v>40</v>
      </c>
      <c r="B15" s="10">
        <f>[13]Récap!E$2</f>
        <v>44.470500000000001</v>
      </c>
      <c r="C15" s="10">
        <f>[13]Récap!F$2</f>
        <v>34.244999999999997</v>
      </c>
      <c r="D15" s="10">
        <f>[13]Récap!G$2</f>
        <v>3.3299999999999996</v>
      </c>
      <c r="E15" s="10">
        <f>[13]Récap!H$2</f>
        <v>3.3250000000000002</v>
      </c>
      <c r="F15" s="10">
        <f>[13]Récap!I$2</f>
        <v>4.9600000000000009</v>
      </c>
      <c r="G15" s="10">
        <f>[13]Récap!J$2</f>
        <v>13.39</v>
      </c>
      <c r="H15" s="10">
        <f>[13]Récap!K$2</f>
        <v>4.6000000000000005</v>
      </c>
      <c r="I15" s="10">
        <f>[13]Récap!L$2</f>
        <v>3.105</v>
      </c>
      <c r="J15" s="10">
        <f>[13]Récap!M$2</f>
        <v>1.5350000000000001</v>
      </c>
      <c r="K15" s="10">
        <f>[13]Récap!N$2</f>
        <v>22.434999999999999</v>
      </c>
      <c r="L15" s="10">
        <f>[13]Récap!O$2</f>
        <v>0</v>
      </c>
      <c r="M15" s="10">
        <f>[13]Récap!P$2</f>
        <v>5.5</v>
      </c>
      <c r="N15" s="10">
        <f>[13]Récap!Q$2</f>
        <v>3.1099999999999994</v>
      </c>
      <c r="O15" s="10">
        <f>[13]Récap!R$2</f>
        <v>0.2</v>
      </c>
      <c r="P15" s="10">
        <f>[13]Récap!S$2</f>
        <v>1.825</v>
      </c>
      <c r="Q15" s="10">
        <f>[13]Récap!T$2</f>
        <v>1.175</v>
      </c>
      <c r="R15" s="10">
        <f>[13]Récap!U$2</f>
        <v>21.335000000000001</v>
      </c>
      <c r="S15" s="10">
        <f>[13]Récap!V$2</f>
        <v>4.4000000000000004</v>
      </c>
      <c r="T15" s="10">
        <f>[13]Récap!W$2</f>
        <v>1.6</v>
      </c>
      <c r="U15" s="10">
        <f>[13]Récap!X$2</f>
        <v>6.91</v>
      </c>
      <c r="V15" s="10">
        <f>[13]Récap!Y$2</f>
        <v>4.1000000000000005</v>
      </c>
      <c r="W15" s="10">
        <f>[13]Récap!Z$2</f>
        <v>5.0249999999999995</v>
      </c>
      <c r="X15" s="10">
        <f>[13]Récap!AA$2</f>
        <v>1.9000000000000001</v>
      </c>
      <c r="Y15" s="10">
        <f>[13]Récap!AB$2</f>
        <v>3.0749999999999997</v>
      </c>
      <c r="Z15" s="10">
        <f>[13]Récap!AC$2</f>
        <v>25.719999999999995</v>
      </c>
      <c r="AA15" s="10">
        <f>[13]Récap!AD$2</f>
        <v>3.5500000000000003</v>
      </c>
      <c r="AB15" s="10">
        <f>[13]Récap!AE$2</f>
        <v>8</v>
      </c>
      <c r="AC15" s="10">
        <f>[13]Récap!AF$2</f>
        <v>2.6</v>
      </c>
    </row>
    <row r="16" spans="1:29">
      <c r="A16" s="1" t="s">
        <v>41</v>
      </c>
      <c r="B16" s="10">
        <f>[14]Récap!E$2</f>
        <v>46.365000000000009</v>
      </c>
      <c r="C16" s="10">
        <f>[14]Récap!F$2</f>
        <v>36.200000000000003</v>
      </c>
      <c r="D16" s="10">
        <f>[14]Récap!G$2</f>
        <v>3.66</v>
      </c>
      <c r="E16" s="10">
        <f>[14]Récap!H$2</f>
        <v>3.6599999999999997</v>
      </c>
      <c r="F16" s="10">
        <f>[14]Récap!I$2</f>
        <v>4.0449999999999999</v>
      </c>
      <c r="G16" s="10">
        <f>[14]Récap!J$2</f>
        <v>11.16</v>
      </c>
      <c r="H16" s="10">
        <f>[14]Récap!K$2</f>
        <v>4.68</v>
      </c>
      <c r="I16" s="10">
        <f>[14]Récap!L$2</f>
        <v>6.19</v>
      </c>
      <c r="J16" s="10">
        <f>[14]Récap!M$2</f>
        <v>2.8050000000000002</v>
      </c>
      <c r="K16" s="10">
        <f>[14]Récap!N$2</f>
        <v>25.91</v>
      </c>
      <c r="L16" s="10">
        <f>[14]Récap!O$2</f>
        <v>1.65</v>
      </c>
      <c r="M16" s="10">
        <f>[14]Récap!P$2</f>
        <v>1.8</v>
      </c>
      <c r="N16" s="10">
        <f>[14]Récap!Q$2</f>
        <v>2.02</v>
      </c>
      <c r="O16" s="10">
        <f>[14]Récap!R$2</f>
        <v>1.7000000000000002</v>
      </c>
      <c r="P16" s="10">
        <f>[14]Récap!S$2</f>
        <v>0.61499999999999999</v>
      </c>
      <c r="Q16" s="10">
        <f>[14]Récap!T$2</f>
        <v>2.5049999999999999</v>
      </c>
      <c r="R16" s="10">
        <f>[14]Récap!U$2</f>
        <v>19.885000000000002</v>
      </c>
      <c r="S16" s="10">
        <f>[14]Récap!V$2</f>
        <v>6.58</v>
      </c>
      <c r="T16" s="10">
        <f>[14]Récap!W$2</f>
        <v>2.4000000000000004</v>
      </c>
      <c r="U16" s="10">
        <f>[14]Récap!X$2</f>
        <v>7.335</v>
      </c>
      <c r="V16" s="10">
        <f>[14]Récap!Y$2</f>
        <v>2.6500000000000004</v>
      </c>
      <c r="W16" s="10">
        <f>[14]Récap!Z$2</f>
        <v>4.8</v>
      </c>
      <c r="X16" s="10">
        <f>[14]Récap!AA$2</f>
        <v>1.885</v>
      </c>
      <c r="Y16" s="10">
        <f>[14]Récap!AB$2</f>
        <v>4.28</v>
      </c>
      <c r="Z16" s="10">
        <f>[14]Récap!AC$2</f>
        <v>26.495000000000001</v>
      </c>
      <c r="AA16" s="10">
        <f>[14]Récap!AD$2</f>
        <v>3.54</v>
      </c>
      <c r="AB16" s="10">
        <f>[14]Récap!AE$2</f>
        <v>8</v>
      </c>
      <c r="AC16" s="10">
        <f>[14]Récap!AF$2</f>
        <v>2</v>
      </c>
    </row>
    <row r="17" spans="1:29">
      <c r="A17" s="1" t="s">
        <v>42</v>
      </c>
      <c r="B17" s="10">
        <f>[15]Récap!E$2</f>
        <v>48.403500000000001</v>
      </c>
      <c r="C17" s="10">
        <f>[15]Récap!F$2</f>
        <v>40.769999999999996</v>
      </c>
      <c r="D17" s="10">
        <f>[15]Récap!G$2</f>
        <v>4.7799999999999994</v>
      </c>
      <c r="E17" s="10">
        <f>[15]Récap!H$2</f>
        <v>5.7799999999999994</v>
      </c>
      <c r="F17" s="10">
        <f>[15]Récap!I$2</f>
        <v>5.3850000000000007</v>
      </c>
      <c r="G17" s="10">
        <f>[15]Récap!J$2</f>
        <v>17.109999999999996</v>
      </c>
      <c r="H17" s="10">
        <f>[15]Récap!K$2</f>
        <v>4.6000000000000005</v>
      </c>
      <c r="I17" s="10">
        <f>[15]Récap!L$2</f>
        <v>1.4550000000000001</v>
      </c>
      <c r="J17" s="10">
        <f>[15]Récap!M$2</f>
        <v>1.6600000000000001</v>
      </c>
      <c r="K17" s="10">
        <f>[15]Récap!N$2</f>
        <v>31.68</v>
      </c>
      <c r="L17" s="10">
        <f>[15]Récap!O$2</f>
        <v>0.2</v>
      </c>
      <c r="M17" s="10">
        <f>[15]Récap!P$2</f>
        <v>2.4000000000000004</v>
      </c>
      <c r="N17" s="10">
        <f>[15]Récap!Q$2</f>
        <v>2.4200000000000004</v>
      </c>
      <c r="O17" s="10">
        <f>[15]Récap!R$2</f>
        <v>0.8</v>
      </c>
      <c r="P17" s="10">
        <f>[15]Récap!S$2</f>
        <v>1.0550000000000002</v>
      </c>
      <c r="Q17" s="10">
        <f>[15]Récap!T$2</f>
        <v>2.2149999999999999</v>
      </c>
      <c r="R17" s="10">
        <f>[15]Récap!U$2</f>
        <v>19.830000000000002</v>
      </c>
      <c r="S17" s="10">
        <f>[15]Récap!V$2</f>
        <v>7.65</v>
      </c>
      <c r="T17" s="10">
        <f>[15]Récap!W$2</f>
        <v>6.3000000000000007</v>
      </c>
      <c r="U17" s="10">
        <f>[15]Récap!X$2</f>
        <v>6.9900000000000011</v>
      </c>
      <c r="V17" s="10">
        <f>[15]Récap!Y$2</f>
        <v>5.8000000000000007</v>
      </c>
      <c r="W17" s="10">
        <f>[15]Récap!Z$2</f>
        <v>4.0500000000000007</v>
      </c>
      <c r="X17" s="10">
        <f>[15]Récap!AA$2</f>
        <v>1.61</v>
      </c>
      <c r="Y17" s="10">
        <f>[15]Récap!AB$2</f>
        <v>8.25</v>
      </c>
      <c r="Z17" s="10">
        <f>[15]Récap!AC$2</f>
        <v>26.879999999999995</v>
      </c>
      <c r="AA17" s="10">
        <f>[15]Récap!AD$2</f>
        <v>4.03</v>
      </c>
      <c r="AB17" s="10">
        <f>[15]Récap!AE$2</f>
        <v>10</v>
      </c>
      <c r="AC17" s="10">
        <f>[15]Récap!AF$2</f>
        <v>1</v>
      </c>
    </row>
    <row r="18" spans="1:29">
      <c r="A18" s="1" t="s">
        <v>43</v>
      </c>
      <c r="B18" s="10">
        <f>[16]Récap!E$2</f>
        <v>43.181549999999994</v>
      </c>
      <c r="C18" s="10">
        <f>[16]Récap!F$2</f>
        <v>40.036999999999999</v>
      </c>
      <c r="D18" s="10">
        <f>[16]Récap!G$2</f>
        <v>0</v>
      </c>
      <c r="E18" s="10">
        <f>[16]Récap!H$2</f>
        <v>1.9124999999999999</v>
      </c>
      <c r="F18" s="10">
        <f>[16]Récap!I$2</f>
        <v>0</v>
      </c>
      <c r="G18" s="10">
        <f>[16]Récap!J$2</f>
        <v>10.439499999999999</v>
      </c>
      <c r="H18" s="10">
        <f>[16]Récap!K$2</f>
        <v>2.4</v>
      </c>
      <c r="I18" s="10">
        <f>[16]Récap!L$2</f>
        <v>10.800000000000002</v>
      </c>
      <c r="J18" s="10">
        <f>[16]Récap!M$2</f>
        <v>14.484999999999998</v>
      </c>
      <c r="K18" s="10">
        <f>[16]Récap!N$2</f>
        <v>32.046999999999997</v>
      </c>
      <c r="L18" s="10">
        <f>[16]Récap!O$2</f>
        <v>0</v>
      </c>
      <c r="M18" s="10">
        <f>[16]Récap!P$2</f>
        <v>0</v>
      </c>
      <c r="N18" s="10">
        <f>[16]Récap!Q$2</f>
        <v>2.7749999999999999</v>
      </c>
      <c r="O18" s="10">
        <f>[16]Récap!R$2</f>
        <v>0</v>
      </c>
      <c r="P18" s="10">
        <f>[16]Récap!S$2</f>
        <v>3.5999999999999992</v>
      </c>
      <c r="Q18" s="10">
        <f>[16]Récap!T$2</f>
        <v>1.615</v>
      </c>
      <c r="R18" s="10">
        <f>[16]Récap!U$2</f>
        <v>29.279500000000006</v>
      </c>
      <c r="S18" s="10">
        <f>[16]Récap!V$2</f>
        <v>3.92</v>
      </c>
      <c r="T18" s="10">
        <f>[16]Récap!W$2</f>
        <v>0</v>
      </c>
      <c r="U18" s="10">
        <f>[16]Récap!X$2</f>
        <v>6.8375000000000004</v>
      </c>
      <c r="V18" s="10">
        <f>[16]Récap!Y$2</f>
        <v>0</v>
      </c>
      <c r="W18" s="10">
        <f>[16]Récap!Z$2</f>
        <v>0.6</v>
      </c>
      <c r="X18" s="10">
        <f>[16]Récap!AA$2</f>
        <v>14.484999999999998</v>
      </c>
      <c r="Y18" s="10">
        <f>[16]Récap!AB$2</f>
        <v>4.9994999999999994</v>
      </c>
      <c r="Z18" s="10">
        <f>[16]Récap!AC$2</f>
        <v>15.025</v>
      </c>
      <c r="AA18" s="10">
        <f>[16]Récap!AD$2</f>
        <v>5.5274999999999999</v>
      </c>
      <c r="AB18" s="10">
        <f>[16]Récap!AE$2</f>
        <v>14</v>
      </c>
      <c r="AC18" s="10">
        <f>[16]Récap!AF$2</f>
        <v>0</v>
      </c>
    </row>
    <row r="19" spans="1:29">
      <c r="A19" s="1" t="s">
        <v>44</v>
      </c>
      <c r="B19" s="10">
        <f>[17]Récap!E$2</f>
        <v>37.469000000000008</v>
      </c>
      <c r="C19" s="10">
        <f>[17]Récap!F$2</f>
        <v>32.250000000000007</v>
      </c>
      <c r="D19" s="10">
        <f>[17]Récap!G$2</f>
        <v>5.16</v>
      </c>
      <c r="E19" s="10">
        <f>[17]Récap!H$2</f>
        <v>5.5350000000000001</v>
      </c>
      <c r="F19" s="10">
        <f>[17]Récap!I$2</f>
        <v>0.22500000000000001</v>
      </c>
      <c r="G19" s="10">
        <f>[17]Récap!J$2</f>
        <v>15.57</v>
      </c>
      <c r="H19" s="10">
        <f>[17]Récap!K$2</f>
        <v>3.9000000000000004</v>
      </c>
      <c r="I19" s="10">
        <f>[17]Récap!L$2</f>
        <v>0</v>
      </c>
      <c r="J19" s="10">
        <f>[17]Récap!M$2</f>
        <v>1.86</v>
      </c>
      <c r="K19" s="10">
        <f>[17]Récap!N$2</f>
        <v>25.299999999999997</v>
      </c>
      <c r="L19" s="10">
        <f>[17]Récap!O$2</f>
        <v>0.70000000000000018</v>
      </c>
      <c r="M19" s="10">
        <f>[17]Récap!P$2</f>
        <v>2.4</v>
      </c>
      <c r="N19" s="10">
        <f>[17]Récap!Q$2</f>
        <v>1.28</v>
      </c>
      <c r="O19" s="10">
        <f>[17]Récap!R$2</f>
        <v>0.8</v>
      </c>
      <c r="P19" s="10">
        <f>[17]Récap!S$2</f>
        <v>0.44999999999999996</v>
      </c>
      <c r="Q19" s="10">
        <f>[17]Récap!T$2</f>
        <v>1.3199999999999998</v>
      </c>
      <c r="R19" s="10">
        <f>[17]Récap!U$2</f>
        <v>14.174999999999999</v>
      </c>
      <c r="S19" s="10">
        <f>[17]Récap!V$2</f>
        <v>8.6150000000000002</v>
      </c>
      <c r="T19" s="10">
        <f>[17]Récap!W$2</f>
        <v>2</v>
      </c>
      <c r="U19" s="10">
        <f>[17]Récap!X$2</f>
        <v>7.4600000000000009</v>
      </c>
      <c r="V19" s="10">
        <f>[17]Récap!Y$2</f>
        <v>1.4</v>
      </c>
      <c r="W19" s="10">
        <f>[17]Récap!Z$2</f>
        <v>5.2</v>
      </c>
      <c r="X19" s="10">
        <f>[17]Récap!AA$2</f>
        <v>1.98</v>
      </c>
      <c r="Y19" s="10">
        <f>[17]Récap!AB$2</f>
        <v>3.75</v>
      </c>
      <c r="Z19" s="10">
        <f>[17]Récap!AC$2</f>
        <v>23.769999999999992</v>
      </c>
      <c r="AA19" s="10">
        <f>[17]Récap!AD$2</f>
        <v>2.75</v>
      </c>
      <c r="AB19" s="10">
        <f>[17]Récap!AE$2</f>
        <v>9</v>
      </c>
      <c r="AC19" s="10">
        <f>[17]Récap!AF$2</f>
        <v>2.2999999999999998</v>
      </c>
    </row>
    <row r="20" spans="1:29">
      <c r="A20" s="1" t="s">
        <v>45</v>
      </c>
      <c r="B20" s="10">
        <f>[18]Récap!E$2</f>
        <v>0</v>
      </c>
      <c r="C20" s="10">
        <f>[18]Récap!F$2</f>
        <v>0</v>
      </c>
      <c r="D20" s="10">
        <f>[18]Récap!G$2</f>
        <v>0</v>
      </c>
      <c r="E20" s="10">
        <f>[18]Récap!H$2</f>
        <v>0</v>
      </c>
      <c r="F20" s="10">
        <f>[18]Récap!I$2</f>
        <v>0</v>
      </c>
      <c r="G20" s="10">
        <f>[18]Récap!J$2</f>
        <v>0</v>
      </c>
      <c r="H20" s="10">
        <f>[18]Récap!K$2</f>
        <v>0</v>
      </c>
      <c r="I20" s="10">
        <f>[18]Récap!L$2</f>
        <v>0</v>
      </c>
      <c r="J20" s="10">
        <f>[18]Récap!M$2</f>
        <v>0</v>
      </c>
      <c r="K20" s="10">
        <f>[18]Récap!N$2</f>
        <v>0</v>
      </c>
      <c r="L20" s="10">
        <f>[18]Récap!O$2</f>
        <v>0</v>
      </c>
      <c r="M20" s="10">
        <f>[18]Récap!P$2</f>
        <v>0</v>
      </c>
      <c r="N20" s="10">
        <f>[18]Récap!Q$2</f>
        <v>0</v>
      </c>
      <c r="O20" s="10">
        <f>[18]Récap!R$2</f>
        <v>0</v>
      </c>
      <c r="P20" s="10">
        <f>[18]Récap!S$2</f>
        <v>0</v>
      </c>
      <c r="Q20" s="10">
        <f>[18]Récap!T$2</f>
        <v>0</v>
      </c>
      <c r="R20" s="10">
        <f>[18]Récap!U$2</f>
        <v>0</v>
      </c>
      <c r="S20" s="10">
        <f>[18]Récap!V$2</f>
        <v>0</v>
      </c>
      <c r="T20" s="10">
        <f>[18]Récap!W$2</f>
        <v>0</v>
      </c>
      <c r="U20" s="10">
        <f>[18]Récap!X$2</f>
        <v>0</v>
      </c>
      <c r="V20" s="10">
        <f>[18]Récap!Y$2</f>
        <v>0</v>
      </c>
      <c r="W20" s="10">
        <f>[18]Récap!Z$2</f>
        <v>0</v>
      </c>
      <c r="X20" s="10">
        <f>[18]Récap!AA$2</f>
        <v>0</v>
      </c>
      <c r="Y20" s="10">
        <f>[18]Récap!AB$2</f>
        <v>0</v>
      </c>
      <c r="Z20" s="10">
        <f>[18]Récap!AC$2</f>
        <v>0</v>
      </c>
      <c r="AA20" s="10">
        <f>[18]Récap!AD$2</f>
        <v>0</v>
      </c>
      <c r="AB20" s="10">
        <f>[18]Récap!AE$2</f>
        <v>0</v>
      </c>
      <c r="AC20" s="10">
        <f>[18]Récap!AF$2</f>
        <v>0</v>
      </c>
    </row>
    <row r="21" spans="1:29">
      <c r="A21" s="1" t="s">
        <v>46</v>
      </c>
      <c r="B21" s="10">
        <f>[19]Récap!E$2</f>
        <v>0</v>
      </c>
      <c r="C21" s="10">
        <f>[19]Récap!F$2</f>
        <v>0</v>
      </c>
      <c r="D21" s="10">
        <f>[19]Récap!G$2</f>
        <v>0</v>
      </c>
      <c r="E21" s="10">
        <f>[19]Récap!H$2</f>
        <v>0</v>
      </c>
      <c r="F21" s="10">
        <f>[19]Récap!I$2</f>
        <v>0</v>
      </c>
      <c r="G21" s="10">
        <f>[19]Récap!J$2</f>
        <v>0</v>
      </c>
      <c r="H21" s="10">
        <f>[19]Récap!K$2</f>
        <v>0</v>
      </c>
      <c r="I21" s="10">
        <f>[19]Récap!L$2</f>
        <v>0</v>
      </c>
      <c r="J21" s="10">
        <f>[19]Récap!M$2</f>
        <v>0</v>
      </c>
      <c r="K21" s="10">
        <f>[19]Récap!N$2</f>
        <v>0</v>
      </c>
      <c r="L21" s="10">
        <f>[19]Récap!O$2</f>
        <v>0</v>
      </c>
      <c r="M21" s="10">
        <f>[19]Récap!P$2</f>
        <v>0</v>
      </c>
      <c r="N21" s="10">
        <f>[19]Récap!Q$2</f>
        <v>0</v>
      </c>
      <c r="O21" s="10">
        <f>[19]Récap!R$2</f>
        <v>0</v>
      </c>
      <c r="P21" s="10">
        <f>[19]Récap!S$2</f>
        <v>0</v>
      </c>
      <c r="Q21" s="10">
        <f>[19]Récap!T$2</f>
        <v>0</v>
      </c>
      <c r="R21" s="10">
        <f>[19]Récap!U$2</f>
        <v>0</v>
      </c>
      <c r="S21" s="10">
        <f>[19]Récap!V$2</f>
        <v>0</v>
      </c>
      <c r="T21" s="10">
        <f>[19]Récap!W$2</f>
        <v>0</v>
      </c>
      <c r="U21" s="10">
        <f>[19]Récap!X$2</f>
        <v>0</v>
      </c>
      <c r="V21" s="10">
        <f>[19]Récap!Y$2</f>
        <v>0</v>
      </c>
      <c r="W21" s="10">
        <f>[19]Récap!Z$2</f>
        <v>0</v>
      </c>
      <c r="X21" s="10">
        <f>[19]Récap!AA$2</f>
        <v>0</v>
      </c>
      <c r="Y21" s="10">
        <f>[19]Récap!AB$2</f>
        <v>0</v>
      </c>
      <c r="Z21" s="10">
        <f>[19]Récap!AC$2</f>
        <v>0</v>
      </c>
      <c r="AA21" s="10">
        <f>[19]Récap!AD$2</f>
        <v>0</v>
      </c>
      <c r="AB21" s="10">
        <f>[19]Récap!AE$2</f>
        <v>0</v>
      </c>
      <c r="AC21" s="10">
        <f>[19]Récap!AF$2</f>
        <v>0</v>
      </c>
    </row>
    <row r="22" spans="1:29">
      <c r="A22" s="1" t="s">
        <v>47</v>
      </c>
      <c r="B22" s="10">
        <f>[1]Récap!E$4</f>
        <v>0</v>
      </c>
      <c r="C22" s="10">
        <f>[1]Récap!F$4</f>
        <v>0</v>
      </c>
      <c r="D22" s="10">
        <f>[1]Récap!G$4</f>
        <v>0</v>
      </c>
      <c r="E22" s="10">
        <f>[1]Récap!H$4</f>
        <v>0</v>
      </c>
      <c r="F22" s="10">
        <f>[1]Récap!I$4</f>
        <v>0</v>
      </c>
      <c r="G22" s="10">
        <f>[1]Récap!J$4</f>
        <v>0</v>
      </c>
      <c r="H22" s="10">
        <f>[1]Récap!K$4</f>
        <v>0</v>
      </c>
      <c r="I22" s="10">
        <f>[1]Récap!L$4</f>
        <v>0</v>
      </c>
      <c r="J22" s="10">
        <f>[1]Récap!M$4</f>
        <v>0</v>
      </c>
      <c r="K22" s="10">
        <f>[1]Récap!N$4</f>
        <v>0</v>
      </c>
      <c r="L22" s="10">
        <f>[1]Récap!O$4</f>
        <v>0</v>
      </c>
      <c r="M22" s="10">
        <f>[1]Récap!P$4</f>
        <v>0</v>
      </c>
      <c r="N22" s="10">
        <f>[1]Récap!Q$4</f>
        <v>0</v>
      </c>
      <c r="O22" s="10">
        <f>[1]Récap!R$4</f>
        <v>0</v>
      </c>
      <c r="P22" s="10">
        <f>[1]Récap!S$4</f>
        <v>0</v>
      </c>
      <c r="Q22" s="10">
        <f>[1]Récap!T$4</f>
        <v>0</v>
      </c>
      <c r="R22" s="10">
        <f>[1]Récap!U$4</f>
        <v>0</v>
      </c>
    </row>
    <row r="23" spans="1:29">
      <c r="A23" s="1" t="s">
        <v>48</v>
      </c>
      <c r="B23" s="10">
        <f>[2]Récap!E$4</f>
        <v>0</v>
      </c>
      <c r="C23" s="10">
        <f>[2]Récap!F$4</f>
        <v>0</v>
      </c>
      <c r="D23" s="10">
        <f>[2]Récap!G$4</f>
        <v>0</v>
      </c>
      <c r="E23" s="10">
        <f>[2]Récap!H$4</f>
        <v>0</v>
      </c>
      <c r="F23" s="10">
        <f>[2]Récap!I$4</f>
        <v>0</v>
      </c>
      <c r="G23" s="10">
        <f>[2]Récap!J$4</f>
        <v>0</v>
      </c>
      <c r="H23" s="10">
        <f>[2]Récap!K$4</f>
        <v>0</v>
      </c>
      <c r="I23" s="10">
        <f>[2]Récap!L$4</f>
        <v>0</v>
      </c>
      <c r="J23" s="10">
        <f>[2]Récap!M$4</f>
        <v>0</v>
      </c>
      <c r="K23" s="10">
        <f>[2]Récap!N$4</f>
        <v>0</v>
      </c>
      <c r="L23" s="10">
        <f>[2]Récap!O$4</f>
        <v>0</v>
      </c>
      <c r="M23" s="10">
        <f>[2]Récap!P$4</f>
        <v>0</v>
      </c>
      <c r="N23" s="10">
        <f>[2]Récap!Q$4</f>
        <v>0</v>
      </c>
      <c r="O23" s="10">
        <f>[2]Récap!R$4</f>
        <v>0</v>
      </c>
      <c r="P23" s="10">
        <f>[2]Récap!S$4</f>
        <v>0</v>
      </c>
      <c r="Q23" s="10">
        <f>[2]Récap!T$4</f>
        <v>0</v>
      </c>
      <c r="R23" s="10">
        <f>[2]Récap!U$4</f>
        <v>0</v>
      </c>
    </row>
    <row r="24" spans="1:29">
      <c r="A24" s="1" t="s">
        <v>49</v>
      </c>
      <c r="B24" s="10">
        <f>[3]Récap!E$4</f>
        <v>34.733500000000006</v>
      </c>
      <c r="C24" s="10">
        <f>[3]Récap!F$4</f>
        <v>32.1</v>
      </c>
      <c r="D24" s="10">
        <f>[3]Récap!G$4</f>
        <v>0.38500000000000001</v>
      </c>
      <c r="E24" s="10">
        <f>[3]Récap!H$4</f>
        <v>5.245000000000001</v>
      </c>
      <c r="F24" s="10">
        <f>[3]Récap!I$4</f>
        <v>0.23499999999999999</v>
      </c>
      <c r="G24" s="10">
        <f>[3]Récap!J$4</f>
        <v>18.769999999999996</v>
      </c>
      <c r="H24" s="10">
        <f>[3]Récap!K$4</f>
        <v>5.3000000000000007</v>
      </c>
      <c r="I24" s="10">
        <f>[3]Récap!L$4</f>
        <v>0</v>
      </c>
      <c r="J24" s="10">
        <f>[3]Récap!M$4</f>
        <v>2.165</v>
      </c>
      <c r="K24" s="10">
        <f>[3]Récap!N$4</f>
        <v>27.024999999999999</v>
      </c>
      <c r="L24" s="10">
        <f>[3]Récap!O$4</f>
        <v>0.35000000000000003</v>
      </c>
      <c r="M24" s="10">
        <f>[3]Récap!P$4</f>
        <v>1.3000000000000003</v>
      </c>
      <c r="N24" s="10">
        <f>[3]Récap!Q$4</f>
        <v>2.25</v>
      </c>
      <c r="O24" s="10">
        <f>[3]Récap!R$4</f>
        <v>0</v>
      </c>
      <c r="P24" s="10">
        <f>[3]Récap!S$4</f>
        <v>0.22</v>
      </c>
      <c r="Q24" s="10">
        <f>[3]Récap!T$4</f>
        <v>0.95499999999999996</v>
      </c>
      <c r="R24" s="10">
        <f>[3]Récap!U$4</f>
        <v>18.204999999999998</v>
      </c>
    </row>
    <row r="25" spans="1:29">
      <c r="A25" s="1" t="s">
        <v>50</v>
      </c>
      <c r="B25" s="10">
        <f>[4]Récap!E$4</f>
        <v>52.236500000000007</v>
      </c>
      <c r="C25" s="10">
        <f>[4]Récap!F$4</f>
        <v>40.6</v>
      </c>
      <c r="D25" s="10">
        <f>[4]Récap!G$4</f>
        <v>4.6849999999999996</v>
      </c>
      <c r="E25" s="10">
        <f>[4]Récap!H$4</f>
        <v>7.46</v>
      </c>
      <c r="F25" s="10">
        <f>[4]Récap!I$4</f>
        <v>3.8549999999999991</v>
      </c>
      <c r="G25" s="10">
        <f>[4]Récap!J$4</f>
        <v>17.494999999999997</v>
      </c>
      <c r="H25" s="10">
        <f>[4]Récap!K$4</f>
        <v>4.0600000000000005</v>
      </c>
      <c r="I25" s="10">
        <f>[4]Récap!L$4</f>
        <v>0</v>
      </c>
      <c r="J25" s="10">
        <f>[4]Récap!M$4</f>
        <v>3.0449999999999999</v>
      </c>
      <c r="K25" s="10">
        <f>[4]Récap!N$4</f>
        <v>28.395</v>
      </c>
      <c r="L25" s="10">
        <f>[4]Récap!O$4</f>
        <v>0.2</v>
      </c>
      <c r="M25" s="10">
        <f>[4]Récap!P$4</f>
        <v>4.5999999999999996</v>
      </c>
      <c r="N25" s="10">
        <f>[4]Récap!Q$4</f>
        <v>3.45</v>
      </c>
      <c r="O25" s="10">
        <f>[4]Récap!R$4</f>
        <v>0.4</v>
      </c>
      <c r="P25" s="10">
        <f>[4]Récap!S$4</f>
        <v>0</v>
      </c>
      <c r="Q25" s="10">
        <f>[4]Récap!T$4</f>
        <v>3.5550000000000002</v>
      </c>
      <c r="R25" s="10">
        <f>[4]Récap!U$4</f>
        <v>21.96</v>
      </c>
    </row>
    <row r="26" spans="1:29">
      <c r="A26" s="1" t="s">
        <v>51</v>
      </c>
      <c r="B26" s="10">
        <f>[1]Récap!E$4</f>
        <v>0</v>
      </c>
    </row>
    <row r="27" spans="1:29">
      <c r="A27" s="1" t="s">
        <v>52</v>
      </c>
      <c r="B27" s="10">
        <f>[1]Récap!E$4</f>
        <v>0</v>
      </c>
    </row>
    <row r="28" spans="1:29">
      <c r="A28" s="1" t="s">
        <v>53</v>
      </c>
      <c r="B28" s="10">
        <f>[1]Récap!E$4</f>
        <v>0</v>
      </c>
    </row>
    <row r="29" spans="1:29">
      <c r="A29" s="1" t="s">
        <v>54</v>
      </c>
      <c r="B29" s="10">
        <f>[1]Récap!E$4</f>
        <v>0</v>
      </c>
    </row>
    <row r="30" spans="1:29">
      <c r="A30" s="1" t="s">
        <v>55</v>
      </c>
      <c r="B30" s="10">
        <f>[1]Récap!E$4</f>
        <v>0</v>
      </c>
    </row>
    <row r="31" spans="1:29">
      <c r="A31" s="1" t="s">
        <v>56</v>
      </c>
      <c r="B31" s="10">
        <f>[1]Récap!E$4</f>
        <v>0</v>
      </c>
    </row>
    <row r="32" spans="1:29">
      <c r="A32" s="1" t="s">
        <v>57</v>
      </c>
      <c r="B32" s="10">
        <f>[8]Récap!E$2</f>
        <v>47.873400000000004</v>
      </c>
    </row>
    <row r="33" spans="1:2">
      <c r="A33" s="1" t="s">
        <v>58</v>
      </c>
      <c r="B33" s="10">
        <f>[8]Récap!E$2</f>
        <v>47.873400000000004</v>
      </c>
    </row>
    <row r="34" spans="1:2">
      <c r="A34" s="1" t="s">
        <v>59</v>
      </c>
      <c r="B34" s="10">
        <f>[8]Récap!E$2</f>
        <v>47.873400000000004</v>
      </c>
    </row>
    <row r="35" spans="1:2">
      <c r="A35" s="1" t="s">
        <v>60</v>
      </c>
      <c r="B35" s="10">
        <f>[8]Récap!E$2</f>
        <v>47.873400000000004</v>
      </c>
    </row>
    <row r="36" spans="1:2">
      <c r="A36" s="1" t="s">
        <v>61</v>
      </c>
      <c r="B36" s="10">
        <f>[8]Récap!E$2</f>
        <v>47.873400000000004</v>
      </c>
    </row>
    <row r="37" spans="1:2">
      <c r="A37" s="1" t="s">
        <v>62</v>
      </c>
      <c r="B37" s="10">
        <f>[8]Récap!E$2</f>
        <v>47.873400000000004</v>
      </c>
    </row>
    <row r="38" spans="1:2">
      <c r="A38" s="1" t="s">
        <v>63</v>
      </c>
      <c r="B38" s="10">
        <f>[8]Récap!E$2</f>
        <v>47.873400000000004</v>
      </c>
    </row>
    <row r="39" spans="1:2">
      <c r="A39" s="1" t="s">
        <v>64</v>
      </c>
      <c r="B39" s="10">
        <f>[8]Récap!E$2</f>
        <v>47.873400000000004</v>
      </c>
    </row>
    <row r="40" spans="1:2">
      <c r="A40" s="1" t="s">
        <v>65</v>
      </c>
      <c r="B40" s="10">
        <f>[8]Récap!E$2</f>
        <v>47.873400000000004</v>
      </c>
    </row>
    <row r="41" spans="1:2">
      <c r="A41" s="1" t="s">
        <v>66</v>
      </c>
      <c r="B41" s="10">
        <f>[8]Récap!E$2</f>
        <v>47.873400000000004</v>
      </c>
    </row>
    <row r="42" spans="1:2">
      <c r="A42" s="1" t="s">
        <v>67</v>
      </c>
      <c r="B42" s="10">
        <f>[8]Récap!E$2</f>
        <v>47.873400000000004</v>
      </c>
    </row>
    <row r="43" spans="1:2">
      <c r="A43" s="1" t="s">
        <v>68</v>
      </c>
      <c r="B43" s="10">
        <f>[8]Récap!E$2</f>
        <v>47.873400000000004</v>
      </c>
    </row>
    <row r="44" spans="1:2">
      <c r="A44" s="1" t="s">
        <v>69</v>
      </c>
      <c r="B44" s="10">
        <f>[8]Récap!E$2</f>
        <v>47.873400000000004</v>
      </c>
    </row>
    <row r="45" spans="1:2">
      <c r="A45" s="1" t="s">
        <v>70</v>
      </c>
      <c r="B45" s="10">
        <f>[8]Récap!E$2</f>
        <v>47.873400000000004</v>
      </c>
    </row>
    <row r="46" spans="1:2">
      <c r="A46" s="1" t="s">
        <v>71</v>
      </c>
      <c r="B46" s="10">
        <f>[8]Récap!E$2</f>
        <v>47.873400000000004</v>
      </c>
    </row>
    <row r="47" spans="1:2">
      <c r="A47" s="1" t="s">
        <v>72</v>
      </c>
      <c r="B47" s="10">
        <f>[8]Récap!E$2</f>
        <v>47.873400000000004</v>
      </c>
    </row>
    <row r="48" spans="1:2">
      <c r="A48" s="1" t="s">
        <v>73</v>
      </c>
      <c r="B48" s="10">
        <f>[8]Récap!E$2</f>
        <v>47.873400000000004</v>
      </c>
    </row>
    <row r="49" spans="1:2">
      <c r="A49" s="1" t="s">
        <v>74</v>
      </c>
      <c r="B49" s="10">
        <f>[8]Récap!E$2</f>
        <v>47.873400000000004</v>
      </c>
    </row>
    <row r="50" spans="1:2">
      <c r="A50" s="1" t="s">
        <v>75</v>
      </c>
      <c r="B50" s="10">
        <f>[8]Récap!E$2</f>
        <v>47.873400000000004</v>
      </c>
    </row>
    <row r="51" spans="1:2">
      <c r="A51" s="1" t="s">
        <v>76</v>
      </c>
      <c r="B51" s="10">
        <f>[8]Récap!E$2</f>
        <v>47.873400000000004</v>
      </c>
    </row>
    <row r="52" spans="1:2">
      <c r="A52" s="1" t="s">
        <v>77</v>
      </c>
      <c r="B52" s="10">
        <f>[8]Récap!E$2</f>
        <v>47.873400000000004</v>
      </c>
    </row>
    <row r="53" spans="1:2">
      <c r="A53" s="1" t="s">
        <v>78</v>
      </c>
      <c r="B53" s="10">
        <f>[8]Récap!E$2</f>
        <v>47.873400000000004</v>
      </c>
    </row>
    <row r="54" spans="1:2">
      <c r="A54" s="1" t="s">
        <v>79</v>
      </c>
      <c r="B54" s="10">
        <f>[8]Récap!E$2</f>
        <v>47.873400000000004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7 c c 7 9 c c - d 6 3 b - 4 4 b f - 9 8 2 7 - 4 8 8 8 1 3 f 2 5 5 f c "   x m l n s = " h t t p : / / s c h e m a s . m i c r o s o f t . c o m / D a t a M a s h u p " > A A A A A E M H A A B Q S w M E F A A C A A g A f X W e W I u w T j e o A A A A 9 w A A A B I A H A B D b 2 5 m a W c v U G F j a 2 F n Z S 5 4 b W w g o h g A K K A U A A A A A A A A A A A A A A A A A A A A A A A A A A A A h Y / R C o I w G I V f R X b v N l d Q y u + 8 C L p K i I L o d q y p I 5 3 h Z v P d u u i R e o W E s r r r 8 h y + A 9 9 5 3 O 6 Q D U 0 d X F V n d W t S F G G K A m V k e 9 K m T F H v i n C J M g 5 b I c + i V M E I G 5 s M V q e o c u 6 S E O K 9 x 3 6 G 2 6 4 k j N K I H P P N X l a q E a E 2 1 g k j F f q s T v 9 X i M P h J c M Z j l i M F y y e 4 w j I 1 E K u z Z d g o z C m Q H 5 K W P W 1 6 z v F i y 5 c 7 4 B M E c j 7 B H 8 C U E s D B B Q A A g A I A H 1 1 n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9 d Z 5 Y J U u t 7 D k E A A D E E A A A E w A c A E Z v c m 1 1 b G F z L 1 N l Y 3 R p b 2 4 x L m 0 g o h g A K K A U A A A A A A A A A A A A A A A A A A A A A A A A A A A A 7 V Z R c x o 3 E H 7 3 j P + D R n 4 o z F w Z Y 5 O m T U o y x I b Y 0 z a N j W f 6 A E x G 5 h a j i U 5 3 k X Q u D M P / K f 0 b / L G u T m D E c W B S J + l L / W D 2 d L r d b / f T f l o N f c N j S d r u t / r y 8 O D w Q A + Z g h D X I s Y l a F I n A s z h A c G / d p y q P u B K K x Y h q E q L C 9 A l e v 6 i + 7 u E c 8 X v o X s e 9 9 M I p N F o S Q m A v 0 x y E N 0 o G U C 3 I c 0 w l m P y t r t 0 T 8 u B 8 3 1 E W 7 w / 5 K A 0 i Z j + l M 5 n m g y 4 M A q N K s W Y N + x W Q K U N A s F e x 3 / q k k M T E G D 9 I e k 0 j F H 8 N j W g e 6 8 7 F z w M Q f Z e k 5 9 f E a N S W A V p J A l 6 U C S V Q A a x d P k n G B X R M s H 1 f A Z e t E Y Y n s U i j W R p N 7 y A 0 B v F p B 7 E K k L n A n 2 7 3 X Q B 7 2 j b + 1 L n L J Y G C 9 Y r r 0 B i T F s 8 T R T I O I o Q k 1 + C a 5 A s A o d L l / Z M K S A T + g 4 / s 1 B d 4 S r Z 4 9 Q r T W o U x u w v g + s 0 S R T P R 3 c E r K I X Y r X R / C j b 6 z P d y J q E Q I w N p U k 4 n 9 2 D i J N k n Z X m K G E y z O w H d n a C 3 0 W P c + n 8 W K w 2 p 2 1 c H d H m C K J E Z B i X q 2 W P u J Z i W f m l / Z A t 0 Z C E K Z u L 4 B E 3 k C q v m I n g 5 i G H x w q Q o y 4 g 2 e c G G z E z b m B k 3 o y b e N z O w Y V S p Q k l d B q Q q z Q 2 0 D Z j m 6 m + D 8 i A C Y 1 N s c 5 S J R + h c u L T c z N O g E R x y A d 8 P l u l 8 F A r l 4 b d Z U u 4 Z y W C y S Y E Y w M Z T G a a B 3 i y 9 n b z 6 K z R 7 j d M F N 9 7 D b O e S Z B H M P 1 c P q u P E L o O a 6 P G + / F Y K e L R a V u + S g V E 7 q C y + o W 4 r G 6 Q e f I Y n Z 9 H a H V P R q t 5 S n P Z F y j W d n E t B l K c K V 1 c a h Q z O T z g c l d A / 6 p 9 z x S L 5 n + h g F U R R 6 H I k A g M I 5 1 L n e 0 F P B J X K a h x 3 R 6 A g L z h k q n x J V 5 5 B i s A q l 7 o A 7 U O y 1 S n b j c + 5 r 1 d w 6 e U I 6 D M a 8 9 H m J P E 7 6 A A Y d G c 0 B z 1 Q V T + i N X H 2 z j + W P I S D Y h M h Q j W b u f r + a z P k g / t I Y D B j 5 2 X S e f S Q F S n 7 i U N f u E y r N N s D + 1 N O + f M s N 4 D t U 3 5 v Z n / j T M A S V Q c p R 6 v 7 / E Z e + c C G A 4 u u u S H C k h n 8 b Y h R L v P B F P a l e B f n p k N F P a 4 v L N n H f 9 b g c k u 4 9 P s + d Q + e 4 f z V 3 5 n w y x G C z + K N / k U 4 1 m M G n a i s E i q P f y U v l U J O b t o / E b L B O 9 M + 3 J 4 h y O S H Y y O i y a O v Q R 0 A y Q 2 3 C K o T c q Z J y v z d G X W v F V v + d R f f + b Z P 3 j 2 c 8 / + 0 b N / 8 t w f e 7 Y H p u a h q f l w v L i 1 Z 3 R L 3 / p F W W + L o l b 9 Z g P z U 9 x 0 P 1 y l z M r F c t A n N T I S e k S 9 x k P l z 2 C j Q J k h r T 8 t H g 2 s U t b p R t h K F h Z b e T k I + x R 8 l R Q z C j u k l b p Z O d M + F M W Q y z v b M h N K n b 4 x 1 U L B S w X L x i 3 6 g q 6 r Y D c 9 P j 5 5 X i C F d E p J b 5 t 2 P n J Q f I 0 k T J P b T K z L p P 5 q t f k J E v s l Z P a r S u 0 3 l d v / U H L / l 9 2 c 7 N q C L P t + R 3 F W 4 u D O 7 c t / A F B L A Q I t A B Q A A g A I A H 1 1 n l i L s E 4 3 q A A A A P c A A A A S A A A A A A A A A A A A A A A A A A A A A A B D b 2 5 m a W c v U G F j a 2 F n Z S 5 4 b W x Q S w E C L Q A U A A I A C A B 9 d Z 5 Y D 8 r p q 6 Q A A A D p A A A A E w A A A A A A A A A A A A A A A A D 0 A A A A W 0 N v b n R l b n R f V H l w Z X N d L n h t b F B L A Q I t A B Q A A g A I A H 1 1 n l g l S 6 3 s O Q Q A A M Q Q A A A T A A A A A A A A A A A A A A A A A O U B A A B G b 3 J t d W x h c y 9 T Z W N 0 a W 9 u M S 5 t U E s F B g A A A A A D A A M A w g A A A G s G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g 0 A A A A A A A A R j Q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Z 0 F B Q U F B Q U F B Q 3 d C N V J n R 3 J a a l J a Q 2 9 B b m Y z M 3 J m R 0 x G U n l Z V z V 6 W m 0 5 e W J X V n l J R 3 h s S U d a c F k y a H B a W E l n d z Z B Z 2 N H R n l k R 2 x 5 S U d S b E l G T m x i V 0 Z w Y m 1 W e k F B Q U F B Q U F B Q U F B Q U F G b i 9 l W n d n a F B K S X F l d n Y v N G 1 q b l U w V 1 V t V n h k Y 0 9 x Z E d W e k l H U W 5 Z W E 5 6 Y V h O M F l X N W p a U U F C c 0 F l V V l C c T J Z M F d R c U F K M z k 5 N j N 4 Z 0 F B Q U F B P S I g L z 4 8 L 1 N 0 Y W J s Z U V u d H J p Z X M + P C 9 J d G V t P j x J d G V t P j x J d G V t T G 9 j Y X R p b 2 4 + P E l 0 Z W 1 U e X B l P k Z v c m 1 1 b G E 8 L 0 l 0 Z W 1 U e X B l P j x J d G V t U G F 0 a D 5 T Z W N 0 a W 9 u M S 9 T Z W 1 h a W 5 l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M z Z G M w M T c 3 L W E 0 M T I t N D E w M i 1 h O G M 1 L W E x N D Z j M G I x N W J l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2 V t Y W l u Z X M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b W F p b m V z L 0 F 1 d G 9 S Z W 1 v d m V k Q 2 9 s d W 1 u c z E u e 1 N l b W F p b m U s M H 0 m c X V v d D s s J n F 1 b 3 Q 7 U 2 V j d G l v b j E v U 2 V t Y W l u Z X M v Q X V 0 b 1 J l b W 9 2 Z W R D b 2 x 1 b W 5 z M S 5 7 Q 2 h n Z X M s M X 0 m c X V v d D s s J n F 1 b 3 Q 7 U 2 V j d G l v b j E v U 2 V t Y W l u Z X M v Q X V 0 b 1 J l b W 9 2 Z W R D b 2 x 1 b W 5 z M S 5 7 V m 9 s L D J 9 J n F 1 b 3 Q 7 L C Z x d W 9 0 O 1 N l Y 3 R p b 2 4 x L 1 N l b W F p b m V z L 0 F 1 d G 9 S Z W 1 v d m V k Q 2 9 s d W 1 u c z E u e 1 B h c C w z f S Z x d W 9 0 O y w m c X V v d D t T Z W N 0 a W 9 u M S 9 T Z W 1 h a W 5 l c y 9 B d X R v U m V t b 3 Z l Z E N v b H V t b n M x L n t E b 3 M s N H 0 m c X V v d D s s J n F 1 b 3 Q 7 U 2 V j d G l v b j E v U 2 V t Y W l u Z X M v Q X V 0 b 1 J l b W 9 2 Z W R D b 2 x 1 b W 5 z M S 5 7 Q n I s N X 0 m c X V v d D s s J n F 1 b 3 Q 7 U 2 V j d G l v b j E v U 2 V t Y W l u Z X M v Q X V 0 b 1 J l b W 9 2 Z W R D b 2 x 1 b W 5 z M S 5 7 Q 3 I s N n 0 m c X V v d D s s J n F 1 b 3 Q 7 U 2 V j d G l v b j E v U 2 V t Y W l u Z X M v Q X V 0 b 1 J l b W 9 2 Z W R D b 2 x 1 b W 5 z M S 5 7 N E 4 s N 3 0 m c X V v d D s s J n F 1 b 3 Q 7 U 2 V j d G l v b j E v U 2 V t Y W l u Z X M v Q X V 0 b 1 J l b W 9 2 Z W R D b 2 x 1 b W 5 z M S 5 7 U 3 D D q S w 4 f S Z x d W 9 0 O y w m c X V v d D t T Z W N 0 a W 9 u M S 9 T Z W 1 h a W 5 l c y 9 B d X R v U m V t b 3 Z l Z E N v b H V t b n M x L n t Y L D l 9 J n F 1 b 3 Q 7 L C Z x d W 9 0 O 1 N l Y 3 R p b 2 4 x L 1 N l b W F p b m V z L 0 F 1 d G 9 S Z W 1 v d m V k Q 2 9 s d W 1 u c z E u e 0 4 x L D E w f S Z x d W 9 0 O y w m c X V v d D t T Z W N 0 a W 9 u M S 9 T Z W 1 h a W 5 l c y 9 B d X R v U m V t b 3 Z l Z E N v b H V t b n M x L n t u M i w x M X 0 m c X V v d D s s J n F 1 b 3 Q 7 U 2 V j d G l v b j E v U 2 V t Y W l u Z X M v Q X V 0 b 1 J l b W 9 2 Z W R D b 2 x 1 b W 5 z M S 5 7 T j I u M S w x M n 0 m c X V v d D s s J n F 1 b 3 Q 7 U 2 V j d G l v b j E v U 2 V t Y W l u Z X M v Q X V 0 b 1 J l b W 9 2 Z W R D b 2 x 1 b W 5 z M S 5 7 b j M s M T N 9 J n F 1 b 3 Q 7 L C Z x d W 9 0 O 1 N l Y 3 R p b 2 4 x L 1 N l b W F p b m V z L 0 F 1 d G 9 S Z W 1 v d m V k Q 2 9 s d W 1 u c z E u e 0 4 z L j E s M T R 9 J n F 1 b 3 Q 7 L C Z x d W 9 0 O 1 N l Y 3 R p b 2 4 x L 1 N l b W F p b m V z L 0 F 1 d G 9 S Z W 1 v d m V k Q 2 9 s d W 1 u c z E u e 0 4 0 L D E 1 f S Z x d W 9 0 O y w m c X V v d D t T Z W N 0 a W 9 u M S 9 T Z W 1 h a W 5 l c y 9 B d X R v U m V t b 3 Z l Z E N v b H V t b n M x L n t O N S w x N n 0 m c X V v d D s s J n F 1 b 3 Q 7 U 2 V j d G l v b j E v U 2 V t Y W l u Z X M v Q X V 0 b 1 J l b W 9 2 Z W R D b 2 x 1 b W 5 z M S 5 7 T k M s M T d 9 J n F 1 b 3 Q 7 L C Z x d W 9 0 O 1 N l Y 3 R p b 2 4 x L 1 N l b W F p b m V z L 0 F 1 d G 9 S Z W 1 v d m V k Q 2 9 s d W 1 u c z E u e 0 p i Z X M s M T h 9 J n F 1 b 3 Q 7 L C Z x d W 9 0 O 1 N l Y 3 R p b 2 4 x L 1 N l b W F p b m V z L 0 F 1 d G 9 S Z W 1 v d m V k Q 2 9 s d W 1 u c z E u e 0 J y Y X M s M T l 9 J n F 1 b 3 Q 7 L C Z x d W 9 0 O 1 N l Y 3 R p b 2 4 x L 1 N l b W F p b m V z L 0 F 1 d G 9 S Z W 1 v d m V k Q 2 9 s d W 1 u c z E u e 0 V k L D I w f S Z x d W 9 0 O y w m c X V v d D t T Z W N 0 a W 9 u M S 9 T Z W 1 h a W 5 l c y 9 B d X R v U m V t b 3 Z l Z E N v b H V t b n M x L n t Q b H E s M j F 9 J n F 1 b 3 Q 7 L C Z x d W 9 0 O 1 N l Y 3 R p b 2 4 x L 1 N l b W F p b m V z L 0 F 1 d G 9 S Z W 1 v d m V k Q 2 9 s d W 1 u c z E u e 1 B h b G 0 s M j J 9 J n F 1 b 3 Q 7 L C Z x d W 9 0 O 1 N l Y 3 R p b 2 4 x L 1 N l b W F p b m V z L 0 F 1 d G 9 S Z W 1 v d m V k Q 2 9 s d W 1 u c z E u e 0 U w L D I z f S Z x d W 9 0 O y w m c X V v d D t T Z W N 0 a W 9 u M S 9 T Z W 1 h a W 5 l c y 9 B d X R v U m V t b 3 Z l Z E N v b H V t b n M x L n t F M S w y N H 0 m c X V v d D s s J n F 1 b 3 Q 7 U 2 V j d G l v b j E v U 2 V t Y W l u Z X M v Q X V 0 b 1 J l b W 9 2 Z W R D b 2 x 1 b W 5 z M S 5 7 R T I s M j V 9 J n F 1 b 3 Q 7 L C Z x d W 9 0 O 1 N l Y 3 R p b 2 4 x L 1 N l b W F p b m V z L 0 F 1 d G 9 S Z W 1 v d m V k Q 2 9 s d W 1 u c z E u e 0 U z L D I 2 f S Z x d W 9 0 O y w m c X V v d D t T Z W N 0 a W 9 u M S 9 T Z W 1 h a W 5 l c y 9 B d X R v U m V t b 3 Z l Z E N v b H V t b n M x L n t Q c s O p c y 4 s M j d 9 J n F 1 b 3 Q 7 L C Z x d W 9 0 O 1 N l Y 3 R p b 2 4 x L 1 N l b W F p b m V z L 0 F 1 d G 9 S Z W 1 v d m V k Q 2 9 s d W 1 u c z E u e 1 B Q R y w y O H 0 m c X V v d D t d L C Z x d W 9 0 O 0 N v b H V t b k N v d W 5 0 J n F 1 b 3 Q 7 O j I 5 L C Z x d W 9 0 O 0 t l e U N v b H V t b k 5 h b W V z J n F 1 b 3 Q 7 O l t d L C Z x d W 9 0 O 0 N v b H V t b k l k Z W 5 0 a X R p Z X M m c X V v d D s 6 W y Z x d W 9 0 O 1 N l Y 3 R p b 2 4 x L 1 N l b W F p b m V z L 0 F 1 d G 9 S Z W 1 v d m V k Q 2 9 s d W 1 u c z E u e 1 N l b W F p b m U s M H 0 m c X V v d D s s J n F 1 b 3 Q 7 U 2 V j d G l v b j E v U 2 V t Y W l u Z X M v Q X V 0 b 1 J l b W 9 2 Z W R D b 2 x 1 b W 5 z M S 5 7 Q 2 h n Z X M s M X 0 m c X V v d D s s J n F 1 b 3 Q 7 U 2 V j d G l v b j E v U 2 V t Y W l u Z X M v Q X V 0 b 1 J l b W 9 2 Z W R D b 2 x 1 b W 5 z M S 5 7 V m 9 s L D J 9 J n F 1 b 3 Q 7 L C Z x d W 9 0 O 1 N l Y 3 R p b 2 4 x L 1 N l b W F p b m V z L 0 F 1 d G 9 S Z W 1 v d m V k Q 2 9 s d W 1 u c z E u e 1 B h c C w z f S Z x d W 9 0 O y w m c X V v d D t T Z W N 0 a W 9 u M S 9 T Z W 1 h a W 5 l c y 9 B d X R v U m V t b 3 Z l Z E N v b H V t b n M x L n t E b 3 M s N H 0 m c X V v d D s s J n F 1 b 3 Q 7 U 2 V j d G l v b j E v U 2 V t Y W l u Z X M v Q X V 0 b 1 J l b W 9 2 Z W R D b 2 x 1 b W 5 z M S 5 7 Q n I s N X 0 m c X V v d D s s J n F 1 b 3 Q 7 U 2 V j d G l v b j E v U 2 V t Y W l u Z X M v Q X V 0 b 1 J l b W 9 2 Z W R D b 2 x 1 b W 5 z M S 5 7 Q 3 I s N n 0 m c X V v d D s s J n F 1 b 3 Q 7 U 2 V j d G l v b j E v U 2 V t Y W l u Z X M v Q X V 0 b 1 J l b W 9 2 Z W R D b 2 x 1 b W 5 z M S 5 7 N E 4 s N 3 0 m c X V v d D s s J n F 1 b 3 Q 7 U 2 V j d G l v b j E v U 2 V t Y W l u Z X M v Q X V 0 b 1 J l b W 9 2 Z W R D b 2 x 1 b W 5 z M S 5 7 U 3 D D q S w 4 f S Z x d W 9 0 O y w m c X V v d D t T Z W N 0 a W 9 u M S 9 T Z W 1 h a W 5 l c y 9 B d X R v U m V t b 3 Z l Z E N v b H V t b n M x L n t Y L D l 9 J n F 1 b 3 Q 7 L C Z x d W 9 0 O 1 N l Y 3 R p b 2 4 x L 1 N l b W F p b m V z L 0 F 1 d G 9 S Z W 1 v d m V k Q 2 9 s d W 1 u c z E u e 0 4 x L D E w f S Z x d W 9 0 O y w m c X V v d D t T Z W N 0 a W 9 u M S 9 T Z W 1 h a W 5 l c y 9 B d X R v U m V t b 3 Z l Z E N v b H V t b n M x L n t u M i w x M X 0 m c X V v d D s s J n F 1 b 3 Q 7 U 2 V j d G l v b j E v U 2 V t Y W l u Z X M v Q X V 0 b 1 J l b W 9 2 Z W R D b 2 x 1 b W 5 z M S 5 7 T j I u M S w x M n 0 m c X V v d D s s J n F 1 b 3 Q 7 U 2 V j d G l v b j E v U 2 V t Y W l u Z X M v Q X V 0 b 1 J l b W 9 2 Z W R D b 2 x 1 b W 5 z M S 5 7 b j M s M T N 9 J n F 1 b 3 Q 7 L C Z x d W 9 0 O 1 N l Y 3 R p b 2 4 x L 1 N l b W F p b m V z L 0 F 1 d G 9 S Z W 1 v d m V k Q 2 9 s d W 1 u c z E u e 0 4 z L j E s M T R 9 J n F 1 b 3 Q 7 L C Z x d W 9 0 O 1 N l Y 3 R p b 2 4 x L 1 N l b W F p b m V z L 0 F 1 d G 9 S Z W 1 v d m V k Q 2 9 s d W 1 u c z E u e 0 4 0 L D E 1 f S Z x d W 9 0 O y w m c X V v d D t T Z W N 0 a W 9 u M S 9 T Z W 1 h a W 5 l c y 9 B d X R v U m V t b 3 Z l Z E N v b H V t b n M x L n t O N S w x N n 0 m c X V v d D s s J n F 1 b 3 Q 7 U 2 V j d G l v b j E v U 2 V t Y W l u Z X M v Q X V 0 b 1 J l b W 9 2 Z W R D b 2 x 1 b W 5 z M S 5 7 T k M s M T d 9 J n F 1 b 3 Q 7 L C Z x d W 9 0 O 1 N l Y 3 R p b 2 4 x L 1 N l b W F p b m V z L 0 F 1 d G 9 S Z W 1 v d m V k Q 2 9 s d W 1 u c z E u e 0 p i Z X M s M T h 9 J n F 1 b 3 Q 7 L C Z x d W 9 0 O 1 N l Y 3 R p b 2 4 x L 1 N l b W F p b m V z L 0 F 1 d G 9 S Z W 1 v d m V k Q 2 9 s d W 1 u c z E u e 0 J y Y X M s M T l 9 J n F 1 b 3 Q 7 L C Z x d W 9 0 O 1 N l Y 3 R p b 2 4 x L 1 N l b W F p b m V z L 0 F 1 d G 9 S Z W 1 v d m V k Q 2 9 s d W 1 u c z E u e 0 V k L D I w f S Z x d W 9 0 O y w m c X V v d D t T Z W N 0 a W 9 u M S 9 T Z W 1 h a W 5 l c y 9 B d X R v U m V t b 3 Z l Z E N v b H V t b n M x L n t Q b H E s M j F 9 J n F 1 b 3 Q 7 L C Z x d W 9 0 O 1 N l Y 3 R p b 2 4 x L 1 N l b W F p b m V z L 0 F 1 d G 9 S Z W 1 v d m V k Q 2 9 s d W 1 u c z E u e 1 B h b G 0 s M j J 9 J n F 1 b 3 Q 7 L C Z x d W 9 0 O 1 N l Y 3 R p b 2 4 x L 1 N l b W F p b m V z L 0 F 1 d G 9 S Z W 1 v d m V k Q 2 9 s d W 1 u c z E u e 0 U w L D I z f S Z x d W 9 0 O y w m c X V v d D t T Z W N 0 a W 9 u M S 9 T Z W 1 h a W 5 l c y 9 B d X R v U m V t b 3 Z l Z E N v b H V t b n M x L n t F M S w y N H 0 m c X V v d D s s J n F 1 b 3 Q 7 U 2 V j d G l v b j E v U 2 V t Y W l u Z X M v Q X V 0 b 1 J l b W 9 2 Z W R D b 2 x 1 b W 5 z M S 5 7 R T I s M j V 9 J n F 1 b 3 Q 7 L C Z x d W 9 0 O 1 N l Y 3 R p b 2 4 x L 1 N l b W F p b m V z L 0 F 1 d G 9 S Z W 1 v d m V k Q 2 9 s d W 1 u c z E u e 0 U z L D I 2 f S Z x d W 9 0 O y w m c X V v d D t T Z W N 0 a W 9 u M S 9 T Z W 1 h a W 5 l c y 9 B d X R v U m V t b 3 Z l Z E N v b H V t b n M x L n t Q c s O p c y 4 s M j d 9 J n F 1 b 3 Q 7 L C Z x d W 9 0 O 1 N l Y 3 R p b 2 4 x L 1 N l b W F p b m V z L 0 F 1 d G 9 S Z W 1 v d m V k Q 2 9 s d W 1 u c z E u e 1 B Q R y w y O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N l b W F p b m U m c X V v d D s s J n F 1 b 3 Q 7 Q 2 h n Z X M m c X V v d D s s J n F 1 b 3 Q 7 V m 9 s J n F 1 b 3 Q 7 L C Z x d W 9 0 O 1 B h c C Z x d W 9 0 O y w m c X V v d D t E b 3 M m c X V v d D s s J n F 1 b 3 Q 7 Q n I m c X V v d D s s J n F 1 b 3 Q 7 Q 3 I m c X V v d D s s J n F 1 b 3 Q 7 N E 4 m c X V v d D s s J n F 1 b 3 Q 7 U 3 D D q S Z x d W 9 0 O y w m c X V v d D t Y J n F 1 b 3 Q 7 L C Z x d W 9 0 O 0 4 x J n F 1 b 3 Q 7 L C Z x d W 9 0 O 2 4 y J n F 1 b 3 Q 7 L C Z x d W 9 0 O 0 4 y L j E m c X V v d D s s J n F 1 b 3 Q 7 b j M m c X V v d D s s J n F 1 b 3 Q 7 T j M u M S Z x d W 9 0 O y w m c X V v d D t O N C Z x d W 9 0 O y w m c X V v d D t O N S Z x d W 9 0 O y w m c X V v d D t O Q y Z x d W 9 0 O y w m c X V v d D t K Y m V z J n F 1 b 3 Q 7 L C Z x d W 9 0 O 0 J y Y X M m c X V v d D s s J n F 1 b 3 Q 7 R W Q m c X V v d D s s J n F 1 b 3 Q 7 U G x x J n F 1 b 3 Q 7 L C Z x d W 9 0 O 1 B h b G 0 m c X V v d D s s J n F 1 b 3 Q 7 R T A m c X V v d D s s J n F 1 b 3 Q 7 R T E m c X V v d D s s J n F 1 b 3 Q 7 R T I m c X V v d D s s J n F 1 b 3 Q 7 R T M m c X V v d D s s J n F 1 b 3 Q 7 U H L D q X M u J n F 1 b 3 Q 7 L C Z x d W 9 0 O 1 B Q R y Z x d W 9 0 O 1 0 i I C 8 + P E V u d H J 5 I F R 5 c G U 9 I k Z p b G x D b 2 x 1 b W 5 U e X B l c y I g V m F s d W U 9 I n N C Z 0 F B Q U F B Q U F B Q U F B Q U F B Q U F B Q U F B Q U F B Q U F B Q U F B Q U F B Q U F B Q U E 9 I i A v P j x F b n R y e S B U e X B l P S J G a W x s T G F z d F V w Z G F 0 Z W Q i I F Z h b H V l P S J k M j A y N C 0 w N C 0 z M F Q x M j o 0 M z o 1 O S 4 3 M D M 4 M z U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S I g L z 4 8 R W 5 0 c n k g V H l w Z T 0 i Q W R k Z W R U b 0 R h d G F N b 2 R l b C I g V m F s d W U 9 I m w w I i A v P j x F b n R y e S B U e X B l P S J S Z W N v d m V y e V R h c m d l d F J v d y I g V m F s d W U 9 I m w z I i A v P j x F b n R y e S B U e X B l P S J S Z W N v d m V y e V R h c m d l d E N v b H V t b i I g V m F s d W U 9 I m w x I i A v P j x F b n R y e S B U e X B l P S J S Z W N v d m V y e V R h c m d l d F N o Z W V 0 I i B W Y W x 1 Z T 0 i c 0 5 B V E l P T k F M I i A v P j w v U 3 R h Y m x l R W 5 0 c m l l c z 4 8 L 0 l 0 Z W 0 + P E l 0 Z W 0 + P E l 0 Z W 1 M b 2 N h d G l v b j 4 8 S X R l b V R 5 c G U + R m 9 y b X V s Y T w v S X R l b V R 5 c G U + P E l 0 Z W 1 Q Y X R o P l N l Y 3 R p b 2 4 x L 1 N l b W F p b m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m F t J U M z J U E 4 d H J l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N h M D c 3 Y 2 M w L T d j Y T Y t N G M 0 N y 1 i M z Q 2 L T V l O W Q y Z D I 5 M T J j M C I g L z 4 8 R W 5 0 c n k g V H l w Z T 0 i T G 9 h Z F R v U m V w b 3 J 0 R G l z Y W J s Z W Q i I F Z h b H V l P S J s M S I g L z 4 8 R W 5 0 c n k g V H l w Z T 0 i U X V l c n l H c m 9 1 c E l E I i B W Y W x 1 Z T 0 i c z l j N z l m Z j U 5 L T g 0 M j A t N D h m M i 1 h O W V i L W V m Z m Y 4 O W E z O W Q 0 Z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M w V D E y O j I 2 O j Q y L j E 3 N j E 3 M j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V 4 Z W 1 w b G U l M j B k Z S U y M G Z p Y 2 h p Z X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M j E x O W R m Z C 0 y Y m E 0 L T Q w Y z c t Y m M y N i 0 z O G M 3 N G Y 0 Z D E 2 M m U i I C 8 + P E V u d H J 5 I F R 5 c G U 9 I k J 1 Z m Z l c k 5 l e H R S Z W Z y Z X N o I i B W Y W x 1 Z T 0 i b D E i I C 8 + P E V u d H J 5 I F R 5 c G U 9 I l J l c 3 V s d F R 5 c G U i I F Z h b H V l P S J z Q m l u Y X J 5 I i A v P j x F b n R y e S B U e X B l P S J O Y W 1 l V X B k Y X R l Z E F m d G V y R m l s b C I g V m F s d W U 9 I m w x I i A v P j x F b n R y e S B U e X B l P S J M b 2 F k V G 9 S Z X B v c n R E a X N h Y m x l Z C I g V m F s d W U 9 I m w x I i A v P j x F b n R y e S B U e X B l P S J R d W V y e U d y b 3 V w S U Q i I F Z h b H V l P S J z O W M 3 O W Z m N T k t O D Q y M C 0 0 O G Y y L W E 5 Z W I t Z W Z m Z j g 5 Y T M 5 Z D R k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z M F Q x M j o 0 M z o 1 O C 4 3 M z E y N j Q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F e G V t c G x l J T I w Z G U l M j B m a W N o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Z W 1 w b G U l M j B k Z S U y M G Z p Y 2 h p Z X I v R C U z Q S U 1 Q 0 9 u Z U R y a X Z l J T V D R G 9 j d W 1 l b n R z J T V D R G 9 u b m V l c y U 1 Q 0 R h b m l l b C U 1 Q 2 1 w Z m U l N U N B b n R o b 2 5 5 J T I w R y U 1 Q 1 N l b W F p b m V z J T V D X 1 F 1 Y W 5 0 a W Y l M j B T Z W 1 h a W 5 l J T I w N C U y M H h s c 3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l c i U y M G w n Z X h l b X B s Z S U y M G R l J T I w Z m l j a G l l c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M z N D B i N G Z h L T c y N m M t N G U w N C 1 i M G U 2 L T c x Y z d k N T g 2 N T M 1 M C I g L z 4 8 R W 5 0 c n k g V H l w Z T 0 i T G 9 h Z F R v U m V w b 3 J 0 R G l z Y W J s Z W Q i I F Z h b H V l P S J s M S I g L z 4 8 R W 5 0 c n k g V H l w Z T 0 i U X V l c n l H c m 9 1 c E l E I i B W Y W x 1 Z T 0 i c z Y w O T Q w N 2 I w L W I 2 M W E t N D U 2 M y 0 5 M G E 4 L T A y N z d m N 2 R l Y j d j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M w V D E y O j Q z O j U 4 L j c x N T Y 0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W V y J T I w b C d l e G V t c G x l J T I w Z G U l M j B m a W N o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V y J T I w b C d l e G V t c G x l J T I w Z G U l M j B m a W N o a W V y L 1 I l Q z M l Q T l j Y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l c i U y M G w n Z X h l b X B s Z S U y M G R l J T I w Z m l j a G l l c i 9 F b i 1 0 J U M z J U F B d G V z J T I w c H J v b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Z X I l M j B s J 2 V 4 Z W 1 w b G U l M j B k Z S U y M G Z p Y 2 h p Z X I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V y J T I w b G U l M j B m a W N o a W V y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M 4 Y m Z i Y z l k N S 0 2 N j l h L T R j Z D M t O D Z j N S 0 y N z I z M D k x Z T A x N 2 E i I C 8 + P E V u d H J 5 I F R 5 c G U 9 I l F 1 Z X J 5 R 3 J v d X B J R C I g V m F s d W U 9 I n M 5 Y z c 5 Z m Y 1 O S 0 4 N D I w L T Q 4 Z j I t Y T l l Y i 1 l Z m Z m O D l h M z l k N G Q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Z 1 b m N 0 a W 9 u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z B U M T I 6 M z Q 6 N D Y u M T c 3 M T M y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Z X I l M j B s Z S U y M G Z p Y 2 h p Z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t Y W l u Z X M v R m l j a G l l c n M l M j B t Y X N x d S V D M y V B O X M l M j B m a W x 0 c i V D M y V B O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t Y W l u Z X M v Q X B w Z W x l c i U y M H V u Z S U y M G Z v b m N 0 a W 9 u J T I w c G V y c 2 9 u b m F s a X M l Q z M l Q T l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b W F p b m V z L 0 N v b G 9 u b m V z J T I w c m V u b 2 1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t Y W l u Z X M v Q X V 0 c m V z J T I w Y 2 9 s b 2 5 u Z X M l M j B z d X B w c m l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t Y W l u Z X M v Q 2 9 s b 2 5 u Z S U y M G R l J T I w d G F i b G V z J T I w Z C V D M y V B O X Z l b G 9 w c C V D M y V B O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Z X I l M j B s J 2 V 4 Z W 1 w b G U l M j B k Z S U y M G Z p Y 2 h p Z X I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V y J T I w b C d l e G V t c G x l J T I w Z G U l M j B m a W N o a W V y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t Y W l u Z X M v R n J h Y 3 R p b 2 5 u Z X I l M j B s Y S U y M G N v b G 9 u b m U l M j B w Y X I l M j B k J U M z J U E 5 b G l t a X R l d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1 h a W 5 l c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t Y W l u Z X M v Q 2 9 s b 2 5 u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1 h a W 5 l c y 9 G c m F j d G l v b m 5 l c i U y M G x h J T I w Y 2 9 s b 2 5 u Z S U y M H B h c i U y M G Q l Q z M l Q T l s a W 1 p d G V 1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1 h a W 5 l c y 9 U e X B l J T I w b W 9 k a W Z p J U M z J U E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b W F p b m V z L 0 N v b G 9 u b m V z J T I w c 3 V w c H J p b S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b W F p b m V z L 0 N v b G 9 u b m V z J T I w c m V u b 2 1 t J U M z J U E 5 Z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/ g d 8 U S j U J E S l F W L E N T 5 u w Q A A A A A C A A A A A A A Q Z g A A A A E A A C A A A A A N m m n y A m O o 8 5 p R 5 m q q J B z + V G X x J l C 3 K y W O J 0 H X h n I s g w A A A A A O g A A A A A I A A C A A A A D R E g b 7 q 7 V / w L v G A M P / s v / 7 E 2 O J c U h w o k 4 y / k x G 6 U 3 i j l A A A A B V y E C K H j P H r l a 9 Y X g d W a q r o + p H m r 5 D t + L 3 m z D 3 f A / J O g l f E p x x F 3 d N t x 8 G Y S f T a f 5 O L S r 9 z k g f 8 P W Z Y o 1 / 8 W B T U g k q k / r x a f / 8 Q B 3 Z M w r I F k A A A A A C t w 0 n V Z K Z o h g 5 L T K z y w 7 J E / 4 K 6 6 m O r s q b d / R Q 6 3 X Y q K z C 9 2 B D k 3 L p x x 3 I e 4 v T Y u n R q U h D G x h T G A O 0 d B h q A f C 3 < / D a t a M a s h u p > 
</file>

<file path=customXml/itemProps1.xml><?xml version="1.0" encoding="utf-8"?>
<ds:datastoreItem xmlns:ds="http://schemas.openxmlformats.org/officeDocument/2006/customXml" ds:itemID="{7EFEDE48-294F-4B7C-9AC3-B927195848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NATIONAL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GUILLAMIN, Tom</dc:creator>
  <cp:lastModifiedBy>Daniel Colardelle</cp:lastModifiedBy>
  <dcterms:created xsi:type="dcterms:W3CDTF">2024-04-28T11:08:17Z</dcterms:created>
  <dcterms:modified xsi:type="dcterms:W3CDTF">2024-04-30T12:44:24Z</dcterms:modified>
</cp:coreProperties>
</file>