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showInkAnnotation="0" codeName="ThisWorkbook" defaultThemeVersion="124226"/>
  <xr:revisionPtr revIDLastSave="0" documentId="13_ncr:1_{4971824A-B368-4C87-AE6A-DD9D03A012E0}" xr6:coauthVersionLast="47" xr6:coauthVersionMax="47" xr10:uidLastSave="{00000000-0000-0000-0000-000000000000}"/>
  <bookViews>
    <workbookView xWindow="-120" yWindow="-120" windowWidth="38640" windowHeight="21120" tabRatio="917" activeTab="1" xr2:uid="{00000000-000D-0000-FFFF-FFFF00000000}"/>
  </bookViews>
  <sheets>
    <sheet name="DATA" sheetId="23" r:id="rId1"/>
    <sheet name="RESULTS" sheetId="7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72" l="1"/>
  <c r="W15" i="72"/>
  <c r="W16" i="72"/>
  <c r="W17" i="72"/>
  <c r="W18" i="72"/>
  <c r="W19" i="72"/>
  <c r="W20" i="72"/>
  <c r="W21" i="72"/>
  <c r="W22" i="72"/>
  <c r="W23" i="72"/>
  <c r="W24" i="72"/>
  <c r="W25" i="72"/>
  <c r="W26" i="72"/>
  <c r="W27" i="72"/>
  <c r="W28" i="72"/>
  <c r="W29" i="72"/>
  <c r="W30" i="72"/>
  <c r="W31" i="72"/>
  <c r="W32" i="72"/>
  <c r="W33" i="72"/>
  <c r="W34" i="72"/>
  <c r="W35" i="72"/>
  <c r="W36" i="72"/>
  <c r="W37" i="72"/>
  <c r="W38" i="72"/>
  <c r="W39" i="72"/>
  <c r="W40" i="72"/>
  <c r="W41" i="72"/>
  <c r="W42" i="72"/>
  <c r="W43" i="72"/>
  <c r="W44" i="72"/>
  <c r="W45" i="72"/>
  <c r="W46" i="72"/>
  <c r="W47" i="72"/>
  <c r="W48" i="72"/>
  <c r="W49" i="72"/>
  <c r="W50" i="72"/>
  <c r="W51" i="72"/>
  <c r="W52" i="72"/>
  <c r="W53" i="72"/>
  <c r="W54" i="72"/>
  <c r="W55" i="72"/>
  <c r="W56" i="72"/>
  <c r="W57" i="72"/>
  <c r="W58" i="72"/>
  <c r="W59" i="72"/>
  <c r="W60" i="72"/>
  <c r="W61" i="72"/>
  <c r="W62" i="72"/>
  <c r="W63" i="72"/>
  <c r="W64" i="72"/>
  <c r="W65" i="72"/>
  <c r="W66" i="72"/>
  <c r="W67" i="72"/>
  <c r="W68" i="72"/>
  <c r="W69" i="72"/>
  <c r="W70" i="72"/>
  <c r="W71" i="72"/>
  <c r="W72" i="72"/>
  <c r="W73" i="72"/>
  <c r="W74" i="72"/>
  <c r="W75" i="72"/>
  <c r="W76" i="72"/>
  <c r="W77" i="72"/>
  <c r="W78" i="72"/>
  <c r="W79" i="72"/>
  <c r="W80" i="72"/>
  <c r="W81" i="72"/>
  <c r="W82" i="72"/>
  <c r="W83" i="72"/>
  <c r="W84" i="72"/>
  <c r="W85" i="72"/>
  <c r="W86" i="72"/>
  <c r="W87" i="72"/>
  <c r="W88" i="72"/>
  <c r="W89" i="72"/>
  <c r="W90" i="72"/>
  <c r="W91" i="72"/>
  <c r="W92" i="72"/>
  <c r="W93" i="72"/>
  <c r="W94" i="72"/>
  <c r="W95" i="72"/>
  <c r="W96" i="72"/>
  <c r="W97" i="72"/>
  <c r="W98" i="72"/>
  <c r="W99" i="72"/>
  <c r="W100" i="72"/>
  <c r="W101" i="72"/>
  <c r="W102" i="72"/>
  <c r="W103" i="72"/>
  <c r="W104" i="72"/>
  <c r="W105" i="72"/>
  <c r="W106" i="72"/>
  <c r="W107" i="72"/>
  <c r="W108" i="72"/>
  <c r="W109" i="72"/>
  <c r="W110" i="72"/>
  <c r="W111" i="72"/>
  <c r="W112" i="72"/>
  <c r="V14" i="72"/>
  <c r="V15" i="72"/>
  <c r="V16" i="72"/>
  <c r="V17" i="72"/>
  <c r="V18" i="72"/>
  <c r="V19" i="72"/>
  <c r="V20" i="72"/>
  <c r="V21" i="72"/>
  <c r="V22" i="72"/>
  <c r="V23" i="72"/>
  <c r="V24" i="72"/>
  <c r="V25" i="72"/>
  <c r="V26" i="72"/>
  <c r="V27" i="72"/>
  <c r="V28" i="72"/>
  <c r="V29" i="72"/>
  <c r="V30" i="72"/>
  <c r="V31" i="72"/>
  <c r="V32" i="72"/>
  <c r="V33" i="72"/>
  <c r="V34" i="72"/>
  <c r="V35" i="72"/>
  <c r="V36" i="72"/>
  <c r="V37" i="72"/>
  <c r="V38" i="72"/>
  <c r="V39" i="72"/>
  <c r="V40" i="72"/>
  <c r="V41" i="72"/>
  <c r="V42" i="72"/>
  <c r="V43" i="72"/>
  <c r="V44" i="72"/>
  <c r="V45" i="72"/>
  <c r="V46" i="72"/>
  <c r="V47" i="72"/>
  <c r="V48" i="72"/>
  <c r="V49" i="72"/>
  <c r="V50" i="72"/>
  <c r="V51" i="72"/>
  <c r="V52" i="72"/>
  <c r="V53" i="72"/>
  <c r="V54" i="72"/>
  <c r="V55" i="72"/>
  <c r="V56" i="72"/>
  <c r="V57" i="72"/>
  <c r="V58" i="72"/>
  <c r="V59" i="72"/>
  <c r="V60" i="72"/>
  <c r="V61" i="72"/>
  <c r="V62" i="72"/>
  <c r="V63" i="72"/>
  <c r="V64" i="72"/>
  <c r="V65" i="72"/>
  <c r="V66" i="72"/>
  <c r="V67" i="72"/>
  <c r="V68" i="72"/>
  <c r="V69" i="72"/>
  <c r="V70" i="72"/>
  <c r="V71" i="72"/>
  <c r="V72" i="72"/>
  <c r="V73" i="72"/>
  <c r="V74" i="72"/>
  <c r="V75" i="72"/>
  <c r="V76" i="72"/>
  <c r="V77" i="72"/>
  <c r="V78" i="72"/>
  <c r="V79" i="72"/>
  <c r="V80" i="72"/>
  <c r="V81" i="72"/>
  <c r="V82" i="72"/>
  <c r="V83" i="72"/>
  <c r="V84" i="72"/>
  <c r="V85" i="72"/>
  <c r="V86" i="72"/>
  <c r="V87" i="72"/>
  <c r="V88" i="72"/>
  <c r="V89" i="72"/>
  <c r="V90" i="72"/>
  <c r="V91" i="72"/>
  <c r="V92" i="72"/>
  <c r="V93" i="72"/>
  <c r="V94" i="72"/>
  <c r="V95" i="72"/>
  <c r="V96" i="72"/>
  <c r="V97" i="72"/>
  <c r="V98" i="72"/>
  <c r="V99" i="72"/>
  <c r="V100" i="72"/>
  <c r="V101" i="72"/>
  <c r="V102" i="72"/>
  <c r="V103" i="72"/>
  <c r="V104" i="72"/>
  <c r="V105" i="72"/>
  <c r="V106" i="72"/>
  <c r="V107" i="72"/>
  <c r="V108" i="72"/>
  <c r="V109" i="72"/>
  <c r="V110" i="72"/>
  <c r="V111" i="72"/>
  <c r="V112" i="72"/>
  <c r="U14" i="72"/>
  <c r="U15" i="72"/>
  <c r="U16" i="72"/>
  <c r="U17" i="72"/>
  <c r="U18" i="72"/>
  <c r="U19" i="72"/>
  <c r="U20" i="72"/>
  <c r="U21" i="72"/>
  <c r="U22" i="72"/>
  <c r="U23" i="72"/>
  <c r="U24" i="72"/>
  <c r="U25" i="72"/>
  <c r="U26" i="72"/>
  <c r="U27" i="72"/>
  <c r="U28" i="72"/>
  <c r="U29" i="72"/>
  <c r="U30" i="72"/>
  <c r="U31" i="72"/>
  <c r="U32" i="72"/>
  <c r="U33" i="72"/>
  <c r="U34" i="72"/>
  <c r="U35" i="72"/>
  <c r="U36" i="72"/>
  <c r="U37" i="72"/>
  <c r="U38" i="72"/>
  <c r="U39" i="72"/>
  <c r="U40" i="72"/>
  <c r="U41" i="72"/>
  <c r="U42" i="72"/>
  <c r="U43" i="72"/>
  <c r="U44" i="72"/>
  <c r="U45" i="72"/>
  <c r="U46" i="72"/>
  <c r="U47" i="72"/>
  <c r="U48" i="72"/>
  <c r="U49" i="72"/>
  <c r="U50" i="72"/>
  <c r="U51" i="72"/>
  <c r="U52" i="72"/>
  <c r="U53" i="72"/>
  <c r="U54" i="72"/>
  <c r="U55" i="72"/>
  <c r="U56" i="72"/>
  <c r="U57" i="72"/>
  <c r="U58" i="72"/>
  <c r="U59" i="72"/>
  <c r="U60" i="72"/>
  <c r="U61" i="72"/>
  <c r="U62" i="72"/>
  <c r="U63" i="72"/>
  <c r="U64" i="72"/>
  <c r="U65" i="72"/>
  <c r="U66" i="72"/>
  <c r="U67" i="72"/>
  <c r="U68" i="72"/>
  <c r="U69" i="72"/>
  <c r="U70" i="72"/>
  <c r="U71" i="72"/>
  <c r="U72" i="72"/>
  <c r="U73" i="72"/>
  <c r="U74" i="72"/>
  <c r="U75" i="72"/>
  <c r="U76" i="72"/>
  <c r="U77" i="72"/>
  <c r="U78" i="72"/>
  <c r="U79" i="72"/>
  <c r="U80" i="72"/>
  <c r="U81" i="72"/>
  <c r="U82" i="72"/>
  <c r="U83" i="72"/>
  <c r="U84" i="72"/>
  <c r="U85" i="72"/>
  <c r="U86" i="72"/>
  <c r="U87" i="72"/>
  <c r="U88" i="72"/>
  <c r="U89" i="72"/>
  <c r="U90" i="72"/>
  <c r="U91" i="72"/>
  <c r="U92" i="72"/>
  <c r="U93" i="72"/>
  <c r="U94" i="72"/>
  <c r="U95" i="72"/>
  <c r="U96" i="72"/>
  <c r="U97" i="72"/>
  <c r="U98" i="72"/>
  <c r="U99" i="72"/>
  <c r="U100" i="72"/>
  <c r="U101" i="72"/>
  <c r="U102" i="72"/>
  <c r="U103" i="72"/>
  <c r="U104" i="72"/>
  <c r="U105" i="72"/>
  <c r="U106" i="72"/>
  <c r="U107" i="72"/>
  <c r="U108" i="72"/>
  <c r="U109" i="72"/>
  <c r="U110" i="72"/>
  <c r="U111" i="72"/>
  <c r="U112" i="72"/>
  <c r="T14" i="72"/>
  <c r="T15" i="72"/>
  <c r="T16" i="72"/>
  <c r="T17" i="72"/>
  <c r="T18" i="72"/>
  <c r="T19" i="72"/>
  <c r="T20" i="72"/>
  <c r="T21" i="72"/>
  <c r="T22" i="72"/>
  <c r="T23" i="72"/>
  <c r="T24" i="72"/>
  <c r="T25" i="72"/>
  <c r="T26" i="72"/>
  <c r="T27" i="72"/>
  <c r="T28" i="72"/>
  <c r="T29" i="72"/>
  <c r="T30" i="72"/>
  <c r="T31" i="72"/>
  <c r="T32" i="72"/>
  <c r="T33" i="72"/>
  <c r="T34" i="72"/>
  <c r="T35" i="72"/>
  <c r="T36" i="72"/>
  <c r="T37" i="72"/>
  <c r="T38" i="72"/>
  <c r="T39" i="72"/>
  <c r="T40" i="72"/>
  <c r="T41" i="72"/>
  <c r="T42" i="72"/>
  <c r="T43" i="72"/>
  <c r="T44" i="72"/>
  <c r="T45" i="72"/>
  <c r="T46" i="72"/>
  <c r="T47" i="72"/>
  <c r="T48" i="72"/>
  <c r="T49" i="72"/>
  <c r="T50" i="72"/>
  <c r="T51" i="72"/>
  <c r="T52" i="72"/>
  <c r="T53" i="72"/>
  <c r="T54" i="72"/>
  <c r="T55" i="72"/>
  <c r="T56" i="72"/>
  <c r="T57" i="72"/>
  <c r="T58" i="72"/>
  <c r="T59" i="72"/>
  <c r="T60" i="72"/>
  <c r="T61" i="72"/>
  <c r="T62" i="72"/>
  <c r="T63" i="72"/>
  <c r="T64" i="72"/>
  <c r="T65" i="72"/>
  <c r="T66" i="72"/>
  <c r="T67" i="72"/>
  <c r="T68" i="72"/>
  <c r="T69" i="72"/>
  <c r="T70" i="72"/>
  <c r="T71" i="72"/>
  <c r="T72" i="72"/>
  <c r="T73" i="72"/>
  <c r="T74" i="72"/>
  <c r="T75" i="72"/>
  <c r="T76" i="72"/>
  <c r="T77" i="72"/>
  <c r="T78" i="72"/>
  <c r="T79" i="72"/>
  <c r="T80" i="72"/>
  <c r="T81" i="72"/>
  <c r="T82" i="72"/>
  <c r="T83" i="72"/>
  <c r="T84" i="72"/>
  <c r="T85" i="72"/>
  <c r="T86" i="72"/>
  <c r="T87" i="72"/>
  <c r="T88" i="72"/>
  <c r="T89" i="72"/>
  <c r="T90" i="72"/>
  <c r="T91" i="72"/>
  <c r="T92" i="72"/>
  <c r="T93" i="72"/>
  <c r="T94" i="72"/>
  <c r="T95" i="72"/>
  <c r="T96" i="72"/>
  <c r="T97" i="72"/>
  <c r="T98" i="72"/>
  <c r="T99" i="72"/>
  <c r="T100" i="72"/>
  <c r="T101" i="72"/>
  <c r="T102" i="72"/>
  <c r="T103" i="72"/>
  <c r="T104" i="72"/>
  <c r="T105" i="72"/>
  <c r="T106" i="72"/>
  <c r="T107" i="72"/>
  <c r="T108" i="72"/>
  <c r="T109" i="72"/>
  <c r="T110" i="72"/>
  <c r="T111" i="72"/>
  <c r="T112" i="72"/>
  <c r="S14" i="72"/>
  <c r="S15" i="72"/>
  <c r="S16" i="72"/>
  <c r="S17" i="72"/>
  <c r="S18" i="72"/>
  <c r="S19" i="72"/>
  <c r="S20" i="72"/>
  <c r="S21" i="72"/>
  <c r="S22" i="72"/>
  <c r="S23" i="72"/>
  <c r="S24" i="72"/>
  <c r="S25" i="72"/>
  <c r="S26" i="72"/>
  <c r="S27" i="72"/>
  <c r="S28" i="72"/>
  <c r="S29" i="72"/>
  <c r="S30" i="72"/>
  <c r="S31" i="72"/>
  <c r="S32" i="72"/>
  <c r="S33" i="72"/>
  <c r="S34" i="72"/>
  <c r="S35" i="72"/>
  <c r="S36" i="72"/>
  <c r="S37" i="72"/>
  <c r="S38" i="72"/>
  <c r="S39" i="72"/>
  <c r="S40" i="72"/>
  <c r="S41" i="72"/>
  <c r="S42" i="72"/>
  <c r="S43" i="72"/>
  <c r="S44" i="72"/>
  <c r="S45" i="72"/>
  <c r="S46" i="72"/>
  <c r="S47" i="72"/>
  <c r="S48" i="72"/>
  <c r="S49" i="72"/>
  <c r="S50" i="72"/>
  <c r="S51" i="72"/>
  <c r="S52" i="72"/>
  <c r="S53" i="72"/>
  <c r="S54" i="72"/>
  <c r="S55" i="72"/>
  <c r="S56" i="72"/>
  <c r="S57" i="72"/>
  <c r="S58" i="72"/>
  <c r="S59" i="72"/>
  <c r="S60" i="72"/>
  <c r="S61" i="72"/>
  <c r="S62" i="72"/>
  <c r="S63" i="72"/>
  <c r="S64" i="72"/>
  <c r="S65" i="72"/>
  <c r="S66" i="72"/>
  <c r="S67" i="72"/>
  <c r="S68" i="72"/>
  <c r="S69" i="72"/>
  <c r="S70" i="72"/>
  <c r="S71" i="72"/>
  <c r="S72" i="72"/>
  <c r="S73" i="72"/>
  <c r="S74" i="72"/>
  <c r="S75" i="72"/>
  <c r="S76" i="72"/>
  <c r="S77" i="72"/>
  <c r="S78" i="72"/>
  <c r="S79" i="72"/>
  <c r="S80" i="72"/>
  <c r="S81" i="72"/>
  <c r="S82" i="72"/>
  <c r="S83" i="72"/>
  <c r="S84" i="72"/>
  <c r="S85" i="72"/>
  <c r="S86" i="72"/>
  <c r="S87" i="72"/>
  <c r="S88" i="72"/>
  <c r="S89" i="72"/>
  <c r="S90" i="72"/>
  <c r="S91" i="72"/>
  <c r="S92" i="72"/>
  <c r="S93" i="72"/>
  <c r="S94" i="72"/>
  <c r="S95" i="72"/>
  <c r="S96" i="72"/>
  <c r="S97" i="72"/>
  <c r="S98" i="72"/>
  <c r="S99" i="72"/>
  <c r="S100" i="72"/>
  <c r="S101" i="72"/>
  <c r="S102" i="72"/>
  <c r="S103" i="72"/>
  <c r="S104" i="72"/>
  <c r="S105" i="72"/>
  <c r="S106" i="72"/>
  <c r="S107" i="72"/>
  <c r="S108" i="72"/>
  <c r="S109" i="72"/>
  <c r="S110" i="72"/>
  <c r="S111" i="72"/>
  <c r="S112" i="72"/>
  <c r="Q14" i="72"/>
  <c r="Q15" i="72"/>
  <c r="Q16" i="72"/>
  <c r="Q17" i="72"/>
  <c r="Q18" i="72"/>
  <c r="Q19" i="72"/>
  <c r="Q20" i="72"/>
  <c r="Q21" i="72"/>
  <c r="Q22" i="72"/>
  <c r="Q23" i="72"/>
  <c r="Q24" i="72"/>
  <c r="Q25" i="72"/>
  <c r="Q26" i="72"/>
  <c r="Q27" i="72"/>
  <c r="Q28" i="72"/>
  <c r="Q29" i="72"/>
  <c r="Q30" i="72"/>
  <c r="Q31" i="72"/>
  <c r="Q32" i="72"/>
  <c r="Q33" i="72"/>
  <c r="Q34" i="72"/>
  <c r="Q35" i="72"/>
  <c r="Q36" i="72"/>
  <c r="Q37" i="72"/>
  <c r="Q38" i="72"/>
  <c r="Q39" i="72"/>
  <c r="Q40" i="72"/>
  <c r="Q41" i="72"/>
  <c r="Q42" i="72"/>
  <c r="Q43" i="72"/>
  <c r="Q44" i="72"/>
  <c r="Q45" i="72"/>
  <c r="Q46" i="72"/>
  <c r="Q47" i="72"/>
  <c r="Q48" i="72"/>
  <c r="Q49" i="72"/>
  <c r="Q50" i="72"/>
  <c r="Q51" i="72"/>
  <c r="Q52" i="72"/>
  <c r="Q53" i="72"/>
  <c r="Q54" i="72"/>
  <c r="Q55" i="72"/>
  <c r="Q56" i="72"/>
  <c r="Q57" i="72"/>
  <c r="Q58" i="72"/>
  <c r="Q59" i="72"/>
  <c r="Q60" i="72"/>
  <c r="Q61" i="72"/>
  <c r="Q62" i="72"/>
  <c r="Q63" i="72"/>
  <c r="Q64" i="72"/>
  <c r="Q65" i="72"/>
  <c r="Q66" i="72"/>
  <c r="Q67" i="72"/>
  <c r="Q68" i="72"/>
  <c r="Q69" i="72"/>
  <c r="Q70" i="72"/>
  <c r="Q71" i="72"/>
  <c r="Q72" i="72"/>
  <c r="Q73" i="72"/>
  <c r="Q74" i="72"/>
  <c r="Q75" i="72"/>
  <c r="Q76" i="72"/>
  <c r="Q77" i="72"/>
  <c r="Q78" i="72"/>
  <c r="Q79" i="72"/>
  <c r="Q80" i="72"/>
  <c r="Q81" i="72"/>
  <c r="Q82" i="72"/>
  <c r="Q83" i="72"/>
  <c r="Q84" i="72"/>
  <c r="Q85" i="72"/>
  <c r="Q86" i="72"/>
  <c r="Q87" i="72"/>
  <c r="Q88" i="72"/>
  <c r="Q89" i="72"/>
  <c r="Q90" i="72"/>
  <c r="Q91" i="72"/>
  <c r="Q92" i="72"/>
  <c r="Q93" i="72"/>
  <c r="Q94" i="72"/>
  <c r="Q95" i="72"/>
  <c r="Q96" i="72"/>
  <c r="Q97" i="72"/>
  <c r="Q98" i="72"/>
  <c r="Q99" i="72"/>
  <c r="Q100" i="72"/>
  <c r="Q101" i="72"/>
  <c r="Q102" i="72"/>
  <c r="Q103" i="72"/>
  <c r="Q104" i="72"/>
  <c r="Q105" i="72"/>
  <c r="Q106" i="72"/>
  <c r="Q107" i="72"/>
  <c r="Q108" i="72"/>
  <c r="Q109" i="72"/>
  <c r="Q110" i="72"/>
  <c r="Q111" i="72"/>
  <c r="Q112" i="72"/>
  <c r="P14" i="72"/>
  <c r="P15" i="72"/>
  <c r="P16" i="72"/>
  <c r="P17" i="72"/>
  <c r="P18" i="72"/>
  <c r="P19" i="72"/>
  <c r="R19" i="72" s="1" a="1"/>
  <c r="R19" i="72" s="1"/>
  <c r="P20" i="72"/>
  <c r="P21" i="72"/>
  <c r="P22" i="72"/>
  <c r="P23" i="72"/>
  <c r="P24" i="72"/>
  <c r="P25" i="72"/>
  <c r="P26" i="72"/>
  <c r="P27" i="72"/>
  <c r="P28" i="72"/>
  <c r="P29" i="72"/>
  <c r="P30" i="72"/>
  <c r="P31" i="72"/>
  <c r="P32" i="72"/>
  <c r="R32" i="72" s="1" a="1"/>
  <c r="R32" i="72" s="1"/>
  <c r="P33" i="72"/>
  <c r="P34" i="72"/>
  <c r="P35" i="72"/>
  <c r="P36" i="72"/>
  <c r="R36" i="72" s="1" a="1"/>
  <c r="R36" i="72" s="1"/>
  <c r="P37" i="72"/>
  <c r="P38" i="72"/>
  <c r="P39" i="72"/>
  <c r="P40" i="72"/>
  <c r="R40" i="72" s="1" a="1"/>
  <c r="R40" i="72" s="1"/>
  <c r="P41" i="72"/>
  <c r="P42" i="72"/>
  <c r="R42" i="72" s="1" a="1"/>
  <c r="R42" i="72" s="1"/>
  <c r="P43" i="72"/>
  <c r="P44" i="72"/>
  <c r="P45" i="72"/>
  <c r="P46" i="72"/>
  <c r="P47" i="72"/>
  <c r="P48" i="72"/>
  <c r="P49" i="72"/>
  <c r="P50" i="72"/>
  <c r="P51" i="72"/>
  <c r="R51" i="72" s="1" a="1"/>
  <c r="R51" i="72" s="1"/>
  <c r="P52" i="72"/>
  <c r="P53" i="72"/>
  <c r="P54" i="72"/>
  <c r="P55" i="72"/>
  <c r="P56" i="72"/>
  <c r="P57" i="72"/>
  <c r="P58" i="72"/>
  <c r="P59" i="72"/>
  <c r="P60" i="72"/>
  <c r="P61" i="72"/>
  <c r="P62" i="72"/>
  <c r="P63" i="72"/>
  <c r="P64" i="72"/>
  <c r="R64" i="72" s="1" a="1"/>
  <c r="R64" i="72" s="1"/>
  <c r="P65" i="72"/>
  <c r="P66" i="72"/>
  <c r="P67" i="72"/>
  <c r="P68" i="72"/>
  <c r="R68" i="72" s="1" a="1"/>
  <c r="R68" i="72" s="1"/>
  <c r="P69" i="72"/>
  <c r="P70" i="72"/>
  <c r="P71" i="72"/>
  <c r="P72" i="72"/>
  <c r="R72" i="72" s="1" a="1"/>
  <c r="R72" i="72" s="1"/>
  <c r="P73" i="72"/>
  <c r="P74" i="72"/>
  <c r="R74" i="72" s="1" a="1"/>
  <c r="R74" i="72" s="1"/>
  <c r="P75" i="72"/>
  <c r="P76" i="72"/>
  <c r="P77" i="72"/>
  <c r="P78" i="72"/>
  <c r="P79" i="72"/>
  <c r="P80" i="72"/>
  <c r="P81" i="72"/>
  <c r="P82" i="72"/>
  <c r="P83" i="72"/>
  <c r="R83" i="72" s="1" a="1"/>
  <c r="R83" i="72" s="1"/>
  <c r="P84" i="72"/>
  <c r="P85" i="72"/>
  <c r="P86" i="72"/>
  <c r="P87" i="72"/>
  <c r="P88" i="72"/>
  <c r="P89" i="72"/>
  <c r="P90" i="72"/>
  <c r="P91" i="72"/>
  <c r="P92" i="72"/>
  <c r="P93" i="72"/>
  <c r="P94" i="72"/>
  <c r="P95" i="72"/>
  <c r="P96" i="72"/>
  <c r="R96" i="72" s="1" a="1"/>
  <c r="R96" i="72" s="1"/>
  <c r="P97" i="72"/>
  <c r="P98" i="72"/>
  <c r="P99" i="72"/>
  <c r="P100" i="72"/>
  <c r="R100" i="72" s="1" a="1"/>
  <c r="R100" i="72" s="1"/>
  <c r="P101" i="72"/>
  <c r="P102" i="72"/>
  <c r="P103" i="72"/>
  <c r="P104" i="72"/>
  <c r="R104" i="72" s="1" a="1"/>
  <c r="R104" i="72" s="1"/>
  <c r="P105" i="72"/>
  <c r="P106" i="72"/>
  <c r="R106" i="72" s="1" a="1"/>
  <c r="R106" i="72" s="1"/>
  <c r="P107" i="72"/>
  <c r="P108" i="72"/>
  <c r="P109" i="72"/>
  <c r="R109" i="72" s="1" a="1"/>
  <c r="R109" i="72" s="1"/>
  <c r="P110" i="72"/>
  <c r="P111" i="72"/>
  <c r="P112" i="72"/>
  <c r="N14" i="72"/>
  <c r="N15" i="72"/>
  <c r="N16" i="72"/>
  <c r="N17" i="72"/>
  <c r="N18" i="72"/>
  <c r="N19" i="72"/>
  <c r="N20" i="72"/>
  <c r="N21" i="72"/>
  <c r="N22" i="72"/>
  <c r="N23" i="72"/>
  <c r="N24" i="72"/>
  <c r="N25" i="72"/>
  <c r="N26" i="72"/>
  <c r="N27" i="72"/>
  <c r="N28" i="72"/>
  <c r="N29" i="72"/>
  <c r="N30" i="72"/>
  <c r="N31" i="72"/>
  <c r="N32" i="72"/>
  <c r="N33" i="72"/>
  <c r="N34" i="72"/>
  <c r="N35" i="72"/>
  <c r="N36" i="72"/>
  <c r="N37" i="72"/>
  <c r="N38" i="72"/>
  <c r="N39" i="72"/>
  <c r="N40" i="72"/>
  <c r="N41" i="72"/>
  <c r="N42" i="72"/>
  <c r="N43" i="72"/>
  <c r="N44" i="72"/>
  <c r="N45" i="72"/>
  <c r="N46" i="72"/>
  <c r="N47" i="72"/>
  <c r="N48" i="72"/>
  <c r="N49" i="72"/>
  <c r="N50" i="72"/>
  <c r="N51" i="72"/>
  <c r="N52" i="72"/>
  <c r="N53" i="72"/>
  <c r="N54" i="72"/>
  <c r="N55" i="72"/>
  <c r="N56" i="72"/>
  <c r="N57" i="72"/>
  <c r="N58" i="72"/>
  <c r="N59" i="72"/>
  <c r="N60" i="72"/>
  <c r="N61" i="72"/>
  <c r="N62" i="72"/>
  <c r="N63" i="72"/>
  <c r="N64" i="72"/>
  <c r="N65" i="72"/>
  <c r="N66" i="72"/>
  <c r="N67" i="72"/>
  <c r="N68" i="72"/>
  <c r="N69" i="72"/>
  <c r="N70" i="72"/>
  <c r="N71" i="72"/>
  <c r="N72" i="72"/>
  <c r="N73" i="72"/>
  <c r="N74" i="72"/>
  <c r="N75" i="72"/>
  <c r="N76" i="72"/>
  <c r="N77" i="72"/>
  <c r="N78" i="72"/>
  <c r="N79" i="72"/>
  <c r="N80" i="72"/>
  <c r="N81" i="72"/>
  <c r="N82" i="72"/>
  <c r="N83" i="72"/>
  <c r="N84" i="72"/>
  <c r="N85" i="72"/>
  <c r="N86" i="72"/>
  <c r="N87" i="72"/>
  <c r="N88" i="72"/>
  <c r="N89" i="72"/>
  <c r="N90" i="72"/>
  <c r="N91" i="72"/>
  <c r="N92" i="72"/>
  <c r="N93" i="72"/>
  <c r="N94" i="72"/>
  <c r="N95" i="72"/>
  <c r="N96" i="72"/>
  <c r="N97" i="72"/>
  <c r="N98" i="72"/>
  <c r="N99" i="72"/>
  <c r="N100" i="72"/>
  <c r="N101" i="72"/>
  <c r="N102" i="72"/>
  <c r="N103" i="72"/>
  <c r="N104" i="72"/>
  <c r="N105" i="72"/>
  <c r="N106" i="72"/>
  <c r="N107" i="72"/>
  <c r="N108" i="72"/>
  <c r="N109" i="72"/>
  <c r="N110" i="72"/>
  <c r="N111" i="72"/>
  <c r="N112" i="72"/>
  <c r="M14" i="72"/>
  <c r="M15" i="72"/>
  <c r="M16" i="72"/>
  <c r="M17" i="72"/>
  <c r="M18" i="72"/>
  <c r="M19" i="72"/>
  <c r="M20" i="72"/>
  <c r="M21" i="72"/>
  <c r="M22" i="72"/>
  <c r="M23" i="72"/>
  <c r="M24" i="72"/>
  <c r="M25" i="72"/>
  <c r="M26" i="72"/>
  <c r="O26" i="72" s="1" a="1"/>
  <c r="O26" i="72" s="1"/>
  <c r="M27" i="72"/>
  <c r="M28" i="72"/>
  <c r="M29" i="72"/>
  <c r="M30" i="72"/>
  <c r="M31" i="72"/>
  <c r="M32" i="72"/>
  <c r="M33" i="72"/>
  <c r="M34" i="72"/>
  <c r="M35" i="72"/>
  <c r="O35" i="72" s="1" a="1"/>
  <c r="O35" i="72" s="1"/>
  <c r="M36" i="72"/>
  <c r="O36" i="72" s="1" a="1"/>
  <c r="O36" i="72" s="1"/>
  <c r="M37" i="72"/>
  <c r="M38" i="72"/>
  <c r="M39" i="72"/>
  <c r="M40" i="72"/>
  <c r="M41" i="72"/>
  <c r="M42" i="72"/>
  <c r="M43" i="72"/>
  <c r="M44" i="72"/>
  <c r="M45" i="72"/>
  <c r="O45" i="72" s="1" a="1"/>
  <c r="O45" i="72" s="1"/>
  <c r="M46" i="72"/>
  <c r="M47" i="72"/>
  <c r="M48" i="72"/>
  <c r="M49" i="72"/>
  <c r="M50" i="72"/>
  <c r="M51" i="72"/>
  <c r="M52" i="72"/>
  <c r="M53" i="72"/>
  <c r="M54" i="72"/>
  <c r="M55" i="72"/>
  <c r="M56" i="72"/>
  <c r="M57" i="72"/>
  <c r="M58" i="72"/>
  <c r="O58" i="72" s="1" a="1"/>
  <c r="O58" i="72" s="1"/>
  <c r="M59" i="72"/>
  <c r="M60" i="72"/>
  <c r="M61" i="72"/>
  <c r="M62" i="72"/>
  <c r="M63" i="72"/>
  <c r="M64" i="72"/>
  <c r="M65" i="72"/>
  <c r="M66" i="72"/>
  <c r="O66" i="72" s="1" a="1"/>
  <c r="O66" i="72" s="1"/>
  <c r="M67" i="72"/>
  <c r="O67" i="72" s="1" a="1"/>
  <c r="O67" i="72" s="1"/>
  <c r="M68" i="72"/>
  <c r="O68" i="72" s="1" a="1"/>
  <c r="O68" i="72" s="1"/>
  <c r="M69" i="72"/>
  <c r="M70" i="72"/>
  <c r="M71" i="72"/>
  <c r="M72" i="72"/>
  <c r="M73" i="72"/>
  <c r="M74" i="72"/>
  <c r="M75" i="72"/>
  <c r="M76" i="72"/>
  <c r="M77" i="72"/>
  <c r="O77" i="72" s="1" a="1"/>
  <c r="O77" i="72" s="1"/>
  <c r="M78" i="72"/>
  <c r="M79" i="72"/>
  <c r="M80" i="72"/>
  <c r="M81" i="72"/>
  <c r="M82" i="72"/>
  <c r="M83" i="72"/>
  <c r="M84" i="72"/>
  <c r="M85" i="72"/>
  <c r="M86" i="72"/>
  <c r="M87" i="72"/>
  <c r="M88" i="72"/>
  <c r="M89" i="72"/>
  <c r="M90" i="72"/>
  <c r="O90" i="72" s="1" a="1"/>
  <c r="O90" i="72" s="1"/>
  <c r="M91" i="72"/>
  <c r="M92" i="72"/>
  <c r="M93" i="72"/>
  <c r="M94" i="72"/>
  <c r="M95" i="72"/>
  <c r="M96" i="72"/>
  <c r="O96" i="72" s="1" a="1"/>
  <c r="O96" i="72" s="1"/>
  <c r="M97" i="72"/>
  <c r="M98" i="72"/>
  <c r="O98" i="72" s="1" a="1"/>
  <c r="O98" i="72" s="1"/>
  <c r="M99" i="72"/>
  <c r="O99" i="72" s="1" a="1"/>
  <c r="O99" i="72" s="1"/>
  <c r="M100" i="72"/>
  <c r="O100" i="72" s="1" a="1"/>
  <c r="O100" i="72" s="1"/>
  <c r="M101" i="72"/>
  <c r="M102" i="72"/>
  <c r="O102" i="72" s="1" a="1"/>
  <c r="O102" i="72" s="1"/>
  <c r="M103" i="72"/>
  <c r="M104" i="72"/>
  <c r="M105" i="72"/>
  <c r="M106" i="72"/>
  <c r="M107" i="72"/>
  <c r="M108" i="72"/>
  <c r="M109" i="72"/>
  <c r="O109" i="72" s="1" a="1"/>
  <c r="O109" i="72" s="1"/>
  <c r="M110" i="72"/>
  <c r="M111" i="72"/>
  <c r="M112" i="72"/>
  <c r="K14" i="72"/>
  <c r="K15" i="72"/>
  <c r="K16" i="72"/>
  <c r="K17" i="72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4" i="72"/>
  <c r="K35" i="72"/>
  <c r="K36" i="72"/>
  <c r="K37" i="72"/>
  <c r="K38" i="72"/>
  <c r="K39" i="72"/>
  <c r="K40" i="72"/>
  <c r="K41" i="72"/>
  <c r="K42" i="72"/>
  <c r="K43" i="72"/>
  <c r="K44" i="72"/>
  <c r="K45" i="72"/>
  <c r="K46" i="72"/>
  <c r="K47" i="72"/>
  <c r="K48" i="72"/>
  <c r="K49" i="72"/>
  <c r="K50" i="72"/>
  <c r="K51" i="72"/>
  <c r="K52" i="72"/>
  <c r="K53" i="72"/>
  <c r="K54" i="72"/>
  <c r="K55" i="72"/>
  <c r="K56" i="72"/>
  <c r="K57" i="72"/>
  <c r="K58" i="72"/>
  <c r="K59" i="72"/>
  <c r="K60" i="72"/>
  <c r="K61" i="72"/>
  <c r="K62" i="72"/>
  <c r="K63" i="72"/>
  <c r="K64" i="72"/>
  <c r="K65" i="72"/>
  <c r="K66" i="72"/>
  <c r="K67" i="72"/>
  <c r="K68" i="72"/>
  <c r="K69" i="72"/>
  <c r="K70" i="72"/>
  <c r="K71" i="72"/>
  <c r="K72" i="72"/>
  <c r="K73" i="72"/>
  <c r="K74" i="72"/>
  <c r="K75" i="72"/>
  <c r="K76" i="72"/>
  <c r="K77" i="72"/>
  <c r="K78" i="72"/>
  <c r="K79" i="72"/>
  <c r="K80" i="72"/>
  <c r="K81" i="72"/>
  <c r="K82" i="72"/>
  <c r="K83" i="72"/>
  <c r="K84" i="72"/>
  <c r="K85" i="72"/>
  <c r="K86" i="72"/>
  <c r="K87" i="72"/>
  <c r="K88" i="72"/>
  <c r="K89" i="72"/>
  <c r="K90" i="72"/>
  <c r="K91" i="72"/>
  <c r="K92" i="72"/>
  <c r="K93" i="72"/>
  <c r="K94" i="72"/>
  <c r="K95" i="72"/>
  <c r="K96" i="72"/>
  <c r="K97" i="72"/>
  <c r="K98" i="72"/>
  <c r="K99" i="72"/>
  <c r="K100" i="72"/>
  <c r="K101" i="72"/>
  <c r="K102" i="72"/>
  <c r="K103" i="72"/>
  <c r="K104" i="72"/>
  <c r="K105" i="72"/>
  <c r="K106" i="72"/>
  <c r="K107" i="72"/>
  <c r="K108" i="72"/>
  <c r="K109" i="72"/>
  <c r="K110" i="72"/>
  <c r="K111" i="72"/>
  <c r="K112" i="72"/>
  <c r="J14" i="72"/>
  <c r="J15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30" i="72"/>
  <c r="J31" i="72"/>
  <c r="J32" i="72"/>
  <c r="J33" i="72"/>
  <c r="J34" i="72"/>
  <c r="J35" i="72"/>
  <c r="J36" i="72"/>
  <c r="J37" i="72"/>
  <c r="J38" i="72"/>
  <c r="J39" i="72"/>
  <c r="J40" i="72"/>
  <c r="J41" i="72"/>
  <c r="J42" i="72"/>
  <c r="J43" i="72"/>
  <c r="J44" i="72"/>
  <c r="J45" i="72"/>
  <c r="L45" i="72" s="1" a="1"/>
  <c r="L45" i="72" s="1"/>
  <c r="J46" i="72"/>
  <c r="J47" i="72"/>
  <c r="J48" i="72"/>
  <c r="J49" i="72"/>
  <c r="J50" i="72"/>
  <c r="J51" i="72"/>
  <c r="J52" i="72"/>
  <c r="J53" i="72"/>
  <c r="J54" i="72"/>
  <c r="J55" i="72"/>
  <c r="J56" i="72"/>
  <c r="J57" i="72"/>
  <c r="J58" i="72"/>
  <c r="J59" i="72"/>
  <c r="J60" i="72"/>
  <c r="J61" i="72"/>
  <c r="J62" i="72"/>
  <c r="J63" i="72"/>
  <c r="J64" i="72"/>
  <c r="J65" i="72"/>
  <c r="J66" i="72"/>
  <c r="J67" i="72"/>
  <c r="J68" i="72"/>
  <c r="J69" i="72"/>
  <c r="J70" i="72"/>
  <c r="J71" i="72"/>
  <c r="L71" i="72" s="1" a="1"/>
  <c r="L71" i="72" s="1"/>
  <c r="J72" i="72"/>
  <c r="J73" i="72"/>
  <c r="J74" i="72"/>
  <c r="J75" i="72"/>
  <c r="J76" i="72"/>
  <c r="J77" i="72"/>
  <c r="L77" i="72" s="1" a="1"/>
  <c r="L77" i="72" s="1"/>
  <c r="J78" i="72"/>
  <c r="J79" i="72"/>
  <c r="J80" i="72"/>
  <c r="J81" i="72"/>
  <c r="J82" i="72"/>
  <c r="J83" i="72"/>
  <c r="J84" i="72"/>
  <c r="J85" i="72"/>
  <c r="J86" i="72"/>
  <c r="J87" i="72"/>
  <c r="J88" i="72"/>
  <c r="J89" i="72"/>
  <c r="J90" i="72"/>
  <c r="J91" i="72"/>
  <c r="J92" i="72"/>
  <c r="J93" i="72"/>
  <c r="J94" i="72"/>
  <c r="J95" i="72"/>
  <c r="J96" i="72"/>
  <c r="J97" i="72"/>
  <c r="J98" i="72"/>
  <c r="J99" i="72"/>
  <c r="J100" i="72"/>
  <c r="J101" i="72"/>
  <c r="J102" i="72"/>
  <c r="J103" i="72"/>
  <c r="J104" i="72"/>
  <c r="J105" i="72"/>
  <c r="J106" i="72"/>
  <c r="J107" i="72"/>
  <c r="J108" i="72"/>
  <c r="J109" i="72"/>
  <c r="L109" i="72" s="1" a="1"/>
  <c r="L109" i="72" s="1"/>
  <c r="J110" i="72"/>
  <c r="J111" i="72"/>
  <c r="J112" i="72"/>
  <c r="H14" i="72"/>
  <c r="H15" i="72"/>
  <c r="H16" i="72"/>
  <c r="H17" i="72"/>
  <c r="H18" i="72"/>
  <c r="H19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2" i="72"/>
  <c r="H33" i="72"/>
  <c r="H34" i="72"/>
  <c r="H35" i="72"/>
  <c r="H36" i="72"/>
  <c r="H37" i="72"/>
  <c r="H38" i="72"/>
  <c r="H39" i="72"/>
  <c r="H40" i="72"/>
  <c r="H41" i="72"/>
  <c r="H42" i="72"/>
  <c r="H43" i="72"/>
  <c r="H44" i="72"/>
  <c r="H45" i="72"/>
  <c r="H46" i="72"/>
  <c r="H47" i="72"/>
  <c r="H48" i="72"/>
  <c r="H49" i="72"/>
  <c r="H50" i="72"/>
  <c r="H51" i="72"/>
  <c r="H52" i="72"/>
  <c r="H53" i="72"/>
  <c r="H54" i="72"/>
  <c r="H55" i="72"/>
  <c r="H56" i="72"/>
  <c r="H57" i="72"/>
  <c r="H58" i="72"/>
  <c r="H59" i="72"/>
  <c r="H60" i="72"/>
  <c r="H61" i="72"/>
  <c r="H62" i="72"/>
  <c r="H63" i="72"/>
  <c r="H64" i="72"/>
  <c r="H65" i="72"/>
  <c r="H66" i="72"/>
  <c r="H67" i="72"/>
  <c r="H68" i="72"/>
  <c r="H69" i="72"/>
  <c r="H70" i="72"/>
  <c r="H71" i="72"/>
  <c r="H72" i="72"/>
  <c r="H73" i="72"/>
  <c r="H74" i="72"/>
  <c r="H75" i="72"/>
  <c r="H76" i="72"/>
  <c r="H77" i="72"/>
  <c r="H78" i="72"/>
  <c r="H79" i="72"/>
  <c r="H80" i="72"/>
  <c r="H81" i="72"/>
  <c r="H82" i="72"/>
  <c r="H83" i="72"/>
  <c r="H84" i="72"/>
  <c r="H85" i="72"/>
  <c r="H86" i="72"/>
  <c r="H87" i="72"/>
  <c r="H88" i="72"/>
  <c r="H89" i="72"/>
  <c r="H90" i="72"/>
  <c r="H91" i="72"/>
  <c r="H92" i="72"/>
  <c r="H93" i="72"/>
  <c r="H94" i="72"/>
  <c r="H95" i="72"/>
  <c r="H96" i="72"/>
  <c r="H97" i="72"/>
  <c r="H98" i="72"/>
  <c r="H99" i="72"/>
  <c r="H100" i="72"/>
  <c r="H101" i="72"/>
  <c r="H102" i="72"/>
  <c r="H103" i="72"/>
  <c r="H104" i="72"/>
  <c r="H105" i="72"/>
  <c r="H106" i="72"/>
  <c r="H107" i="72"/>
  <c r="H108" i="72"/>
  <c r="H109" i="72"/>
  <c r="H110" i="72"/>
  <c r="H111" i="72"/>
  <c r="H112" i="72"/>
  <c r="G14" i="72"/>
  <c r="G15" i="72"/>
  <c r="G16" i="72"/>
  <c r="G17" i="72"/>
  <c r="G18" i="72"/>
  <c r="G19" i="72"/>
  <c r="G20" i="72"/>
  <c r="G21" i="72"/>
  <c r="G22" i="72"/>
  <c r="G23" i="72"/>
  <c r="G24" i="72"/>
  <c r="I24" i="72" s="1" a="1"/>
  <c r="I24" i="72" s="1"/>
  <c r="G25" i="72"/>
  <c r="G26" i="72"/>
  <c r="G27" i="72"/>
  <c r="G28" i="72"/>
  <c r="G29" i="72"/>
  <c r="G30" i="72"/>
  <c r="G31" i="72"/>
  <c r="I31" i="72" s="1" a="1"/>
  <c r="I31" i="72" s="1"/>
  <c r="G32" i="72"/>
  <c r="G33" i="72"/>
  <c r="G34" i="72"/>
  <c r="G35" i="72"/>
  <c r="G36" i="72"/>
  <c r="G37" i="72"/>
  <c r="G38" i="72"/>
  <c r="G39" i="72"/>
  <c r="I39" i="72" s="1" a="1"/>
  <c r="I39" i="72" s="1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I56" i="72" s="1" a="1"/>
  <c r="I56" i="72" s="1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I71" i="72" s="1" a="1"/>
  <c r="I71" i="72" s="1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I92" i="72" s="1" a="1"/>
  <c r="I92" i="72" s="1"/>
  <c r="G93" i="72"/>
  <c r="G94" i="72"/>
  <c r="G95" i="72"/>
  <c r="I95" i="72" s="1" a="1"/>
  <c r="I95" i="72" s="1"/>
  <c r="G96" i="72"/>
  <c r="G97" i="72"/>
  <c r="G98" i="72"/>
  <c r="G99" i="72"/>
  <c r="G100" i="72"/>
  <c r="G101" i="72"/>
  <c r="G102" i="72"/>
  <c r="G103" i="72"/>
  <c r="I103" i="72" s="1" a="1"/>
  <c r="I103" i="72" s="1"/>
  <c r="G104" i="72"/>
  <c r="G105" i="72"/>
  <c r="G106" i="72"/>
  <c r="G107" i="72"/>
  <c r="G108" i="72"/>
  <c r="G109" i="72"/>
  <c r="G110" i="72"/>
  <c r="G111" i="72"/>
  <c r="G112" i="72"/>
  <c r="T13" i="72"/>
  <c r="U13" i="72"/>
  <c r="V13" i="72"/>
  <c r="W13" i="72"/>
  <c r="S13" i="72"/>
  <c r="Q13" i="72"/>
  <c r="P13" i="72"/>
  <c r="R13" i="72" s="1" a="1"/>
  <c r="R13" i="72" s="1"/>
  <c r="N13" i="72"/>
  <c r="M13" i="72"/>
  <c r="K13" i="72"/>
  <c r="J13" i="72"/>
  <c r="H13" i="72"/>
  <c r="G13" i="72"/>
  <c r="AD30" i="23"/>
  <c r="L101" i="72" l="1" a="1"/>
  <c r="L101" i="72" s="1"/>
  <c r="L69" i="72" a="1"/>
  <c r="L69" i="72" s="1"/>
  <c r="L37" i="72" a="1"/>
  <c r="L37" i="72" s="1"/>
  <c r="I94" i="72" a="1"/>
  <c r="I94" i="72" s="1"/>
  <c r="I62" i="72" a="1"/>
  <c r="I62" i="72" s="1"/>
  <c r="O105" i="72" a="1"/>
  <c r="O105" i="72" s="1"/>
  <c r="I20" i="72" a="1"/>
  <c r="I20" i="72" s="1"/>
  <c r="O64" i="72" a="1"/>
  <c r="O64" i="72" s="1"/>
  <c r="I84" i="72" a="1"/>
  <c r="I84" i="72" s="1"/>
  <c r="R101" i="72" a="1"/>
  <c r="R101" i="72" s="1"/>
  <c r="R69" i="72" a="1"/>
  <c r="R69" i="72" s="1"/>
  <c r="I53" i="72" a="1"/>
  <c r="I53" i="72" s="1"/>
  <c r="I21" i="72" a="1"/>
  <c r="I21" i="72" s="1"/>
  <c r="R98" i="72" a="1"/>
  <c r="R98" i="72" s="1"/>
  <c r="L104" i="72" a="1"/>
  <c r="L104" i="72" s="1"/>
  <c r="O110" i="72" a="1"/>
  <c r="O110" i="72" s="1"/>
  <c r="O78" i="72" a="1"/>
  <c r="O78" i="72" s="1"/>
  <c r="O73" i="72" a="1"/>
  <c r="O73" i="72" s="1"/>
  <c r="O41" i="72" a="1"/>
  <c r="O41" i="72" s="1"/>
  <c r="R47" i="72" a="1"/>
  <c r="R47" i="72" s="1"/>
  <c r="R15" i="72" a="1"/>
  <c r="R15" i="72" s="1"/>
  <c r="I88" i="72" a="1"/>
  <c r="I88" i="72" s="1"/>
  <c r="I37" i="72" a="1"/>
  <c r="I37" i="72" s="1"/>
  <c r="I101" i="72" a="1"/>
  <c r="I101" i="72" s="1"/>
  <c r="I69" i="72" a="1"/>
  <c r="I69" i="72" s="1"/>
  <c r="L105" i="72" a="1"/>
  <c r="L105" i="72" s="1"/>
  <c r="L73" i="72" a="1"/>
  <c r="L73" i="72" s="1"/>
  <c r="L41" i="72" a="1"/>
  <c r="L41" i="72" s="1"/>
  <c r="R85" i="72" a="1"/>
  <c r="R85" i="72" s="1"/>
  <c r="R53" i="72" a="1"/>
  <c r="R53" i="72" s="1"/>
  <c r="R21" i="72" a="1"/>
  <c r="R21" i="72" s="1"/>
  <c r="I66" i="72" a="1"/>
  <c r="I66" i="72" s="1"/>
  <c r="R66" i="72" a="1"/>
  <c r="R66" i="72" s="1"/>
  <c r="L13" i="72" a="1"/>
  <c r="L13" i="72" s="1"/>
  <c r="O32" i="72" a="1"/>
  <c r="O32" i="72" s="1"/>
  <c r="R37" i="72" a="1"/>
  <c r="R37" i="72" s="1"/>
  <c r="O91" i="72" a="1"/>
  <c r="O91" i="72" s="1"/>
  <c r="O59" i="72" a="1"/>
  <c r="O59" i="72" s="1"/>
  <c r="O27" i="72" a="1"/>
  <c r="O27" i="72" s="1"/>
  <c r="R97" i="72" a="1"/>
  <c r="R97" i="72" s="1"/>
  <c r="R65" i="72" a="1"/>
  <c r="R65" i="72" s="1"/>
  <c r="R33" i="72" a="1"/>
  <c r="R33" i="72" s="1"/>
  <c r="R95" i="72" a="1"/>
  <c r="R95" i="72" s="1"/>
  <c r="R63" i="72" a="1"/>
  <c r="R63" i="72" s="1"/>
  <c r="R31" i="72" a="1"/>
  <c r="R31" i="72" s="1"/>
  <c r="L82" i="72" a="1"/>
  <c r="L82" i="72" s="1"/>
  <c r="L50" i="72" a="1"/>
  <c r="L50" i="72" s="1"/>
  <c r="I107" i="72" a="1"/>
  <c r="I107" i="72" s="1"/>
  <c r="I75" i="72" a="1"/>
  <c r="I75" i="72" s="1"/>
  <c r="I43" i="72" a="1"/>
  <c r="I43" i="72" s="1"/>
  <c r="L81" i="72" a="1"/>
  <c r="L81" i="72" s="1"/>
  <c r="R61" i="72" a="1"/>
  <c r="R61" i="72" s="1"/>
  <c r="R29" i="72" a="1"/>
  <c r="R29" i="72" s="1"/>
  <c r="I102" i="72" a="1"/>
  <c r="I102" i="72" s="1"/>
  <c r="I70" i="72" a="1"/>
  <c r="I70" i="72" s="1"/>
  <c r="I38" i="72" a="1"/>
  <c r="I38" i="72" s="1"/>
  <c r="O65" i="72" a="1"/>
  <c r="O65" i="72" s="1"/>
  <c r="I68" i="72" a="1"/>
  <c r="I68" i="72" s="1"/>
  <c r="I36" i="72" a="1"/>
  <c r="I36" i="72" s="1"/>
  <c r="I96" i="72" a="1"/>
  <c r="I96" i="72" s="1"/>
  <c r="I30" i="72" a="1"/>
  <c r="I30" i="72" s="1"/>
  <c r="I60" i="72" a="1"/>
  <c r="I60" i="72" s="1"/>
  <c r="O101" i="72" a="1"/>
  <c r="O101" i="72" s="1"/>
  <c r="X101" i="72" s="1" a="1"/>
  <c r="X101" i="72" s="1"/>
  <c r="Y101" i="72" s="1" a="1"/>
  <c r="Y101" i="72" s="1"/>
  <c r="O97" i="72" a="1"/>
  <c r="O97" i="72" s="1"/>
  <c r="I81" i="72" a="1"/>
  <c r="I81" i="72" s="1"/>
  <c r="I80" i="72" a="1"/>
  <c r="I80" i="72" s="1"/>
  <c r="I48" i="72" a="1"/>
  <c r="I48" i="72" s="1"/>
  <c r="I16" i="72" a="1"/>
  <c r="I16" i="72" s="1"/>
  <c r="L86" i="72" a="1"/>
  <c r="L86" i="72" s="1"/>
  <c r="L54" i="72" a="1"/>
  <c r="L54" i="72" s="1"/>
  <c r="R34" i="72" a="1"/>
  <c r="R34" i="72" s="1"/>
  <c r="R24" i="72" a="1"/>
  <c r="R24" i="72" s="1"/>
  <c r="L68" i="72" a="1"/>
  <c r="L68" i="72" s="1"/>
  <c r="L36" i="72" a="1"/>
  <c r="L36" i="72" s="1"/>
  <c r="O69" i="72" a="1"/>
  <c r="O69" i="72" s="1"/>
  <c r="O37" i="72" a="1"/>
  <c r="O37" i="72" s="1"/>
  <c r="R107" i="72" a="1"/>
  <c r="R107" i="72" s="1"/>
  <c r="R75" i="72" a="1"/>
  <c r="R75" i="72" s="1"/>
  <c r="O33" i="72" a="1"/>
  <c r="O33" i="72" s="1"/>
  <c r="I83" i="72" a="1"/>
  <c r="I83" i="72" s="1"/>
  <c r="I51" i="72" a="1"/>
  <c r="I51" i="72" s="1"/>
  <c r="I19" i="72" a="1"/>
  <c r="I19" i="72" s="1"/>
  <c r="L89" i="72" a="1"/>
  <c r="L89" i="72" s="1"/>
  <c r="L57" i="72" a="1"/>
  <c r="L57" i="72" s="1"/>
  <c r="L25" i="72" a="1"/>
  <c r="L25" i="72" s="1"/>
  <c r="L88" i="72" a="1"/>
  <c r="L88" i="72" s="1"/>
  <c r="L56" i="72" a="1"/>
  <c r="L56" i="72" s="1"/>
  <c r="L24" i="72" a="1"/>
  <c r="L24" i="72" s="1"/>
  <c r="I49" i="72" a="1"/>
  <c r="I49" i="72" s="1"/>
  <c r="I17" i="72" a="1"/>
  <c r="I17" i="72" s="1"/>
  <c r="L87" i="72" a="1"/>
  <c r="L87" i="72" s="1"/>
  <c r="L55" i="72" a="1"/>
  <c r="L55" i="72" s="1"/>
  <c r="L23" i="72" a="1"/>
  <c r="L23" i="72" s="1"/>
  <c r="O93" i="72" a="1"/>
  <c r="O93" i="72" s="1"/>
  <c r="O29" i="72" a="1"/>
  <c r="O29" i="72" s="1"/>
  <c r="L18" i="72" a="1"/>
  <c r="L18" i="72" s="1"/>
  <c r="L112" i="72" a="1"/>
  <c r="L112" i="72" s="1"/>
  <c r="L80" i="72" a="1"/>
  <c r="L80" i="72" s="1"/>
  <c r="L48" i="72" a="1"/>
  <c r="L48" i="72" s="1"/>
  <c r="L16" i="72" a="1"/>
  <c r="L16" i="72" s="1"/>
  <c r="O54" i="72" a="1"/>
  <c r="O54" i="72" s="1"/>
  <c r="R92" i="72" a="1"/>
  <c r="R92" i="72" s="1"/>
  <c r="R60" i="72" a="1"/>
  <c r="R60" i="72" s="1"/>
  <c r="R28" i="72" a="1"/>
  <c r="R28" i="72" s="1"/>
  <c r="I105" i="72" a="1"/>
  <c r="I105" i="72" s="1"/>
  <c r="L111" i="72" a="1"/>
  <c r="L111" i="72" s="1"/>
  <c r="L79" i="72" a="1"/>
  <c r="L79" i="72" s="1"/>
  <c r="L47" i="72" a="1"/>
  <c r="L47" i="72" s="1"/>
  <c r="L15" i="72" a="1"/>
  <c r="L15" i="72" s="1"/>
  <c r="R91" i="72" a="1"/>
  <c r="R91" i="72" s="1"/>
  <c r="R59" i="72" a="1"/>
  <c r="R59" i="72" s="1"/>
  <c r="R27" i="72" a="1"/>
  <c r="R27" i="72" s="1"/>
  <c r="I72" i="72" a="1"/>
  <c r="I72" i="72" s="1"/>
  <c r="L110" i="72" a="1"/>
  <c r="L110" i="72" s="1"/>
  <c r="L78" i="72" a="1"/>
  <c r="L78" i="72" s="1"/>
  <c r="O84" i="72" a="1"/>
  <c r="O84" i="72" s="1"/>
  <c r="O52" i="72" a="1"/>
  <c r="O52" i="72" s="1"/>
  <c r="O20" i="72" a="1"/>
  <c r="O20" i="72" s="1"/>
  <c r="R90" i="72" a="1"/>
  <c r="R90" i="72" s="1"/>
  <c r="R58" i="72" a="1"/>
  <c r="R58" i="72" s="1"/>
  <c r="R26" i="72" a="1"/>
  <c r="R26" i="72" s="1"/>
  <c r="I13" i="72" a="1"/>
  <c r="I13" i="72" s="1"/>
  <c r="I93" i="72" a="1"/>
  <c r="I93" i="72" s="1"/>
  <c r="I61" i="72" a="1"/>
  <c r="I61" i="72" s="1"/>
  <c r="I29" i="72" a="1"/>
  <c r="I29" i="72" s="1"/>
  <c r="O74" i="72" a="1"/>
  <c r="O74" i="72" s="1"/>
  <c r="O13" i="72" a="1"/>
  <c r="O13" i="72" s="1"/>
  <c r="I89" i="72" a="1"/>
  <c r="I89" i="72" s="1"/>
  <c r="I57" i="72" a="1"/>
  <c r="I57" i="72" s="1"/>
  <c r="R81" i="72" a="1"/>
  <c r="R81" i="72" s="1"/>
  <c r="R80" i="72" a="1"/>
  <c r="R80" i="72" s="1"/>
  <c r="I26" i="72" a="1"/>
  <c r="I26" i="72" s="1"/>
  <c r="R43" i="72" a="1"/>
  <c r="R43" i="72" s="1"/>
  <c r="R105" i="72" a="1"/>
  <c r="R105" i="72" s="1"/>
  <c r="I47" i="72" a="1"/>
  <c r="I47" i="72" s="1"/>
  <c r="I14" i="72" a="1"/>
  <c r="I14" i="72" s="1"/>
  <c r="L49" i="72" a="1"/>
  <c r="L49" i="72" s="1"/>
  <c r="L17" i="72" a="1"/>
  <c r="L17" i="72" s="1"/>
  <c r="L76" i="72" a="1"/>
  <c r="L76" i="72" s="1"/>
  <c r="R88" i="72" a="1"/>
  <c r="R88" i="72" s="1"/>
  <c r="R56" i="72" a="1"/>
  <c r="R56" i="72" s="1"/>
  <c r="I34" i="72" a="1"/>
  <c r="I34" i="72" s="1"/>
  <c r="L107" i="72" a="1"/>
  <c r="L107" i="72" s="1"/>
  <c r="L75" i="72" a="1"/>
  <c r="L75" i="72" s="1"/>
  <c r="L43" i="72" a="1"/>
  <c r="L43" i="72" s="1"/>
  <c r="O81" i="72" a="1"/>
  <c r="O81" i="72" s="1"/>
  <c r="O49" i="72" a="1"/>
  <c r="O49" i="72" s="1"/>
  <c r="O17" i="72" a="1"/>
  <c r="O17" i="72" s="1"/>
  <c r="R87" i="72" a="1"/>
  <c r="R87" i="72" s="1"/>
  <c r="R55" i="72" a="1"/>
  <c r="R55" i="72" s="1"/>
  <c r="R23" i="72" a="1"/>
  <c r="R23" i="72" s="1"/>
  <c r="O48" i="72" a="1"/>
  <c r="O48" i="72" s="1"/>
  <c r="R86" i="72" a="1"/>
  <c r="R86" i="72" s="1"/>
  <c r="R54" i="72" a="1"/>
  <c r="R54" i="72" s="1"/>
  <c r="R22" i="72" a="1"/>
  <c r="R22" i="72" s="1"/>
  <c r="R57" i="72" a="1"/>
  <c r="R57" i="72" s="1"/>
  <c r="I41" i="72" a="1"/>
  <c r="I41" i="72" s="1"/>
  <c r="L90" i="72" a="1"/>
  <c r="L90" i="72" s="1"/>
  <c r="L22" i="72" a="1"/>
  <c r="L22" i="72" s="1"/>
  <c r="O95" i="72" a="1"/>
  <c r="O95" i="72" s="1"/>
  <c r="O63" i="72" a="1"/>
  <c r="O63" i="72" s="1"/>
  <c r="O31" i="72" a="1"/>
  <c r="O31" i="72" s="1"/>
  <c r="O34" i="72" a="1"/>
  <c r="O34" i="72" s="1"/>
  <c r="L85" i="72" a="1"/>
  <c r="L85" i="72" s="1"/>
  <c r="L53" i="72" a="1"/>
  <c r="L53" i="72" s="1"/>
  <c r="L21" i="72" a="1"/>
  <c r="L21" i="72" s="1"/>
  <c r="L83" i="72" a="1"/>
  <c r="L83" i="72" s="1"/>
  <c r="O60" i="72" a="1"/>
  <c r="O60" i="72" s="1"/>
  <c r="O28" i="72" a="1"/>
  <c r="O28" i="72" s="1"/>
  <c r="R102" i="72" a="1"/>
  <c r="R102" i="72" s="1"/>
  <c r="R70" i="72" a="1"/>
  <c r="R70" i="72" s="1"/>
  <c r="R38" i="72" a="1"/>
  <c r="R38" i="72" s="1"/>
  <c r="R73" i="72" a="1"/>
  <c r="R73" i="72" s="1"/>
  <c r="O62" i="72" a="1"/>
  <c r="O62" i="72" s="1"/>
  <c r="O30" i="72" a="1"/>
  <c r="O30" i="72" s="1"/>
  <c r="O24" i="72" a="1"/>
  <c r="O24" i="72" s="1"/>
  <c r="I42" i="72" a="1"/>
  <c r="I42" i="72" s="1"/>
  <c r="O87" i="72" a="1"/>
  <c r="O87" i="72" s="1"/>
  <c r="O83" i="72" a="1"/>
  <c r="O83" i="72" s="1"/>
  <c r="O51" i="72" a="1"/>
  <c r="O51" i="72" s="1"/>
  <c r="R93" i="72" a="1"/>
  <c r="R93" i="72" s="1"/>
  <c r="I32" i="72" a="1"/>
  <c r="I32" i="72" s="1"/>
  <c r="R94" i="72" a="1"/>
  <c r="R94" i="72" s="1"/>
  <c r="I23" i="72" a="1"/>
  <c r="I23" i="72" s="1"/>
  <c r="I55" i="72" a="1"/>
  <c r="I55" i="72" s="1"/>
  <c r="I86" i="72" a="1"/>
  <c r="I86" i="72" s="1"/>
  <c r="I54" i="72" a="1"/>
  <c r="I54" i="72" s="1"/>
  <c r="I22" i="72" a="1"/>
  <c r="I22" i="72" s="1"/>
  <c r="L102" i="72" a="1"/>
  <c r="L102" i="72" s="1"/>
  <c r="L70" i="72" a="1"/>
  <c r="L70" i="72" s="1"/>
  <c r="L38" i="72" a="1"/>
  <c r="L38" i="72" s="1"/>
  <c r="O111" i="72" a="1"/>
  <c r="O111" i="72" s="1"/>
  <c r="O79" i="72" a="1"/>
  <c r="O79" i="72" s="1"/>
  <c r="O47" i="72" a="1"/>
  <c r="O47" i="72" s="1"/>
  <c r="O15" i="72" a="1"/>
  <c r="O15" i="72" s="1"/>
  <c r="I106" i="72" a="1"/>
  <c r="I106" i="72" s="1"/>
  <c r="I87" i="72" a="1"/>
  <c r="I87" i="72" s="1"/>
  <c r="O16" i="72" a="1"/>
  <c r="O16" i="72" s="1"/>
  <c r="R25" i="72" a="1"/>
  <c r="R25" i="72" s="1"/>
  <c r="I82" i="72" a="1"/>
  <c r="I82" i="72" s="1"/>
  <c r="I50" i="72" a="1"/>
  <c r="I50" i="72" s="1"/>
  <c r="I18" i="72" a="1"/>
  <c r="I18" i="72" s="1"/>
  <c r="O107" i="72" a="1"/>
  <c r="O107" i="72" s="1"/>
  <c r="O75" i="72" a="1"/>
  <c r="O75" i="72" s="1"/>
  <c r="O43" i="72" a="1"/>
  <c r="O43" i="72" s="1"/>
  <c r="L99" i="72" a="1"/>
  <c r="L99" i="72" s="1"/>
  <c r="L67" i="72" a="1"/>
  <c r="L67" i="72" s="1"/>
  <c r="O108" i="72" a="1"/>
  <c r="O108" i="72" s="1"/>
  <c r="I111" i="72" a="1"/>
  <c r="I111" i="72" s="1"/>
  <c r="I15" i="72" a="1"/>
  <c r="I15" i="72" s="1"/>
  <c r="L95" i="72" a="1"/>
  <c r="L95" i="72" s="1"/>
  <c r="R82" i="72" a="1"/>
  <c r="R82" i="72" s="1"/>
  <c r="R50" i="72" a="1"/>
  <c r="R50" i="72" s="1"/>
  <c r="R18" i="72" a="1"/>
  <c r="R18" i="72" s="1"/>
  <c r="I79" i="72" a="1"/>
  <c r="I79" i="72" s="1"/>
  <c r="I110" i="72" a="1"/>
  <c r="I110" i="72" s="1"/>
  <c r="I46" i="72" a="1"/>
  <c r="I46" i="72" s="1"/>
  <c r="L94" i="72" a="1"/>
  <c r="L94" i="72" s="1"/>
  <c r="L62" i="72" a="1"/>
  <c r="L62" i="72" s="1"/>
  <c r="L30" i="72" a="1"/>
  <c r="L30" i="72" s="1"/>
  <c r="O103" i="72" a="1"/>
  <c r="O103" i="72" s="1"/>
  <c r="O71" i="72" a="1"/>
  <c r="O71" i="72" s="1"/>
  <c r="O39" i="72" a="1"/>
  <c r="O39" i="72" s="1"/>
  <c r="R49" i="72" a="1"/>
  <c r="R49" i="72" s="1"/>
  <c r="R17" i="72" a="1"/>
  <c r="R17" i="72" s="1"/>
  <c r="R52" i="72" a="1"/>
  <c r="R52" i="72" s="1"/>
  <c r="I64" i="72" a="1"/>
  <c r="I64" i="72" s="1"/>
  <c r="I109" i="72" a="1"/>
  <c r="I109" i="72" s="1"/>
  <c r="X109" i="72" s="1" a="1"/>
  <c r="X109" i="72" s="1"/>
  <c r="Y109" i="72" s="1" a="1"/>
  <c r="Y109" i="72" s="1"/>
  <c r="AB109" i="72" s="1"/>
  <c r="Z109" i="72" s="1"/>
  <c r="I77" i="72" a="1"/>
  <c r="I77" i="72" s="1"/>
  <c r="I45" i="72" a="1"/>
  <c r="I45" i="72" s="1"/>
  <c r="L93" i="72" a="1"/>
  <c r="L93" i="72" s="1"/>
  <c r="L61" i="72" a="1"/>
  <c r="L61" i="72" s="1"/>
  <c r="L29" i="72" a="1"/>
  <c r="L29" i="72" s="1"/>
  <c r="O70" i="72" a="1"/>
  <c r="O70" i="72" s="1"/>
  <c r="O38" i="72" a="1"/>
  <c r="O38" i="72" s="1"/>
  <c r="L60" i="72" a="1"/>
  <c r="L60" i="72" s="1"/>
  <c r="L28" i="72" a="1"/>
  <c r="L28" i="72" s="1"/>
  <c r="O82" i="72" a="1"/>
  <c r="O82" i="72" s="1"/>
  <c r="O50" i="72" a="1"/>
  <c r="O50" i="72" s="1"/>
  <c r="O18" i="72" a="1"/>
  <c r="O18" i="72" s="1"/>
  <c r="R41" i="72" a="1"/>
  <c r="R41" i="72" s="1"/>
  <c r="L27" i="72" a="1"/>
  <c r="L27" i="72" s="1"/>
  <c r="I28" i="72" a="1"/>
  <c r="I28" i="72" s="1"/>
  <c r="L92" i="72" a="1"/>
  <c r="L92" i="72" s="1"/>
  <c r="I91" i="72" a="1"/>
  <c r="I91" i="72" s="1"/>
  <c r="I59" i="72" a="1"/>
  <c r="I59" i="72" s="1"/>
  <c r="I27" i="72" a="1"/>
  <c r="I27" i="72" s="1"/>
  <c r="L91" i="72" a="1"/>
  <c r="L91" i="72" s="1"/>
  <c r="L59" i="72" a="1"/>
  <c r="L59" i="72" s="1"/>
  <c r="I90" i="72" a="1"/>
  <c r="I90" i="72" s="1"/>
  <c r="I58" i="72" a="1"/>
  <c r="I58" i="72" s="1"/>
  <c r="L58" i="72" a="1"/>
  <c r="L58" i="72" s="1"/>
  <c r="L26" i="72" a="1"/>
  <c r="L26" i="72" s="1"/>
  <c r="O112" i="72" a="1"/>
  <c r="O112" i="72" s="1"/>
  <c r="O80" i="72" a="1"/>
  <c r="O80" i="72" s="1"/>
  <c r="R103" i="72" a="1"/>
  <c r="R103" i="72" s="1"/>
  <c r="R71" i="72" a="1"/>
  <c r="R71" i="72" s="1"/>
  <c r="R39" i="72" a="1"/>
  <c r="R39" i="72" s="1"/>
  <c r="O46" i="72" a="1"/>
  <c r="O46" i="72" s="1"/>
  <c r="O76" i="72" a="1"/>
  <c r="O76" i="72" s="1"/>
  <c r="O44" i="72" a="1"/>
  <c r="O44" i="72" s="1"/>
  <c r="R99" i="72" a="1"/>
  <c r="R99" i="72" s="1"/>
  <c r="R67" i="72" a="1"/>
  <c r="R67" i="72" s="1"/>
  <c r="R35" i="72" a="1"/>
  <c r="R35" i="72" s="1"/>
  <c r="O14" i="72" a="1"/>
  <c r="O14" i="72" s="1"/>
  <c r="L84" i="72" a="1"/>
  <c r="L84" i="72" s="1"/>
  <c r="L52" i="72" a="1"/>
  <c r="L52" i="72" s="1"/>
  <c r="L20" i="72" a="1"/>
  <c r="L20" i="72" s="1"/>
  <c r="O106" i="72" a="1"/>
  <c r="O106" i="72" s="1"/>
  <c r="O42" i="72" a="1"/>
  <c r="O42" i="72" s="1"/>
  <c r="R62" i="72" a="1"/>
  <c r="R62" i="72" s="1"/>
  <c r="R30" i="72" a="1"/>
  <c r="R30" i="72" s="1"/>
  <c r="I25" i="72" a="1"/>
  <c r="I25" i="72" s="1"/>
  <c r="O104" i="72" a="1"/>
  <c r="O104" i="72" s="1"/>
  <c r="I108" i="72" a="1"/>
  <c r="I108" i="72" s="1"/>
  <c r="I76" i="72" a="1"/>
  <c r="I76" i="72" s="1"/>
  <c r="I44" i="72" a="1"/>
  <c r="I44" i="72" s="1"/>
  <c r="L108" i="72" a="1"/>
  <c r="L108" i="72" s="1"/>
  <c r="L44" i="72" a="1"/>
  <c r="L44" i="72" s="1"/>
  <c r="R89" i="72" a="1"/>
  <c r="R89" i="72" s="1"/>
  <c r="I52" i="72" a="1"/>
  <c r="I52" i="72" s="1"/>
  <c r="I78" i="72" a="1"/>
  <c r="I78" i="72" s="1"/>
  <c r="L46" i="72" a="1"/>
  <c r="L46" i="72" s="1"/>
  <c r="L14" i="72" a="1"/>
  <c r="L14" i="72" s="1"/>
  <c r="I74" i="72" a="1"/>
  <c r="I74" i="72" s="1"/>
  <c r="L106" i="72" a="1"/>
  <c r="L106" i="72" s="1"/>
  <c r="L74" i="72" a="1"/>
  <c r="L74" i="72" s="1"/>
  <c r="L42" i="72" a="1"/>
  <c r="L42" i="72" s="1"/>
  <c r="I112" i="72" a="1"/>
  <c r="I112" i="72" s="1"/>
  <c r="I85" i="72" a="1"/>
  <c r="I85" i="72" s="1"/>
  <c r="I104" i="72" a="1"/>
  <c r="I104" i="72" s="1"/>
  <c r="I40" i="72" a="1"/>
  <c r="I40" i="72" s="1"/>
  <c r="L72" i="72" a="1"/>
  <c r="L72" i="72" s="1"/>
  <c r="L40" i="72" a="1"/>
  <c r="L40" i="72" s="1"/>
  <c r="O94" i="72" a="1"/>
  <c r="O94" i="72" s="1"/>
  <c r="L103" i="72" a="1"/>
  <c r="L103" i="72" s="1"/>
  <c r="L39" i="72" a="1"/>
  <c r="L39" i="72" s="1"/>
  <c r="O61" i="72" a="1"/>
  <c r="O61" i="72" s="1"/>
  <c r="R84" i="72" a="1"/>
  <c r="R84" i="72" s="1"/>
  <c r="I73" i="72" a="1"/>
  <c r="I73" i="72" s="1"/>
  <c r="R20" i="72" a="1"/>
  <c r="R20" i="72" s="1"/>
  <c r="L51" i="72" a="1"/>
  <c r="L51" i="72" s="1"/>
  <c r="O72" i="72" a="1"/>
  <c r="O72" i="72" s="1"/>
  <c r="I99" i="72" a="1"/>
  <c r="I99" i="72" s="1"/>
  <c r="I67" i="72" a="1"/>
  <c r="I67" i="72" s="1"/>
  <c r="I35" i="72" a="1"/>
  <c r="I35" i="72" s="1"/>
  <c r="L35" i="72" a="1"/>
  <c r="L35" i="72" s="1"/>
  <c r="O89" i="72" a="1"/>
  <c r="O89" i="72" s="1"/>
  <c r="O57" i="72" a="1"/>
  <c r="O57" i="72" s="1"/>
  <c r="O25" i="72" a="1"/>
  <c r="O25" i="72" s="1"/>
  <c r="O92" i="72" a="1"/>
  <c r="O92" i="72" s="1"/>
  <c r="R112" i="72" a="1"/>
  <c r="R112" i="72" s="1"/>
  <c r="R48" i="72" a="1"/>
  <c r="R48" i="72" s="1"/>
  <c r="O40" i="72" a="1"/>
  <c r="O40" i="72" s="1"/>
  <c r="I98" i="72" a="1"/>
  <c r="I98" i="72" s="1"/>
  <c r="L98" i="72" a="1"/>
  <c r="L98" i="72" s="1"/>
  <c r="L66" i="72" a="1"/>
  <c r="L66" i="72" s="1"/>
  <c r="L34" i="72" a="1"/>
  <c r="L34" i="72" s="1"/>
  <c r="O88" i="72" a="1"/>
  <c r="O88" i="72" s="1"/>
  <c r="O56" i="72" a="1"/>
  <c r="O56" i="72" s="1"/>
  <c r="R111" i="72" a="1"/>
  <c r="R111" i="72" s="1"/>
  <c r="R79" i="72" a="1"/>
  <c r="R79" i="72" s="1"/>
  <c r="I97" i="72" a="1"/>
  <c r="I97" i="72" s="1"/>
  <c r="I65" i="72" a="1"/>
  <c r="I65" i="72" s="1"/>
  <c r="I33" i="72" a="1"/>
  <c r="I33" i="72" s="1"/>
  <c r="I100" i="72" a="1"/>
  <c r="I100" i="72" s="1"/>
  <c r="L97" i="72" a="1"/>
  <c r="L97" i="72" s="1"/>
  <c r="L65" i="72" a="1"/>
  <c r="L65" i="72" s="1"/>
  <c r="L33" i="72" a="1"/>
  <c r="L33" i="72" s="1"/>
  <c r="L100" i="72" a="1"/>
  <c r="L100" i="72" s="1"/>
  <c r="O55" i="72" a="1"/>
  <c r="O55" i="72" s="1"/>
  <c r="O23" i="72" a="1"/>
  <c r="O23" i="72" s="1"/>
  <c r="R110" i="72" a="1"/>
  <c r="R110" i="72" s="1"/>
  <c r="R78" i="72" a="1"/>
  <c r="R78" i="72" s="1"/>
  <c r="R46" i="72" a="1"/>
  <c r="R46" i="72" s="1"/>
  <c r="R14" i="72" a="1"/>
  <c r="R14" i="72" s="1"/>
  <c r="L96" i="72" a="1"/>
  <c r="L96" i="72" s="1"/>
  <c r="L64" i="72" a="1"/>
  <c r="L64" i="72" s="1"/>
  <c r="L32" i="72" a="1"/>
  <c r="L32" i="72" s="1"/>
  <c r="O86" i="72" a="1"/>
  <c r="O86" i="72" s="1"/>
  <c r="O22" i="72" a="1"/>
  <c r="O22" i="72" s="1"/>
  <c r="R77" i="72" a="1"/>
  <c r="R77" i="72" s="1"/>
  <c r="R45" i="72" a="1"/>
  <c r="R45" i="72" s="1"/>
  <c r="R16" i="72" a="1"/>
  <c r="R16" i="72" s="1"/>
  <c r="I63" i="72" a="1"/>
  <c r="I63" i="72" s="1"/>
  <c r="L63" i="72" a="1"/>
  <c r="L63" i="72" s="1"/>
  <c r="L31" i="72" a="1"/>
  <c r="L31" i="72" s="1"/>
  <c r="O85" i="72" a="1"/>
  <c r="O85" i="72" s="1"/>
  <c r="O53" i="72" a="1"/>
  <c r="O53" i="72" s="1"/>
  <c r="O21" i="72" a="1"/>
  <c r="O21" i="72" s="1"/>
  <c r="R108" i="72" a="1"/>
  <c r="R108" i="72" s="1"/>
  <c r="R76" i="72" a="1"/>
  <c r="R76" i="72" s="1"/>
  <c r="R44" i="72" a="1"/>
  <c r="R44" i="72" s="1"/>
  <c r="O19" i="72" a="1"/>
  <c r="O19" i="72" s="1"/>
  <c r="L19" i="72" a="1"/>
  <c r="L19" i="72" s="1"/>
  <c r="W12" i="72"/>
  <c r="S12" i="72"/>
  <c r="Q12" i="72"/>
  <c r="S11" i="72"/>
  <c r="K11" i="72"/>
  <c r="J11" i="72"/>
  <c r="X17" i="23"/>
  <c r="V11" i="72" s="1"/>
  <c r="W17" i="23"/>
  <c r="U11" i="72" s="1"/>
  <c r="V17" i="23"/>
  <c r="T11" i="72" s="1"/>
  <c r="U17" i="23"/>
  <c r="T17" i="23"/>
  <c r="Q11" i="72" s="1"/>
  <c r="S17" i="23"/>
  <c r="P11" i="72" s="1"/>
  <c r="R17" i="23"/>
  <c r="N11" i="72" s="1"/>
  <c r="Q17" i="23"/>
  <c r="M11" i="72" s="1"/>
  <c r="P17" i="23"/>
  <c r="O17" i="23"/>
  <c r="N17" i="23"/>
  <c r="H11" i="72" s="1"/>
  <c r="M17" i="23"/>
  <c r="G11" i="72" s="1"/>
  <c r="X18" i="23"/>
  <c r="W18" i="23"/>
  <c r="V18" i="23"/>
  <c r="U18" i="23"/>
  <c r="T18" i="23"/>
  <c r="S18" i="23"/>
  <c r="R18" i="23"/>
  <c r="Q18" i="23"/>
  <c r="P18" i="23"/>
  <c r="O18" i="23"/>
  <c r="N18" i="23"/>
  <c r="M18" i="23"/>
  <c r="AA19" i="23" a="1"/>
  <c r="AA19" i="23" s="1"/>
  <c r="AD29" i="23"/>
  <c r="AD28" i="23"/>
  <c r="AD27" i="23"/>
  <c r="AD26" i="23"/>
  <c r="AD25" i="23"/>
  <c r="AD24" i="23"/>
  <c r="AD23" i="23"/>
  <c r="AD22" i="23"/>
  <c r="AD21" i="23"/>
  <c r="AD20" i="23"/>
  <c r="AD19" i="23"/>
  <c r="AC18" i="23"/>
  <c r="X75" i="72" l="1" a="1"/>
  <c r="X75" i="72" s="1"/>
  <c r="Y75" i="72" s="1" a="1"/>
  <c r="Y75" i="72" s="1"/>
  <c r="AB75" i="72" s="1"/>
  <c r="Z75" i="72" s="1"/>
  <c r="X69" i="72" a="1"/>
  <c r="X69" i="72" s="1"/>
  <c r="Y69" i="72" s="1" a="1"/>
  <c r="Y69" i="72" s="1"/>
  <c r="X37" i="72" a="1"/>
  <c r="X37" i="72" s="1"/>
  <c r="Y37" i="72" s="1" a="1"/>
  <c r="Y37" i="72" s="1"/>
  <c r="X33" i="72" a="1"/>
  <c r="X33" i="72" s="1"/>
  <c r="Y33" i="72" s="1" a="1"/>
  <c r="Y33" i="72" s="1"/>
  <c r="X66" i="72" a="1"/>
  <c r="X66" i="72" s="1"/>
  <c r="Y66" i="72" s="1" a="1"/>
  <c r="Y66" i="72" s="1"/>
  <c r="AB66" i="72" s="1"/>
  <c r="Z66" i="72" s="1"/>
  <c r="X28" i="72" a="1"/>
  <c r="X28" i="72" s="1"/>
  <c r="Y28" i="72" s="1" a="1"/>
  <c r="Y28" i="72" s="1"/>
  <c r="X83" i="72" a="1"/>
  <c r="X83" i="72" s="1"/>
  <c r="Y83" i="72" s="1" a="1"/>
  <c r="Y83" i="72" s="1"/>
  <c r="AB83" i="72" s="1"/>
  <c r="Z83" i="72" s="1"/>
  <c r="X67" i="72" a="1"/>
  <c r="X67" i="72" s="1"/>
  <c r="Y67" i="72" s="1" a="1"/>
  <c r="Y67" i="72" s="1"/>
  <c r="X13" i="72" a="1"/>
  <c r="X13" i="72" s="1"/>
  <c r="X102" i="72" a="1"/>
  <c r="X102" i="72" s="1"/>
  <c r="Y102" i="72" s="1" a="1"/>
  <c r="Y102" i="72" s="1"/>
  <c r="AB102" i="72" s="1"/>
  <c r="Z102" i="72" s="1"/>
  <c r="X36" i="72" a="1"/>
  <c r="X36" i="72" s="1"/>
  <c r="Y36" i="72" s="1" a="1"/>
  <c r="Y36" i="72" s="1"/>
  <c r="X68" i="72" a="1"/>
  <c r="X68" i="72" s="1"/>
  <c r="Y68" i="72" s="1" a="1"/>
  <c r="Y68" i="72" s="1"/>
  <c r="AB68" i="72" s="1"/>
  <c r="Z68" i="72" s="1"/>
  <c r="X72" i="72" a="1"/>
  <c r="X72" i="72" s="1"/>
  <c r="Y72" i="72" s="1" a="1"/>
  <c r="Y72" i="72" s="1"/>
  <c r="AB72" i="72" s="1"/>
  <c r="Z72" i="72" s="1"/>
  <c r="X73" i="72" a="1"/>
  <c r="X73" i="72" s="1"/>
  <c r="Y73" i="72" s="1" a="1"/>
  <c r="Y73" i="72" s="1"/>
  <c r="AB73" i="72" s="1"/>
  <c r="Z73" i="72" s="1"/>
  <c r="X71" i="72" a="1"/>
  <c r="X71" i="72" s="1"/>
  <c r="Y71" i="72" s="1" a="1"/>
  <c r="Y71" i="72" s="1"/>
  <c r="AB71" i="72" s="1"/>
  <c r="Z71" i="72" s="1"/>
  <c r="X93" i="72" a="1"/>
  <c r="X93" i="72" s="1"/>
  <c r="Y93" i="72" s="1" a="1"/>
  <c r="Y93" i="72" s="1"/>
  <c r="AB93" i="72" s="1"/>
  <c r="Z93" i="72" s="1"/>
  <c r="X41" i="72" a="1"/>
  <c r="X41" i="72" s="1"/>
  <c r="Y41" i="72" s="1" a="1"/>
  <c r="Y41" i="72" s="1"/>
  <c r="AB41" i="72" s="1"/>
  <c r="Z41" i="72" s="1"/>
  <c r="X65" i="72" a="1"/>
  <c r="X65" i="72" s="1"/>
  <c r="Y65" i="72" s="1" a="1"/>
  <c r="Y65" i="72" s="1"/>
  <c r="AB65" i="72" s="1"/>
  <c r="Z65" i="72" s="1"/>
  <c r="X96" i="72" a="1"/>
  <c r="X96" i="72" s="1"/>
  <c r="Y96" i="72" s="1" a="1"/>
  <c r="Y96" i="72" s="1"/>
  <c r="AB96" i="72" s="1"/>
  <c r="Z96" i="72" s="1"/>
  <c r="X21" i="72" a="1"/>
  <c r="X21" i="72" s="1"/>
  <c r="Y21" i="72" s="1" a="1"/>
  <c r="Y21" i="72" s="1"/>
  <c r="AB21" i="72" s="1"/>
  <c r="Z21" i="72" s="1"/>
  <c r="X53" i="72" a="1"/>
  <c r="X53" i="72" s="1"/>
  <c r="Y53" i="72" s="1" a="1"/>
  <c r="Y53" i="72" s="1"/>
  <c r="AB53" i="72" s="1"/>
  <c r="Z53" i="72" s="1"/>
  <c r="X91" i="72" a="1"/>
  <c r="X91" i="72" s="1"/>
  <c r="Y91" i="72" s="1" a="1"/>
  <c r="Y91" i="72" s="1"/>
  <c r="AB91" i="72" s="1"/>
  <c r="Z91" i="72" s="1"/>
  <c r="X27" i="72" a="1"/>
  <c r="X27" i="72" s="1"/>
  <c r="Y27" i="72" s="1" a="1"/>
  <c r="Y27" i="72" s="1"/>
  <c r="AB27" i="72" s="1"/>
  <c r="Z27" i="72" s="1"/>
  <c r="X24" i="72" a="1"/>
  <c r="X24" i="72" s="1"/>
  <c r="Y24" i="72" s="1" a="1"/>
  <c r="Y24" i="72" s="1"/>
  <c r="AB24" i="72" s="1"/>
  <c r="Z24" i="72" s="1"/>
  <c r="X59" i="72" a="1"/>
  <c r="X59" i="72" s="1"/>
  <c r="Y59" i="72" s="1" a="1"/>
  <c r="Y59" i="72" s="1"/>
  <c r="AB59" i="72" s="1"/>
  <c r="Z59" i="72" s="1"/>
  <c r="X47" i="72" a="1"/>
  <c r="X47" i="72" s="1"/>
  <c r="Y47" i="72" s="1" a="1"/>
  <c r="Y47" i="72" s="1"/>
  <c r="AB47" i="72" s="1"/>
  <c r="Z47" i="72" s="1"/>
  <c r="X105" i="72" a="1"/>
  <c r="X105" i="72" s="1"/>
  <c r="Y105" i="72" s="1" a="1"/>
  <c r="Y105" i="72" s="1"/>
  <c r="AB105" i="72" s="1"/>
  <c r="Z105" i="72" s="1"/>
  <c r="X43" i="72" a="1"/>
  <c r="X43" i="72" s="1"/>
  <c r="Y43" i="72" s="1" a="1"/>
  <c r="Y43" i="72" s="1"/>
  <c r="AB43" i="72" s="1"/>
  <c r="Z43" i="72" s="1"/>
  <c r="X81" i="72" a="1"/>
  <c r="X81" i="72" s="1"/>
  <c r="Y81" i="72" s="1" a="1"/>
  <c r="Y81" i="72" s="1"/>
  <c r="AB81" i="72" s="1"/>
  <c r="Z81" i="72" s="1"/>
  <c r="X80" i="72" a="1"/>
  <c r="X80" i="72" s="1"/>
  <c r="Y80" i="72" s="1" a="1"/>
  <c r="Y80" i="72" s="1"/>
  <c r="AB80" i="72" s="1"/>
  <c r="Z80" i="72" s="1"/>
  <c r="X20" i="72" a="1"/>
  <c r="X20" i="72" s="1"/>
  <c r="Y20" i="72" s="1" a="1"/>
  <c r="Y20" i="72" s="1"/>
  <c r="AB20" i="72" s="1"/>
  <c r="Z20" i="72" s="1"/>
  <c r="X40" i="72" a="1"/>
  <c r="X40" i="72" s="1"/>
  <c r="Y40" i="72" s="1" a="1"/>
  <c r="Y40" i="72" s="1"/>
  <c r="AB40" i="72" s="1"/>
  <c r="Z40" i="72" s="1"/>
  <c r="X17" i="72" a="1"/>
  <c r="X17" i="72" s="1"/>
  <c r="Y1" i="72" s="1"/>
  <c r="X51" i="72" a="1"/>
  <c r="X51" i="72" s="1"/>
  <c r="Y51" i="72" s="1" a="1"/>
  <c r="Y51" i="72" s="1"/>
  <c r="AB51" i="72" s="1"/>
  <c r="Z51" i="72" s="1"/>
  <c r="X38" i="72" a="1"/>
  <c r="X38" i="72" s="1"/>
  <c r="Y38" i="72" s="1" a="1"/>
  <c r="Y38" i="72" s="1"/>
  <c r="AB38" i="72" s="1"/>
  <c r="Z38" i="72" s="1"/>
  <c r="X49" i="72" a="1"/>
  <c r="X49" i="72" s="1"/>
  <c r="Y49" i="72" s="1" a="1"/>
  <c r="Y49" i="72" s="1"/>
  <c r="AB49" i="72" s="1"/>
  <c r="Z49" i="72" s="1"/>
  <c r="X31" i="72" a="1"/>
  <c r="X31" i="72" s="1"/>
  <c r="Y31" i="72" s="1" a="1"/>
  <c r="Y31" i="72" s="1"/>
  <c r="AB31" i="72" s="1"/>
  <c r="Z31" i="72" s="1"/>
  <c r="X103" i="72" a="1"/>
  <c r="X103" i="72" s="1"/>
  <c r="Y103" i="72" s="1" a="1"/>
  <c r="Y103" i="72" s="1"/>
  <c r="AB103" i="72" s="1"/>
  <c r="Z103" i="72" s="1"/>
  <c r="X56" i="72" a="1"/>
  <c r="X56" i="72" s="1"/>
  <c r="Y56" i="72" s="1" a="1"/>
  <c r="Y56" i="72" s="1"/>
  <c r="AB56" i="72" s="1"/>
  <c r="Z56" i="72" s="1"/>
  <c r="X54" i="72" a="1"/>
  <c r="X54" i="72" s="1"/>
  <c r="Y54" i="72" s="1" a="1"/>
  <c r="Y54" i="72" s="1"/>
  <c r="AB54" i="72" s="1"/>
  <c r="Z54" i="72" s="1"/>
  <c r="X58" i="72" a="1"/>
  <c r="X58" i="72" s="1"/>
  <c r="Y58" i="72" s="1" a="1"/>
  <c r="Y58" i="72" s="1"/>
  <c r="AB58" i="72" s="1"/>
  <c r="Z58" i="72" s="1"/>
  <c r="X90" i="72" a="1"/>
  <c r="X90" i="72" s="1"/>
  <c r="Y90" i="72" s="1" a="1"/>
  <c r="Y90" i="72" s="1"/>
  <c r="AB90" i="72" s="1"/>
  <c r="Z90" i="72" s="1"/>
  <c r="X85" i="72" a="1"/>
  <c r="X85" i="72" s="1"/>
  <c r="Y85" i="72" s="1" a="1"/>
  <c r="Y85" i="72" s="1"/>
  <c r="AB85" i="72" s="1"/>
  <c r="Z85" i="72" s="1"/>
  <c r="X45" i="72" a="1"/>
  <c r="X45" i="72" s="1"/>
  <c r="Y45" i="72" s="1" a="1"/>
  <c r="Y45" i="72" s="1"/>
  <c r="AB45" i="72" s="1"/>
  <c r="Z45" i="72" s="1"/>
  <c r="X26" i="72" a="1"/>
  <c r="X26" i="72" s="1"/>
  <c r="Y26" i="72" s="1" a="1"/>
  <c r="Y26" i="72" s="1"/>
  <c r="AB26" i="72" s="1"/>
  <c r="Z26" i="72" s="1"/>
  <c r="X77" i="72" a="1"/>
  <c r="X77" i="72" s="1"/>
  <c r="Y77" i="72" s="1" a="1"/>
  <c r="Y77" i="72" s="1"/>
  <c r="AB77" i="72" s="1"/>
  <c r="Z77" i="72" s="1"/>
  <c r="X79" i="72" a="1"/>
  <c r="X79" i="72" s="1"/>
  <c r="Y79" i="72" s="1" a="1"/>
  <c r="Y79" i="72" s="1"/>
  <c r="AB79" i="72" s="1"/>
  <c r="Z79" i="72" s="1"/>
  <c r="X87" i="72" a="1"/>
  <c r="X87" i="72" s="1"/>
  <c r="Y87" i="72" s="1" a="1"/>
  <c r="Y87" i="72" s="1"/>
  <c r="AB87" i="72" s="1"/>
  <c r="Z87" i="72" s="1"/>
  <c r="X104" i="72" a="1"/>
  <c r="X104" i="72" s="1"/>
  <c r="Y104" i="72" s="1" a="1"/>
  <c r="Y104" i="72" s="1"/>
  <c r="AB104" i="72" s="1"/>
  <c r="Z104" i="72" s="1"/>
  <c r="X15" i="72" a="1"/>
  <c r="X15" i="72" s="1"/>
  <c r="X111" i="72" a="1"/>
  <c r="X111" i="72" s="1"/>
  <c r="Y111" i="72" s="1" a="1"/>
  <c r="Y111" i="72" s="1"/>
  <c r="AB111" i="72" s="1"/>
  <c r="Z111" i="72" s="1"/>
  <c r="X46" i="72" a="1"/>
  <c r="X46" i="72" s="1"/>
  <c r="Y46" i="72" s="1" a="1"/>
  <c r="Y46" i="72" s="1"/>
  <c r="AB46" i="72" s="1"/>
  <c r="Z46" i="72" s="1"/>
  <c r="X57" i="72" a="1"/>
  <c r="X57" i="72" s="1"/>
  <c r="Y57" i="72" s="1" a="1"/>
  <c r="Y57" i="72" s="1"/>
  <c r="AB57" i="72" s="1"/>
  <c r="Z57" i="72" s="1"/>
  <c r="X99" i="72" a="1"/>
  <c r="X99" i="72" s="1"/>
  <c r="Y99" i="72" s="1" a="1"/>
  <c r="Y99" i="72" s="1"/>
  <c r="AB99" i="72" s="1"/>
  <c r="Z99" i="72" s="1"/>
  <c r="X95" i="72" a="1"/>
  <c r="X95" i="72" s="1"/>
  <c r="Y95" i="72" s="1" a="1"/>
  <c r="Y95" i="72" s="1"/>
  <c r="AB95" i="72" s="1"/>
  <c r="Z95" i="72" s="1"/>
  <c r="X30" i="72" a="1"/>
  <c r="X30" i="72" s="1"/>
  <c r="Y30" i="72" s="1" a="1"/>
  <c r="Y30" i="72" s="1"/>
  <c r="AB30" i="72" s="1"/>
  <c r="Z30" i="72" s="1"/>
  <c r="X16" i="72" a="1"/>
  <c r="X16" i="72" s="1"/>
  <c r="X76" i="72" a="1"/>
  <c r="X76" i="72" s="1"/>
  <c r="Y76" i="72" s="1" a="1"/>
  <c r="Y76" i="72" s="1"/>
  <c r="AB76" i="72" s="1"/>
  <c r="Z76" i="72" s="1"/>
  <c r="X61" i="72" a="1"/>
  <c r="X61" i="72" s="1"/>
  <c r="Y61" i="72" s="1" a="1"/>
  <c r="Y61" i="72" s="1"/>
  <c r="AB61" i="72" s="1"/>
  <c r="Z61" i="72" s="1"/>
  <c r="X39" i="72" a="1"/>
  <c r="X39" i="72" s="1"/>
  <c r="Y39" i="72" s="1" a="1"/>
  <c r="Y39" i="72" s="1"/>
  <c r="AB39" i="72" s="1"/>
  <c r="Z39" i="72" s="1"/>
  <c r="X60" i="72" a="1"/>
  <c r="X60" i="72" s="1"/>
  <c r="Y60" i="72" s="1" a="1"/>
  <c r="Y60" i="72" s="1"/>
  <c r="AB60" i="72" s="1"/>
  <c r="Z60" i="72" s="1"/>
  <c r="X88" i="72" a="1"/>
  <c r="X88" i="72" s="1"/>
  <c r="Y88" i="72" s="1" a="1"/>
  <c r="Y88" i="72" s="1"/>
  <c r="AB88" i="72" s="1"/>
  <c r="Z88" i="72" s="1"/>
  <c r="X44" i="72" a="1"/>
  <c r="X44" i="72" s="1"/>
  <c r="Y44" i="72" s="1" a="1"/>
  <c r="Y44" i="72" s="1"/>
  <c r="AB44" i="72" s="1"/>
  <c r="Z44" i="72" s="1"/>
  <c r="X107" i="72" a="1"/>
  <c r="X107" i="72" s="1"/>
  <c r="Y107" i="72" s="1" a="1"/>
  <c r="Y107" i="72" s="1"/>
  <c r="AB107" i="72" s="1"/>
  <c r="Z107" i="72" s="1"/>
  <c r="X84" i="72" a="1"/>
  <c r="X84" i="72" s="1"/>
  <c r="Y84" i="72" s="1" a="1"/>
  <c r="Y84" i="72" s="1"/>
  <c r="AB84" i="72" s="1"/>
  <c r="Z84" i="72" s="1"/>
  <c r="X70" i="72" a="1"/>
  <c r="X70" i="72" s="1"/>
  <c r="Y70" i="72" s="1" a="1"/>
  <c r="Y70" i="72" s="1"/>
  <c r="AB70" i="72" s="1"/>
  <c r="Z70" i="72" s="1"/>
  <c r="X18" i="72" a="1"/>
  <c r="X18" i="72" s="1"/>
  <c r="Y2" i="72" s="1"/>
  <c r="X29" i="72" a="1"/>
  <c r="X29" i="72" s="1"/>
  <c r="Y29" i="72" s="1" a="1"/>
  <c r="Y29" i="72" s="1"/>
  <c r="AB29" i="72" s="1"/>
  <c r="Z29" i="72" s="1"/>
  <c r="X50" i="72" a="1"/>
  <c r="X50" i="72" s="1"/>
  <c r="Y50" i="72" s="1" a="1"/>
  <c r="Y50" i="72" s="1"/>
  <c r="AB50" i="72" s="1"/>
  <c r="Z50" i="72" s="1"/>
  <c r="X82" i="72" a="1"/>
  <c r="X82" i="72" s="1"/>
  <c r="Y82" i="72" s="1" a="1"/>
  <c r="Y82" i="72" s="1"/>
  <c r="AB82" i="72" s="1"/>
  <c r="Z82" i="72" s="1"/>
  <c r="X64" i="72" a="1"/>
  <c r="X64" i="72" s="1"/>
  <c r="Y64" i="72" s="1" a="1"/>
  <c r="Y64" i="72" s="1"/>
  <c r="AB64" i="72" s="1"/>
  <c r="Z64" i="72" s="1"/>
  <c r="X35" i="72" a="1"/>
  <c r="X35" i="72" s="1"/>
  <c r="Y35" i="72" s="1" a="1"/>
  <c r="Y35" i="72" s="1"/>
  <c r="AB35" i="72" s="1"/>
  <c r="Z35" i="72" s="1"/>
  <c r="X23" i="72" a="1"/>
  <c r="X23" i="72" s="1"/>
  <c r="Y23" i="72" s="1" a="1"/>
  <c r="Y23" i="72" s="1"/>
  <c r="AB23" i="72" s="1"/>
  <c r="Z23" i="72" s="1"/>
  <c r="X34" i="72" a="1"/>
  <c r="X34" i="72" s="1"/>
  <c r="Y34" i="72" s="1" a="1"/>
  <c r="Y34" i="72" s="1"/>
  <c r="AB34" i="72" s="1"/>
  <c r="Z34" i="72" s="1"/>
  <c r="X55" i="72" a="1"/>
  <c r="X55" i="72" s="1"/>
  <c r="Y55" i="72" s="1" a="1"/>
  <c r="Y55" i="72" s="1"/>
  <c r="AB55" i="72" s="1"/>
  <c r="Z55" i="72" s="1"/>
  <c r="X48" i="72" a="1"/>
  <c r="X48" i="72" s="1"/>
  <c r="Y48" i="72" s="1" a="1"/>
  <c r="Y48" i="72" s="1"/>
  <c r="AB48" i="72" s="1"/>
  <c r="Z48" i="72" s="1"/>
  <c r="X110" i="72" a="1"/>
  <c r="X110" i="72" s="1"/>
  <c r="Y110" i="72" s="1" a="1"/>
  <c r="Y110" i="72" s="1"/>
  <c r="AB110" i="72" s="1"/>
  <c r="Z110" i="72" s="1"/>
  <c r="X22" i="72" a="1"/>
  <c r="X22" i="72" s="1"/>
  <c r="Y22" i="72" s="1" a="1"/>
  <c r="Y22" i="72" s="1"/>
  <c r="AB22" i="72" s="1"/>
  <c r="Z22" i="72" s="1"/>
  <c r="X97" i="72" a="1"/>
  <c r="X97" i="72" s="1"/>
  <c r="Y97" i="72" s="1" a="1"/>
  <c r="Y97" i="72" s="1"/>
  <c r="AB97" i="72" s="1"/>
  <c r="Z97" i="72" s="1"/>
  <c r="X94" i="72" a="1"/>
  <c r="X94" i="72" s="1"/>
  <c r="Y94" i="72" s="1" a="1"/>
  <c r="Y94" i="72" s="1"/>
  <c r="AB94" i="72" s="1"/>
  <c r="Z94" i="72" s="1"/>
  <c r="X86" i="72" a="1"/>
  <c r="X86" i="72" s="1"/>
  <c r="Y86" i="72" s="1" a="1"/>
  <c r="Y86" i="72" s="1"/>
  <c r="AB86" i="72" s="1"/>
  <c r="Z86" i="72" s="1"/>
  <c r="X108" i="72" a="1"/>
  <c r="X108" i="72" s="1"/>
  <c r="Y108" i="72" s="1" a="1"/>
  <c r="Y108" i="72" s="1"/>
  <c r="AB108" i="72" s="1"/>
  <c r="Z108" i="72" s="1"/>
  <c r="X32" i="72" a="1"/>
  <c r="X32" i="72" s="1"/>
  <c r="Y32" i="72" s="1" a="1"/>
  <c r="Y32" i="72" s="1"/>
  <c r="AB32" i="72" s="1"/>
  <c r="Z32" i="72" s="1"/>
  <c r="X52" i="72" a="1"/>
  <c r="X52" i="72" s="1"/>
  <c r="Y52" i="72" s="1" a="1"/>
  <c r="Y52" i="72" s="1"/>
  <c r="AB52" i="72" s="1"/>
  <c r="Z52" i="72" s="1"/>
  <c r="X62" i="72" a="1"/>
  <c r="X62" i="72" s="1"/>
  <c r="Y62" i="72" s="1" a="1"/>
  <c r="Y62" i="72" s="1"/>
  <c r="AB62" i="72" s="1"/>
  <c r="Z62" i="72" s="1"/>
  <c r="X19" i="72" a="1"/>
  <c r="X19" i="72" s="1"/>
  <c r="X112" i="72" a="1"/>
  <c r="X112" i="72" s="1"/>
  <c r="Y112" i="72" s="1" a="1"/>
  <c r="Y112" i="72" s="1"/>
  <c r="AB112" i="72" s="1"/>
  <c r="Z112" i="72" s="1"/>
  <c r="X63" i="72" a="1"/>
  <c r="X63" i="72" s="1"/>
  <c r="Y63" i="72" s="1" a="1"/>
  <c r="Y63" i="72" s="1"/>
  <c r="AB63" i="72" s="1"/>
  <c r="Z63" i="72" s="1"/>
  <c r="X42" i="72" a="1"/>
  <c r="X42" i="72" s="1"/>
  <c r="Y42" i="72" s="1" a="1"/>
  <c r="Y42" i="72" s="1"/>
  <c r="AB42" i="72" s="1"/>
  <c r="Z42" i="72" s="1"/>
  <c r="X100" i="72" a="1"/>
  <c r="X100" i="72" s="1"/>
  <c r="Y100" i="72" s="1" a="1"/>
  <c r="Y100" i="72" s="1"/>
  <c r="AB100" i="72" s="1"/>
  <c r="Z100" i="72" s="1"/>
  <c r="X106" i="72" a="1"/>
  <c r="X106" i="72" s="1"/>
  <c r="Y106" i="72" s="1" a="1"/>
  <c r="Y106" i="72" s="1"/>
  <c r="AB106" i="72" s="1"/>
  <c r="Z106" i="72" s="1"/>
  <c r="X92" i="72" a="1"/>
  <c r="X92" i="72" s="1"/>
  <c r="Y92" i="72" s="1" a="1"/>
  <c r="Y92" i="72" s="1"/>
  <c r="AB92" i="72" s="1"/>
  <c r="Z92" i="72" s="1"/>
  <c r="X74" i="72" a="1"/>
  <c r="X74" i="72" s="1"/>
  <c r="Y74" i="72" s="1" a="1"/>
  <c r="Y74" i="72" s="1"/>
  <c r="AB74" i="72" s="1"/>
  <c r="Z74" i="72" s="1"/>
  <c r="X78" i="72" a="1"/>
  <c r="X78" i="72" s="1"/>
  <c r="Y78" i="72" s="1" a="1"/>
  <c r="Y78" i="72" s="1"/>
  <c r="AB78" i="72" s="1"/>
  <c r="Z78" i="72" s="1"/>
  <c r="X89" i="72" a="1"/>
  <c r="X89" i="72" s="1"/>
  <c r="Y89" i="72" s="1" a="1"/>
  <c r="Y89" i="72" s="1"/>
  <c r="AB89" i="72" s="1"/>
  <c r="Z89" i="72" s="1"/>
  <c r="X14" i="72" a="1"/>
  <c r="X14" i="72" s="1"/>
  <c r="X98" i="72" a="1"/>
  <c r="X98" i="72" s="1"/>
  <c r="Y98" i="72" s="1" a="1"/>
  <c r="Y98" i="72" s="1"/>
  <c r="AB98" i="72" s="1"/>
  <c r="Z98" i="72" s="1"/>
  <c r="X25" i="72" a="1"/>
  <c r="X25" i="72" s="1"/>
  <c r="Y25" i="72" s="1" a="1"/>
  <c r="Y25" i="72" s="1"/>
  <c r="AB25" i="72" s="1"/>
  <c r="Z25" i="72" s="1"/>
  <c r="AA11" i="72"/>
  <c r="AC109" i="72"/>
  <c r="AC66" i="72"/>
  <c r="AC75" i="72"/>
  <c r="AB36" i="72"/>
  <c r="Z36" i="72" s="1"/>
  <c r="AB33" i="72"/>
  <c r="Z33" i="72" s="1"/>
  <c r="AB69" i="72"/>
  <c r="Z69" i="72" s="1"/>
  <c r="AB101" i="72"/>
  <c r="Z101" i="72" s="1"/>
  <c r="AB28" i="72"/>
  <c r="Z28" i="72" s="1"/>
  <c r="AB37" i="72"/>
  <c r="Z37" i="72" s="1"/>
  <c r="AB67" i="72"/>
  <c r="Z67" i="72" s="1"/>
  <c r="H12" i="72"/>
  <c r="J12" i="72"/>
  <c r="K12" i="72"/>
  <c r="M12" i="72"/>
  <c r="N12" i="72"/>
  <c r="P12" i="72"/>
  <c r="G12" i="72"/>
  <c r="T12" i="72"/>
  <c r="U12" i="72"/>
  <c r="V12" i="72"/>
  <c r="AC102" i="72" l="1"/>
  <c r="AC83" i="72"/>
  <c r="AC73" i="72"/>
  <c r="AC72" i="72"/>
  <c r="AC54" i="72"/>
  <c r="AC105" i="72"/>
  <c r="AC80" i="72"/>
  <c r="AC47" i="72"/>
  <c r="AC38" i="72"/>
  <c r="AC111" i="72"/>
  <c r="AC57" i="72"/>
  <c r="AC95" i="72"/>
  <c r="AC110" i="72"/>
  <c r="AC48" i="72"/>
  <c r="AC34" i="72"/>
  <c r="AC94" i="72"/>
  <c r="AC30" i="72"/>
  <c r="AC46" i="72"/>
  <c r="AC62" i="72"/>
  <c r="AC98" i="72"/>
  <c r="AC63" i="72"/>
  <c r="AC25" i="72"/>
  <c r="AC51" i="72"/>
  <c r="AC40" i="72"/>
  <c r="AC24" i="72"/>
  <c r="AC50" i="72"/>
  <c r="AC76" i="72"/>
  <c r="AC35" i="72"/>
  <c r="AC52" i="72"/>
  <c r="AC104" i="72"/>
  <c r="AC45" i="72"/>
  <c r="AC85" i="72"/>
  <c r="AC93" i="72"/>
  <c r="AC29" i="72"/>
  <c r="AC21" i="72"/>
  <c r="AC84" i="72"/>
  <c r="AC39" i="72"/>
  <c r="AC33" i="72"/>
  <c r="AC28" i="72"/>
  <c r="AC70" i="72"/>
  <c r="AC112" i="72"/>
  <c r="AC60" i="72"/>
  <c r="AC99" i="72"/>
  <c r="AC97" i="72"/>
  <c r="AC65" i="72"/>
  <c r="AC23" i="72"/>
  <c r="AC92" i="72"/>
  <c r="AC96" i="72"/>
  <c r="AC32" i="72"/>
  <c r="AC64" i="72"/>
  <c r="AC61" i="72"/>
  <c r="AC31" i="72"/>
  <c r="AC49" i="72"/>
  <c r="AC86" i="72"/>
  <c r="AC89" i="72"/>
  <c r="AC107" i="72"/>
  <c r="AC77" i="72"/>
  <c r="AC59" i="72"/>
  <c r="AC87" i="72"/>
  <c r="AC108" i="72"/>
  <c r="AC78" i="72"/>
  <c r="AC20" i="72"/>
  <c r="AC88" i="72"/>
  <c r="AC43" i="72"/>
  <c r="AC58" i="72"/>
  <c r="AC82" i="72"/>
  <c r="AC36" i="72"/>
  <c r="AC55" i="72"/>
  <c r="AC79" i="72"/>
  <c r="AC103" i="72"/>
  <c r="AC26" i="72"/>
  <c r="AC67" i="72"/>
  <c r="AC81" i="72"/>
  <c r="AC100" i="72"/>
  <c r="AC22" i="72"/>
  <c r="AC42" i="72"/>
  <c r="AC101" i="72"/>
  <c r="AC74" i="72"/>
  <c r="AC41" i="72"/>
  <c r="AC56" i="72"/>
  <c r="AC53" i="72"/>
  <c r="AC69" i="72"/>
  <c r="AC68" i="72"/>
  <c r="AC71" i="72"/>
  <c r="AC37" i="72"/>
  <c r="AC91" i="72"/>
  <c r="AC27" i="72"/>
  <c r="AC90" i="72"/>
  <c r="AC106" i="72"/>
  <c r="AC44" i="72"/>
  <c r="F112" i="72"/>
  <c r="E112" i="72"/>
  <c r="D112" i="72"/>
  <c r="C112" i="72"/>
  <c r="B112" i="72"/>
  <c r="A112" i="72"/>
  <c r="F111" i="72"/>
  <c r="E111" i="72"/>
  <c r="D111" i="72"/>
  <c r="C111" i="72"/>
  <c r="B111" i="72"/>
  <c r="A111" i="72"/>
  <c r="F110" i="72"/>
  <c r="E110" i="72"/>
  <c r="D110" i="72"/>
  <c r="C110" i="72"/>
  <c r="B110" i="72"/>
  <c r="A110" i="72"/>
  <c r="F109" i="72"/>
  <c r="E109" i="72"/>
  <c r="D109" i="72"/>
  <c r="C109" i="72"/>
  <c r="B109" i="72"/>
  <c r="A109" i="72"/>
  <c r="F108" i="72"/>
  <c r="E108" i="72"/>
  <c r="D108" i="72"/>
  <c r="C108" i="72"/>
  <c r="B108" i="72"/>
  <c r="A108" i="72"/>
  <c r="F107" i="72"/>
  <c r="E107" i="72"/>
  <c r="D107" i="72"/>
  <c r="C107" i="72"/>
  <c r="B107" i="72"/>
  <c r="A107" i="72"/>
  <c r="F106" i="72"/>
  <c r="E106" i="72"/>
  <c r="D106" i="72"/>
  <c r="C106" i="72"/>
  <c r="B106" i="72"/>
  <c r="A106" i="72"/>
  <c r="F105" i="72"/>
  <c r="E105" i="72"/>
  <c r="D105" i="72"/>
  <c r="C105" i="72"/>
  <c r="B105" i="72"/>
  <c r="A105" i="72"/>
  <c r="F104" i="72"/>
  <c r="E104" i="72"/>
  <c r="D104" i="72"/>
  <c r="C104" i="72"/>
  <c r="B104" i="72"/>
  <c r="A104" i="72"/>
  <c r="F103" i="72"/>
  <c r="E103" i="72"/>
  <c r="D103" i="72"/>
  <c r="C103" i="72"/>
  <c r="B103" i="72"/>
  <c r="A103" i="72"/>
  <c r="F102" i="72"/>
  <c r="E102" i="72"/>
  <c r="D102" i="72"/>
  <c r="C102" i="72"/>
  <c r="B102" i="72"/>
  <c r="A102" i="72"/>
  <c r="F101" i="72"/>
  <c r="E101" i="72"/>
  <c r="D101" i="72"/>
  <c r="C101" i="72"/>
  <c r="B101" i="72"/>
  <c r="A101" i="72"/>
  <c r="F100" i="72"/>
  <c r="E100" i="72"/>
  <c r="D100" i="72"/>
  <c r="C100" i="72"/>
  <c r="B100" i="72"/>
  <c r="A100" i="72"/>
  <c r="F99" i="72"/>
  <c r="E99" i="72"/>
  <c r="D99" i="72"/>
  <c r="C99" i="72"/>
  <c r="B99" i="72"/>
  <c r="A99" i="72"/>
  <c r="F98" i="72"/>
  <c r="E98" i="72"/>
  <c r="D98" i="72"/>
  <c r="C98" i="72"/>
  <c r="B98" i="72"/>
  <c r="A98" i="72"/>
  <c r="F97" i="72"/>
  <c r="E97" i="72"/>
  <c r="D97" i="72"/>
  <c r="C97" i="72"/>
  <c r="B97" i="72"/>
  <c r="A97" i="72"/>
  <c r="F96" i="72"/>
  <c r="E96" i="72"/>
  <c r="D96" i="72"/>
  <c r="C96" i="72"/>
  <c r="B96" i="72"/>
  <c r="A96" i="72"/>
  <c r="F95" i="72"/>
  <c r="E95" i="72"/>
  <c r="D95" i="72"/>
  <c r="C95" i="72"/>
  <c r="B95" i="72"/>
  <c r="A95" i="72"/>
  <c r="F94" i="72"/>
  <c r="E94" i="72"/>
  <c r="D94" i="72"/>
  <c r="C94" i="72"/>
  <c r="B94" i="72"/>
  <c r="A94" i="72"/>
  <c r="F93" i="72"/>
  <c r="E93" i="72"/>
  <c r="D93" i="72"/>
  <c r="C93" i="72"/>
  <c r="B93" i="72"/>
  <c r="A93" i="72"/>
  <c r="F92" i="72"/>
  <c r="E92" i="72"/>
  <c r="D92" i="72"/>
  <c r="C92" i="72"/>
  <c r="B92" i="72"/>
  <c r="A92" i="72"/>
  <c r="F91" i="72"/>
  <c r="E91" i="72"/>
  <c r="D91" i="72"/>
  <c r="C91" i="72"/>
  <c r="B91" i="72"/>
  <c r="A91" i="72"/>
  <c r="F90" i="72"/>
  <c r="E90" i="72"/>
  <c r="D90" i="72"/>
  <c r="C90" i="72"/>
  <c r="B90" i="72"/>
  <c r="A90" i="72"/>
  <c r="F89" i="72"/>
  <c r="E89" i="72"/>
  <c r="D89" i="72"/>
  <c r="C89" i="72"/>
  <c r="B89" i="72"/>
  <c r="A89" i="72"/>
  <c r="F88" i="72"/>
  <c r="E88" i="72"/>
  <c r="D88" i="72"/>
  <c r="C88" i="72"/>
  <c r="B88" i="72"/>
  <c r="A88" i="72"/>
  <c r="F87" i="72"/>
  <c r="E87" i="72"/>
  <c r="D87" i="72"/>
  <c r="C87" i="72"/>
  <c r="B87" i="72"/>
  <c r="A87" i="72"/>
  <c r="F86" i="72"/>
  <c r="E86" i="72"/>
  <c r="D86" i="72"/>
  <c r="C86" i="72"/>
  <c r="B86" i="72"/>
  <c r="A86" i="72"/>
  <c r="F85" i="72"/>
  <c r="E85" i="72"/>
  <c r="D85" i="72"/>
  <c r="C85" i="72"/>
  <c r="B85" i="72"/>
  <c r="A85" i="72"/>
  <c r="F84" i="72"/>
  <c r="E84" i="72"/>
  <c r="D84" i="72"/>
  <c r="C84" i="72"/>
  <c r="B84" i="72"/>
  <c r="A84" i="72"/>
  <c r="F83" i="72"/>
  <c r="E83" i="72"/>
  <c r="D83" i="72"/>
  <c r="C83" i="72"/>
  <c r="B83" i="72"/>
  <c r="A83" i="72"/>
  <c r="F82" i="72"/>
  <c r="E82" i="72"/>
  <c r="D82" i="72"/>
  <c r="C82" i="72"/>
  <c r="B82" i="72"/>
  <c r="A82" i="72"/>
  <c r="F81" i="72"/>
  <c r="E81" i="72"/>
  <c r="D81" i="72"/>
  <c r="C81" i="72"/>
  <c r="B81" i="72"/>
  <c r="A81" i="72"/>
  <c r="F80" i="72"/>
  <c r="E80" i="72"/>
  <c r="D80" i="72"/>
  <c r="C80" i="72"/>
  <c r="B80" i="72"/>
  <c r="A80" i="72"/>
  <c r="F79" i="72"/>
  <c r="E79" i="72"/>
  <c r="D79" i="72"/>
  <c r="C79" i="72"/>
  <c r="B79" i="72"/>
  <c r="A79" i="72"/>
  <c r="F78" i="72"/>
  <c r="E78" i="72"/>
  <c r="D78" i="72"/>
  <c r="C78" i="72"/>
  <c r="B78" i="72"/>
  <c r="A78" i="72"/>
  <c r="F77" i="72"/>
  <c r="E77" i="72"/>
  <c r="D77" i="72"/>
  <c r="C77" i="72"/>
  <c r="B77" i="72"/>
  <c r="A77" i="72"/>
  <c r="F76" i="72"/>
  <c r="E76" i="72"/>
  <c r="D76" i="72"/>
  <c r="C76" i="72"/>
  <c r="B76" i="72"/>
  <c r="A76" i="72"/>
  <c r="F75" i="72"/>
  <c r="E75" i="72"/>
  <c r="D75" i="72"/>
  <c r="C75" i="72"/>
  <c r="B75" i="72"/>
  <c r="A75" i="72"/>
  <c r="F74" i="72"/>
  <c r="E74" i="72"/>
  <c r="D74" i="72"/>
  <c r="C74" i="72"/>
  <c r="B74" i="72"/>
  <c r="A74" i="72"/>
  <c r="F73" i="72"/>
  <c r="E73" i="72"/>
  <c r="D73" i="72"/>
  <c r="C73" i="72"/>
  <c r="B73" i="72"/>
  <c r="A73" i="72"/>
  <c r="F72" i="72"/>
  <c r="E72" i="72"/>
  <c r="D72" i="72"/>
  <c r="C72" i="72"/>
  <c r="B72" i="72"/>
  <c r="A72" i="72"/>
  <c r="F71" i="72"/>
  <c r="E71" i="72"/>
  <c r="D71" i="72"/>
  <c r="C71" i="72"/>
  <c r="B71" i="72"/>
  <c r="A71" i="72"/>
  <c r="F70" i="72"/>
  <c r="E70" i="72"/>
  <c r="D70" i="72"/>
  <c r="C70" i="72"/>
  <c r="B70" i="72"/>
  <c r="A70" i="72"/>
  <c r="F69" i="72"/>
  <c r="E69" i="72"/>
  <c r="D69" i="72"/>
  <c r="C69" i="72"/>
  <c r="B69" i="72"/>
  <c r="A69" i="72"/>
  <c r="F68" i="72"/>
  <c r="E68" i="72"/>
  <c r="D68" i="72"/>
  <c r="C68" i="72"/>
  <c r="B68" i="72"/>
  <c r="A68" i="72"/>
  <c r="F67" i="72"/>
  <c r="E67" i="72"/>
  <c r="D67" i="72"/>
  <c r="C67" i="72"/>
  <c r="B67" i="72"/>
  <c r="A67" i="72"/>
  <c r="F66" i="72"/>
  <c r="E66" i="72"/>
  <c r="D66" i="72"/>
  <c r="C66" i="72"/>
  <c r="B66" i="72"/>
  <c r="A66" i="72"/>
  <c r="F65" i="72"/>
  <c r="E65" i="72"/>
  <c r="D65" i="72"/>
  <c r="C65" i="72"/>
  <c r="B65" i="72"/>
  <c r="A65" i="72"/>
  <c r="F64" i="72"/>
  <c r="E64" i="72"/>
  <c r="D64" i="72"/>
  <c r="C64" i="72"/>
  <c r="B64" i="72"/>
  <c r="A64" i="72"/>
  <c r="F63" i="72"/>
  <c r="E63" i="72"/>
  <c r="D63" i="72"/>
  <c r="C63" i="72"/>
  <c r="B63" i="72"/>
  <c r="A63" i="72"/>
  <c r="F62" i="72"/>
  <c r="E62" i="72"/>
  <c r="D62" i="72"/>
  <c r="C62" i="72"/>
  <c r="B62" i="72"/>
  <c r="A62" i="72"/>
  <c r="F61" i="72"/>
  <c r="E61" i="72"/>
  <c r="D61" i="72"/>
  <c r="C61" i="72"/>
  <c r="B61" i="72"/>
  <c r="A61" i="72"/>
  <c r="F60" i="72"/>
  <c r="E60" i="72"/>
  <c r="D60" i="72"/>
  <c r="C60" i="72"/>
  <c r="B60" i="72"/>
  <c r="A60" i="72"/>
  <c r="F59" i="72"/>
  <c r="E59" i="72"/>
  <c r="D59" i="72"/>
  <c r="C59" i="72"/>
  <c r="B59" i="72"/>
  <c r="A59" i="72"/>
  <c r="F58" i="72"/>
  <c r="E58" i="72"/>
  <c r="D58" i="72"/>
  <c r="C58" i="72"/>
  <c r="B58" i="72"/>
  <c r="A58" i="72"/>
  <c r="F57" i="72"/>
  <c r="E57" i="72"/>
  <c r="D57" i="72"/>
  <c r="C57" i="72"/>
  <c r="B57" i="72"/>
  <c r="A57" i="72"/>
  <c r="F56" i="72"/>
  <c r="E56" i="72"/>
  <c r="D56" i="72"/>
  <c r="C56" i="72"/>
  <c r="B56" i="72"/>
  <c r="A56" i="72"/>
  <c r="F55" i="72"/>
  <c r="E55" i="72"/>
  <c r="D55" i="72"/>
  <c r="C55" i="72"/>
  <c r="B55" i="72"/>
  <c r="A55" i="72"/>
  <c r="F54" i="72"/>
  <c r="E54" i="72"/>
  <c r="D54" i="72"/>
  <c r="C54" i="72"/>
  <c r="B54" i="72"/>
  <c r="F53" i="72"/>
  <c r="E53" i="72"/>
  <c r="D53" i="72"/>
  <c r="C53" i="72"/>
  <c r="B53" i="72"/>
  <c r="F52" i="72"/>
  <c r="E52" i="72"/>
  <c r="D52" i="72"/>
  <c r="C52" i="72"/>
  <c r="B52" i="72"/>
  <c r="F51" i="72"/>
  <c r="E51" i="72"/>
  <c r="D51" i="72"/>
  <c r="C51" i="72"/>
  <c r="B51" i="72"/>
  <c r="F50" i="72"/>
  <c r="E50" i="72"/>
  <c r="D50" i="72"/>
  <c r="C50" i="72"/>
  <c r="B50" i="72"/>
  <c r="F49" i="72"/>
  <c r="E49" i="72"/>
  <c r="D49" i="72"/>
  <c r="C49" i="72"/>
  <c r="B49" i="72"/>
  <c r="F48" i="72"/>
  <c r="E48" i="72"/>
  <c r="D48" i="72"/>
  <c r="C48" i="72"/>
  <c r="B48" i="72"/>
  <c r="F47" i="72"/>
  <c r="E47" i="72"/>
  <c r="D47" i="72"/>
  <c r="C47" i="72"/>
  <c r="B47" i="72"/>
  <c r="F46" i="72"/>
  <c r="E46" i="72"/>
  <c r="D46" i="72"/>
  <c r="C46" i="72"/>
  <c r="B46" i="72"/>
  <c r="F45" i="72"/>
  <c r="E45" i="72"/>
  <c r="D45" i="72"/>
  <c r="C45" i="72"/>
  <c r="B45" i="72"/>
  <c r="F44" i="72"/>
  <c r="E44" i="72"/>
  <c r="D44" i="72"/>
  <c r="C44" i="72"/>
  <c r="B44" i="72"/>
  <c r="F43" i="72"/>
  <c r="E43" i="72"/>
  <c r="D43" i="72"/>
  <c r="C43" i="72"/>
  <c r="B43" i="72"/>
  <c r="F42" i="72"/>
  <c r="E42" i="72"/>
  <c r="D42" i="72"/>
  <c r="C42" i="72"/>
  <c r="B42" i="72"/>
  <c r="F41" i="72"/>
  <c r="E41" i="72"/>
  <c r="D41" i="72"/>
  <c r="C41" i="72"/>
  <c r="B41" i="72"/>
  <c r="F40" i="72"/>
  <c r="E40" i="72"/>
  <c r="D40" i="72"/>
  <c r="C40" i="72"/>
  <c r="B40" i="72"/>
  <c r="F39" i="72"/>
  <c r="E39" i="72"/>
  <c r="D39" i="72"/>
  <c r="C39" i="72"/>
  <c r="B39" i="72"/>
  <c r="F38" i="72"/>
  <c r="E38" i="72"/>
  <c r="D38" i="72"/>
  <c r="C38" i="72"/>
  <c r="B38" i="72"/>
  <c r="F37" i="72"/>
  <c r="E37" i="72"/>
  <c r="D37" i="72"/>
  <c r="C37" i="72"/>
  <c r="B37" i="72"/>
  <c r="F36" i="72"/>
  <c r="E36" i="72"/>
  <c r="D36" i="72"/>
  <c r="C36" i="72"/>
  <c r="B36" i="72"/>
  <c r="F35" i="72"/>
  <c r="E35" i="72"/>
  <c r="D35" i="72"/>
  <c r="C35" i="72"/>
  <c r="B35" i="72"/>
  <c r="F34" i="72"/>
  <c r="E34" i="72"/>
  <c r="D34" i="72"/>
  <c r="C34" i="72"/>
  <c r="B34" i="72"/>
  <c r="F33" i="72"/>
  <c r="E33" i="72"/>
  <c r="D33" i="72"/>
  <c r="C33" i="72"/>
  <c r="B33" i="72"/>
  <c r="F32" i="72"/>
  <c r="E32" i="72"/>
  <c r="D32" i="72"/>
  <c r="C32" i="72"/>
  <c r="B32" i="72"/>
  <c r="F31" i="72"/>
  <c r="E31" i="72"/>
  <c r="D31" i="72"/>
  <c r="C31" i="72"/>
  <c r="B31" i="72"/>
  <c r="F30" i="72"/>
  <c r="E30" i="72"/>
  <c r="D30" i="72"/>
  <c r="C30" i="72"/>
  <c r="B30" i="72"/>
  <c r="F29" i="72"/>
  <c r="E29" i="72"/>
  <c r="D29" i="72"/>
  <c r="C29" i="72"/>
  <c r="B29" i="72"/>
  <c r="F28" i="72"/>
  <c r="E28" i="72"/>
  <c r="D28" i="72"/>
  <c r="C28" i="72"/>
  <c r="B28" i="72"/>
  <c r="F27" i="72"/>
  <c r="E27" i="72"/>
  <c r="D27" i="72"/>
  <c r="C27" i="72"/>
  <c r="B27" i="72"/>
  <c r="F26" i="72"/>
  <c r="E26" i="72"/>
  <c r="D26" i="72"/>
  <c r="C26" i="72"/>
  <c r="B26" i="72"/>
  <c r="F25" i="72"/>
  <c r="E25" i="72"/>
  <c r="D25" i="72"/>
  <c r="C25" i="72"/>
  <c r="B25" i="72"/>
  <c r="F24" i="72"/>
  <c r="E24" i="72"/>
  <c r="D24" i="72"/>
  <c r="C24" i="72"/>
  <c r="B24" i="72"/>
  <c r="F23" i="72"/>
  <c r="E23" i="72"/>
  <c r="D23" i="72"/>
  <c r="C23" i="72"/>
  <c r="B23" i="72"/>
  <c r="F22" i="72"/>
  <c r="E22" i="72"/>
  <c r="D22" i="72"/>
  <c r="C22" i="72"/>
  <c r="B22" i="72"/>
  <c r="F21" i="72"/>
  <c r="E21" i="72"/>
  <c r="D21" i="72"/>
  <c r="C21" i="72"/>
  <c r="B21" i="72"/>
  <c r="F20" i="72"/>
  <c r="E20" i="72"/>
  <c r="D20" i="72"/>
  <c r="C20" i="72"/>
  <c r="B20" i="72"/>
  <c r="F19" i="72"/>
  <c r="E19" i="72"/>
  <c r="D19" i="72"/>
  <c r="C19" i="72"/>
  <c r="B19" i="72"/>
  <c r="F18" i="72"/>
  <c r="E18" i="72"/>
  <c r="D18" i="72"/>
  <c r="C18" i="72"/>
  <c r="B18" i="72"/>
  <c r="F17" i="72"/>
  <c r="E17" i="72"/>
  <c r="D17" i="72"/>
  <c r="C17" i="72"/>
  <c r="B17" i="72"/>
  <c r="F16" i="72"/>
  <c r="E16" i="72"/>
  <c r="D16" i="72"/>
  <c r="C16" i="72"/>
  <c r="B16" i="72"/>
  <c r="F15" i="72"/>
  <c r="E15" i="72"/>
  <c r="D15" i="72"/>
  <c r="C15" i="72"/>
  <c r="B15" i="72"/>
  <c r="F14" i="72"/>
  <c r="E14" i="72"/>
  <c r="D14" i="72"/>
  <c r="C14" i="72"/>
  <c r="B14" i="72"/>
  <c r="F13" i="72"/>
  <c r="E13" i="72"/>
  <c r="D13" i="72"/>
  <c r="C13" i="72"/>
  <c r="B13" i="72"/>
  <c r="AA12" i="72"/>
  <c r="G10" i="72"/>
  <c r="D10" i="72"/>
  <c r="W9" i="72"/>
  <c r="V9" i="72"/>
  <c r="U9" i="72"/>
  <c r="S9" i="72"/>
  <c r="P9" i="72"/>
  <c r="M9" i="72"/>
  <c r="J9" i="72"/>
  <c r="G9" i="72"/>
  <c r="D9" i="72"/>
  <c r="A9" i="72"/>
  <c r="L11" i="72" l="1"/>
  <c r="R11" i="72"/>
  <c r="O11" i="72"/>
  <c r="I11" i="72"/>
  <c r="A19" i="23" a="1"/>
  <c r="X11" i="72" l="1"/>
  <c r="Y11" i="72" s="1"/>
  <c r="Y16" i="72" s="1" a="1"/>
  <c r="Y16" i="72" s="1"/>
  <c r="AA57" i="72"/>
  <c r="AA93" i="72"/>
  <c r="AA61" i="72"/>
  <c r="AA89" i="72"/>
  <c r="A53" i="72"/>
  <c r="A21" i="72"/>
  <c r="A22" i="72"/>
  <c r="A26" i="72"/>
  <c r="A31" i="72"/>
  <c r="A36" i="72"/>
  <c r="A41" i="72"/>
  <c r="A29" i="72"/>
  <c r="A46" i="72"/>
  <c r="A14" i="72"/>
  <c r="A16" i="72"/>
  <c r="A51" i="72"/>
  <c r="A19" i="72"/>
  <c r="A17" i="72"/>
  <c r="A24" i="72"/>
  <c r="A34" i="72"/>
  <c r="A33" i="72"/>
  <c r="A39" i="72"/>
  <c r="A44" i="72"/>
  <c r="A49" i="72"/>
  <c r="A54" i="72"/>
  <c r="A27" i="72"/>
  <c r="A32" i="72"/>
  <c r="A37" i="72"/>
  <c r="A42" i="72"/>
  <c r="A20" i="72"/>
  <c r="A47" i="72"/>
  <c r="A15" i="72"/>
  <c r="A52" i="72"/>
  <c r="A25" i="72"/>
  <c r="A30" i="72"/>
  <c r="A18" i="72"/>
  <c r="A23" i="72"/>
  <c r="A48" i="72"/>
  <c r="A35" i="72"/>
  <c r="A40" i="72"/>
  <c r="A45" i="72"/>
  <c r="A50" i="72"/>
  <c r="A28" i="72"/>
  <c r="A38" i="72"/>
  <c r="A43" i="72"/>
  <c r="A19" i="23"/>
  <c r="Y14" i="72" l="1" a="1"/>
  <c r="Y14" i="72" s="1"/>
  <c r="AA14" i="72" s="1"/>
  <c r="Y18" i="72" a="1"/>
  <c r="Y18" i="72" s="1"/>
  <c r="AA18" i="72" s="1"/>
  <c r="Y17" i="72" a="1"/>
  <c r="Y17" i="72" s="1"/>
  <c r="AA17" i="72" s="1"/>
  <c r="Y15" i="72" a="1"/>
  <c r="Y15" i="72" s="1"/>
  <c r="AA15" i="72" s="1"/>
  <c r="Y13" i="72" a="1"/>
  <c r="Y13" i="72" s="1"/>
  <c r="Y19" i="72" a="1"/>
  <c r="Y19" i="72" s="1"/>
  <c r="AA19" i="72" s="1"/>
  <c r="AA106" i="72"/>
  <c r="AA31" i="72"/>
  <c r="AA42" i="72"/>
  <c r="AA110" i="72"/>
  <c r="AA96" i="72"/>
  <c r="AA26" i="72"/>
  <c r="AA58" i="72"/>
  <c r="AA40" i="72"/>
  <c r="AA50" i="72"/>
  <c r="AA37" i="72"/>
  <c r="AA90" i="72"/>
  <c r="AA71" i="72"/>
  <c r="AA47" i="72"/>
  <c r="AA87" i="72"/>
  <c r="AA35" i="72"/>
  <c r="AA67" i="72"/>
  <c r="AA88" i="72"/>
  <c r="AA86" i="72"/>
  <c r="AA97" i="72"/>
  <c r="AA23" i="72"/>
  <c r="AA66" i="72"/>
  <c r="AA111" i="72"/>
  <c r="AA103" i="72"/>
  <c r="AA94" i="72"/>
  <c r="AA28" i="72"/>
  <c r="AA30" i="72"/>
  <c r="AA77" i="72"/>
  <c r="AA53" i="72"/>
  <c r="AA20" i="72"/>
  <c r="AA74" i="72"/>
  <c r="AA65" i="72"/>
  <c r="AA63" i="72"/>
  <c r="AA52" i="72"/>
  <c r="AA56" i="72"/>
  <c r="AA44" i="72"/>
  <c r="AA84" i="72"/>
  <c r="AA107" i="72"/>
  <c r="AA51" i="72"/>
  <c r="AA91" i="72"/>
  <c r="AA43" i="72"/>
  <c r="AA73" i="72"/>
  <c r="AA25" i="72"/>
  <c r="AA104" i="72"/>
  <c r="AA27" i="72"/>
  <c r="AA72" i="72"/>
  <c r="AA75" i="72"/>
  <c r="AA68" i="72"/>
  <c r="AA45" i="72"/>
  <c r="AA92" i="72"/>
  <c r="AA62" i="72"/>
  <c r="AA46" i="72"/>
  <c r="AA36" i="72"/>
  <c r="AA22" i="72"/>
  <c r="AA54" i="72"/>
  <c r="AA29" i="72"/>
  <c r="AA108" i="72"/>
  <c r="AA85" i="72"/>
  <c r="AA59" i="72"/>
  <c r="AA102" i="72"/>
  <c r="AA39" i="72"/>
  <c r="AA112" i="72"/>
  <c r="AA83" i="72"/>
  <c r="AA80" i="72"/>
  <c r="AA79" i="72"/>
  <c r="AA33" i="72"/>
  <c r="AA82" i="72"/>
  <c r="AA60" i="72"/>
  <c r="AA48" i="72"/>
  <c r="AA100" i="72"/>
  <c r="AA24" i="72"/>
  <c r="AA78" i="72"/>
  <c r="AA105" i="72"/>
  <c r="AA38" i="72"/>
  <c r="AA101" i="72"/>
  <c r="AA55" i="72"/>
  <c r="AA32" i="72"/>
  <c r="AA49" i="72"/>
  <c r="AA70" i="72"/>
  <c r="AA95" i="72"/>
  <c r="AA69" i="72"/>
  <c r="AA81" i="72"/>
  <c r="AA64" i="72"/>
  <c r="AA99" i="72"/>
  <c r="AA76" i="72"/>
  <c r="AA34" i="72"/>
  <c r="AA41" i="72"/>
  <c r="AA98" i="72"/>
  <c r="AA21" i="72"/>
  <c r="AA109" i="72"/>
  <c r="A13" i="72"/>
  <c r="AB16" i="72" l="1"/>
  <c r="AB19" i="72"/>
  <c r="AB15" i="72"/>
  <c r="AB17" i="72"/>
  <c r="AB18" i="72"/>
  <c r="AB14" i="72"/>
  <c r="AB13" i="72"/>
  <c r="AA16" i="72"/>
  <c r="AA13" i="72"/>
  <c r="AC17" i="72" l="1"/>
  <c r="Z17" i="72" s="1"/>
  <c r="AC15" i="72"/>
  <c r="Z15" i="72" s="1"/>
  <c r="AC18" i="72"/>
  <c r="Z18" i="72" s="1"/>
  <c r="AC13" i="72"/>
  <c r="Z13" i="72" s="1"/>
  <c r="AC14" i="72"/>
  <c r="Z14" i="72" s="1"/>
  <c r="AC19" i="72"/>
  <c r="Z19" i="72" s="1"/>
  <c r="AC16" i="72"/>
  <c r="Z16" i="72" s="1"/>
  <c r="L16" i="2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<sst xmlns="http://schemas.openxmlformats.org/spreadsheetml/2006/main" count="204" uniqueCount="114">
  <si>
    <t>Prénoms</t>
  </si>
  <si>
    <t>NOM</t>
  </si>
  <si>
    <t>Appel</t>
  </si>
  <si>
    <t>Genre</t>
  </si>
  <si>
    <t>Classe</t>
  </si>
  <si>
    <t>Points</t>
  </si>
  <si>
    <t>Domaine</t>
  </si>
  <si>
    <t>Arabe</t>
  </si>
  <si>
    <t>Ed.Mus.</t>
  </si>
  <si>
    <t>Découv. du Monde</t>
  </si>
  <si>
    <t>Dév. Durable</t>
  </si>
  <si>
    <t>E.P.S. &amp; Art.</t>
  </si>
  <si>
    <t>Langue</t>
  </si>
  <si>
    <t xml:space="preserve">                        </t>
  </si>
  <si>
    <t>F</t>
  </si>
  <si>
    <t>CM2</t>
  </si>
  <si>
    <t>T1</t>
  </si>
  <si>
    <t>T2</t>
  </si>
  <si>
    <t>T3</t>
  </si>
  <si>
    <t>T4</t>
  </si>
  <si>
    <t>TOTAL</t>
  </si>
  <si>
    <t>RANG</t>
  </si>
  <si>
    <t>M</t>
  </si>
  <si>
    <t>Ressour.L</t>
  </si>
  <si>
    <t>Compét.L</t>
  </si>
  <si>
    <t>Ressour.M</t>
  </si>
  <si>
    <t>Compét.M</t>
  </si>
  <si>
    <t>Ressour.D.M</t>
  </si>
  <si>
    <t>Compét.D.M</t>
  </si>
  <si>
    <t>Ressour.D.D</t>
  </si>
  <si>
    <t>Compét.D.D</t>
  </si>
  <si>
    <t>Maxi</t>
  </si>
  <si>
    <t xml:space="preserve">N° Code </t>
  </si>
  <si>
    <t>N° Code</t>
  </si>
  <si>
    <t>Absence</t>
  </si>
  <si>
    <t>Lecture</t>
  </si>
  <si>
    <t>Sit.</t>
  </si>
  <si>
    <t>Art.Plast.</t>
  </si>
  <si>
    <t>PROCLAMATION</t>
  </si>
  <si>
    <t>N°Registre</t>
  </si>
  <si>
    <t>Date
d'entrée</t>
  </si>
  <si>
    <r>
      <t xml:space="preserve">samaSuivi </t>
    </r>
    <r>
      <rPr>
        <sz val="12"/>
        <color rgb="FFF77A52"/>
        <rFont val="Purista"/>
        <family val="3"/>
      </rPr>
      <t>v01</t>
    </r>
  </si>
  <si>
    <t>Présente</t>
  </si>
  <si>
    <t>Présent</t>
  </si>
  <si>
    <t>Num</t>
  </si>
  <si>
    <t>coef</t>
  </si>
  <si>
    <t>DISCIPLINE</t>
  </si>
  <si>
    <t>COEF. TOTAL</t>
  </si>
  <si>
    <t>School</t>
  </si>
  <si>
    <t>Class</t>
  </si>
  <si>
    <t>First NAME</t>
  </si>
  <si>
    <t>Last NAME</t>
  </si>
  <si>
    <t>Birth</t>
  </si>
  <si>
    <t>at</t>
  </si>
  <si>
    <t>Date &amp; Place of Birth</t>
  </si>
  <si>
    <t>Language &amp; Comm.</t>
  </si>
  <si>
    <t>Mathematiques</t>
  </si>
  <si>
    <t>Missing</t>
  </si>
  <si>
    <t>INGRID</t>
  </si>
  <si>
    <t>SIHTRIC</t>
  </si>
  <si>
    <t>OSFERTH</t>
  </si>
  <si>
    <t>EARL RAGNAR</t>
  </si>
  <si>
    <t>FLOKI</t>
  </si>
  <si>
    <t>NEGAN</t>
  </si>
  <si>
    <t>MICHONNE</t>
  </si>
  <si>
    <t>GLENN</t>
  </si>
  <si>
    <t>EZEKIEL</t>
  </si>
  <si>
    <t>DAENERYS</t>
  </si>
  <si>
    <t>TARGARYEN</t>
  </si>
  <si>
    <t>STARK</t>
  </si>
  <si>
    <t>LANNISTER</t>
  </si>
  <si>
    <t>SNOW</t>
  </si>
  <si>
    <t>IRONSIDE</t>
  </si>
  <si>
    <t>DIXON</t>
  </si>
  <si>
    <t>LOTHBROCK</t>
  </si>
  <si>
    <t>GRIMES</t>
  </si>
  <si>
    <t>GREENE</t>
  </si>
  <si>
    <t>JONES</t>
  </si>
  <si>
    <t>FORD</t>
  </si>
  <si>
    <t>PELETIER</t>
  </si>
  <si>
    <t>ARIN</t>
  </si>
  <si>
    <t>WILLIAMS</t>
  </si>
  <si>
    <t>DE BEBBANBURG</t>
  </si>
  <si>
    <t>UHTRED</t>
  </si>
  <si>
    <t>LAGERTHA</t>
  </si>
  <si>
    <t>DARYL</t>
  </si>
  <si>
    <t>BJORN</t>
  </si>
  <si>
    <t>RICK</t>
  </si>
  <si>
    <t>CHAMBLER</t>
  </si>
  <si>
    <t>STOKES</t>
  </si>
  <si>
    <t>MONROE</t>
  </si>
  <si>
    <t>MAGGIE</t>
  </si>
  <si>
    <t>MORGAN</t>
  </si>
  <si>
    <t>CAROL</t>
  </si>
  <si>
    <t>SASHA</t>
  </si>
  <si>
    <t>TARA</t>
  </si>
  <si>
    <t>JESUS</t>
  </si>
  <si>
    <t>GABRIEL</t>
  </si>
  <si>
    <t>ABRAHAM</t>
  </si>
  <si>
    <t>LISSA</t>
  </si>
  <si>
    <t>TYRION</t>
  </si>
  <si>
    <t>JON</t>
  </si>
  <si>
    <t>SANSA</t>
  </si>
  <si>
    <t>JAIME</t>
  </si>
  <si>
    <t>BRON</t>
  </si>
  <si>
    <t>Flrd</t>
  </si>
  <si>
    <t>Gmd</t>
  </si>
  <si>
    <t>In</t>
  </si>
  <si>
    <t>Gender</t>
  </si>
  <si>
    <t>Call</t>
  </si>
  <si>
    <t>AVERAGE</t>
  </si>
  <si>
    <t>AVER.</t>
  </si>
  <si>
    <t>Helper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</si>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</sst>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0"/>
    <numFmt numFmtId="166" formatCode="00.00"/>
    <numFmt numFmtId="167" formatCode="[=1]&quot;1er(e)&quot;;0&quot;ème&quot;"/>
    <numFmt numFmtId="168" formatCode="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sz val="11"/>
      <color rgb="FFFF0000"/>
      <name val="Purista"/>
      <family val="3"/>
    </font>
    <font>
      <sz val="8"/>
      <name val="Calibri"/>
      <family val="2"/>
      <scheme val="minor"/>
    </font>
    <font>
      <sz val="9"/>
      <color theme="1"/>
      <name val="Purista"/>
      <family val="3"/>
    </font>
    <font>
      <b/>
      <sz val="11"/>
      <color theme="1"/>
      <name val="Purista"/>
      <family val="3"/>
    </font>
    <font>
      <sz val="11"/>
      <name val="Purista"/>
      <family val="3"/>
    </font>
    <font>
      <sz val="11"/>
      <color theme="0"/>
      <name val="Purista"/>
      <family val="3"/>
    </font>
    <font>
      <b/>
      <sz val="10"/>
      <color theme="0"/>
      <name val="Purista"/>
      <family val="3"/>
    </font>
    <font>
      <b/>
      <sz val="11"/>
      <color theme="0"/>
      <name val="Purista"/>
      <family val="3"/>
    </font>
    <font>
      <sz val="24"/>
      <color rgb="FFF77A52"/>
      <name val="Purista"/>
      <family val="3"/>
    </font>
    <font>
      <sz val="12"/>
      <color rgb="FFF77A52"/>
      <name val="Purista"/>
      <family val="3"/>
    </font>
    <font>
      <sz val="12"/>
      <color theme="0"/>
      <name val="Purista"/>
      <family val="3"/>
    </font>
    <font>
      <b/>
      <sz val="12"/>
      <color theme="0"/>
      <name val="Purista"/>
      <family val="3"/>
    </font>
    <font>
      <sz val="11"/>
      <color rgb="FFFFFF00"/>
      <name val="Purista"/>
      <family val="3"/>
    </font>
    <font>
      <sz val="10"/>
      <color theme="1"/>
      <name val="Purista"/>
      <family val="3"/>
    </font>
    <font>
      <b/>
      <sz val="14"/>
      <color theme="0"/>
      <name val="Purista"/>
      <family val="3"/>
    </font>
    <font>
      <b/>
      <sz val="12"/>
      <name val="Purista"/>
      <family val="3"/>
    </font>
    <font>
      <sz val="11"/>
      <color rgb="FF00B0F0"/>
      <name val="Purista"/>
      <family val="3"/>
    </font>
    <font>
      <b/>
      <sz val="14"/>
      <name val="Purista"/>
      <family val="3"/>
    </font>
  </fonts>
  <fills count="11">
    <fill>
      <patternFill patternType="none"/>
    </fill>
    <fill>
      <patternFill patternType="gray125"/>
    </fill>
    <fill>
      <patternFill patternType="solid">
        <fgColor rgb="FF332532"/>
        <bgColor indexed="64"/>
      </patternFill>
    </fill>
    <fill>
      <patternFill patternType="solid">
        <fgColor rgb="FF644D52"/>
        <bgColor indexed="64"/>
      </patternFill>
    </fill>
    <fill>
      <patternFill patternType="solid">
        <fgColor rgb="FFF77A52"/>
        <bgColor indexed="64"/>
      </patternFill>
    </fill>
    <fill>
      <patternFill patternType="solid">
        <fgColor rgb="FFFF9752"/>
        <bgColor indexed="64"/>
      </patternFill>
    </fill>
    <fill>
      <patternFill patternType="solid">
        <fgColor rgb="FFA49A8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53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slantDashDot">
        <color rgb="FF644D52"/>
      </left>
      <right/>
      <top style="slantDashDot">
        <color rgb="FF644D52"/>
      </top>
      <bottom/>
      <diagonal/>
    </border>
    <border>
      <left/>
      <right/>
      <top style="slantDashDot">
        <color rgb="FF644D52"/>
      </top>
      <bottom/>
      <diagonal/>
    </border>
    <border>
      <left/>
      <right style="double">
        <color auto="1"/>
      </right>
      <top style="slantDashDot">
        <color rgb="FF644D52"/>
      </top>
      <bottom/>
      <diagonal/>
    </border>
    <border>
      <left style="slantDashDot">
        <color rgb="FF644D52"/>
      </left>
      <right/>
      <top/>
      <bottom/>
      <diagonal/>
    </border>
    <border>
      <left style="slantDashDot">
        <color rgb="FF644D52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1" fillId="2" borderId="0" xfId="0" quotePrefix="1" applyFont="1" applyFill="1" applyAlignment="1" applyProtection="1">
      <alignment vertical="center"/>
      <protection hidden="1"/>
    </xf>
    <xf numFmtId="0" fontId="13" fillId="3" borderId="17" xfId="0" applyFont="1" applyFill="1" applyBorder="1" applyAlignment="1" applyProtection="1">
      <alignment horizontal="center" vertical="center"/>
      <protection hidden="1"/>
    </xf>
    <xf numFmtId="0" fontId="13" fillId="3" borderId="43" xfId="0" applyFont="1" applyFill="1" applyBorder="1" applyAlignment="1" applyProtection="1">
      <alignment horizontal="center" vertical="center"/>
      <protection hidden="1"/>
    </xf>
    <xf numFmtId="164" fontId="14" fillId="4" borderId="28" xfId="0" applyNumberFormat="1" applyFont="1" applyFill="1" applyBorder="1" applyAlignment="1" applyProtection="1">
      <alignment horizontal="right" vertical="center"/>
      <protection hidden="1"/>
    </xf>
    <xf numFmtId="0" fontId="7" fillId="3" borderId="1" xfId="0" applyFont="1" applyFill="1" applyBorder="1" applyAlignment="1" applyProtection="1">
      <alignment horizontal="righ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36" xfId="0" applyFont="1" applyFill="1" applyBorder="1" applyAlignment="1" applyProtection="1">
      <alignment horizontal="center" vertical="center"/>
      <protection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168" fontId="1" fillId="5" borderId="5" xfId="0" applyNumberFormat="1" applyFont="1" applyFill="1" applyBorder="1" applyAlignment="1" applyProtection="1">
      <alignment vertical="center"/>
      <protection hidden="1"/>
    </xf>
    <xf numFmtId="0" fontId="1" fillId="5" borderId="10" xfId="0" applyFont="1" applyFill="1" applyBorder="1" applyAlignment="1" applyProtection="1">
      <alignment vertical="center"/>
      <protection locked="0" hidden="1"/>
    </xf>
    <xf numFmtId="0" fontId="1" fillId="5" borderId="9" xfId="0" applyFont="1" applyFill="1" applyBorder="1" applyAlignment="1" applyProtection="1">
      <alignment horizontal="right" vertical="center"/>
      <protection locked="0" hidden="1"/>
    </xf>
    <xf numFmtId="14" fontId="1" fillId="5" borderId="10" xfId="0" applyNumberFormat="1" applyFont="1" applyFill="1" applyBorder="1" applyAlignment="1" applyProtection="1">
      <alignment horizontal="center" vertical="center"/>
      <protection locked="0" hidden="1"/>
    </xf>
    <xf numFmtId="0" fontId="1" fillId="5" borderId="33" xfId="0" applyFont="1" applyFill="1" applyBorder="1" applyAlignment="1" applyProtection="1">
      <alignment horizontal="left" vertical="center"/>
      <protection locked="0" hidden="1"/>
    </xf>
    <xf numFmtId="0" fontId="1" fillId="5" borderId="56" xfId="0" applyFont="1" applyFill="1" applyBorder="1" applyAlignment="1" applyProtection="1">
      <alignment horizontal="center" vertical="center"/>
      <protection locked="0" hidden="1"/>
    </xf>
    <xf numFmtId="0" fontId="1" fillId="5" borderId="37" xfId="0" applyFont="1" applyFill="1" applyBorder="1" applyAlignment="1" applyProtection="1">
      <alignment horizontal="center" vertical="center"/>
      <protection locked="0" hidden="1"/>
    </xf>
    <xf numFmtId="0" fontId="1" fillId="5" borderId="33" xfId="0" applyFont="1" applyFill="1" applyBorder="1" applyAlignment="1" applyProtection="1">
      <alignment horizontal="center" vertical="center"/>
      <protection hidden="1"/>
    </xf>
    <xf numFmtId="0" fontId="15" fillId="5" borderId="64" xfId="0" applyFont="1" applyFill="1" applyBorder="1" applyAlignment="1" applyProtection="1">
      <alignment horizontal="left" vertical="center"/>
      <protection hidden="1"/>
    </xf>
    <xf numFmtId="14" fontId="4" fillId="5" borderId="60" xfId="0" applyNumberFormat="1" applyFont="1" applyFill="1" applyBorder="1" applyAlignment="1" applyProtection="1">
      <alignment horizontal="left" vertical="center"/>
      <protection hidden="1"/>
    </xf>
    <xf numFmtId="14" fontId="4" fillId="5" borderId="52" xfId="0" applyNumberFormat="1" applyFont="1" applyFill="1" applyBorder="1" applyAlignment="1" applyProtection="1">
      <alignment horizontal="left" vertical="center"/>
      <protection hidden="1"/>
    </xf>
    <xf numFmtId="166" fontId="1" fillId="5" borderId="53" xfId="0" applyNumberFormat="1" applyFont="1" applyFill="1" applyBorder="1" applyAlignment="1" applyProtection="1">
      <alignment horizontal="right" vertical="center"/>
      <protection hidden="1"/>
    </xf>
    <xf numFmtId="166" fontId="1" fillId="5" borderId="64" xfId="0" applyNumberFormat="1" applyFont="1" applyFill="1" applyBorder="1" applyAlignment="1" applyProtection="1">
      <alignment horizontal="right" vertical="center"/>
      <protection hidden="1"/>
    </xf>
    <xf numFmtId="166" fontId="1" fillId="5" borderId="60" xfId="0" applyNumberFormat="1" applyFont="1" applyFill="1" applyBorder="1" applyAlignment="1" applyProtection="1">
      <alignment horizontal="right" vertical="center"/>
      <protection hidden="1"/>
    </xf>
    <xf numFmtId="164" fontId="1" fillId="5" borderId="60" xfId="0" applyNumberFormat="1" applyFont="1" applyFill="1" applyBorder="1" applyAlignment="1" applyProtection="1">
      <alignment horizontal="right" vertical="center"/>
      <protection hidden="1"/>
    </xf>
    <xf numFmtId="0" fontId="1" fillId="6" borderId="8" xfId="0" applyFont="1" applyFill="1" applyBorder="1" applyAlignment="1" applyProtection="1">
      <alignment vertical="center"/>
      <protection locked="0" hidden="1"/>
    </xf>
    <xf numFmtId="0" fontId="1" fillId="6" borderId="2" xfId="0" applyFont="1" applyFill="1" applyBorder="1" applyAlignment="1" applyProtection="1">
      <alignment horizontal="right" vertical="center"/>
      <protection locked="0" hidden="1"/>
    </xf>
    <xf numFmtId="14" fontId="1" fillId="6" borderId="8" xfId="0" applyNumberFormat="1" applyFont="1" applyFill="1" applyBorder="1" applyAlignment="1" applyProtection="1">
      <alignment horizontal="center" vertical="center"/>
      <protection locked="0" hidden="1"/>
    </xf>
    <xf numFmtId="0" fontId="1" fillId="6" borderId="32" xfId="0" applyFont="1" applyFill="1" applyBorder="1" applyAlignment="1" applyProtection="1">
      <alignment horizontal="left" vertical="center"/>
      <protection locked="0" hidden="1"/>
    </xf>
    <xf numFmtId="0" fontId="1" fillId="6" borderId="56" xfId="0" applyFont="1" applyFill="1" applyBorder="1" applyAlignment="1" applyProtection="1">
      <alignment horizontal="center" vertical="center"/>
      <protection locked="0" hidden="1"/>
    </xf>
    <xf numFmtId="0" fontId="15" fillId="5" borderId="56" xfId="0" applyFont="1" applyFill="1" applyBorder="1" applyAlignment="1" applyProtection="1">
      <alignment horizontal="left" vertical="center"/>
      <protection hidden="1"/>
    </xf>
    <xf numFmtId="14" fontId="4" fillId="5" borderId="33" xfId="0" applyNumberFormat="1" applyFont="1" applyFill="1" applyBorder="1" applyAlignment="1" applyProtection="1">
      <alignment horizontal="left" vertical="center"/>
      <protection hidden="1"/>
    </xf>
    <xf numFmtId="14" fontId="4" fillId="5" borderId="57" xfId="0" applyNumberFormat="1" applyFont="1" applyFill="1" applyBorder="1" applyAlignment="1" applyProtection="1">
      <alignment horizontal="left" vertical="center"/>
      <protection hidden="1"/>
    </xf>
    <xf numFmtId="166" fontId="1" fillId="5" borderId="49" xfId="0" applyNumberFormat="1" applyFont="1" applyFill="1" applyBorder="1" applyAlignment="1" applyProtection="1">
      <alignment horizontal="right" vertical="center"/>
      <protection hidden="1"/>
    </xf>
    <xf numFmtId="166" fontId="1" fillId="5" borderId="51" xfId="0" applyNumberFormat="1" applyFont="1" applyFill="1" applyBorder="1" applyAlignment="1" applyProtection="1">
      <alignment horizontal="right" vertical="center"/>
      <protection hidden="1"/>
    </xf>
    <xf numFmtId="166" fontId="1" fillId="5" borderId="32" xfId="0" applyNumberFormat="1" applyFont="1" applyFill="1" applyBorder="1" applyAlignment="1" applyProtection="1">
      <alignment horizontal="right" vertical="center"/>
      <protection hidden="1"/>
    </xf>
    <xf numFmtId="166" fontId="1" fillId="5" borderId="3" xfId="0" applyNumberFormat="1" applyFont="1" applyFill="1" applyBorder="1" applyAlignment="1" applyProtection="1">
      <alignment horizontal="right" vertical="center"/>
      <protection hidden="1"/>
    </xf>
    <xf numFmtId="164" fontId="1" fillId="5" borderId="32" xfId="0" applyNumberFormat="1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vertical="center"/>
      <protection locked="0" hidden="1"/>
    </xf>
    <xf numFmtId="0" fontId="1" fillId="5" borderId="2" xfId="0" applyFont="1" applyFill="1" applyBorder="1" applyAlignment="1" applyProtection="1">
      <alignment horizontal="right" vertical="center"/>
      <protection locked="0" hidden="1"/>
    </xf>
    <xf numFmtId="14" fontId="1" fillId="5" borderId="8" xfId="0" applyNumberFormat="1" applyFont="1" applyFill="1" applyBorder="1" applyAlignment="1" applyProtection="1">
      <alignment horizontal="center" vertical="center"/>
      <protection locked="0" hidden="1"/>
    </xf>
    <xf numFmtId="0" fontId="1" fillId="5" borderId="32" xfId="0" applyFont="1" applyFill="1" applyBorder="1" applyAlignment="1" applyProtection="1">
      <alignment horizontal="left" vertical="center"/>
      <protection locked="0" hidden="1"/>
    </xf>
    <xf numFmtId="0" fontId="15" fillId="5" borderId="10" xfId="0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3" borderId="23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 applyProtection="1">
      <alignment horizontal="right" vertical="center"/>
      <protection hidden="1"/>
    </xf>
    <xf numFmtId="164" fontId="1" fillId="4" borderId="36" xfId="0" applyNumberFormat="1" applyFont="1" applyFill="1" applyBorder="1" applyAlignment="1" applyProtection="1">
      <alignment horizontal="right" vertical="center"/>
      <protection hidden="1"/>
    </xf>
    <xf numFmtId="164" fontId="1" fillId="4" borderId="17" xfId="0" applyNumberFormat="1" applyFont="1" applyFill="1" applyBorder="1" applyAlignment="1" applyProtection="1">
      <alignment horizontal="right" vertical="center"/>
      <protection hidden="1"/>
    </xf>
    <xf numFmtId="164" fontId="1" fillId="4" borderId="1" xfId="0" applyNumberFormat="1" applyFont="1" applyFill="1" applyBorder="1" applyAlignment="1" applyProtection="1">
      <alignment horizontal="right" vertical="center"/>
      <protection hidden="1"/>
    </xf>
    <xf numFmtId="165" fontId="17" fillId="4" borderId="23" xfId="0" applyNumberFormat="1" applyFont="1" applyFill="1" applyBorder="1" applyAlignment="1" applyProtection="1">
      <alignment horizontal="right" vertical="center"/>
      <protection hidden="1"/>
    </xf>
    <xf numFmtId="0" fontId="9" fillId="3" borderId="14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hidden="1"/>
    </xf>
    <xf numFmtId="168" fontId="1" fillId="5" borderId="59" xfId="0" applyNumberFormat="1" applyFont="1" applyFill="1" applyBorder="1" applyAlignment="1" applyProtection="1">
      <alignment vertical="center"/>
      <protection hidden="1"/>
    </xf>
    <xf numFmtId="166" fontId="1" fillId="5" borderId="59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/>
    <xf numFmtId="0" fontId="15" fillId="2" borderId="0" xfId="0" applyFont="1" applyFill="1" applyAlignment="1" applyProtection="1">
      <alignment vertical="center"/>
      <protection hidden="1"/>
    </xf>
    <xf numFmtId="168" fontId="15" fillId="5" borderId="5" xfId="0" applyNumberFormat="1" applyFont="1" applyFill="1" applyBorder="1" applyAlignment="1" applyProtection="1">
      <alignment vertical="center"/>
      <protection hidden="1"/>
    </xf>
    <xf numFmtId="168" fontId="15" fillId="6" borderId="3" xfId="0" applyNumberFormat="1" applyFont="1" applyFill="1" applyBorder="1" applyAlignment="1" applyProtection="1">
      <alignment vertical="center"/>
      <protection hidden="1"/>
    </xf>
    <xf numFmtId="168" fontId="15" fillId="5" borderId="3" xfId="0" applyNumberFormat="1" applyFont="1" applyFill="1" applyBorder="1" applyAlignment="1" applyProtection="1">
      <alignment vertical="center"/>
      <protection hidden="1"/>
    </xf>
    <xf numFmtId="168" fontId="1" fillId="5" borderId="11" xfId="0" applyNumberFormat="1" applyFont="1" applyFill="1" applyBorder="1" applyAlignment="1" applyProtection="1">
      <alignment horizontal="center" vertical="center"/>
      <protection hidden="1"/>
    </xf>
    <xf numFmtId="168" fontId="1" fillId="5" borderId="12" xfId="0" applyNumberFormat="1" applyFont="1" applyFill="1" applyBorder="1" applyAlignment="1" applyProtection="1">
      <alignment horizontal="center" vertical="center"/>
      <protection hidden="1"/>
    </xf>
    <xf numFmtId="168" fontId="1" fillId="5" borderId="9" xfId="0" applyNumberFormat="1" applyFont="1" applyFill="1" applyBorder="1" applyAlignment="1" applyProtection="1">
      <alignment horizontal="center" vertical="center"/>
      <protection hidden="1"/>
    </xf>
    <xf numFmtId="168" fontId="1" fillId="5" borderId="56" xfId="0" applyNumberFormat="1" applyFont="1" applyFill="1" applyBorder="1" applyAlignment="1" applyProtection="1">
      <alignment horizontal="right" vertical="center"/>
      <protection hidden="1"/>
    </xf>
    <xf numFmtId="0" fontId="9" fillId="3" borderId="35" xfId="0" applyFont="1" applyFill="1" applyBorder="1" applyAlignment="1" applyProtection="1">
      <alignment horizontal="center" vertical="center"/>
      <protection hidden="1"/>
    </xf>
    <xf numFmtId="0" fontId="1" fillId="9" borderId="29" xfId="0" applyFont="1" applyFill="1" applyBorder="1" applyAlignment="1">
      <alignment vertical="center"/>
    </xf>
    <xf numFmtId="164" fontId="1" fillId="9" borderId="29" xfId="0" applyNumberFormat="1" applyFont="1" applyFill="1" applyBorder="1" applyAlignment="1">
      <alignment vertical="center"/>
    </xf>
    <xf numFmtId="0" fontId="5" fillId="9" borderId="29" xfId="0" applyFont="1" applyFill="1" applyBorder="1" applyAlignment="1">
      <alignment vertical="center"/>
    </xf>
    <xf numFmtId="166" fontId="1" fillId="9" borderId="29" xfId="0" applyNumberFormat="1" applyFont="1" applyFill="1" applyBorder="1" applyAlignment="1">
      <alignment vertical="center"/>
    </xf>
    <xf numFmtId="0" fontId="9" fillId="9" borderId="29" xfId="0" applyFont="1" applyFill="1" applyBorder="1" applyAlignment="1">
      <alignment vertical="center"/>
    </xf>
    <xf numFmtId="0" fontId="9" fillId="3" borderId="36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166" fontId="1" fillId="2" borderId="0" xfId="0" applyNumberFormat="1" applyFont="1" applyFill="1" applyAlignment="1">
      <alignment vertical="center"/>
    </xf>
    <xf numFmtId="0" fontId="9" fillId="3" borderId="43" xfId="0" applyFont="1" applyFill="1" applyBorder="1" applyAlignment="1" applyProtection="1">
      <alignment vertical="center"/>
      <protection hidden="1"/>
    </xf>
    <xf numFmtId="0" fontId="9" fillId="3" borderId="62" xfId="0" applyFont="1" applyFill="1" applyBorder="1" applyAlignment="1" applyProtection="1">
      <alignment vertical="center"/>
      <protection hidden="1"/>
    </xf>
    <xf numFmtId="0" fontId="7" fillId="3" borderId="43" xfId="0" applyFont="1" applyFill="1" applyBorder="1" applyAlignment="1" applyProtection="1">
      <alignment horizontal="center" vertical="center"/>
      <protection hidden="1"/>
    </xf>
    <xf numFmtId="0" fontId="7" fillId="3" borderId="38" xfId="0" applyFont="1" applyFill="1" applyBorder="1" applyAlignment="1" applyProtection="1">
      <alignment horizontal="left" vertical="center"/>
      <protection hidden="1"/>
    </xf>
    <xf numFmtId="164" fontId="6" fillId="4" borderId="28" xfId="0" applyNumberFormat="1" applyFont="1" applyFill="1" applyBorder="1" applyAlignment="1" applyProtection="1">
      <alignment horizontal="right" vertical="center"/>
      <protection hidden="1"/>
    </xf>
    <xf numFmtId="164" fontId="6" fillId="4" borderId="42" xfId="0" applyNumberFormat="1" applyFont="1" applyFill="1" applyBorder="1" applyAlignment="1" applyProtection="1">
      <alignment horizontal="right" vertical="center"/>
      <protection hidden="1"/>
    </xf>
    <xf numFmtId="164" fontId="6" fillId="4" borderId="55" xfId="0" applyNumberFormat="1" applyFont="1" applyFill="1" applyBorder="1" applyAlignment="1" applyProtection="1">
      <alignment horizontal="right" vertical="center"/>
      <protection hidden="1"/>
    </xf>
    <xf numFmtId="0" fontId="18" fillId="3" borderId="63" xfId="0" applyFont="1" applyFill="1" applyBorder="1" applyAlignment="1" applyProtection="1">
      <alignment horizontal="center" vertical="center"/>
      <protection hidden="1"/>
    </xf>
    <xf numFmtId="165" fontId="17" fillId="4" borderId="19" xfId="0" applyNumberFormat="1" applyFont="1" applyFill="1" applyBorder="1" applyAlignment="1" applyProtection="1">
      <alignment horizontal="center" vertical="center"/>
      <protection hidden="1"/>
    </xf>
    <xf numFmtId="0" fontId="17" fillId="4" borderId="14" xfId="0" applyFont="1" applyFill="1" applyBorder="1" applyAlignment="1">
      <alignment horizontal="center" vertical="center"/>
    </xf>
    <xf numFmtId="166" fontId="17" fillId="4" borderId="33" xfId="0" applyNumberFormat="1" applyFont="1" applyFill="1" applyBorder="1" applyAlignment="1" applyProtection="1">
      <alignment horizontal="right" vertical="center"/>
      <protection hidden="1"/>
    </xf>
    <xf numFmtId="164" fontId="17" fillId="4" borderId="19" xfId="0" applyNumberFormat="1" applyFont="1" applyFill="1" applyBorder="1" applyAlignment="1" applyProtection="1">
      <alignment horizontal="center" vertical="center"/>
      <protection hidden="1"/>
    </xf>
    <xf numFmtId="164" fontId="17" fillId="4" borderId="41" xfId="0" applyNumberFormat="1" applyFont="1" applyFill="1" applyBorder="1" applyAlignment="1" applyProtection="1">
      <alignment horizontal="center" vertical="center"/>
      <protection hidden="1"/>
    </xf>
    <xf numFmtId="165" fontId="19" fillId="4" borderId="24" xfId="0" applyNumberFormat="1" applyFont="1" applyFill="1" applyBorder="1" applyAlignment="1" applyProtection="1">
      <alignment horizontal="right" vertical="center"/>
      <protection hidden="1"/>
    </xf>
    <xf numFmtId="166" fontId="19" fillId="4" borderId="26" xfId="0" applyNumberFormat="1" applyFont="1" applyFill="1" applyBorder="1" applyAlignment="1" applyProtection="1">
      <alignment horizontal="right" vertical="center"/>
      <protection hidden="1"/>
    </xf>
    <xf numFmtId="0" fontId="17" fillId="3" borderId="24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6" fillId="3" borderId="63" xfId="0" applyFont="1" applyFill="1" applyBorder="1" applyAlignment="1" applyProtection="1">
      <alignment horizontal="center" vertical="center"/>
      <protection hidden="1"/>
    </xf>
    <xf numFmtId="14" fontId="4" fillId="5" borderId="65" xfId="0" applyNumberFormat="1" applyFont="1" applyFill="1" applyBorder="1" applyAlignment="1" applyProtection="1">
      <alignment horizontal="left" vertical="center"/>
      <protection hidden="1"/>
    </xf>
    <xf numFmtId="166" fontId="1" fillId="5" borderId="50" xfId="0" applyNumberFormat="1" applyFont="1" applyFill="1" applyBorder="1" applyAlignment="1" applyProtection="1">
      <alignment horizontal="right" vertical="center"/>
      <protection hidden="1"/>
    </xf>
    <xf numFmtId="166" fontId="1" fillId="5" borderId="66" xfId="0" applyNumberFormat="1" applyFont="1" applyFill="1" applyBorder="1" applyAlignment="1" applyProtection="1">
      <alignment horizontal="right" vertical="center"/>
      <protection hidden="1"/>
    </xf>
    <xf numFmtId="166" fontId="1" fillId="5" borderId="2" xfId="0" applyNumberFormat="1" applyFont="1" applyFill="1" applyBorder="1" applyAlignment="1" applyProtection="1">
      <alignment horizontal="right" vertical="center"/>
      <protection hidden="1"/>
    </xf>
    <xf numFmtId="166" fontId="1" fillId="5" borderId="31" xfId="0" applyNumberFormat="1" applyFont="1" applyFill="1" applyBorder="1" applyAlignment="1" applyProtection="1">
      <alignment horizontal="right" vertical="center"/>
      <protection hidden="1"/>
    </xf>
    <xf numFmtId="166" fontId="1" fillId="5" borderId="40" xfId="0" applyNumberFormat="1" applyFont="1" applyFill="1" applyBorder="1" applyAlignment="1" applyProtection="1">
      <alignment horizontal="right" vertical="center"/>
      <protection hidden="1"/>
    </xf>
    <xf numFmtId="166" fontId="1" fillId="5" borderId="59" xfId="0" applyNumberFormat="1" applyFont="1" applyFill="1" applyBorder="1" applyAlignment="1" applyProtection="1">
      <alignment horizontal="right" vertical="center"/>
      <protection hidden="1"/>
    </xf>
    <xf numFmtId="166" fontId="1" fillId="5" borderId="56" xfId="0" applyNumberFormat="1" applyFont="1" applyFill="1" applyBorder="1" applyAlignment="1" applyProtection="1">
      <alignment horizontal="right" vertical="center"/>
      <protection hidden="1"/>
    </xf>
    <xf numFmtId="166" fontId="1" fillId="5" borderId="5" xfId="0" applyNumberFormat="1" applyFont="1" applyFill="1" applyBorder="1" applyAlignment="1" applyProtection="1">
      <alignment horizontal="right" vertical="center"/>
      <protection hidden="1"/>
    </xf>
    <xf numFmtId="166" fontId="1" fillId="5" borderId="62" xfId="0" applyNumberFormat="1" applyFont="1" applyFill="1" applyBorder="1" applyAlignment="1" applyProtection="1">
      <alignment horizontal="right" vertical="center"/>
      <protection hidden="1"/>
    </xf>
    <xf numFmtId="166" fontId="19" fillId="4" borderId="67" xfId="0" applyNumberFormat="1" applyFont="1" applyFill="1" applyBorder="1" applyAlignment="1" applyProtection="1">
      <alignment horizontal="right" vertical="center"/>
      <protection hidden="1"/>
    </xf>
    <xf numFmtId="166" fontId="1" fillId="5" borderId="68" xfId="0" applyNumberFormat="1" applyFont="1" applyFill="1" applyBorder="1" applyAlignment="1" applyProtection="1">
      <alignment horizontal="right" vertical="center"/>
      <protection hidden="1"/>
    </xf>
    <xf numFmtId="166" fontId="1" fillId="5" borderId="8" xfId="0" applyNumberFormat="1" applyFont="1" applyFill="1" applyBorder="1" applyAlignment="1" applyProtection="1">
      <alignment horizontal="right" vertical="center"/>
      <protection hidden="1"/>
    </xf>
    <xf numFmtId="166" fontId="2" fillId="7" borderId="27" xfId="0" applyNumberFormat="1" applyFont="1" applyFill="1" applyBorder="1" applyAlignment="1" applyProtection="1">
      <alignment horizontal="right" vertical="center"/>
      <protection hidden="1"/>
    </xf>
    <xf numFmtId="164" fontId="17" fillId="10" borderId="25" xfId="0" quotePrefix="1" applyNumberFormat="1" applyFont="1" applyFill="1" applyBorder="1" applyAlignment="1" applyProtection="1">
      <alignment horizontal="right" vertical="center"/>
      <protection hidden="1"/>
    </xf>
    <xf numFmtId="166" fontId="9" fillId="8" borderId="0" xfId="0" applyNumberFormat="1" applyFont="1" applyFill="1" applyAlignment="1">
      <alignment vertical="center"/>
    </xf>
    <xf numFmtId="167" fontId="1" fillId="10" borderId="22" xfId="0" applyNumberFormat="1" applyFont="1" applyFill="1" applyBorder="1" applyAlignment="1" applyProtection="1">
      <alignment horizontal="center" vertical="center"/>
      <protection hidden="1"/>
    </xf>
    <xf numFmtId="167" fontId="1" fillId="10" borderId="27" xfId="0" applyNumberFormat="1" applyFont="1" applyFill="1" applyBorder="1" applyAlignment="1" applyProtection="1">
      <alignment horizontal="center" vertical="center"/>
      <protection hidden="1"/>
    </xf>
    <xf numFmtId="0" fontId="7" fillId="3" borderId="43" xfId="0" applyFont="1" applyFill="1" applyBorder="1" applyAlignment="1" applyProtection="1">
      <alignment horizontal="center" vertical="center"/>
      <protection hidden="1"/>
    </xf>
    <xf numFmtId="0" fontId="7" fillId="3" borderId="62" xfId="0" applyFont="1" applyFill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13" fillId="3" borderId="17" xfId="0" applyFont="1" applyFill="1" applyBorder="1" applyAlignment="1" applyProtection="1">
      <alignment horizontal="left" vertical="center"/>
      <protection hidden="1"/>
    </xf>
    <xf numFmtId="0" fontId="13" fillId="3" borderId="4" xfId="0" applyFont="1" applyFill="1" applyBorder="1" applyAlignment="1" applyProtection="1">
      <alignment horizontal="left" vertical="center"/>
      <protection hidden="1"/>
    </xf>
    <xf numFmtId="0" fontId="13" fillId="3" borderId="16" xfId="0" applyFont="1" applyFill="1" applyBorder="1" applyAlignment="1" applyProtection="1">
      <alignment horizontal="center" vertical="center"/>
      <protection hidden="1"/>
    </xf>
    <xf numFmtId="0" fontId="13" fillId="3" borderId="19" xfId="0" applyFont="1" applyFill="1" applyBorder="1" applyAlignment="1" applyProtection="1">
      <alignment horizontal="center" vertical="center"/>
      <protection hidden="1"/>
    </xf>
    <xf numFmtId="0" fontId="10" fillId="4" borderId="44" xfId="0" applyFont="1" applyFill="1" applyBorder="1" applyAlignment="1" applyProtection="1">
      <alignment horizontal="center" vertical="center"/>
      <protection hidden="1"/>
    </xf>
    <xf numFmtId="0" fontId="10" fillId="4" borderId="45" xfId="0" applyFont="1" applyFill="1" applyBorder="1" applyAlignment="1" applyProtection="1">
      <alignment horizontal="center" vertical="center"/>
      <protection hidden="1"/>
    </xf>
    <xf numFmtId="0" fontId="10" fillId="4" borderId="46" xfId="0" applyFont="1" applyFill="1" applyBorder="1" applyAlignment="1" applyProtection="1">
      <alignment horizontal="center" vertical="center"/>
      <protection hidden="1"/>
    </xf>
    <xf numFmtId="0" fontId="10" fillId="4" borderId="47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0" fillId="4" borderId="13" xfId="0" applyFont="1" applyFill="1" applyBorder="1" applyAlignment="1" applyProtection="1">
      <alignment horizontal="center" vertical="center"/>
      <protection hidden="1"/>
    </xf>
    <xf numFmtId="0" fontId="10" fillId="4" borderId="48" xfId="0" applyFont="1" applyFill="1" applyBorder="1" applyAlignment="1" applyProtection="1">
      <alignment horizontal="center" vertical="center"/>
      <protection hidden="1"/>
    </xf>
    <xf numFmtId="0" fontId="10" fillId="4" borderId="14" xfId="0" applyFont="1" applyFill="1" applyBorder="1" applyAlignment="1" applyProtection="1">
      <alignment horizontal="center" vertical="center"/>
      <protection hidden="1"/>
    </xf>
    <xf numFmtId="0" fontId="10" fillId="4" borderId="15" xfId="0" applyFont="1" applyFill="1" applyBorder="1" applyAlignment="1" applyProtection="1">
      <alignment horizontal="center" vertical="center"/>
      <protection hidden="1"/>
    </xf>
    <xf numFmtId="0" fontId="13" fillId="3" borderId="17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18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13" fillId="3" borderId="14" xfId="0" applyFont="1" applyFill="1" applyBorder="1" applyAlignment="1" applyProtection="1">
      <alignment horizontal="center" vertical="center"/>
      <protection hidden="1"/>
    </xf>
    <xf numFmtId="0" fontId="13" fillId="3" borderId="15" xfId="0" applyFont="1" applyFill="1" applyBorder="1" applyAlignment="1" applyProtection="1">
      <alignment horizontal="center" vertical="center"/>
      <protection hidden="1"/>
    </xf>
    <xf numFmtId="0" fontId="12" fillId="3" borderId="16" xfId="0" applyFont="1" applyFill="1" applyBorder="1" applyAlignment="1" applyProtection="1">
      <alignment horizontal="center" vertic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12" fillId="3" borderId="19" xfId="0" applyFont="1" applyFill="1" applyBorder="1" applyAlignment="1" applyProtection="1">
      <alignment horizontal="center" vertical="center"/>
      <protection hidden="1"/>
    </xf>
    <xf numFmtId="0" fontId="12" fillId="3" borderId="28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2" fillId="3" borderId="13" xfId="0" applyFont="1" applyFill="1" applyBorder="1" applyAlignment="1" applyProtection="1">
      <alignment horizontal="center" vertical="center"/>
      <protection hidden="1"/>
    </xf>
    <xf numFmtId="0" fontId="12" fillId="3" borderId="20" xfId="0" applyFont="1" applyFill="1" applyBorder="1" applyAlignment="1" applyProtection="1">
      <alignment horizontal="center" vertical="center"/>
      <protection hidden="1"/>
    </xf>
    <xf numFmtId="0" fontId="12" fillId="3" borderId="14" xfId="0" applyFont="1" applyFill="1" applyBorder="1" applyAlignment="1" applyProtection="1">
      <alignment horizontal="center" vertical="center"/>
      <protection hidden="1"/>
    </xf>
    <xf numFmtId="0" fontId="12" fillId="3" borderId="15" xfId="0" applyFont="1" applyFill="1" applyBorder="1" applyAlignment="1" applyProtection="1">
      <alignment horizontal="center" vertical="center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58" xfId="0" applyFont="1" applyFill="1" applyBorder="1" applyAlignment="1" applyProtection="1">
      <alignment horizontal="center" vertical="center" wrapText="1"/>
      <protection hidden="1"/>
    </xf>
    <xf numFmtId="0" fontId="13" fillId="3" borderId="54" xfId="0" applyFont="1" applyFill="1" applyBorder="1" applyAlignment="1" applyProtection="1">
      <alignment horizontal="center" vertical="center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9" fillId="3" borderId="43" xfId="0" applyFont="1" applyFill="1" applyBorder="1" applyAlignment="1" applyProtection="1">
      <alignment horizontal="center" vertical="center"/>
      <protection hidden="1"/>
    </xf>
    <xf numFmtId="0" fontId="9" fillId="3" borderId="62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16" fillId="3" borderId="18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horizontal="center" vertical="center"/>
      <protection hidden="1"/>
    </xf>
    <xf numFmtId="0" fontId="16" fillId="3" borderId="20" xfId="0" applyFont="1" applyFill="1" applyBorder="1" applyAlignment="1" applyProtection="1">
      <alignment horizontal="center" vertical="center"/>
      <protection hidden="1"/>
    </xf>
    <xf numFmtId="0" fontId="16" fillId="3" borderId="14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3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</font>
    </dxf>
    <dxf>
      <font>
        <b val="0"/>
        <i val="0"/>
      </font>
    </dxf>
    <dxf>
      <font>
        <b/>
        <i/>
        <color rgb="FF0070C0"/>
      </font>
    </dxf>
    <dxf>
      <font>
        <b val="0"/>
        <i val="0"/>
        <color rgb="FF0070C0"/>
      </font>
    </dxf>
    <dxf>
      <font>
        <b/>
        <i/>
        <strike/>
        <color rgb="FFFFFF00"/>
      </font>
      <fill>
        <patternFill patternType="none">
          <bgColor auto="1"/>
        </patternFill>
      </fill>
    </dxf>
    <dxf>
      <font>
        <b val="0"/>
        <i val="0"/>
        <strike/>
        <color rgb="FFFFFF00"/>
      </font>
    </dxf>
    <dxf>
      <fill>
        <patternFill>
          <bgColor rgb="FFFF9953"/>
        </patternFill>
      </fill>
    </dxf>
    <dxf>
      <fill>
        <patternFill>
          <bgColor rgb="FFA49B88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colors>
    <mruColors>
      <color rgb="FFFF9953"/>
      <color rgb="FFA49B88"/>
      <color rgb="FF644D52"/>
      <color rgb="FF332532"/>
      <color rgb="FF01A2A6"/>
      <color rgb="FF191724"/>
      <color rgb="FF29D9C2"/>
      <color rgb="FFD18952"/>
      <color rgb="FFFDB157"/>
      <color rgb="FF4C4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2532"/>
  </sheetPr>
  <dimension ref="A1:AD118"/>
  <sheetViews>
    <sheetView zoomScale="140" zoomScaleNormal="140" workbookViewId="0">
      <pane xSplit="9" ySplit="18" topLeftCell="Q19" activePane="bottomRight" state="frozenSplit"/>
      <selection pane="topRight" activeCell="P1" sqref="P1"/>
      <selection pane="bottomLeft" activeCell="A9" sqref="A9"/>
      <selection pane="bottomRight" activeCell="I19" sqref="I19"/>
    </sheetView>
  </sheetViews>
  <sheetFormatPr defaultColWidth="11.42578125" defaultRowHeight="15" customHeight="1" x14ac:dyDescent="0.25"/>
  <cols>
    <col min="1" max="1" width="8.28515625" style="1" customWidth="1"/>
    <col min="2" max="2" width="25.7109375" style="1" customWidth="1"/>
    <col min="3" max="3" width="12.7109375" style="1" customWidth="1"/>
    <col min="4" max="5" width="14.42578125" style="1" bestFit="1" customWidth="1"/>
    <col min="6" max="6" width="12" style="1" customWidth="1"/>
    <col min="7" max="7" width="8.7109375" style="68" customWidth="1"/>
    <col min="8" max="8" width="6.42578125" style="1" bestFit="1" customWidth="1"/>
    <col min="9" max="9" width="6.7109375" style="1" bestFit="1" customWidth="1"/>
    <col min="10" max="10" width="8.7109375" style="1" bestFit="1" customWidth="1"/>
    <col min="11" max="11" width="11" style="1" customWidth="1"/>
    <col min="12" max="12" width="11" style="1" bestFit="1" customWidth="1"/>
    <col min="13" max="14" width="9.85546875" style="1" customWidth="1"/>
    <col min="15" max="15" width="9.85546875" style="1" bestFit="1" customWidth="1"/>
    <col min="16" max="16" width="9.85546875" style="1" customWidth="1"/>
    <col min="17" max="17" width="11.7109375" style="1" bestFit="1" customWidth="1"/>
    <col min="18" max="18" width="11.7109375" style="1" customWidth="1"/>
    <col min="19" max="19" width="11.85546875" style="1" bestFit="1" customWidth="1"/>
    <col min="20" max="20" width="11.85546875" style="1" customWidth="1"/>
    <col min="21" max="21" width="8.28515625" style="1" bestFit="1" customWidth="1"/>
    <col min="22" max="22" width="8" style="1" bestFit="1" customWidth="1"/>
    <col min="23" max="23" width="8" style="1" customWidth="1"/>
    <col min="24" max="24" width="8.42578125" style="1" bestFit="1" customWidth="1"/>
    <col min="25" max="25" width="8.7109375" style="1" customWidth="1"/>
    <col min="26" max="26" width="2.7109375" style="1" customWidth="1"/>
    <col min="27" max="27" width="5.7109375" style="49" bestFit="1" customWidth="1"/>
    <col min="28" max="28" width="13.7109375" style="49" bestFit="1" customWidth="1"/>
    <col min="29" max="29" width="5.7109375" style="49" bestFit="1" customWidth="1"/>
    <col min="30" max="30" width="6.85546875" style="49" bestFit="1" customWidth="1"/>
    <col min="31" max="16384" width="11.42578125" style="1"/>
  </cols>
  <sheetData>
    <row r="1" spans="1:30" ht="15" customHeight="1" x14ac:dyDescent="0.25">
      <c r="G1" s="49"/>
      <c r="H1" s="49"/>
      <c r="I1" s="49"/>
      <c r="J1" s="49"/>
      <c r="Q1" s="1" t="s">
        <v>13</v>
      </c>
      <c r="AA1" s="1"/>
      <c r="AB1" s="1"/>
      <c r="AC1" s="1"/>
      <c r="AD1" s="1"/>
    </row>
    <row r="2" spans="1:30" ht="15" customHeight="1" x14ac:dyDescent="0.25">
      <c r="G2" s="49"/>
      <c r="H2" s="49"/>
      <c r="I2" s="49"/>
      <c r="J2" s="49"/>
      <c r="AA2" s="1"/>
      <c r="AB2" s="1"/>
      <c r="AC2" s="1"/>
      <c r="AD2" s="1"/>
    </row>
    <row r="3" spans="1:30" ht="15" customHeight="1" x14ac:dyDescent="0.25">
      <c r="G3" s="49"/>
      <c r="H3" s="49"/>
      <c r="I3" s="49"/>
      <c r="J3" s="49"/>
      <c r="AA3" s="1"/>
      <c r="AB3" s="1"/>
      <c r="AC3" s="1"/>
      <c r="AD3" s="1"/>
    </row>
    <row r="4" spans="1:30" ht="15" customHeight="1" x14ac:dyDescent="0.25">
      <c r="G4" s="49"/>
      <c r="H4" s="49"/>
      <c r="I4" s="49"/>
      <c r="J4" s="49"/>
      <c r="AA4" s="1"/>
      <c r="AB4" s="1"/>
      <c r="AC4" s="1"/>
      <c r="AD4" s="1"/>
    </row>
    <row r="5" spans="1:30" ht="15" customHeight="1" x14ac:dyDescent="0.25">
      <c r="G5" s="49"/>
      <c r="H5" s="49"/>
      <c r="I5" s="49"/>
      <c r="J5" s="49"/>
      <c r="AA5" s="1"/>
      <c r="AB5" s="1"/>
      <c r="AC5" s="1"/>
      <c r="AD5" s="1"/>
    </row>
    <row r="6" spans="1:30" ht="15" customHeight="1" x14ac:dyDescent="0.25">
      <c r="G6" s="49"/>
      <c r="H6" s="49"/>
      <c r="I6" s="49"/>
      <c r="J6" s="49"/>
      <c r="AA6" s="1"/>
      <c r="AB6" s="1"/>
      <c r="AC6" s="1"/>
      <c r="AD6" s="1"/>
    </row>
    <row r="7" spans="1:30" ht="15" customHeight="1" x14ac:dyDescent="0.25">
      <c r="G7" s="49"/>
      <c r="H7" s="49"/>
      <c r="I7" s="49"/>
      <c r="J7" s="49"/>
      <c r="AA7" s="1"/>
      <c r="AB7" s="1"/>
      <c r="AC7" s="1"/>
      <c r="AD7" s="1"/>
    </row>
    <row r="8" spans="1:30" ht="15" customHeight="1" x14ac:dyDescent="0.25">
      <c r="G8" s="49"/>
      <c r="H8" s="49"/>
      <c r="I8" s="49"/>
      <c r="J8" s="49"/>
      <c r="AA8" s="1"/>
      <c r="AB8" s="1"/>
      <c r="AC8" s="1"/>
      <c r="AD8" s="1"/>
    </row>
    <row r="9" spans="1:30" ht="15" customHeight="1" x14ac:dyDescent="0.25">
      <c r="G9" s="49"/>
      <c r="H9" s="49"/>
      <c r="I9" s="49"/>
      <c r="J9" s="49"/>
      <c r="AA9" s="1"/>
      <c r="AB9" s="1"/>
      <c r="AC9" s="1"/>
      <c r="AD9" s="1"/>
    </row>
    <row r="10" spans="1:30" ht="15" customHeight="1" x14ac:dyDescent="0.25">
      <c r="G10" s="49"/>
      <c r="H10" s="49"/>
      <c r="I10" s="49"/>
      <c r="J10" s="49"/>
      <c r="AA10" s="1"/>
      <c r="AB10" s="1"/>
      <c r="AC10" s="1"/>
      <c r="AD10" s="1"/>
    </row>
    <row r="11" spans="1:30" ht="15" customHeight="1" x14ac:dyDescent="0.25">
      <c r="G11" s="49"/>
      <c r="H11" s="49"/>
      <c r="I11" s="49"/>
      <c r="J11" s="49"/>
      <c r="AA11" s="1"/>
      <c r="AB11" s="1"/>
      <c r="AC11" s="1"/>
      <c r="AD11" s="1"/>
    </row>
    <row r="12" spans="1:30" ht="15" customHeight="1" x14ac:dyDescent="0.25">
      <c r="G12" s="49"/>
      <c r="H12" s="49"/>
      <c r="I12" s="49"/>
      <c r="J12" s="49"/>
      <c r="AA12" s="1"/>
      <c r="AB12" s="1"/>
      <c r="AC12" s="1"/>
      <c r="AD12" s="1"/>
    </row>
    <row r="13" spans="1:30" ht="15" customHeight="1" x14ac:dyDescent="0.25">
      <c r="G13" s="49"/>
      <c r="H13" s="49"/>
      <c r="I13" s="49"/>
      <c r="J13" s="49"/>
      <c r="AA13" s="1"/>
      <c r="AB13" s="1"/>
      <c r="AC13" s="1"/>
      <c r="AD13" s="1"/>
    </row>
    <row r="14" spans="1:30" ht="15" customHeight="1" thickBot="1" x14ac:dyDescent="0.3">
      <c r="A14" s="2"/>
      <c r="B14" s="2"/>
      <c r="C14" s="2"/>
      <c r="D14" s="2"/>
      <c r="E14" s="2"/>
      <c r="F14" s="2"/>
      <c r="G14" s="1"/>
      <c r="Q14" s="3"/>
    </row>
    <row r="15" spans="1:30" ht="15" customHeight="1" thickTop="1" thickBot="1" x14ac:dyDescent="0.3">
      <c r="A15" s="132" t="s">
        <v>41</v>
      </c>
      <c r="B15" s="133"/>
      <c r="C15" s="134"/>
      <c r="D15" s="148" t="s">
        <v>54</v>
      </c>
      <c r="E15" s="149"/>
      <c r="F15" s="150"/>
      <c r="G15" s="141" t="s">
        <v>6</v>
      </c>
      <c r="H15" s="142"/>
      <c r="I15" s="142"/>
      <c r="J15" s="143"/>
      <c r="K15" s="160" t="s">
        <v>40</v>
      </c>
      <c r="L15" s="143"/>
      <c r="M15" s="128" t="s">
        <v>55</v>
      </c>
      <c r="N15" s="129"/>
      <c r="O15" s="130" t="s">
        <v>56</v>
      </c>
      <c r="P15" s="131"/>
      <c r="Q15" s="130" t="s">
        <v>9</v>
      </c>
      <c r="R15" s="131"/>
      <c r="S15" s="130" t="s">
        <v>10</v>
      </c>
      <c r="T15" s="131"/>
      <c r="U15" s="130" t="s">
        <v>11</v>
      </c>
      <c r="V15" s="131"/>
      <c r="W15" s="5" t="s">
        <v>12</v>
      </c>
      <c r="X15" s="5" t="s">
        <v>35</v>
      </c>
      <c r="Y15" s="122" t="s">
        <v>34</v>
      </c>
    </row>
    <row r="16" spans="1:30" ht="15" customHeight="1" thickTop="1" thickBot="1" x14ac:dyDescent="0.3">
      <c r="A16" s="135"/>
      <c r="B16" s="136"/>
      <c r="C16" s="137"/>
      <c r="D16" s="151"/>
      <c r="E16" s="152"/>
      <c r="F16" s="153"/>
      <c r="G16" s="130" t="s">
        <v>31</v>
      </c>
      <c r="H16" s="144"/>
      <c r="I16" s="144"/>
      <c r="J16" s="131"/>
      <c r="K16" s="157" t="s">
        <v>107</v>
      </c>
      <c r="L16" s="158" t="e">
        <f>#REF!</f>
        <v>#REF!</v>
      </c>
      <c r="M16" s="125" t="s">
        <v>5</v>
      </c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7"/>
      <c r="Y16" s="123"/>
    </row>
    <row r="17" spans="1:30" ht="15" customHeight="1" thickTop="1" thickBot="1" x14ac:dyDescent="0.3">
      <c r="A17" s="138"/>
      <c r="B17" s="139"/>
      <c r="C17" s="140"/>
      <c r="D17" s="154"/>
      <c r="E17" s="155"/>
      <c r="F17" s="156"/>
      <c r="G17" s="145"/>
      <c r="H17" s="146"/>
      <c r="I17" s="146"/>
      <c r="J17" s="147"/>
      <c r="K17" s="145"/>
      <c r="L17" s="159"/>
      <c r="M17" s="90">
        <f>$AC$19</f>
        <v>40</v>
      </c>
      <c r="N17" s="91">
        <f>$AC$20</f>
        <v>60</v>
      </c>
      <c r="O17" s="90">
        <f>$AC$21</f>
        <v>40</v>
      </c>
      <c r="P17" s="91">
        <f>$AC$22</f>
        <v>60</v>
      </c>
      <c r="Q17" s="90">
        <f>$AC$23</f>
        <v>24</v>
      </c>
      <c r="R17" s="91">
        <f>$AC$24</f>
        <v>16</v>
      </c>
      <c r="S17" s="90">
        <f>$AC$25</f>
        <v>24</v>
      </c>
      <c r="T17" s="91">
        <f>$AC$26</f>
        <v>16</v>
      </c>
      <c r="U17" s="90">
        <f>$AC$27</f>
        <v>10</v>
      </c>
      <c r="V17" s="91">
        <f>$AC$28</f>
        <v>10</v>
      </c>
      <c r="W17" s="92">
        <f>$AC$29</f>
        <v>0</v>
      </c>
      <c r="X17" s="6">
        <f>$AC$30</f>
        <v>0</v>
      </c>
      <c r="Y17" s="124"/>
    </row>
    <row r="18" spans="1:30" ht="15" customHeight="1" thickTop="1" thickBot="1" x14ac:dyDescent="0.3">
      <c r="A18" s="7" t="s">
        <v>32</v>
      </c>
      <c r="B18" s="8" t="s">
        <v>50</v>
      </c>
      <c r="C18" s="9" t="s">
        <v>51</v>
      </c>
      <c r="D18" s="10" t="s">
        <v>52</v>
      </c>
      <c r="E18" s="11" t="s">
        <v>53</v>
      </c>
      <c r="F18" s="12" t="s">
        <v>39</v>
      </c>
      <c r="G18" s="10" t="s">
        <v>109</v>
      </c>
      <c r="H18" s="89" t="s">
        <v>108</v>
      </c>
      <c r="I18" s="11" t="s">
        <v>49</v>
      </c>
      <c r="J18" s="12" t="s">
        <v>36</v>
      </c>
      <c r="K18" s="11" t="s">
        <v>48</v>
      </c>
      <c r="L18" s="13" t="s">
        <v>49</v>
      </c>
      <c r="M18" s="10" t="str">
        <f>$AB$19</f>
        <v>Ressour.L</v>
      </c>
      <c r="N18" s="14" t="str">
        <f>$AB$20</f>
        <v>Compét.L</v>
      </c>
      <c r="O18" s="10" t="str">
        <f>$AB$21</f>
        <v>Ressour.M</v>
      </c>
      <c r="P18" s="14" t="str">
        <f>$AB$22</f>
        <v>Compét.M</v>
      </c>
      <c r="Q18" s="10" t="str">
        <f>$AB$23</f>
        <v>Ressour.D.M</v>
      </c>
      <c r="R18" s="14" t="str">
        <f>$AB$24</f>
        <v>Compét.D.M</v>
      </c>
      <c r="S18" s="10" t="str">
        <f>$AB$25</f>
        <v>Ressour.D.D</v>
      </c>
      <c r="T18" s="14" t="str">
        <f>$AB$26</f>
        <v>Compét.D.D</v>
      </c>
      <c r="U18" s="10" t="str">
        <f>$AB$27</f>
        <v>Art.Plast.</v>
      </c>
      <c r="V18" s="14" t="str">
        <f>$AB$28</f>
        <v>Ed.Mus.</v>
      </c>
      <c r="W18" s="15" t="str">
        <f>$AB$29</f>
        <v>Arabe</v>
      </c>
      <c r="X18" s="88" t="str">
        <f>$AB$30</f>
        <v>Lecture</v>
      </c>
      <c r="Y18" s="15" t="s">
        <v>57</v>
      </c>
      <c r="AA18" s="81" t="s">
        <v>44</v>
      </c>
      <c r="AB18" s="81" t="s">
        <v>46</v>
      </c>
      <c r="AC18" s="81" t="str">
        <f>DATA!$G$16</f>
        <v>Maxi</v>
      </c>
      <c r="AD18" s="81" t="s">
        <v>45</v>
      </c>
    </row>
    <row r="19" spans="1:30" ht="15" customHeight="1" thickTop="1" x14ac:dyDescent="0.25">
      <c r="A19" s="69" cm="1">
        <f t="array" ref="A19:A47">_xlfn.SEQUENCE(COUNTA(B19:$B$118))</f>
        <v>1</v>
      </c>
      <c r="B19" s="17" t="s">
        <v>67</v>
      </c>
      <c r="C19" s="18" t="s">
        <v>68</v>
      </c>
      <c r="D19" s="19">
        <v>41316</v>
      </c>
      <c r="E19" s="20" t="s">
        <v>105</v>
      </c>
      <c r="F19" s="21"/>
      <c r="G19" s="48" t="s">
        <v>42</v>
      </c>
      <c r="H19" s="22" t="s">
        <v>14</v>
      </c>
      <c r="I19" s="23" t="s">
        <v>15</v>
      </c>
      <c r="J19" s="24"/>
      <c r="K19" s="25"/>
      <c r="L19" s="26"/>
      <c r="M19" s="27">
        <v>40</v>
      </c>
      <c r="N19" s="28">
        <v>60</v>
      </c>
      <c r="O19" s="27">
        <v>40</v>
      </c>
      <c r="P19" s="28">
        <v>60</v>
      </c>
      <c r="Q19" s="29">
        <v>24</v>
      </c>
      <c r="R19" s="28">
        <v>16</v>
      </c>
      <c r="S19" s="29">
        <v>24</v>
      </c>
      <c r="T19" s="28">
        <v>16</v>
      </c>
      <c r="U19" s="29">
        <v>10</v>
      </c>
      <c r="V19" s="28">
        <v>10</v>
      </c>
      <c r="W19" s="106"/>
      <c r="X19" s="115"/>
      <c r="Y19" s="30"/>
      <c r="AA19" s="78" cm="1">
        <f t="array" ref="AA19:AA30">_xlfn.SEQUENCE(COUNTA($AB$19:$AB$33))</f>
        <v>1</v>
      </c>
      <c r="AB19" s="79" t="s">
        <v>23</v>
      </c>
      <c r="AC19" s="77">
        <v>40</v>
      </c>
      <c r="AD19" s="80">
        <f>AC19/10</f>
        <v>4</v>
      </c>
    </row>
    <row r="20" spans="1:30" ht="15" customHeight="1" x14ac:dyDescent="0.25">
      <c r="A20" s="69">
        <v>2</v>
      </c>
      <c r="B20" s="31" t="s">
        <v>104</v>
      </c>
      <c r="C20" s="32" t="s">
        <v>69</v>
      </c>
      <c r="D20" s="33">
        <v>39969</v>
      </c>
      <c r="E20" s="34" t="s">
        <v>106</v>
      </c>
      <c r="F20" s="35"/>
      <c r="G20" s="48" t="s">
        <v>43</v>
      </c>
      <c r="H20" s="22" t="s">
        <v>22</v>
      </c>
      <c r="I20" s="23" t="s">
        <v>15</v>
      </c>
      <c r="J20" s="36"/>
      <c r="K20" s="37"/>
      <c r="L20" s="38"/>
      <c r="M20" s="108">
        <v>20</v>
      </c>
      <c r="N20" s="40">
        <v>30</v>
      </c>
      <c r="O20" s="39">
        <v>20</v>
      </c>
      <c r="P20" s="40">
        <v>30</v>
      </c>
      <c r="Q20" s="41">
        <v>12</v>
      </c>
      <c r="R20" s="40">
        <v>8</v>
      </c>
      <c r="S20" s="41">
        <v>12</v>
      </c>
      <c r="T20" s="109">
        <v>8</v>
      </c>
      <c r="U20" s="41">
        <v>5</v>
      </c>
      <c r="V20" s="40">
        <v>5</v>
      </c>
      <c r="W20" s="40">
        <v>5</v>
      </c>
      <c r="X20" s="113">
        <v>5</v>
      </c>
      <c r="Y20" s="43"/>
      <c r="AA20" s="78">
        <v>2</v>
      </c>
      <c r="AB20" s="79" t="s">
        <v>24</v>
      </c>
      <c r="AC20" s="77">
        <v>60</v>
      </c>
      <c r="AD20" s="80">
        <f t="shared" ref="AD20:AD30" si="0">AC20/10</f>
        <v>6</v>
      </c>
    </row>
    <row r="21" spans="1:30" ht="15" customHeight="1" x14ac:dyDescent="0.25">
      <c r="A21" s="69">
        <v>3</v>
      </c>
      <c r="B21" s="44" t="s">
        <v>103</v>
      </c>
      <c r="C21" s="45" t="s">
        <v>70</v>
      </c>
      <c r="D21" s="46"/>
      <c r="E21" s="47"/>
      <c r="F21" s="21"/>
      <c r="G21" s="48" t="s">
        <v>43</v>
      </c>
      <c r="H21" s="22" t="s">
        <v>22</v>
      </c>
      <c r="I21" s="23" t="s">
        <v>15</v>
      </c>
      <c r="J21" s="36"/>
      <c r="K21" s="37"/>
      <c r="L21" s="104"/>
      <c r="M21" s="116"/>
      <c r="N21" s="107">
        <v>44</v>
      </c>
      <c r="O21" s="39">
        <v>27</v>
      </c>
      <c r="P21" s="40">
        <v>45</v>
      </c>
      <c r="Q21" s="41">
        <v>23</v>
      </c>
      <c r="R21" s="40">
        <v>16</v>
      </c>
      <c r="S21" s="41">
        <v>24</v>
      </c>
      <c r="T21" s="40"/>
      <c r="U21" s="41">
        <v>8</v>
      </c>
      <c r="V21" s="40">
        <v>9</v>
      </c>
      <c r="W21" s="105">
        <v>6</v>
      </c>
      <c r="X21" s="42">
        <v>9</v>
      </c>
      <c r="Y21" s="43"/>
      <c r="AA21" s="78">
        <v>3</v>
      </c>
      <c r="AB21" s="79" t="s">
        <v>25</v>
      </c>
      <c r="AC21" s="77">
        <v>40</v>
      </c>
      <c r="AD21" s="80">
        <f t="shared" si="0"/>
        <v>4</v>
      </c>
    </row>
    <row r="22" spans="1:30" ht="15" customHeight="1" x14ac:dyDescent="0.25">
      <c r="A22" s="69">
        <v>4</v>
      </c>
      <c r="B22" s="31" t="s">
        <v>102</v>
      </c>
      <c r="C22" s="32" t="s">
        <v>69</v>
      </c>
      <c r="D22" s="33"/>
      <c r="E22" s="34"/>
      <c r="F22" s="35"/>
      <c r="G22" s="48" t="s">
        <v>42</v>
      </c>
      <c r="H22" s="22" t="s">
        <v>14</v>
      </c>
      <c r="I22" s="23" t="s">
        <v>15</v>
      </c>
      <c r="J22" s="36"/>
      <c r="K22" s="37"/>
      <c r="L22" s="38"/>
      <c r="M22" s="110">
        <v>39</v>
      </c>
      <c r="N22" s="40"/>
      <c r="O22" s="39">
        <v>35</v>
      </c>
      <c r="P22" s="40">
        <v>54</v>
      </c>
      <c r="Q22" s="41">
        <v>0</v>
      </c>
      <c r="R22" s="40">
        <v>16</v>
      </c>
      <c r="S22" s="41">
        <v>20</v>
      </c>
      <c r="T22" s="111">
        <v>14</v>
      </c>
      <c r="U22" s="41">
        <v>10</v>
      </c>
      <c r="V22" s="40">
        <v>8</v>
      </c>
      <c r="W22" s="40">
        <v>7</v>
      </c>
      <c r="X22" s="112">
        <v>8</v>
      </c>
      <c r="Y22" s="43"/>
      <c r="AA22" s="78">
        <v>4</v>
      </c>
      <c r="AB22" s="79" t="s">
        <v>26</v>
      </c>
      <c r="AC22" s="77">
        <v>60</v>
      </c>
      <c r="AD22" s="80">
        <f t="shared" si="0"/>
        <v>6</v>
      </c>
    </row>
    <row r="23" spans="1:30" ht="15" customHeight="1" x14ac:dyDescent="0.25">
      <c r="A23" s="69">
        <v>5</v>
      </c>
      <c r="B23" s="44" t="s">
        <v>101</v>
      </c>
      <c r="C23" s="45" t="s">
        <v>71</v>
      </c>
      <c r="D23" s="46"/>
      <c r="E23" s="47"/>
      <c r="F23" s="21"/>
      <c r="G23" s="48" t="s">
        <v>43</v>
      </c>
      <c r="H23" s="22" t="s">
        <v>22</v>
      </c>
      <c r="I23" s="23" t="s">
        <v>15</v>
      </c>
      <c r="J23" s="36"/>
      <c r="K23" s="37"/>
      <c r="L23" s="38"/>
      <c r="M23" s="39">
        <v>26</v>
      </c>
      <c r="N23" s="40">
        <v>51</v>
      </c>
      <c r="O23" s="39">
        <v>20</v>
      </c>
      <c r="P23" s="40">
        <v>34</v>
      </c>
      <c r="Q23" s="41">
        <v>18</v>
      </c>
      <c r="R23" s="40">
        <v>16</v>
      </c>
      <c r="S23" s="41">
        <v>21</v>
      </c>
      <c r="T23" s="40">
        <v>10</v>
      </c>
      <c r="U23" s="41">
        <v>9</v>
      </c>
      <c r="V23" s="40">
        <v>10</v>
      </c>
      <c r="W23" s="40">
        <v>8</v>
      </c>
      <c r="X23" s="42">
        <v>7</v>
      </c>
      <c r="Y23" s="43"/>
      <c r="AA23" s="78">
        <v>5</v>
      </c>
      <c r="AB23" s="79" t="s">
        <v>27</v>
      </c>
      <c r="AC23" s="77">
        <v>24</v>
      </c>
      <c r="AD23" s="80">
        <f t="shared" si="0"/>
        <v>2.4</v>
      </c>
    </row>
    <row r="24" spans="1:30" ht="15" customHeight="1" x14ac:dyDescent="0.25">
      <c r="A24" s="69">
        <v>6</v>
      </c>
      <c r="B24" s="31" t="s">
        <v>100</v>
      </c>
      <c r="C24" s="32" t="s">
        <v>70</v>
      </c>
      <c r="D24" s="33"/>
      <c r="E24" s="34"/>
      <c r="F24" s="35"/>
      <c r="G24" s="48" t="s">
        <v>43</v>
      </c>
      <c r="H24" s="22" t="s">
        <v>22</v>
      </c>
      <c r="I24" s="23" t="s">
        <v>15</v>
      </c>
      <c r="J24" s="36"/>
      <c r="K24" s="37"/>
      <c r="L24" s="38"/>
      <c r="M24" s="39">
        <v>37</v>
      </c>
      <c r="N24" s="40">
        <v>60</v>
      </c>
      <c r="O24" s="39">
        <v>38</v>
      </c>
      <c r="P24" s="40">
        <v>55</v>
      </c>
      <c r="Q24" s="41">
        <v>12</v>
      </c>
      <c r="R24" s="40">
        <v>13</v>
      </c>
      <c r="S24" s="41">
        <v>20</v>
      </c>
      <c r="T24" s="40">
        <v>14</v>
      </c>
      <c r="U24" s="41">
        <v>6</v>
      </c>
      <c r="V24" s="40">
        <v>8</v>
      </c>
      <c r="W24" s="40">
        <v>4</v>
      </c>
      <c r="X24" s="42">
        <v>9</v>
      </c>
      <c r="Y24" s="43"/>
      <c r="AA24" s="78">
        <v>6</v>
      </c>
      <c r="AB24" s="79" t="s">
        <v>28</v>
      </c>
      <c r="AC24" s="77">
        <v>16</v>
      </c>
      <c r="AD24" s="80">
        <f t="shared" si="0"/>
        <v>1.6</v>
      </c>
    </row>
    <row r="25" spans="1:30" ht="15" customHeight="1" x14ac:dyDescent="0.25">
      <c r="A25" s="69">
        <v>7</v>
      </c>
      <c r="B25" s="44" t="s">
        <v>58</v>
      </c>
      <c r="C25" s="45"/>
      <c r="D25" s="46"/>
      <c r="E25" s="47"/>
      <c r="F25" s="21"/>
      <c r="G25" s="48" t="s">
        <v>42</v>
      </c>
      <c r="H25" s="22" t="s">
        <v>14</v>
      </c>
      <c r="I25" s="23" t="s">
        <v>15</v>
      </c>
      <c r="J25" s="36"/>
      <c r="K25" s="37"/>
      <c r="L25" s="38"/>
      <c r="M25" s="39">
        <v>40</v>
      </c>
      <c r="N25" s="40">
        <v>15</v>
      </c>
      <c r="O25" s="39">
        <v>0</v>
      </c>
      <c r="P25" s="40">
        <v>38</v>
      </c>
      <c r="Q25" s="41">
        <v>20</v>
      </c>
      <c r="R25" s="40">
        <v>10</v>
      </c>
      <c r="S25" s="41">
        <v>4</v>
      </c>
      <c r="T25" s="40">
        <v>6</v>
      </c>
      <c r="U25" s="41">
        <v>9</v>
      </c>
      <c r="V25" s="40">
        <v>7</v>
      </c>
      <c r="W25" s="40"/>
      <c r="X25" s="42"/>
      <c r="Y25" s="43"/>
      <c r="AA25" s="78">
        <v>7</v>
      </c>
      <c r="AB25" s="79" t="s">
        <v>29</v>
      </c>
      <c r="AC25" s="77">
        <v>24</v>
      </c>
      <c r="AD25" s="80">
        <f t="shared" si="0"/>
        <v>2.4</v>
      </c>
    </row>
    <row r="26" spans="1:30" ht="15" customHeight="1" x14ac:dyDescent="0.25">
      <c r="A26" s="69">
        <v>8</v>
      </c>
      <c r="B26" s="31" t="s">
        <v>83</v>
      </c>
      <c r="C26" s="32" t="s">
        <v>82</v>
      </c>
      <c r="D26" s="33"/>
      <c r="E26" s="34"/>
      <c r="F26" s="35"/>
      <c r="G26" s="48" t="s">
        <v>43</v>
      </c>
      <c r="H26" s="22" t="s">
        <v>22</v>
      </c>
      <c r="I26" s="23" t="s">
        <v>15</v>
      </c>
      <c r="J26" s="36"/>
      <c r="K26" s="37"/>
      <c r="L26" s="38"/>
      <c r="M26" s="39"/>
      <c r="N26" s="40"/>
      <c r="O26" s="39"/>
      <c r="P26" s="40"/>
      <c r="Q26" s="41"/>
      <c r="R26" s="40"/>
      <c r="S26" s="41"/>
      <c r="T26" s="40"/>
      <c r="U26" s="41"/>
      <c r="V26" s="40"/>
      <c r="W26" s="40"/>
      <c r="X26" s="42"/>
      <c r="Y26" s="43"/>
      <c r="AA26" s="78">
        <v>8</v>
      </c>
      <c r="AB26" s="79" t="s">
        <v>30</v>
      </c>
      <c r="AC26" s="77">
        <v>16</v>
      </c>
      <c r="AD26" s="80">
        <f t="shared" si="0"/>
        <v>1.6</v>
      </c>
    </row>
    <row r="27" spans="1:30" ht="15" customHeight="1" x14ac:dyDescent="0.25">
      <c r="A27" s="69">
        <v>9</v>
      </c>
      <c r="B27" s="44" t="s">
        <v>59</v>
      </c>
      <c r="C27" s="45"/>
      <c r="D27" s="46"/>
      <c r="E27" s="47"/>
      <c r="F27" s="21"/>
      <c r="G27" s="48" t="s">
        <v>43</v>
      </c>
      <c r="H27" s="22" t="s">
        <v>22</v>
      </c>
      <c r="I27" s="23" t="s">
        <v>15</v>
      </c>
      <c r="J27" s="36"/>
      <c r="K27" s="37"/>
      <c r="L27" s="38"/>
      <c r="M27" s="39"/>
      <c r="N27" s="40"/>
      <c r="O27" s="39"/>
      <c r="P27" s="40"/>
      <c r="Q27" s="41"/>
      <c r="R27" s="40"/>
      <c r="S27" s="41"/>
      <c r="T27" s="40"/>
      <c r="U27" s="41"/>
      <c r="V27" s="40"/>
      <c r="W27" s="40"/>
      <c r="X27" s="42"/>
      <c r="Y27" s="43"/>
      <c r="AA27" s="78">
        <v>9</v>
      </c>
      <c r="AB27" s="79" t="s">
        <v>37</v>
      </c>
      <c r="AC27" s="77">
        <v>10</v>
      </c>
      <c r="AD27" s="80">
        <f t="shared" si="0"/>
        <v>1</v>
      </c>
    </row>
    <row r="28" spans="1:30" ht="15" customHeight="1" x14ac:dyDescent="0.25">
      <c r="A28" s="69">
        <v>10</v>
      </c>
      <c r="B28" s="31" t="s">
        <v>60</v>
      </c>
      <c r="C28" s="32"/>
      <c r="D28" s="33"/>
      <c r="E28" s="34"/>
      <c r="F28" s="35"/>
      <c r="G28" s="48" t="s">
        <v>43</v>
      </c>
      <c r="H28" s="22" t="s">
        <v>22</v>
      </c>
      <c r="I28" s="23" t="s">
        <v>15</v>
      </c>
      <c r="J28" s="36"/>
      <c r="K28" s="37"/>
      <c r="L28" s="38"/>
      <c r="M28" s="39"/>
      <c r="N28" s="40"/>
      <c r="O28" s="39"/>
      <c r="P28" s="40"/>
      <c r="Q28" s="41"/>
      <c r="R28" s="40"/>
      <c r="S28" s="41"/>
      <c r="T28" s="40"/>
      <c r="U28" s="41"/>
      <c r="V28" s="40"/>
      <c r="W28" s="40"/>
      <c r="X28" s="42"/>
      <c r="Y28" s="43"/>
      <c r="AA28" s="78">
        <v>10</v>
      </c>
      <c r="AB28" s="79" t="s">
        <v>8</v>
      </c>
      <c r="AC28" s="77">
        <v>10</v>
      </c>
      <c r="AD28" s="80">
        <f t="shared" si="0"/>
        <v>1</v>
      </c>
    </row>
    <row r="29" spans="1:30" ht="15" customHeight="1" x14ac:dyDescent="0.25">
      <c r="A29" s="69">
        <v>11</v>
      </c>
      <c r="B29" s="44" t="s">
        <v>61</v>
      </c>
      <c r="C29" s="45" t="s">
        <v>74</v>
      </c>
      <c r="D29" s="46"/>
      <c r="E29" s="47"/>
      <c r="F29" s="21"/>
      <c r="G29" s="48" t="s">
        <v>43</v>
      </c>
      <c r="H29" s="22" t="s">
        <v>22</v>
      </c>
      <c r="I29" s="23" t="s">
        <v>15</v>
      </c>
      <c r="J29" s="36"/>
      <c r="K29" s="37"/>
      <c r="L29" s="38"/>
      <c r="M29" s="39"/>
      <c r="N29" s="40"/>
      <c r="O29" s="39"/>
      <c r="P29" s="40"/>
      <c r="Q29" s="41"/>
      <c r="R29" s="40"/>
      <c r="S29" s="41"/>
      <c r="T29" s="40"/>
      <c r="U29" s="41"/>
      <c r="V29" s="40"/>
      <c r="W29" s="40"/>
      <c r="X29" s="42"/>
      <c r="Y29" s="43"/>
      <c r="AA29" s="78">
        <v>11</v>
      </c>
      <c r="AB29" s="79" t="s">
        <v>7</v>
      </c>
      <c r="AC29" s="77">
        <v>0</v>
      </c>
      <c r="AD29" s="80">
        <f t="shared" si="0"/>
        <v>0</v>
      </c>
    </row>
    <row r="30" spans="1:30" ht="15" customHeight="1" x14ac:dyDescent="0.25">
      <c r="A30" s="69">
        <v>12</v>
      </c>
      <c r="B30" s="31" t="s">
        <v>62</v>
      </c>
      <c r="C30" s="32"/>
      <c r="D30" s="33"/>
      <c r="E30" s="34"/>
      <c r="F30" s="35"/>
      <c r="G30" s="48" t="s">
        <v>43</v>
      </c>
      <c r="H30" s="22" t="s">
        <v>22</v>
      </c>
      <c r="I30" s="23" t="s">
        <v>15</v>
      </c>
      <c r="J30" s="36"/>
      <c r="K30" s="37"/>
      <c r="L30" s="38"/>
      <c r="M30" s="39"/>
      <c r="N30" s="40"/>
      <c r="O30" s="39"/>
      <c r="P30" s="40"/>
      <c r="Q30" s="41"/>
      <c r="R30" s="40"/>
      <c r="S30" s="41"/>
      <c r="T30" s="40"/>
      <c r="U30" s="41"/>
      <c r="V30" s="40"/>
      <c r="W30" s="40"/>
      <c r="X30" s="42"/>
      <c r="Y30" s="43"/>
      <c r="AA30" s="78">
        <v>12</v>
      </c>
      <c r="AB30" s="79" t="s">
        <v>35</v>
      </c>
      <c r="AC30" s="77">
        <v>0</v>
      </c>
      <c r="AD30" s="80">
        <f t="shared" si="0"/>
        <v>0</v>
      </c>
    </row>
    <row r="31" spans="1:30" ht="15" customHeight="1" x14ac:dyDescent="0.25">
      <c r="A31" s="69">
        <v>13</v>
      </c>
      <c r="B31" s="44" t="s">
        <v>86</v>
      </c>
      <c r="C31" s="45" t="s">
        <v>72</v>
      </c>
      <c r="D31" s="46"/>
      <c r="E31" s="47"/>
      <c r="F31" s="21"/>
      <c r="G31" s="48" t="s">
        <v>43</v>
      </c>
      <c r="H31" s="22" t="s">
        <v>22</v>
      </c>
      <c r="I31" s="23" t="s">
        <v>15</v>
      </c>
      <c r="J31" s="36"/>
      <c r="K31" s="37"/>
      <c r="L31" s="38"/>
      <c r="M31" s="39"/>
      <c r="N31" s="40"/>
      <c r="O31" s="39"/>
      <c r="P31" s="40"/>
      <c r="Q31" s="41"/>
      <c r="R31" s="40"/>
      <c r="S31" s="41"/>
      <c r="T31" s="40"/>
      <c r="U31" s="41"/>
      <c r="V31" s="40"/>
      <c r="W31" s="40"/>
      <c r="X31" s="42"/>
      <c r="Y31" s="43"/>
      <c r="AA31" s="78"/>
      <c r="AB31" s="77"/>
      <c r="AC31" s="77"/>
      <c r="AD31" s="77"/>
    </row>
    <row r="32" spans="1:30" ht="15" customHeight="1" x14ac:dyDescent="0.25">
      <c r="A32" s="69">
        <v>14</v>
      </c>
      <c r="B32" s="31" t="s">
        <v>85</v>
      </c>
      <c r="C32" s="32" t="s">
        <v>73</v>
      </c>
      <c r="D32" s="33"/>
      <c r="E32" s="34"/>
      <c r="F32" s="35"/>
      <c r="G32" s="48" t="s">
        <v>43</v>
      </c>
      <c r="H32" s="22" t="s">
        <v>22</v>
      </c>
      <c r="I32" s="23" t="s">
        <v>15</v>
      </c>
      <c r="J32" s="36"/>
      <c r="K32" s="37"/>
      <c r="L32" s="38"/>
      <c r="M32" s="39"/>
      <c r="N32" s="40"/>
      <c r="O32" s="39"/>
      <c r="P32" s="40"/>
      <c r="Q32" s="41"/>
      <c r="R32" s="40"/>
      <c r="S32" s="41"/>
      <c r="T32" s="40"/>
      <c r="U32" s="41"/>
      <c r="V32" s="40"/>
      <c r="W32" s="40"/>
      <c r="X32" s="42"/>
      <c r="Y32" s="43"/>
      <c r="AA32" s="78"/>
      <c r="AB32" s="77"/>
      <c r="AC32" s="77"/>
      <c r="AD32" s="77"/>
    </row>
    <row r="33" spans="1:30" ht="15" customHeight="1" x14ac:dyDescent="0.25">
      <c r="A33" s="69">
        <v>15</v>
      </c>
      <c r="B33" s="44" t="s">
        <v>84</v>
      </c>
      <c r="C33" s="45" t="s">
        <v>74</v>
      </c>
      <c r="D33" s="46"/>
      <c r="E33" s="47"/>
      <c r="F33" s="21"/>
      <c r="G33" s="48" t="s">
        <v>42</v>
      </c>
      <c r="H33" s="22" t="s">
        <v>14</v>
      </c>
      <c r="I33" s="23" t="s">
        <v>15</v>
      </c>
      <c r="J33" s="36"/>
      <c r="K33" s="37"/>
      <c r="L33" s="38"/>
      <c r="M33" s="39"/>
      <c r="N33" s="40"/>
      <c r="O33" s="39"/>
      <c r="P33" s="40"/>
      <c r="Q33" s="41"/>
      <c r="R33" s="40"/>
      <c r="S33" s="41"/>
      <c r="T33" s="40"/>
      <c r="U33" s="41"/>
      <c r="V33" s="40"/>
      <c r="W33" s="40"/>
      <c r="X33" s="42"/>
      <c r="Y33" s="43"/>
      <c r="AA33" s="78"/>
      <c r="AB33" s="77"/>
      <c r="AC33" s="77"/>
      <c r="AD33" s="77"/>
    </row>
    <row r="34" spans="1:30" ht="15" customHeight="1" x14ac:dyDescent="0.25">
      <c r="A34" s="69">
        <v>16</v>
      </c>
      <c r="B34" s="31" t="s">
        <v>87</v>
      </c>
      <c r="C34" s="32" t="s">
        <v>75</v>
      </c>
      <c r="D34" s="33"/>
      <c r="E34" s="34"/>
      <c r="F34" s="35"/>
      <c r="G34" s="48" t="s">
        <v>43</v>
      </c>
      <c r="H34" s="22" t="s">
        <v>22</v>
      </c>
      <c r="I34" s="23" t="s">
        <v>15</v>
      </c>
      <c r="J34" s="36"/>
      <c r="K34" s="37"/>
      <c r="L34" s="38"/>
      <c r="M34" s="39"/>
      <c r="N34" s="40"/>
      <c r="O34" s="39"/>
      <c r="P34" s="40"/>
      <c r="Q34" s="41"/>
      <c r="R34" s="40"/>
      <c r="S34" s="41"/>
      <c r="T34" s="40"/>
      <c r="U34" s="41"/>
      <c r="V34" s="40"/>
      <c r="W34" s="40"/>
      <c r="X34" s="42"/>
      <c r="Y34" s="43"/>
    </row>
    <row r="35" spans="1:30" ht="15" customHeight="1" x14ac:dyDescent="0.25">
      <c r="A35" s="69">
        <v>17</v>
      </c>
      <c r="B35" s="44" t="s">
        <v>63</v>
      </c>
      <c r="C35" s="45"/>
      <c r="D35" s="46"/>
      <c r="E35" s="47"/>
      <c r="F35" s="21"/>
      <c r="G35" s="48" t="s">
        <v>43</v>
      </c>
      <c r="H35" s="22" t="s">
        <v>22</v>
      </c>
      <c r="I35" s="23" t="s">
        <v>15</v>
      </c>
      <c r="J35" s="36"/>
      <c r="K35" s="37"/>
      <c r="L35" s="38"/>
      <c r="M35" s="39"/>
      <c r="N35" s="40"/>
      <c r="O35" s="39"/>
      <c r="P35" s="40"/>
      <c r="Q35" s="41"/>
      <c r="R35" s="40"/>
      <c r="S35" s="41"/>
      <c r="T35" s="40"/>
      <c r="U35" s="41"/>
      <c r="V35" s="40"/>
      <c r="W35" s="40"/>
      <c r="X35" s="42"/>
      <c r="Y35" s="43"/>
      <c r="AD35" s="85"/>
    </row>
    <row r="36" spans="1:30" ht="15" customHeight="1" x14ac:dyDescent="0.25">
      <c r="A36" s="69">
        <v>18</v>
      </c>
      <c r="B36" s="31" t="s">
        <v>64</v>
      </c>
      <c r="C36" s="32"/>
      <c r="D36" s="33"/>
      <c r="E36" s="34"/>
      <c r="F36" s="35"/>
      <c r="G36" s="48" t="s">
        <v>42</v>
      </c>
      <c r="H36" s="22" t="s">
        <v>14</v>
      </c>
      <c r="I36" s="23" t="s">
        <v>15</v>
      </c>
      <c r="J36" s="36"/>
      <c r="K36" s="37"/>
      <c r="L36" s="38"/>
      <c r="M36" s="39"/>
      <c r="N36" s="40"/>
      <c r="O36" s="39"/>
      <c r="P36" s="40"/>
      <c r="Q36" s="41"/>
      <c r="R36" s="40"/>
      <c r="S36" s="41"/>
      <c r="T36" s="40"/>
      <c r="U36" s="41"/>
      <c r="V36" s="40"/>
      <c r="W36" s="40"/>
      <c r="X36" s="42"/>
      <c r="Y36" s="43"/>
    </row>
    <row r="37" spans="1:30" ht="15" customHeight="1" x14ac:dyDescent="0.25">
      <c r="A37" s="69">
        <v>19</v>
      </c>
      <c r="B37" s="44" t="s">
        <v>65</v>
      </c>
      <c r="C37" s="45"/>
      <c r="D37" s="46"/>
      <c r="E37" s="47"/>
      <c r="F37" s="21"/>
      <c r="G37" s="48" t="s">
        <v>43</v>
      </c>
      <c r="H37" s="22" t="s">
        <v>22</v>
      </c>
      <c r="I37" s="23" t="s">
        <v>15</v>
      </c>
      <c r="J37" s="36"/>
      <c r="K37" s="37"/>
      <c r="L37" s="38"/>
      <c r="M37" s="39"/>
      <c r="N37" s="40"/>
      <c r="O37" s="39"/>
      <c r="P37" s="40"/>
      <c r="Q37" s="41"/>
      <c r="R37" s="40"/>
      <c r="S37" s="41"/>
      <c r="T37" s="40"/>
      <c r="U37" s="41"/>
      <c r="V37" s="40"/>
      <c r="W37" s="40"/>
      <c r="X37" s="42"/>
      <c r="Y37" s="43"/>
    </row>
    <row r="38" spans="1:30" ht="15" customHeight="1" x14ac:dyDescent="0.25">
      <c r="A38" s="69">
        <v>20</v>
      </c>
      <c r="B38" s="31" t="s">
        <v>91</v>
      </c>
      <c r="C38" s="32" t="s">
        <v>76</v>
      </c>
      <c r="D38" s="33"/>
      <c r="E38" s="34"/>
      <c r="F38" s="35"/>
      <c r="G38" s="48" t="s">
        <v>42</v>
      </c>
      <c r="H38" s="22" t="s">
        <v>14</v>
      </c>
      <c r="I38" s="23" t="s">
        <v>15</v>
      </c>
      <c r="J38" s="36"/>
      <c r="K38" s="37"/>
      <c r="L38" s="38"/>
      <c r="M38" s="39"/>
      <c r="N38" s="40"/>
      <c r="O38" s="39"/>
      <c r="P38" s="40"/>
      <c r="Q38" s="41"/>
      <c r="R38" s="40"/>
      <c r="S38" s="41"/>
      <c r="T38" s="40"/>
      <c r="U38" s="41"/>
      <c r="V38" s="40"/>
      <c r="W38" s="40"/>
      <c r="X38" s="42"/>
      <c r="Y38" s="43"/>
    </row>
    <row r="39" spans="1:30" ht="15" customHeight="1" x14ac:dyDescent="0.25">
      <c r="A39" s="69">
        <v>21</v>
      </c>
      <c r="B39" s="44" t="s">
        <v>92</v>
      </c>
      <c r="C39" s="45" t="s">
        <v>77</v>
      </c>
      <c r="D39" s="46"/>
      <c r="E39" s="47"/>
      <c r="F39" s="21"/>
      <c r="G39" s="48" t="s">
        <v>43</v>
      </c>
      <c r="H39" s="22" t="s">
        <v>22</v>
      </c>
      <c r="I39" s="23" t="s">
        <v>15</v>
      </c>
      <c r="J39" s="36"/>
      <c r="K39" s="37"/>
      <c r="L39" s="38"/>
      <c r="M39" s="39"/>
      <c r="N39" s="40"/>
      <c r="O39" s="39"/>
      <c r="P39" s="40"/>
      <c r="Q39" s="41"/>
      <c r="R39" s="40"/>
      <c r="S39" s="41"/>
      <c r="T39" s="40"/>
      <c r="U39" s="41"/>
      <c r="V39" s="40"/>
      <c r="W39" s="40"/>
      <c r="X39" s="42"/>
      <c r="Y39" s="43"/>
    </row>
    <row r="40" spans="1:30" ht="15" customHeight="1" x14ac:dyDescent="0.25">
      <c r="A40" s="69">
        <v>22</v>
      </c>
      <c r="B40" s="31" t="s">
        <v>98</v>
      </c>
      <c r="C40" s="32" t="s">
        <v>78</v>
      </c>
      <c r="D40" s="33"/>
      <c r="E40" s="34"/>
      <c r="F40" s="35"/>
      <c r="G40" s="48" t="s">
        <v>43</v>
      </c>
      <c r="H40" s="22" t="s">
        <v>22</v>
      </c>
      <c r="I40" s="23" t="s">
        <v>15</v>
      </c>
      <c r="J40" s="36"/>
      <c r="K40" s="37"/>
      <c r="L40" s="38"/>
      <c r="M40" s="39"/>
      <c r="N40" s="40"/>
      <c r="O40" s="39"/>
      <c r="P40" s="40"/>
      <c r="Q40" s="41"/>
      <c r="R40" s="40"/>
      <c r="S40" s="41"/>
      <c r="T40" s="40"/>
      <c r="U40" s="41"/>
      <c r="V40" s="40"/>
      <c r="W40" s="40"/>
      <c r="X40" s="42"/>
      <c r="Y40" s="43"/>
    </row>
    <row r="41" spans="1:30" ht="15" customHeight="1" x14ac:dyDescent="0.25">
      <c r="A41" s="69">
        <v>23</v>
      </c>
      <c r="B41" s="44" t="s">
        <v>93</v>
      </c>
      <c r="C41" s="45" t="s">
        <v>79</v>
      </c>
      <c r="D41" s="46"/>
      <c r="E41" s="47"/>
      <c r="F41" s="21"/>
      <c r="G41" s="48" t="s">
        <v>42</v>
      </c>
      <c r="H41" s="22" t="s">
        <v>14</v>
      </c>
      <c r="I41" s="23" t="s">
        <v>15</v>
      </c>
      <c r="J41" s="36"/>
      <c r="K41" s="37"/>
      <c r="L41" s="38"/>
      <c r="M41" s="39"/>
      <c r="N41" s="40"/>
      <c r="O41" s="39"/>
      <c r="P41" s="40"/>
      <c r="Q41" s="41"/>
      <c r="R41" s="40"/>
      <c r="S41" s="41"/>
      <c r="T41" s="40"/>
      <c r="U41" s="41"/>
      <c r="V41" s="40"/>
      <c r="W41" s="40"/>
      <c r="X41" s="42"/>
      <c r="Y41" s="43"/>
    </row>
    <row r="42" spans="1:30" ht="15" customHeight="1" x14ac:dyDescent="0.25">
      <c r="A42" s="69">
        <v>24</v>
      </c>
      <c r="B42" s="31" t="s">
        <v>99</v>
      </c>
      <c r="C42" s="32" t="s">
        <v>80</v>
      </c>
      <c r="D42" s="33"/>
      <c r="E42" s="34"/>
      <c r="F42" s="35"/>
      <c r="G42" s="48" t="s">
        <v>42</v>
      </c>
      <c r="H42" s="22" t="s">
        <v>14</v>
      </c>
      <c r="I42" s="23" t="s">
        <v>15</v>
      </c>
      <c r="J42" s="36"/>
      <c r="K42" s="37"/>
      <c r="L42" s="38"/>
      <c r="M42" s="39"/>
      <c r="N42" s="40"/>
      <c r="O42" s="39"/>
      <c r="P42" s="40"/>
      <c r="Q42" s="41"/>
      <c r="R42" s="40"/>
      <c r="S42" s="41"/>
      <c r="T42" s="40"/>
      <c r="U42" s="41"/>
      <c r="V42" s="40"/>
      <c r="W42" s="40"/>
      <c r="X42" s="42"/>
      <c r="Y42" s="43"/>
    </row>
    <row r="43" spans="1:30" ht="15" customHeight="1" x14ac:dyDescent="0.25">
      <c r="A43" s="69">
        <v>25</v>
      </c>
      <c r="B43" s="44" t="s">
        <v>94</v>
      </c>
      <c r="C43" s="45" t="s">
        <v>81</v>
      </c>
      <c r="D43" s="46"/>
      <c r="E43" s="47"/>
      <c r="F43" s="21"/>
      <c r="G43" s="48" t="s">
        <v>42</v>
      </c>
      <c r="H43" s="22" t="s">
        <v>14</v>
      </c>
      <c r="I43" s="23" t="s">
        <v>15</v>
      </c>
      <c r="J43" s="36"/>
      <c r="K43" s="37"/>
      <c r="L43" s="38"/>
      <c r="M43" s="39"/>
      <c r="N43" s="40"/>
      <c r="O43" s="39"/>
      <c r="P43" s="40"/>
      <c r="Q43" s="41"/>
      <c r="R43" s="40"/>
      <c r="S43" s="41"/>
      <c r="T43" s="40"/>
      <c r="U43" s="41"/>
      <c r="V43" s="40"/>
      <c r="W43" s="40"/>
      <c r="X43" s="42"/>
      <c r="Y43" s="43"/>
    </row>
    <row r="44" spans="1:30" ht="15" customHeight="1" x14ac:dyDescent="0.25">
      <c r="A44" s="69">
        <v>26</v>
      </c>
      <c r="B44" s="31" t="s">
        <v>66</v>
      </c>
      <c r="C44" s="32" t="s">
        <v>66</v>
      </c>
      <c r="D44" s="33"/>
      <c r="E44" s="34"/>
      <c r="F44" s="35"/>
      <c r="G44" s="48" t="s">
        <v>43</v>
      </c>
      <c r="H44" s="22" t="s">
        <v>22</v>
      </c>
      <c r="I44" s="23" t="s">
        <v>15</v>
      </c>
      <c r="J44" s="36"/>
      <c r="K44" s="37"/>
      <c r="L44" s="38"/>
      <c r="M44" s="39"/>
      <c r="N44" s="40"/>
      <c r="O44" s="39"/>
      <c r="P44" s="40"/>
      <c r="Q44" s="41"/>
      <c r="R44" s="40"/>
      <c r="S44" s="41"/>
      <c r="T44" s="40"/>
      <c r="U44" s="41"/>
      <c r="V44" s="40"/>
      <c r="W44" s="40"/>
      <c r="X44" s="42"/>
      <c r="Y44" s="43"/>
    </row>
    <row r="45" spans="1:30" ht="15" customHeight="1" x14ac:dyDescent="0.25">
      <c r="A45" s="69">
        <v>27</v>
      </c>
      <c r="B45" s="44" t="s">
        <v>95</v>
      </c>
      <c r="C45" s="45" t="s">
        <v>88</v>
      </c>
      <c r="D45" s="46"/>
      <c r="E45" s="47"/>
      <c r="F45" s="21"/>
      <c r="G45" s="48" t="s">
        <v>42</v>
      </c>
      <c r="H45" s="22" t="s">
        <v>14</v>
      </c>
      <c r="I45" s="23" t="s">
        <v>15</v>
      </c>
      <c r="J45" s="36"/>
      <c r="K45" s="37"/>
      <c r="L45" s="38"/>
      <c r="M45" s="39"/>
      <c r="N45" s="40"/>
      <c r="O45" s="39"/>
      <c r="P45" s="40"/>
      <c r="Q45" s="41"/>
      <c r="R45" s="40"/>
      <c r="S45" s="41"/>
      <c r="T45" s="40"/>
      <c r="U45" s="41"/>
      <c r="V45" s="40"/>
      <c r="W45" s="40"/>
      <c r="X45" s="42"/>
      <c r="Y45" s="43"/>
    </row>
    <row r="46" spans="1:30" ht="15" customHeight="1" x14ac:dyDescent="0.25">
      <c r="A46" s="69">
        <v>28</v>
      </c>
      <c r="B46" s="31" t="s">
        <v>97</v>
      </c>
      <c r="C46" s="32" t="s">
        <v>89</v>
      </c>
      <c r="D46" s="33"/>
      <c r="E46" s="34"/>
      <c r="F46" s="35"/>
      <c r="G46" s="48" t="s">
        <v>43</v>
      </c>
      <c r="H46" s="22" t="s">
        <v>22</v>
      </c>
      <c r="I46" s="23" t="s">
        <v>15</v>
      </c>
      <c r="J46" s="36"/>
      <c r="K46" s="37"/>
      <c r="L46" s="38"/>
      <c r="M46" s="39"/>
      <c r="N46" s="40"/>
      <c r="O46" s="39"/>
      <c r="P46" s="40"/>
      <c r="Q46" s="41"/>
      <c r="R46" s="40"/>
      <c r="S46" s="41"/>
      <c r="T46" s="40"/>
      <c r="U46" s="41"/>
      <c r="V46" s="40"/>
      <c r="W46" s="40"/>
      <c r="X46" s="42"/>
      <c r="Y46" s="43"/>
    </row>
    <row r="47" spans="1:30" ht="15" customHeight="1" x14ac:dyDescent="0.25">
      <c r="A47" s="69">
        <v>29</v>
      </c>
      <c r="B47" s="44" t="s">
        <v>96</v>
      </c>
      <c r="C47" s="45" t="s">
        <v>90</v>
      </c>
      <c r="D47" s="46"/>
      <c r="E47" s="47"/>
      <c r="F47" s="21"/>
      <c r="G47" s="48" t="s">
        <v>43</v>
      </c>
      <c r="H47" s="22" t="s">
        <v>22</v>
      </c>
      <c r="I47" s="23" t="s">
        <v>15</v>
      </c>
      <c r="J47" s="36"/>
      <c r="K47" s="37"/>
      <c r="L47" s="38"/>
      <c r="M47" s="39"/>
      <c r="N47" s="40"/>
      <c r="O47" s="39"/>
      <c r="P47" s="40"/>
      <c r="Q47" s="41"/>
      <c r="R47" s="40"/>
      <c r="S47" s="41"/>
      <c r="T47" s="40"/>
      <c r="U47" s="41"/>
      <c r="V47" s="40"/>
      <c r="W47" s="40"/>
      <c r="X47" s="42"/>
      <c r="Y47" s="43"/>
    </row>
    <row r="48" spans="1:30" ht="15" customHeight="1" x14ac:dyDescent="0.25">
      <c r="A48" s="69"/>
      <c r="B48" s="31"/>
      <c r="C48" s="32"/>
      <c r="D48" s="33"/>
      <c r="E48" s="34"/>
      <c r="F48" s="35"/>
      <c r="G48" s="48"/>
      <c r="H48" s="22"/>
      <c r="I48" s="23"/>
      <c r="J48" s="36"/>
      <c r="K48" s="37"/>
      <c r="L48" s="38"/>
      <c r="M48" s="39"/>
      <c r="N48" s="40"/>
      <c r="O48" s="39"/>
      <c r="P48" s="40"/>
      <c r="Q48" s="41"/>
      <c r="R48" s="40"/>
      <c r="S48" s="41"/>
      <c r="T48" s="40"/>
      <c r="U48" s="41"/>
      <c r="V48" s="40"/>
      <c r="W48" s="40"/>
      <c r="X48" s="42"/>
      <c r="Y48" s="43"/>
    </row>
    <row r="49" spans="1:25" ht="15" customHeight="1" x14ac:dyDescent="0.25">
      <c r="A49" s="69"/>
      <c r="B49" s="44"/>
      <c r="C49" s="45"/>
      <c r="D49" s="46"/>
      <c r="E49" s="47"/>
      <c r="F49" s="21"/>
      <c r="G49" s="48"/>
      <c r="H49" s="22"/>
      <c r="I49" s="23"/>
      <c r="J49" s="36"/>
      <c r="K49" s="37"/>
      <c r="L49" s="38"/>
      <c r="M49" s="39"/>
      <c r="N49" s="40"/>
      <c r="O49" s="39"/>
      <c r="P49" s="40"/>
      <c r="Q49" s="41"/>
      <c r="R49" s="40"/>
      <c r="S49" s="41"/>
      <c r="T49" s="40"/>
      <c r="U49" s="41"/>
      <c r="V49" s="40"/>
      <c r="W49" s="40"/>
      <c r="X49" s="42"/>
      <c r="Y49" s="43"/>
    </row>
    <row r="50" spans="1:25" ht="15" customHeight="1" x14ac:dyDescent="0.25">
      <c r="A50" s="69"/>
      <c r="B50" s="31"/>
      <c r="C50" s="32"/>
      <c r="D50" s="33"/>
      <c r="E50" s="34"/>
      <c r="F50" s="35"/>
      <c r="G50" s="48"/>
      <c r="H50" s="22"/>
      <c r="I50" s="23"/>
      <c r="J50" s="36"/>
      <c r="K50" s="37"/>
      <c r="L50" s="38"/>
      <c r="M50" s="39"/>
      <c r="N50" s="40"/>
      <c r="O50" s="39"/>
      <c r="P50" s="40"/>
      <c r="Q50" s="41"/>
      <c r="R50" s="40"/>
      <c r="S50" s="41"/>
      <c r="T50" s="40"/>
      <c r="U50" s="41"/>
      <c r="V50" s="40"/>
      <c r="W50" s="40"/>
      <c r="X50" s="42"/>
      <c r="Y50" s="43"/>
    </row>
    <row r="51" spans="1:25" ht="15" customHeight="1" x14ac:dyDescent="0.25">
      <c r="A51" s="69"/>
      <c r="B51" s="44"/>
      <c r="C51" s="45"/>
      <c r="D51" s="46"/>
      <c r="E51" s="47"/>
      <c r="F51" s="21"/>
      <c r="G51" s="48"/>
      <c r="H51" s="22"/>
      <c r="I51" s="23"/>
      <c r="J51" s="36"/>
      <c r="K51" s="37"/>
      <c r="L51" s="38"/>
      <c r="M51" s="39"/>
      <c r="N51" s="40"/>
      <c r="O51" s="39"/>
      <c r="P51" s="40"/>
      <c r="Q51" s="41"/>
      <c r="R51" s="40"/>
      <c r="S51" s="41"/>
      <c r="T51" s="40"/>
      <c r="U51" s="41"/>
      <c r="V51" s="40"/>
      <c r="W51" s="40"/>
      <c r="X51" s="42"/>
      <c r="Y51" s="43"/>
    </row>
    <row r="52" spans="1:25" ht="15" customHeight="1" x14ac:dyDescent="0.25">
      <c r="A52" s="69"/>
      <c r="B52" s="31"/>
      <c r="C52" s="32"/>
      <c r="D52" s="33"/>
      <c r="E52" s="34"/>
      <c r="F52" s="35"/>
      <c r="G52" s="48"/>
      <c r="H52" s="22"/>
      <c r="I52" s="23"/>
      <c r="J52" s="36"/>
      <c r="K52" s="37"/>
      <c r="L52" s="38"/>
      <c r="M52" s="39"/>
      <c r="N52" s="40"/>
      <c r="O52" s="39"/>
      <c r="P52" s="40"/>
      <c r="Q52" s="41"/>
      <c r="R52" s="40"/>
      <c r="S52" s="41"/>
      <c r="T52" s="40"/>
      <c r="U52" s="41"/>
      <c r="V52" s="40"/>
      <c r="W52" s="40"/>
      <c r="X52" s="42"/>
      <c r="Y52" s="43"/>
    </row>
    <row r="53" spans="1:25" ht="15" customHeight="1" x14ac:dyDescent="0.25">
      <c r="A53" s="69"/>
      <c r="B53" s="44"/>
      <c r="C53" s="45"/>
      <c r="D53" s="46"/>
      <c r="E53" s="47"/>
      <c r="F53" s="21"/>
      <c r="G53" s="48"/>
      <c r="H53" s="22"/>
      <c r="I53" s="23"/>
      <c r="J53" s="36"/>
      <c r="K53" s="37"/>
      <c r="L53" s="38"/>
      <c r="M53" s="39"/>
      <c r="N53" s="40"/>
      <c r="O53" s="39"/>
      <c r="P53" s="40"/>
      <c r="Q53" s="41"/>
      <c r="R53" s="40"/>
      <c r="S53" s="41"/>
      <c r="T53" s="40"/>
      <c r="U53" s="41"/>
      <c r="V53" s="40"/>
      <c r="W53" s="40"/>
      <c r="X53" s="42"/>
      <c r="Y53" s="43"/>
    </row>
    <row r="54" spans="1:25" ht="15" customHeight="1" x14ac:dyDescent="0.25">
      <c r="A54" s="69"/>
      <c r="B54" s="31"/>
      <c r="C54" s="32"/>
      <c r="D54" s="33"/>
      <c r="E54" s="34"/>
      <c r="F54" s="35"/>
      <c r="G54" s="48"/>
      <c r="H54" s="22"/>
      <c r="I54" s="23"/>
      <c r="J54" s="36"/>
      <c r="K54" s="37"/>
      <c r="L54" s="38"/>
      <c r="M54" s="39"/>
      <c r="N54" s="40"/>
      <c r="O54" s="39"/>
      <c r="P54" s="40"/>
      <c r="Q54" s="41"/>
      <c r="R54" s="40"/>
      <c r="S54" s="41"/>
      <c r="T54" s="40"/>
      <c r="U54" s="41"/>
      <c r="V54" s="40"/>
      <c r="W54" s="40"/>
      <c r="X54" s="42"/>
      <c r="Y54" s="43"/>
    </row>
    <row r="55" spans="1:25" ht="15" customHeight="1" x14ac:dyDescent="0.25">
      <c r="A55" s="69"/>
      <c r="B55" s="44"/>
      <c r="C55" s="45"/>
      <c r="D55" s="46"/>
      <c r="E55" s="47"/>
      <c r="F55" s="21"/>
      <c r="G55" s="48"/>
      <c r="H55" s="22"/>
      <c r="I55" s="23"/>
      <c r="J55" s="36"/>
      <c r="K55" s="37"/>
      <c r="L55" s="38"/>
      <c r="M55" s="39"/>
      <c r="N55" s="40"/>
      <c r="O55" s="39"/>
      <c r="P55" s="40"/>
      <c r="Q55" s="41"/>
      <c r="R55" s="40"/>
      <c r="S55" s="41"/>
      <c r="T55" s="40"/>
      <c r="U55" s="41"/>
      <c r="V55" s="40"/>
      <c r="W55" s="40"/>
      <c r="X55" s="42"/>
      <c r="Y55" s="43"/>
    </row>
    <row r="56" spans="1:25" ht="15" customHeight="1" x14ac:dyDescent="0.25">
      <c r="A56" s="69"/>
      <c r="B56" s="31"/>
      <c r="C56" s="32"/>
      <c r="D56" s="33"/>
      <c r="E56" s="34"/>
      <c r="F56" s="35"/>
      <c r="G56" s="48"/>
      <c r="H56" s="22"/>
      <c r="I56" s="23"/>
      <c r="J56" s="36"/>
      <c r="K56" s="37"/>
      <c r="L56" s="38"/>
      <c r="M56" s="39"/>
      <c r="N56" s="40"/>
      <c r="O56" s="39"/>
      <c r="P56" s="40"/>
      <c r="Q56" s="41"/>
      <c r="R56" s="40"/>
      <c r="S56" s="41"/>
      <c r="T56" s="40"/>
      <c r="U56" s="41"/>
      <c r="V56" s="40"/>
      <c r="W56" s="40"/>
      <c r="X56" s="42"/>
      <c r="Y56" s="43"/>
    </row>
    <row r="57" spans="1:25" ht="15" customHeight="1" x14ac:dyDescent="0.25">
      <c r="A57" s="69"/>
      <c r="B57" s="44"/>
      <c r="C57" s="45"/>
      <c r="D57" s="46"/>
      <c r="E57" s="47"/>
      <c r="F57" s="21"/>
      <c r="G57" s="48"/>
      <c r="H57" s="22"/>
      <c r="I57" s="23"/>
      <c r="J57" s="36"/>
      <c r="K57" s="37"/>
      <c r="L57" s="38"/>
      <c r="M57" s="39"/>
      <c r="N57" s="40"/>
      <c r="O57" s="39"/>
      <c r="P57" s="40"/>
      <c r="Q57" s="41"/>
      <c r="R57" s="40"/>
      <c r="S57" s="41"/>
      <c r="T57" s="40"/>
      <c r="U57" s="41"/>
      <c r="V57" s="40"/>
      <c r="W57" s="40"/>
      <c r="X57" s="42"/>
      <c r="Y57" s="43"/>
    </row>
    <row r="58" spans="1:25" ht="15" customHeight="1" x14ac:dyDescent="0.25">
      <c r="A58" s="69"/>
      <c r="B58" s="31"/>
      <c r="C58" s="32"/>
      <c r="D58" s="33"/>
      <c r="E58" s="34"/>
      <c r="F58" s="35"/>
      <c r="G58" s="48"/>
      <c r="H58" s="22"/>
      <c r="I58" s="23"/>
      <c r="J58" s="36"/>
      <c r="K58" s="37"/>
      <c r="L58" s="38"/>
      <c r="M58" s="39"/>
      <c r="N58" s="40"/>
      <c r="O58" s="39"/>
      <c r="P58" s="40"/>
      <c r="Q58" s="41"/>
      <c r="R58" s="40"/>
      <c r="S58" s="41"/>
      <c r="T58" s="40"/>
      <c r="U58" s="41"/>
      <c r="V58" s="40"/>
      <c r="W58" s="40"/>
      <c r="X58" s="42"/>
      <c r="Y58" s="43"/>
    </row>
    <row r="59" spans="1:25" ht="15" customHeight="1" x14ac:dyDescent="0.25">
      <c r="A59" s="69"/>
      <c r="B59" s="44"/>
      <c r="C59" s="45"/>
      <c r="D59" s="46"/>
      <c r="E59" s="47"/>
      <c r="F59" s="21"/>
      <c r="G59" s="48"/>
      <c r="H59" s="22"/>
      <c r="I59" s="23"/>
      <c r="J59" s="36"/>
      <c r="K59" s="37"/>
      <c r="L59" s="38"/>
      <c r="M59" s="39"/>
      <c r="N59" s="40"/>
      <c r="O59" s="39"/>
      <c r="P59" s="40"/>
      <c r="Q59" s="41"/>
      <c r="R59" s="40"/>
      <c r="S59" s="41"/>
      <c r="T59" s="40"/>
      <c r="U59" s="41"/>
      <c r="V59" s="40"/>
      <c r="W59" s="40"/>
      <c r="X59" s="42"/>
      <c r="Y59" s="43"/>
    </row>
    <row r="60" spans="1:25" ht="15" customHeight="1" x14ac:dyDescent="0.25">
      <c r="A60" s="69"/>
      <c r="B60" s="31"/>
      <c r="C60" s="32"/>
      <c r="D60" s="33"/>
      <c r="E60" s="34"/>
      <c r="F60" s="35"/>
      <c r="G60" s="48"/>
      <c r="H60" s="22"/>
      <c r="I60" s="23"/>
      <c r="J60" s="36"/>
      <c r="K60" s="37"/>
      <c r="L60" s="38"/>
      <c r="M60" s="39"/>
      <c r="N60" s="40"/>
      <c r="O60" s="39"/>
      <c r="P60" s="40"/>
      <c r="Q60" s="41"/>
      <c r="R60" s="40"/>
      <c r="S60" s="41"/>
      <c r="T60" s="40"/>
      <c r="U60" s="41"/>
      <c r="V60" s="40"/>
      <c r="W60" s="40"/>
      <c r="X60" s="42"/>
      <c r="Y60" s="43"/>
    </row>
    <row r="61" spans="1:25" ht="15" customHeight="1" x14ac:dyDescent="0.25">
      <c r="A61" s="71"/>
      <c r="B61" s="44"/>
      <c r="C61" s="45"/>
      <c r="D61" s="46"/>
      <c r="E61" s="47"/>
      <c r="F61" s="21"/>
      <c r="G61" s="48"/>
      <c r="H61" s="22"/>
      <c r="I61" s="23"/>
      <c r="J61" s="36"/>
      <c r="K61" s="37"/>
      <c r="L61" s="38"/>
      <c r="M61" s="39"/>
      <c r="N61" s="40"/>
      <c r="O61" s="39"/>
      <c r="P61" s="40"/>
      <c r="Q61" s="41"/>
      <c r="R61" s="40"/>
      <c r="S61" s="41"/>
      <c r="T61" s="40"/>
      <c r="U61" s="41"/>
      <c r="V61" s="40"/>
      <c r="W61" s="40"/>
      <c r="X61" s="42"/>
      <c r="Y61" s="43"/>
    </row>
    <row r="62" spans="1:25" ht="15" customHeight="1" x14ac:dyDescent="0.25">
      <c r="A62" s="70"/>
      <c r="B62" s="31"/>
      <c r="C62" s="32"/>
      <c r="D62" s="33"/>
      <c r="E62" s="34"/>
      <c r="F62" s="35"/>
      <c r="G62" s="48"/>
      <c r="H62" s="22"/>
      <c r="I62" s="23"/>
      <c r="J62" s="36"/>
      <c r="K62" s="37"/>
      <c r="L62" s="38"/>
      <c r="M62" s="39"/>
      <c r="N62" s="40"/>
      <c r="O62" s="39"/>
      <c r="P62" s="40"/>
      <c r="Q62" s="41"/>
      <c r="R62" s="40"/>
      <c r="S62" s="41"/>
      <c r="T62" s="40"/>
      <c r="U62" s="41"/>
      <c r="V62" s="40"/>
      <c r="W62" s="40"/>
      <c r="X62" s="42"/>
      <c r="Y62" s="43"/>
    </row>
    <row r="63" spans="1:25" ht="15" customHeight="1" x14ac:dyDescent="0.25">
      <c r="A63" s="71"/>
      <c r="B63" s="44"/>
      <c r="C63" s="45"/>
      <c r="D63" s="46"/>
      <c r="E63" s="47"/>
      <c r="F63" s="21"/>
      <c r="G63" s="48"/>
      <c r="H63" s="22"/>
      <c r="I63" s="23"/>
      <c r="J63" s="36"/>
      <c r="K63" s="37"/>
      <c r="L63" s="38"/>
      <c r="M63" s="39"/>
      <c r="N63" s="40"/>
      <c r="O63" s="39"/>
      <c r="P63" s="40"/>
      <c r="Q63" s="41"/>
      <c r="R63" s="40"/>
      <c r="S63" s="41"/>
      <c r="T63" s="40"/>
      <c r="U63" s="41"/>
      <c r="V63" s="40"/>
      <c r="W63" s="40"/>
      <c r="X63" s="42"/>
      <c r="Y63" s="43"/>
    </row>
    <row r="64" spans="1:25" ht="15" customHeight="1" x14ac:dyDescent="0.25">
      <c r="A64" s="70"/>
      <c r="B64" s="31"/>
      <c r="C64" s="32"/>
      <c r="D64" s="33"/>
      <c r="E64" s="34"/>
      <c r="F64" s="35"/>
      <c r="G64" s="48"/>
      <c r="H64" s="22"/>
      <c r="I64" s="23"/>
      <c r="J64" s="36"/>
      <c r="K64" s="37"/>
      <c r="L64" s="38"/>
      <c r="M64" s="39"/>
      <c r="N64" s="40"/>
      <c r="O64" s="39"/>
      <c r="P64" s="40"/>
      <c r="Q64" s="41"/>
      <c r="R64" s="40"/>
      <c r="S64" s="41"/>
      <c r="T64" s="40"/>
      <c r="U64" s="41"/>
      <c r="V64" s="40"/>
      <c r="W64" s="40"/>
      <c r="X64" s="42"/>
      <c r="Y64" s="43"/>
    </row>
    <row r="65" spans="1:25" ht="15" customHeight="1" x14ac:dyDescent="0.25">
      <c r="A65" s="71"/>
      <c r="B65" s="44"/>
      <c r="C65" s="45"/>
      <c r="D65" s="46"/>
      <c r="E65" s="47"/>
      <c r="F65" s="21"/>
      <c r="G65" s="48"/>
      <c r="H65" s="22"/>
      <c r="I65" s="23"/>
      <c r="J65" s="36"/>
      <c r="K65" s="37"/>
      <c r="L65" s="38"/>
      <c r="M65" s="39"/>
      <c r="N65" s="40"/>
      <c r="O65" s="39"/>
      <c r="P65" s="40"/>
      <c r="Q65" s="41"/>
      <c r="R65" s="40"/>
      <c r="S65" s="41"/>
      <c r="T65" s="40"/>
      <c r="U65" s="41"/>
      <c r="V65" s="40"/>
      <c r="W65" s="40"/>
      <c r="X65" s="42"/>
      <c r="Y65" s="43"/>
    </row>
    <row r="66" spans="1:25" ht="15" customHeight="1" x14ac:dyDescent="0.25">
      <c r="A66" s="70"/>
      <c r="B66" s="31"/>
      <c r="C66" s="32"/>
      <c r="D66" s="33"/>
      <c r="E66" s="34"/>
      <c r="F66" s="35"/>
      <c r="G66" s="48"/>
      <c r="H66" s="22"/>
      <c r="I66" s="23"/>
      <c r="J66" s="36"/>
      <c r="K66" s="37"/>
      <c r="L66" s="38"/>
      <c r="M66" s="39"/>
      <c r="N66" s="40"/>
      <c r="O66" s="39"/>
      <c r="P66" s="40"/>
      <c r="Q66" s="41"/>
      <c r="R66" s="40"/>
      <c r="S66" s="41"/>
      <c r="T66" s="40"/>
      <c r="U66" s="41"/>
      <c r="V66" s="40"/>
      <c r="W66" s="40"/>
      <c r="X66" s="42"/>
      <c r="Y66" s="43"/>
    </row>
    <row r="67" spans="1:25" ht="15" customHeight="1" x14ac:dyDescent="0.25">
      <c r="A67" s="71"/>
      <c r="B67" s="44"/>
      <c r="C67" s="45"/>
      <c r="D67" s="46"/>
      <c r="E67" s="47"/>
      <c r="F67" s="21"/>
      <c r="G67" s="48"/>
      <c r="H67" s="22"/>
      <c r="I67" s="23"/>
      <c r="J67" s="36"/>
      <c r="K67" s="37"/>
      <c r="L67" s="38"/>
      <c r="M67" s="39"/>
      <c r="N67" s="40"/>
      <c r="O67" s="39"/>
      <c r="P67" s="40"/>
      <c r="Q67" s="41"/>
      <c r="R67" s="40"/>
      <c r="S67" s="41"/>
      <c r="T67" s="40"/>
      <c r="U67" s="41"/>
      <c r="V67" s="40"/>
      <c r="W67" s="40"/>
      <c r="X67" s="42"/>
      <c r="Y67" s="43"/>
    </row>
    <row r="68" spans="1:25" ht="15" customHeight="1" x14ac:dyDescent="0.25">
      <c r="A68" s="70"/>
      <c r="B68" s="31"/>
      <c r="C68" s="32"/>
      <c r="D68" s="33"/>
      <c r="E68" s="34"/>
      <c r="F68" s="35"/>
      <c r="G68" s="48"/>
      <c r="H68" s="22"/>
      <c r="I68" s="23"/>
      <c r="J68" s="36"/>
      <c r="K68" s="37"/>
      <c r="L68" s="38"/>
      <c r="M68" s="39"/>
      <c r="N68" s="40"/>
      <c r="O68" s="39"/>
      <c r="P68" s="40"/>
      <c r="Q68" s="41"/>
      <c r="R68" s="40"/>
      <c r="S68" s="41"/>
      <c r="T68" s="40"/>
      <c r="U68" s="41"/>
      <c r="V68" s="40"/>
      <c r="W68" s="40"/>
      <c r="X68" s="42"/>
      <c r="Y68" s="43"/>
    </row>
    <row r="69" spans="1:25" ht="15" customHeight="1" x14ac:dyDescent="0.25">
      <c r="A69" s="71"/>
      <c r="B69" s="44"/>
      <c r="C69" s="45"/>
      <c r="D69" s="46"/>
      <c r="E69" s="47"/>
      <c r="F69" s="21"/>
      <c r="G69" s="48"/>
      <c r="H69" s="22"/>
      <c r="I69" s="23"/>
      <c r="J69" s="36"/>
      <c r="K69" s="37"/>
      <c r="L69" s="38"/>
      <c r="M69" s="39"/>
      <c r="N69" s="40"/>
      <c r="O69" s="39"/>
      <c r="P69" s="40"/>
      <c r="Q69" s="41"/>
      <c r="R69" s="40"/>
      <c r="S69" s="41"/>
      <c r="T69" s="40"/>
      <c r="U69" s="41"/>
      <c r="V69" s="40"/>
      <c r="W69" s="40"/>
      <c r="X69" s="42"/>
      <c r="Y69" s="43"/>
    </row>
    <row r="70" spans="1:25" ht="15" customHeight="1" x14ac:dyDescent="0.25">
      <c r="A70" s="70"/>
      <c r="B70" s="31"/>
      <c r="C70" s="32"/>
      <c r="D70" s="33"/>
      <c r="E70" s="34"/>
      <c r="F70" s="35"/>
      <c r="G70" s="48"/>
      <c r="H70" s="22"/>
      <c r="I70" s="23"/>
      <c r="J70" s="36"/>
      <c r="K70" s="37"/>
      <c r="L70" s="38"/>
      <c r="M70" s="39"/>
      <c r="N70" s="40"/>
      <c r="O70" s="39"/>
      <c r="P70" s="40"/>
      <c r="Q70" s="41"/>
      <c r="R70" s="40"/>
      <c r="S70" s="41"/>
      <c r="T70" s="40"/>
      <c r="U70" s="41"/>
      <c r="V70" s="40"/>
      <c r="W70" s="40"/>
      <c r="X70" s="42"/>
      <c r="Y70" s="43"/>
    </row>
    <row r="71" spans="1:25" ht="15" customHeight="1" x14ac:dyDescent="0.25">
      <c r="A71" s="71"/>
      <c r="B71" s="44"/>
      <c r="C71" s="45"/>
      <c r="D71" s="46"/>
      <c r="E71" s="47"/>
      <c r="F71" s="21"/>
      <c r="G71" s="48"/>
      <c r="H71" s="22"/>
      <c r="I71" s="23"/>
      <c r="J71" s="36"/>
      <c r="K71" s="37"/>
      <c r="L71" s="38"/>
      <c r="M71" s="39"/>
      <c r="N71" s="40"/>
      <c r="O71" s="39"/>
      <c r="P71" s="40"/>
      <c r="Q71" s="41"/>
      <c r="R71" s="40"/>
      <c r="S71" s="41"/>
      <c r="T71" s="40"/>
      <c r="U71" s="41"/>
      <c r="V71" s="40"/>
      <c r="W71" s="40"/>
      <c r="X71" s="42"/>
      <c r="Y71" s="43"/>
    </row>
    <row r="72" spans="1:25" ht="15" customHeight="1" x14ac:dyDescent="0.25">
      <c r="A72" s="70"/>
      <c r="B72" s="31"/>
      <c r="C72" s="32"/>
      <c r="D72" s="33"/>
      <c r="E72" s="34"/>
      <c r="F72" s="35"/>
      <c r="G72" s="48"/>
      <c r="H72" s="22"/>
      <c r="I72" s="23"/>
      <c r="J72" s="36"/>
      <c r="K72" s="37"/>
      <c r="L72" s="38"/>
      <c r="M72" s="39"/>
      <c r="N72" s="40"/>
      <c r="O72" s="39"/>
      <c r="P72" s="40"/>
      <c r="Q72" s="41"/>
      <c r="R72" s="40"/>
      <c r="S72" s="41"/>
      <c r="T72" s="40"/>
      <c r="U72" s="41"/>
      <c r="V72" s="40"/>
      <c r="W72" s="40"/>
      <c r="X72" s="42"/>
      <c r="Y72" s="43"/>
    </row>
    <row r="73" spans="1:25" ht="15" customHeight="1" x14ac:dyDescent="0.25">
      <c r="A73" s="71"/>
      <c r="B73" s="44"/>
      <c r="C73" s="45"/>
      <c r="D73" s="46"/>
      <c r="E73" s="47"/>
      <c r="F73" s="21"/>
      <c r="G73" s="48"/>
      <c r="H73" s="22"/>
      <c r="I73" s="23"/>
      <c r="J73" s="36"/>
      <c r="K73" s="37"/>
      <c r="L73" s="38"/>
      <c r="M73" s="39"/>
      <c r="N73" s="40"/>
      <c r="O73" s="39"/>
      <c r="P73" s="40"/>
      <c r="Q73" s="41"/>
      <c r="R73" s="40"/>
      <c r="S73" s="41"/>
      <c r="T73" s="40"/>
      <c r="U73" s="41"/>
      <c r="V73" s="40"/>
      <c r="W73" s="40"/>
      <c r="X73" s="42"/>
      <c r="Y73" s="43"/>
    </row>
    <row r="74" spans="1:25" ht="15" customHeight="1" x14ac:dyDescent="0.25">
      <c r="A74" s="70"/>
      <c r="B74" s="31"/>
      <c r="C74" s="32"/>
      <c r="D74" s="33"/>
      <c r="E74" s="34"/>
      <c r="F74" s="35"/>
      <c r="G74" s="48"/>
      <c r="H74" s="22"/>
      <c r="I74" s="23"/>
      <c r="J74" s="36"/>
      <c r="K74" s="37"/>
      <c r="L74" s="38"/>
      <c r="M74" s="39"/>
      <c r="N74" s="40"/>
      <c r="O74" s="39"/>
      <c r="P74" s="40"/>
      <c r="Q74" s="41"/>
      <c r="R74" s="40"/>
      <c r="S74" s="41"/>
      <c r="T74" s="40"/>
      <c r="U74" s="41"/>
      <c r="V74" s="40"/>
      <c r="W74" s="40"/>
      <c r="X74" s="42"/>
      <c r="Y74" s="43"/>
    </row>
    <row r="75" spans="1:25" ht="15" customHeight="1" x14ac:dyDescent="0.25">
      <c r="A75" s="71"/>
      <c r="B75" s="44"/>
      <c r="C75" s="45"/>
      <c r="D75" s="46"/>
      <c r="E75" s="47"/>
      <c r="F75" s="21"/>
      <c r="G75" s="48"/>
      <c r="H75" s="22"/>
      <c r="I75" s="23"/>
      <c r="J75" s="36"/>
      <c r="K75" s="37"/>
      <c r="L75" s="38"/>
      <c r="M75" s="39"/>
      <c r="N75" s="40"/>
      <c r="O75" s="39"/>
      <c r="P75" s="40"/>
      <c r="Q75" s="41"/>
      <c r="R75" s="40"/>
      <c r="S75" s="41"/>
      <c r="T75" s="40"/>
      <c r="U75" s="41"/>
      <c r="V75" s="40"/>
      <c r="W75" s="40"/>
      <c r="X75" s="42"/>
      <c r="Y75" s="43"/>
    </row>
    <row r="76" spans="1:25" ht="15" customHeight="1" x14ac:dyDescent="0.25">
      <c r="A76" s="70"/>
      <c r="B76" s="31"/>
      <c r="C76" s="32"/>
      <c r="D76" s="33"/>
      <c r="E76" s="34"/>
      <c r="F76" s="35"/>
      <c r="G76" s="48"/>
      <c r="H76" s="22"/>
      <c r="I76" s="23"/>
      <c r="J76" s="36"/>
      <c r="K76" s="37"/>
      <c r="L76" s="38"/>
      <c r="M76" s="39"/>
      <c r="N76" s="40"/>
      <c r="O76" s="39"/>
      <c r="P76" s="40"/>
      <c r="Q76" s="41"/>
      <c r="R76" s="40"/>
      <c r="S76" s="41"/>
      <c r="T76" s="40"/>
      <c r="U76" s="41"/>
      <c r="V76" s="40"/>
      <c r="W76" s="40"/>
      <c r="X76" s="42"/>
      <c r="Y76" s="43"/>
    </row>
    <row r="77" spans="1:25" ht="15" customHeight="1" x14ac:dyDescent="0.25">
      <c r="A77" s="71"/>
      <c r="B77" s="44"/>
      <c r="C77" s="45"/>
      <c r="D77" s="46"/>
      <c r="E77" s="47"/>
      <c r="F77" s="21"/>
      <c r="G77" s="48"/>
      <c r="H77" s="22"/>
      <c r="I77" s="23"/>
      <c r="J77" s="36"/>
      <c r="K77" s="37"/>
      <c r="L77" s="38"/>
      <c r="M77" s="39"/>
      <c r="N77" s="40"/>
      <c r="O77" s="39"/>
      <c r="P77" s="40"/>
      <c r="Q77" s="41"/>
      <c r="R77" s="40"/>
      <c r="S77" s="41"/>
      <c r="T77" s="40"/>
      <c r="U77" s="41"/>
      <c r="V77" s="40"/>
      <c r="W77" s="40"/>
      <c r="X77" s="42"/>
      <c r="Y77" s="43"/>
    </row>
    <row r="78" spans="1:25" ht="15" customHeight="1" x14ac:dyDescent="0.25">
      <c r="A78" s="70"/>
      <c r="B78" s="31"/>
      <c r="C78" s="32"/>
      <c r="D78" s="33"/>
      <c r="E78" s="34"/>
      <c r="F78" s="35"/>
      <c r="G78" s="48"/>
      <c r="H78" s="22"/>
      <c r="I78" s="23"/>
      <c r="J78" s="36"/>
      <c r="K78" s="37"/>
      <c r="L78" s="38"/>
      <c r="M78" s="39"/>
      <c r="N78" s="40"/>
      <c r="O78" s="39"/>
      <c r="P78" s="40"/>
      <c r="Q78" s="41"/>
      <c r="R78" s="40"/>
      <c r="S78" s="41"/>
      <c r="T78" s="40"/>
      <c r="U78" s="41"/>
      <c r="V78" s="40"/>
      <c r="W78" s="40"/>
      <c r="X78" s="42"/>
      <c r="Y78" s="43"/>
    </row>
    <row r="79" spans="1:25" ht="15" customHeight="1" x14ac:dyDescent="0.25">
      <c r="A79" s="71"/>
      <c r="B79" s="44"/>
      <c r="C79" s="45"/>
      <c r="D79" s="46"/>
      <c r="E79" s="47"/>
      <c r="F79" s="21"/>
      <c r="G79" s="48"/>
      <c r="H79" s="22"/>
      <c r="I79" s="23"/>
      <c r="J79" s="36"/>
      <c r="K79" s="37"/>
      <c r="L79" s="38"/>
      <c r="M79" s="39"/>
      <c r="N79" s="40"/>
      <c r="O79" s="39"/>
      <c r="P79" s="40"/>
      <c r="Q79" s="41"/>
      <c r="R79" s="40"/>
      <c r="S79" s="41"/>
      <c r="T79" s="40"/>
      <c r="U79" s="41"/>
      <c r="V79" s="40"/>
      <c r="W79" s="40"/>
      <c r="X79" s="42"/>
      <c r="Y79" s="43"/>
    </row>
    <row r="80" spans="1:25" ht="15" customHeight="1" x14ac:dyDescent="0.25">
      <c r="A80" s="70"/>
      <c r="B80" s="31"/>
      <c r="C80" s="32"/>
      <c r="D80" s="33"/>
      <c r="E80" s="34"/>
      <c r="F80" s="35"/>
      <c r="G80" s="48"/>
      <c r="H80" s="22"/>
      <c r="I80" s="23"/>
      <c r="J80" s="36"/>
      <c r="K80" s="37"/>
      <c r="L80" s="38"/>
      <c r="M80" s="39"/>
      <c r="N80" s="40"/>
      <c r="O80" s="39"/>
      <c r="P80" s="40"/>
      <c r="Q80" s="41"/>
      <c r="R80" s="40"/>
      <c r="S80" s="41"/>
      <c r="T80" s="40"/>
      <c r="U80" s="41"/>
      <c r="V80" s="40"/>
      <c r="W80" s="40"/>
      <c r="X80" s="42"/>
      <c r="Y80" s="43"/>
    </row>
    <row r="81" spans="1:25" ht="15" customHeight="1" x14ac:dyDescent="0.25">
      <c r="A81" s="71"/>
      <c r="B81" s="44"/>
      <c r="C81" s="45"/>
      <c r="D81" s="46"/>
      <c r="E81" s="47"/>
      <c r="F81" s="21"/>
      <c r="G81" s="48"/>
      <c r="H81" s="22"/>
      <c r="I81" s="23"/>
      <c r="J81" s="36"/>
      <c r="K81" s="37"/>
      <c r="L81" s="38"/>
      <c r="M81" s="39"/>
      <c r="N81" s="40"/>
      <c r="O81" s="39"/>
      <c r="P81" s="40"/>
      <c r="Q81" s="41"/>
      <c r="R81" s="40"/>
      <c r="S81" s="41"/>
      <c r="T81" s="40"/>
      <c r="U81" s="41"/>
      <c r="V81" s="40"/>
      <c r="W81" s="40"/>
      <c r="X81" s="42"/>
      <c r="Y81" s="43"/>
    </row>
    <row r="82" spans="1:25" ht="15" customHeight="1" x14ac:dyDescent="0.25">
      <c r="A82" s="70"/>
      <c r="B82" s="31"/>
      <c r="C82" s="32"/>
      <c r="D82" s="33"/>
      <c r="E82" s="34"/>
      <c r="F82" s="35"/>
      <c r="G82" s="48"/>
      <c r="H82" s="22"/>
      <c r="I82" s="23"/>
      <c r="J82" s="36"/>
      <c r="K82" s="37"/>
      <c r="L82" s="38"/>
      <c r="M82" s="39"/>
      <c r="N82" s="40"/>
      <c r="O82" s="39"/>
      <c r="P82" s="40"/>
      <c r="Q82" s="41"/>
      <c r="R82" s="40"/>
      <c r="S82" s="41"/>
      <c r="T82" s="40"/>
      <c r="U82" s="41"/>
      <c r="V82" s="40"/>
      <c r="W82" s="40"/>
      <c r="X82" s="42"/>
      <c r="Y82" s="43"/>
    </row>
    <row r="83" spans="1:25" ht="15" customHeight="1" x14ac:dyDescent="0.25">
      <c r="A83" s="71"/>
      <c r="B83" s="44"/>
      <c r="C83" s="45"/>
      <c r="D83" s="46"/>
      <c r="E83" s="47"/>
      <c r="F83" s="21"/>
      <c r="G83" s="48"/>
      <c r="H83" s="22"/>
      <c r="I83" s="23"/>
      <c r="J83" s="36"/>
      <c r="K83" s="37"/>
      <c r="L83" s="38"/>
      <c r="M83" s="39"/>
      <c r="N83" s="40"/>
      <c r="O83" s="39"/>
      <c r="P83" s="40"/>
      <c r="Q83" s="41"/>
      <c r="R83" s="40"/>
      <c r="S83" s="41"/>
      <c r="T83" s="40"/>
      <c r="U83" s="41"/>
      <c r="V83" s="40"/>
      <c r="W83" s="40"/>
      <c r="X83" s="42"/>
      <c r="Y83" s="43"/>
    </row>
    <row r="84" spans="1:25" ht="15" customHeight="1" x14ac:dyDescent="0.25">
      <c r="A84" s="70"/>
      <c r="B84" s="31"/>
      <c r="C84" s="32"/>
      <c r="D84" s="33"/>
      <c r="E84" s="34"/>
      <c r="F84" s="35"/>
      <c r="G84" s="48"/>
      <c r="H84" s="22"/>
      <c r="I84" s="23"/>
      <c r="J84" s="36"/>
      <c r="K84" s="37"/>
      <c r="L84" s="38"/>
      <c r="M84" s="39"/>
      <c r="N84" s="40"/>
      <c r="O84" s="39"/>
      <c r="P84" s="40"/>
      <c r="Q84" s="41"/>
      <c r="R84" s="40"/>
      <c r="S84" s="41"/>
      <c r="T84" s="40"/>
      <c r="U84" s="41"/>
      <c r="V84" s="40"/>
      <c r="W84" s="40"/>
      <c r="X84" s="42"/>
      <c r="Y84" s="43"/>
    </row>
    <row r="85" spans="1:25" ht="15" customHeight="1" x14ac:dyDescent="0.25">
      <c r="A85" s="71"/>
      <c r="B85" s="44"/>
      <c r="C85" s="45"/>
      <c r="D85" s="46"/>
      <c r="E85" s="47"/>
      <c r="F85" s="21"/>
      <c r="G85" s="48"/>
      <c r="H85" s="22"/>
      <c r="I85" s="23"/>
      <c r="J85" s="36"/>
      <c r="K85" s="37"/>
      <c r="L85" s="38"/>
      <c r="M85" s="39"/>
      <c r="N85" s="40"/>
      <c r="O85" s="39"/>
      <c r="P85" s="40"/>
      <c r="Q85" s="41"/>
      <c r="R85" s="40"/>
      <c r="S85" s="41"/>
      <c r="T85" s="40"/>
      <c r="U85" s="41"/>
      <c r="V85" s="40"/>
      <c r="W85" s="40"/>
      <c r="X85" s="42"/>
      <c r="Y85" s="43"/>
    </row>
    <row r="86" spans="1:25" ht="15" customHeight="1" x14ac:dyDescent="0.25">
      <c r="A86" s="70"/>
      <c r="B86" s="31"/>
      <c r="C86" s="32"/>
      <c r="D86" s="33"/>
      <c r="E86" s="34"/>
      <c r="F86" s="35"/>
      <c r="G86" s="48"/>
      <c r="H86" s="22"/>
      <c r="I86" s="23"/>
      <c r="J86" s="36"/>
      <c r="K86" s="37"/>
      <c r="L86" s="38"/>
      <c r="M86" s="39"/>
      <c r="N86" s="40"/>
      <c r="O86" s="39"/>
      <c r="P86" s="40"/>
      <c r="Q86" s="41"/>
      <c r="R86" s="40"/>
      <c r="S86" s="41"/>
      <c r="T86" s="40"/>
      <c r="U86" s="41"/>
      <c r="V86" s="40"/>
      <c r="W86" s="40"/>
      <c r="X86" s="42"/>
      <c r="Y86" s="43"/>
    </row>
    <row r="87" spans="1:25" ht="15" customHeight="1" x14ac:dyDescent="0.25">
      <c r="A87" s="71"/>
      <c r="B87" s="44"/>
      <c r="C87" s="45"/>
      <c r="D87" s="46"/>
      <c r="E87" s="47"/>
      <c r="F87" s="21"/>
      <c r="G87" s="48"/>
      <c r="H87" s="22"/>
      <c r="I87" s="23"/>
      <c r="J87" s="36"/>
      <c r="K87" s="37"/>
      <c r="L87" s="38"/>
      <c r="M87" s="39"/>
      <c r="N87" s="40"/>
      <c r="O87" s="39"/>
      <c r="P87" s="40"/>
      <c r="Q87" s="41"/>
      <c r="R87" s="40"/>
      <c r="S87" s="41"/>
      <c r="T87" s="40"/>
      <c r="U87" s="41"/>
      <c r="V87" s="40"/>
      <c r="W87" s="40"/>
      <c r="X87" s="42"/>
      <c r="Y87" s="43"/>
    </row>
    <row r="88" spans="1:25" ht="15" customHeight="1" x14ac:dyDescent="0.25">
      <c r="A88" s="70"/>
      <c r="B88" s="31"/>
      <c r="C88" s="32"/>
      <c r="D88" s="33"/>
      <c r="E88" s="34"/>
      <c r="F88" s="35"/>
      <c r="G88" s="48"/>
      <c r="H88" s="22"/>
      <c r="I88" s="23"/>
      <c r="J88" s="36"/>
      <c r="K88" s="37"/>
      <c r="L88" s="38"/>
      <c r="M88" s="39"/>
      <c r="N88" s="40"/>
      <c r="O88" s="39"/>
      <c r="P88" s="40"/>
      <c r="Q88" s="41"/>
      <c r="R88" s="40"/>
      <c r="S88" s="41"/>
      <c r="T88" s="40"/>
      <c r="U88" s="41"/>
      <c r="V88" s="40"/>
      <c r="W88" s="40"/>
      <c r="X88" s="42"/>
      <c r="Y88" s="43"/>
    </row>
    <row r="89" spans="1:25" ht="15" customHeight="1" x14ac:dyDescent="0.25">
      <c r="A89" s="71"/>
      <c r="B89" s="44"/>
      <c r="C89" s="45"/>
      <c r="D89" s="46"/>
      <c r="E89" s="47"/>
      <c r="F89" s="21"/>
      <c r="G89" s="48"/>
      <c r="H89" s="22"/>
      <c r="I89" s="23"/>
      <c r="J89" s="36"/>
      <c r="K89" s="37"/>
      <c r="L89" s="38"/>
      <c r="M89" s="39"/>
      <c r="N89" s="40"/>
      <c r="O89" s="39"/>
      <c r="P89" s="40"/>
      <c r="Q89" s="41"/>
      <c r="R89" s="40"/>
      <c r="S89" s="41"/>
      <c r="T89" s="40"/>
      <c r="U89" s="41"/>
      <c r="V89" s="40"/>
      <c r="W89" s="40"/>
      <c r="X89" s="42"/>
      <c r="Y89" s="43"/>
    </row>
    <row r="90" spans="1:25" ht="15" customHeight="1" x14ac:dyDescent="0.25">
      <c r="A90" s="70"/>
      <c r="B90" s="31"/>
      <c r="C90" s="32"/>
      <c r="D90" s="33"/>
      <c r="E90" s="34"/>
      <c r="F90" s="35"/>
      <c r="G90" s="48"/>
      <c r="H90" s="22"/>
      <c r="I90" s="23"/>
      <c r="J90" s="36"/>
      <c r="K90" s="37"/>
      <c r="L90" s="38"/>
      <c r="M90" s="39"/>
      <c r="N90" s="40"/>
      <c r="O90" s="39"/>
      <c r="P90" s="40"/>
      <c r="Q90" s="41"/>
      <c r="R90" s="40"/>
      <c r="S90" s="41"/>
      <c r="T90" s="40"/>
      <c r="U90" s="41"/>
      <c r="V90" s="40"/>
      <c r="W90" s="40"/>
      <c r="X90" s="42"/>
      <c r="Y90" s="43"/>
    </row>
    <row r="91" spans="1:25" ht="15" customHeight="1" x14ac:dyDescent="0.25">
      <c r="A91" s="71"/>
      <c r="B91" s="44"/>
      <c r="C91" s="45"/>
      <c r="D91" s="46"/>
      <c r="E91" s="47"/>
      <c r="F91" s="21"/>
      <c r="G91" s="48"/>
      <c r="H91" s="22"/>
      <c r="I91" s="23"/>
      <c r="J91" s="36"/>
      <c r="K91" s="37"/>
      <c r="L91" s="38"/>
      <c r="M91" s="39"/>
      <c r="N91" s="40"/>
      <c r="O91" s="39"/>
      <c r="P91" s="40"/>
      <c r="Q91" s="41"/>
      <c r="R91" s="40"/>
      <c r="S91" s="41"/>
      <c r="T91" s="40"/>
      <c r="U91" s="41"/>
      <c r="V91" s="40"/>
      <c r="W91" s="40"/>
      <c r="X91" s="42"/>
      <c r="Y91" s="43"/>
    </row>
    <row r="92" spans="1:25" ht="15" customHeight="1" x14ac:dyDescent="0.25">
      <c r="A92" s="70"/>
      <c r="B92" s="31"/>
      <c r="C92" s="32"/>
      <c r="D92" s="33"/>
      <c r="E92" s="34"/>
      <c r="F92" s="35"/>
      <c r="G92" s="48"/>
      <c r="H92" s="22"/>
      <c r="I92" s="23"/>
      <c r="J92" s="36"/>
      <c r="K92" s="37"/>
      <c r="L92" s="38"/>
      <c r="M92" s="39"/>
      <c r="N92" s="40"/>
      <c r="O92" s="39"/>
      <c r="P92" s="40"/>
      <c r="Q92" s="41"/>
      <c r="R92" s="40"/>
      <c r="S92" s="41"/>
      <c r="T92" s="40"/>
      <c r="U92" s="41"/>
      <c r="V92" s="40"/>
      <c r="W92" s="40"/>
      <c r="X92" s="42"/>
      <c r="Y92" s="43"/>
    </row>
    <row r="93" spans="1:25" ht="15" customHeight="1" x14ac:dyDescent="0.25">
      <c r="A93" s="71"/>
      <c r="B93" s="44"/>
      <c r="C93" s="45"/>
      <c r="D93" s="46"/>
      <c r="E93" s="47"/>
      <c r="F93" s="21"/>
      <c r="G93" s="48"/>
      <c r="H93" s="22"/>
      <c r="I93" s="23"/>
      <c r="J93" s="36"/>
      <c r="K93" s="37"/>
      <c r="L93" s="38"/>
      <c r="M93" s="39"/>
      <c r="N93" s="40"/>
      <c r="O93" s="39"/>
      <c r="P93" s="40"/>
      <c r="Q93" s="41"/>
      <c r="R93" s="40"/>
      <c r="S93" s="41"/>
      <c r="T93" s="40"/>
      <c r="U93" s="41"/>
      <c r="V93" s="40"/>
      <c r="W93" s="40"/>
      <c r="X93" s="42"/>
      <c r="Y93" s="43"/>
    </row>
    <row r="94" spans="1:25" ht="15" customHeight="1" x14ac:dyDescent="0.25">
      <c r="A94" s="70"/>
      <c r="B94" s="31"/>
      <c r="C94" s="32"/>
      <c r="D94" s="33"/>
      <c r="E94" s="34"/>
      <c r="F94" s="35"/>
      <c r="G94" s="48"/>
      <c r="H94" s="22"/>
      <c r="I94" s="23"/>
      <c r="J94" s="36"/>
      <c r="K94" s="37"/>
      <c r="L94" s="38"/>
      <c r="M94" s="39"/>
      <c r="N94" s="40"/>
      <c r="O94" s="39"/>
      <c r="P94" s="40"/>
      <c r="Q94" s="41"/>
      <c r="R94" s="40"/>
      <c r="S94" s="41"/>
      <c r="T94" s="40"/>
      <c r="U94" s="41"/>
      <c r="V94" s="40"/>
      <c r="W94" s="40"/>
      <c r="X94" s="42"/>
      <c r="Y94" s="43"/>
    </row>
    <row r="95" spans="1:25" ht="15" customHeight="1" x14ac:dyDescent="0.25">
      <c r="A95" s="71"/>
      <c r="B95" s="44"/>
      <c r="C95" s="45"/>
      <c r="D95" s="46"/>
      <c r="E95" s="47"/>
      <c r="F95" s="21"/>
      <c r="G95" s="48"/>
      <c r="H95" s="22"/>
      <c r="I95" s="23"/>
      <c r="J95" s="36"/>
      <c r="K95" s="37"/>
      <c r="L95" s="38"/>
      <c r="M95" s="39"/>
      <c r="N95" s="40"/>
      <c r="O95" s="39"/>
      <c r="P95" s="40"/>
      <c r="Q95" s="41"/>
      <c r="R95" s="40"/>
      <c r="S95" s="41"/>
      <c r="T95" s="40"/>
      <c r="U95" s="41"/>
      <c r="V95" s="40"/>
      <c r="W95" s="40"/>
      <c r="X95" s="42"/>
      <c r="Y95" s="43"/>
    </row>
    <row r="96" spans="1:25" ht="15" customHeight="1" x14ac:dyDescent="0.25">
      <c r="A96" s="70"/>
      <c r="B96" s="31"/>
      <c r="C96" s="32"/>
      <c r="D96" s="33"/>
      <c r="E96" s="34"/>
      <c r="F96" s="35"/>
      <c r="G96" s="48"/>
      <c r="H96" s="22"/>
      <c r="I96" s="23"/>
      <c r="J96" s="36"/>
      <c r="K96" s="37"/>
      <c r="L96" s="38"/>
      <c r="M96" s="39"/>
      <c r="N96" s="40"/>
      <c r="O96" s="39"/>
      <c r="P96" s="40"/>
      <c r="Q96" s="41"/>
      <c r="R96" s="40"/>
      <c r="S96" s="41"/>
      <c r="T96" s="40"/>
      <c r="U96" s="41"/>
      <c r="V96" s="40"/>
      <c r="W96" s="40"/>
      <c r="X96" s="42"/>
      <c r="Y96" s="43"/>
    </row>
    <row r="97" spans="1:25" ht="15" customHeight="1" x14ac:dyDescent="0.25">
      <c r="A97" s="71"/>
      <c r="B97" s="44"/>
      <c r="C97" s="45"/>
      <c r="D97" s="46"/>
      <c r="E97" s="47"/>
      <c r="F97" s="21"/>
      <c r="G97" s="48"/>
      <c r="H97" s="22"/>
      <c r="I97" s="23"/>
      <c r="J97" s="36"/>
      <c r="K97" s="37"/>
      <c r="L97" s="38"/>
      <c r="M97" s="39"/>
      <c r="N97" s="40"/>
      <c r="O97" s="39"/>
      <c r="P97" s="40"/>
      <c r="Q97" s="41"/>
      <c r="R97" s="40"/>
      <c r="S97" s="41"/>
      <c r="T97" s="40"/>
      <c r="U97" s="41"/>
      <c r="V97" s="40"/>
      <c r="W97" s="40"/>
      <c r="X97" s="42"/>
      <c r="Y97" s="43"/>
    </row>
    <row r="98" spans="1:25" ht="15" customHeight="1" x14ac:dyDescent="0.25">
      <c r="A98" s="70"/>
      <c r="B98" s="31"/>
      <c r="C98" s="32"/>
      <c r="D98" s="33"/>
      <c r="E98" s="34"/>
      <c r="F98" s="35"/>
      <c r="G98" s="48"/>
      <c r="H98" s="22"/>
      <c r="I98" s="23"/>
      <c r="J98" s="36"/>
      <c r="K98" s="37"/>
      <c r="L98" s="38"/>
      <c r="M98" s="39"/>
      <c r="N98" s="40"/>
      <c r="O98" s="39"/>
      <c r="P98" s="40"/>
      <c r="Q98" s="41"/>
      <c r="R98" s="40"/>
      <c r="S98" s="41"/>
      <c r="T98" s="40"/>
      <c r="U98" s="41"/>
      <c r="V98" s="40"/>
      <c r="W98" s="40"/>
      <c r="X98" s="42"/>
      <c r="Y98" s="43"/>
    </row>
    <row r="99" spans="1:25" ht="15" customHeight="1" x14ac:dyDescent="0.25">
      <c r="A99" s="71"/>
      <c r="B99" s="44"/>
      <c r="C99" s="45"/>
      <c r="D99" s="46"/>
      <c r="E99" s="47"/>
      <c r="F99" s="21"/>
      <c r="G99" s="48"/>
      <c r="H99" s="22"/>
      <c r="I99" s="23"/>
      <c r="J99" s="36"/>
      <c r="K99" s="37"/>
      <c r="L99" s="38"/>
      <c r="M99" s="39"/>
      <c r="N99" s="40"/>
      <c r="O99" s="39"/>
      <c r="P99" s="40"/>
      <c r="Q99" s="41"/>
      <c r="R99" s="40"/>
      <c r="S99" s="41"/>
      <c r="T99" s="40"/>
      <c r="U99" s="41"/>
      <c r="V99" s="40"/>
      <c r="W99" s="40"/>
      <c r="X99" s="42"/>
      <c r="Y99" s="43"/>
    </row>
    <row r="100" spans="1:25" ht="15" customHeight="1" x14ac:dyDescent="0.25">
      <c r="A100" s="70"/>
      <c r="B100" s="31"/>
      <c r="C100" s="32"/>
      <c r="D100" s="33"/>
      <c r="E100" s="34"/>
      <c r="F100" s="35"/>
      <c r="G100" s="48"/>
      <c r="H100" s="22"/>
      <c r="I100" s="23"/>
      <c r="J100" s="36"/>
      <c r="K100" s="37"/>
      <c r="L100" s="38"/>
      <c r="M100" s="39"/>
      <c r="N100" s="40"/>
      <c r="O100" s="39"/>
      <c r="P100" s="40"/>
      <c r="Q100" s="41"/>
      <c r="R100" s="40"/>
      <c r="S100" s="41"/>
      <c r="T100" s="40"/>
      <c r="U100" s="41"/>
      <c r="V100" s="40"/>
      <c r="W100" s="40"/>
      <c r="X100" s="42"/>
      <c r="Y100" s="43"/>
    </row>
    <row r="101" spans="1:25" ht="15" customHeight="1" x14ac:dyDescent="0.25">
      <c r="A101" s="71"/>
      <c r="B101" s="44"/>
      <c r="C101" s="45"/>
      <c r="D101" s="46"/>
      <c r="E101" s="47"/>
      <c r="F101" s="21"/>
      <c r="G101" s="48"/>
      <c r="H101" s="22"/>
      <c r="I101" s="23"/>
      <c r="J101" s="36"/>
      <c r="K101" s="37"/>
      <c r="L101" s="38"/>
      <c r="M101" s="39"/>
      <c r="N101" s="40"/>
      <c r="O101" s="39"/>
      <c r="P101" s="40"/>
      <c r="Q101" s="41"/>
      <c r="R101" s="40"/>
      <c r="S101" s="41"/>
      <c r="T101" s="40"/>
      <c r="U101" s="41"/>
      <c r="V101" s="40"/>
      <c r="W101" s="40"/>
      <c r="X101" s="42"/>
      <c r="Y101" s="43"/>
    </row>
    <row r="102" spans="1:25" ht="15" customHeight="1" x14ac:dyDescent="0.25">
      <c r="A102" s="70"/>
      <c r="B102" s="31"/>
      <c r="C102" s="32"/>
      <c r="D102" s="33"/>
      <c r="E102" s="34"/>
      <c r="F102" s="35"/>
      <c r="G102" s="48"/>
      <c r="H102" s="22"/>
      <c r="I102" s="23"/>
      <c r="J102" s="36"/>
      <c r="K102" s="37"/>
      <c r="L102" s="38"/>
      <c r="M102" s="39"/>
      <c r="N102" s="40"/>
      <c r="O102" s="39"/>
      <c r="P102" s="40"/>
      <c r="Q102" s="41"/>
      <c r="R102" s="40"/>
      <c r="S102" s="41"/>
      <c r="T102" s="40"/>
      <c r="U102" s="41"/>
      <c r="V102" s="40"/>
      <c r="W102" s="40"/>
      <c r="X102" s="42"/>
      <c r="Y102" s="43"/>
    </row>
    <row r="103" spans="1:25" ht="15" customHeight="1" x14ac:dyDescent="0.25">
      <c r="A103" s="71"/>
      <c r="B103" s="44"/>
      <c r="C103" s="45"/>
      <c r="D103" s="46"/>
      <c r="E103" s="47"/>
      <c r="F103" s="21"/>
      <c r="G103" s="48"/>
      <c r="H103" s="22"/>
      <c r="I103" s="23"/>
      <c r="J103" s="36"/>
      <c r="K103" s="37"/>
      <c r="L103" s="38"/>
      <c r="M103" s="39"/>
      <c r="N103" s="40"/>
      <c r="O103" s="39"/>
      <c r="P103" s="40"/>
      <c r="Q103" s="41"/>
      <c r="R103" s="40"/>
      <c r="S103" s="41"/>
      <c r="T103" s="40"/>
      <c r="U103" s="41"/>
      <c r="V103" s="40"/>
      <c r="W103" s="40"/>
      <c r="X103" s="42"/>
      <c r="Y103" s="43"/>
    </row>
    <row r="104" spans="1:25" ht="15" customHeight="1" x14ac:dyDescent="0.25">
      <c r="A104" s="70"/>
      <c r="B104" s="31"/>
      <c r="C104" s="32"/>
      <c r="D104" s="33"/>
      <c r="E104" s="34"/>
      <c r="F104" s="35"/>
      <c r="G104" s="48"/>
      <c r="H104" s="22"/>
      <c r="I104" s="23"/>
      <c r="J104" s="36"/>
      <c r="K104" s="37"/>
      <c r="L104" s="38"/>
      <c r="M104" s="39"/>
      <c r="N104" s="40"/>
      <c r="O104" s="39"/>
      <c r="P104" s="40"/>
      <c r="Q104" s="41"/>
      <c r="R104" s="40"/>
      <c r="S104" s="41"/>
      <c r="T104" s="40"/>
      <c r="U104" s="41"/>
      <c r="V104" s="40"/>
      <c r="W104" s="40"/>
      <c r="X104" s="42"/>
      <c r="Y104" s="43"/>
    </row>
    <row r="105" spans="1:25" ht="15" customHeight="1" x14ac:dyDescent="0.25">
      <c r="A105" s="71"/>
      <c r="B105" s="44"/>
      <c r="C105" s="45"/>
      <c r="D105" s="46"/>
      <c r="E105" s="47"/>
      <c r="F105" s="21"/>
      <c r="G105" s="48"/>
      <c r="H105" s="22"/>
      <c r="I105" s="23"/>
      <c r="J105" s="36"/>
      <c r="K105" s="37"/>
      <c r="L105" s="38"/>
      <c r="M105" s="39"/>
      <c r="N105" s="40"/>
      <c r="O105" s="39"/>
      <c r="P105" s="40"/>
      <c r="Q105" s="41"/>
      <c r="R105" s="40"/>
      <c r="S105" s="41"/>
      <c r="T105" s="40"/>
      <c r="U105" s="41"/>
      <c r="V105" s="40"/>
      <c r="W105" s="40"/>
      <c r="X105" s="42"/>
      <c r="Y105" s="43"/>
    </row>
    <row r="106" spans="1:25" ht="15" customHeight="1" x14ac:dyDescent="0.25">
      <c r="A106" s="70"/>
      <c r="B106" s="31"/>
      <c r="C106" s="32"/>
      <c r="D106" s="33"/>
      <c r="E106" s="34"/>
      <c r="F106" s="35"/>
      <c r="G106" s="48"/>
      <c r="H106" s="22"/>
      <c r="I106" s="23"/>
      <c r="J106" s="36"/>
      <c r="K106" s="37"/>
      <c r="L106" s="38"/>
      <c r="M106" s="39"/>
      <c r="N106" s="40"/>
      <c r="O106" s="39"/>
      <c r="P106" s="40"/>
      <c r="Q106" s="41"/>
      <c r="R106" s="40"/>
      <c r="S106" s="41"/>
      <c r="T106" s="40"/>
      <c r="U106" s="41"/>
      <c r="V106" s="40"/>
      <c r="W106" s="40"/>
      <c r="X106" s="42"/>
      <c r="Y106" s="43"/>
    </row>
    <row r="107" spans="1:25" ht="15" customHeight="1" x14ac:dyDescent="0.25">
      <c r="A107" s="71"/>
      <c r="B107" s="44"/>
      <c r="C107" s="45"/>
      <c r="D107" s="46"/>
      <c r="E107" s="47"/>
      <c r="F107" s="21"/>
      <c r="G107" s="48"/>
      <c r="H107" s="22"/>
      <c r="I107" s="23"/>
      <c r="J107" s="36"/>
      <c r="K107" s="37"/>
      <c r="L107" s="38"/>
      <c r="M107" s="39"/>
      <c r="N107" s="40"/>
      <c r="O107" s="39"/>
      <c r="P107" s="40"/>
      <c r="Q107" s="41"/>
      <c r="R107" s="40"/>
      <c r="S107" s="41"/>
      <c r="T107" s="40"/>
      <c r="U107" s="41"/>
      <c r="V107" s="40"/>
      <c r="W107" s="40"/>
      <c r="X107" s="42"/>
      <c r="Y107" s="43"/>
    </row>
    <row r="108" spans="1:25" ht="15" customHeight="1" x14ac:dyDescent="0.25">
      <c r="A108" s="70"/>
      <c r="B108" s="31"/>
      <c r="C108" s="32"/>
      <c r="D108" s="33"/>
      <c r="E108" s="34"/>
      <c r="F108" s="35"/>
      <c r="G108" s="48"/>
      <c r="H108" s="22"/>
      <c r="I108" s="23"/>
      <c r="J108" s="36"/>
      <c r="K108" s="37"/>
      <c r="L108" s="38"/>
      <c r="M108" s="39"/>
      <c r="N108" s="40"/>
      <c r="O108" s="39"/>
      <c r="P108" s="40"/>
      <c r="Q108" s="41"/>
      <c r="R108" s="40"/>
      <c r="S108" s="41"/>
      <c r="T108" s="40"/>
      <c r="U108" s="41"/>
      <c r="V108" s="40"/>
      <c r="W108" s="40"/>
      <c r="X108" s="42"/>
      <c r="Y108" s="43"/>
    </row>
    <row r="109" spans="1:25" ht="15" customHeight="1" x14ac:dyDescent="0.25">
      <c r="A109" s="71"/>
      <c r="B109" s="44"/>
      <c r="C109" s="45"/>
      <c r="D109" s="46"/>
      <c r="E109" s="47"/>
      <c r="F109" s="21"/>
      <c r="G109" s="48"/>
      <c r="H109" s="22"/>
      <c r="I109" s="23"/>
      <c r="J109" s="36"/>
      <c r="K109" s="37"/>
      <c r="L109" s="38"/>
      <c r="M109" s="39"/>
      <c r="N109" s="40"/>
      <c r="O109" s="39"/>
      <c r="P109" s="40"/>
      <c r="Q109" s="41"/>
      <c r="R109" s="40"/>
      <c r="S109" s="41"/>
      <c r="T109" s="40"/>
      <c r="U109" s="41"/>
      <c r="V109" s="40"/>
      <c r="W109" s="40"/>
      <c r="X109" s="42"/>
      <c r="Y109" s="43"/>
    </row>
    <row r="110" spans="1:25" ht="15" customHeight="1" x14ac:dyDescent="0.25">
      <c r="A110" s="70"/>
      <c r="B110" s="31"/>
      <c r="C110" s="32"/>
      <c r="D110" s="33"/>
      <c r="E110" s="34"/>
      <c r="F110" s="35"/>
      <c r="G110" s="48"/>
      <c r="H110" s="22"/>
      <c r="I110" s="23"/>
      <c r="J110" s="36"/>
      <c r="K110" s="37"/>
      <c r="L110" s="38"/>
      <c r="M110" s="39"/>
      <c r="N110" s="40"/>
      <c r="O110" s="39"/>
      <c r="P110" s="40"/>
      <c r="Q110" s="41"/>
      <c r="R110" s="40"/>
      <c r="S110" s="41"/>
      <c r="T110" s="40"/>
      <c r="U110" s="41"/>
      <c r="V110" s="40"/>
      <c r="W110" s="40"/>
      <c r="X110" s="42"/>
      <c r="Y110" s="43"/>
    </row>
    <row r="111" spans="1:25" ht="15" customHeight="1" x14ac:dyDescent="0.25">
      <c r="A111" s="71"/>
      <c r="B111" s="44"/>
      <c r="C111" s="45"/>
      <c r="D111" s="46"/>
      <c r="E111" s="47"/>
      <c r="F111" s="21"/>
      <c r="G111" s="48"/>
      <c r="H111" s="22"/>
      <c r="I111" s="23"/>
      <c r="J111" s="36"/>
      <c r="K111" s="37"/>
      <c r="L111" s="38"/>
      <c r="M111" s="39"/>
      <c r="N111" s="40"/>
      <c r="O111" s="39"/>
      <c r="P111" s="40"/>
      <c r="Q111" s="41"/>
      <c r="R111" s="40"/>
      <c r="S111" s="41"/>
      <c r="T111" s="40"/>
      <c r="U111" s="41"/>
      <c r="V111" s="40"/>
      <c r="W111" s="40"/>
      <c r="X111" s="42"/>
      <c r="Y111" s="43"/>
    </row>
    <row r="112" spans="1:25" ht="15" customHeight="1" x14ac:dyDescent="0.25">
      <c r="A112" s="70"/>
      <c r="B112" s="31"/>
      <c r="C112" s="32"/>
      <c r="D112" s="33"/>
      <c r="E112" s="34"/>
      <c r="F112" s="35"/>
      <c r="G112" s="48"/>
      <c r="H112" s="22"/>
      <c r="I112" s="23"/>
      <c r="J112" s="36"/>
      <c r="K112" s="37"/>
      <c r="L112" s="38"/>
      <c r="M112" s="39"/>
      <c r="N112" s="40"/>
      <c r="O112" s="39"/>
      <c r="P112" s="40"/>
      <c r="Q112" s="41"/>
      <c r="R112" s="40"/>
      <c r="S112" s="41"/>
      <c r="T112" s="40"/>
      <c r="U112" s="41"/>
      <c r="V112" s="40"/>
      <c r="W112" s="40"/>
      <c r="X112" s="42"/>
      <c r="Y112" s="43"/>
    </row>
    <row r="113" spans="1:25" ht="15" customHeight="1" x14ac:dyDescent="0.25">
      <c r="A113" s="71"/>
      <c r="B113" s="44"/>
      <c r="C113" s="45"/>
      <c r="D113" s="46"/>
      <c r="E113" s="47"/>
      <c r="F113" s="21"/>
      <c r="G113" s="48"/>
      <c r="H113" s="22"/>
      <c r="I113" s="23"/>
      <c r="J113" s="36"/>
      <c r="K113" s="37"/>
      <c r="L113" s="38"/>
      <c r="M113" s="39"/>
      <c r="N113" s="40"/>
      <c r="O113" s="39"/>
      <c r="P113" s="40"/>
      <c r="Q113" s="41"/>
      <c r="R113" s="40"/>
      <c r="S113" s="41"/>
      <c r="T113" s="40"/>
      <c r="U113" s="41"/>
      <c r="V113" s="40"/>
      <c r="W113" s="40"/>
      <c r="X113" s="42"/>
      <c r="Y113" s="43"/>
    </row>
    <row r="114" spans="1:25" ht="15" customHeight="1" x14ac:dyDescent="0.25">
      <c r="A114" s="70"/>
      <c r="B114" s="31"/>
      <c r="C114" s="32"/>
      <c r="D114" s="33"/>
      <c r="E114" s="34"/>
      <c r="F114" s="35"/>
      <c r="G114" s="48"/>
      <c r="H114" s="22"/>
      <c r="I114" s="23"/>
      <c r="J114" s="36"/>
      <c r="K114" s="37"/>
      <c r="L114" s="38"/>
      <c r="M114" s="39"/>
      <c r="N114" s="40"/>
      <c r="O114" s="39"/>
      <c r="P114" s="40"/>
      <c r="Q114" s="41"/>
      <c r="R114" s="40"/>
      <c r="S114" s="41"/>
      <c r="T114" s="40"/>
      <c r="U114" s="41"/>
      <c r="V114" s="40"/>
      <c r="W114" s="40"/>
      <c r="X114" s="42"/>
      <c r="Y114" s="43"/>
    </row>
    <row r="115" spans="1:25" ht="15" customHeight="1" x14ac:dyDescent="0.25">
      <c r="A115" s="71"/>
      <c r="B115" s="44"/>
      <c r="C115" s="45"/>
      <c r="D115" s="46"/>
      <c r="E115" s="47"/>
      <c r="F115" s="21"/>
      <c r="G115" s="48"/>
      <c r="H115" s="22"/>
      <c r="I115" s="23"/>
      <c r="J115" s="36"/>
      <c r="K115" s="37"/>
      <c r="L115" s="38"/>
      <c r="M115" s="39"/>
      <c r="N115" s="40"/>
      <c r="O115" s="39"/>
      <c r="P115" s="40"/>
      <c r="Q115" s="41"/>
      <c r="R115" s="40"/>
      <c r="S115" s="41"/>
      <c r="T115" s="40"/>
      <c r="U115" s="41"/>
      <c r="V115" s="40"/>
      <c r="W115" s="40"/>
      <c r="X115" s="42"/>
      <c r="Y115" s="43"/>
    </row>
    <row r="116" spans="1:25" ht="15" customHeight="1" x14ac:dyDescent="0.25">
      <c r="A116" s="70"/>
      <c r="B116" s="31"/>
      <c r="C116" s="32"/>
      <c r="D116" s="33"/>
      <c r="E116" s="34"/>
      <c r="F116" s="35"/>
      <c r="G116" s="48"/>
      <c r="H116" s="22"/>
      <c r="I116" s="23"/>
      <c r="J116" s="36"/>
      <c r="K116" s="37"/>
      <c r="L116" s="38"/>
      <c r="M116" s="39"/>
      <c r="N116" s="40"/>
      <c r="O116" s="39"/>
      <c r="P116" s="40"/>
      <c r="Q116" s="41"/>
      <c r="R116" s="40"/>
      <c r="S116" s="41"/>
      <c r="T116" s="40"/>
      <c r="U116" s="41"/>
      <c r="V116" s="40"/>
      <c r="W116" s="40"/>
      <c r="X116" s="42"/>
      <c r="Y116" s="43"/>
    </row>
    <row r="117" spans="1:25" ht="15" customHeight="1" x14ac:dyDescent="0.25">
      <c r="A117" s="71"/>
      <c r="B117" s="44"/>
      <c r="C117" s="45"/>
      <c r="D117" s="46"/>
      <c r="E117" s="47"/>
      <c r="F117" s="21"/>
      <c r="G117" s="48"/>
      <c r="H117" s="22"/>
      <c r="I117" s="23"/>
      <c r="J117" s="36"/>
      <c r="K117" s="37"/>
      <c r="L117" s="38"/>
      <c r="M117" s="39"/>
      <c r="N117" s="40"/>
      <c r="O117" s="39"/>
      <c r="P117" s="40"/>
      <c r="Q117" s="41"/>
      <c r="R117" s="40"/>
      <c r="S117" s="41"/>
      <c r="T117" s="40"/>
      <c r="U117" s="41"/>
      <c r="V117" s="40"/>
      <c r="W117" s="40"/>
      <c r="X117" s="42"/>
      <c r="Y117" s="43"/>
    </row>
    <row r="118" spans="1:25" ht="15" customHeight="1" x14ac:dyDescent="0.25">
      <c r="A118" s="70"/>
      <c r="B118" s="31"/>
      <c r="C118" s="32"/>
      <c r="D118" s="33"/>
      <c r="E118" s="34"/>
      <c r="F118" s="35"/>
      <c r="G118" s="48"/>
      <c r="H118" s="22"/>
      <c r="I118" s="23"/>
      <c r="J118" s="36"/>
      <c r="K118" s="37"/>
      <c r="L118" s="38"/>
      <c r="M118" s="39"/>
      <c r="N118" s="40"/>
      <c r="O118" s="39"/>
      <c r="P118" s="40"/>
      <c r="Q118" s="41"/>
      <c r="R118" s="40"/>
      <c r="S118" s="41"/>
      <c r="T118" s="40"/>
      <c r="U118" s="41"/>
      <c r="V118" s="40"/>
      <c r="W118" s="40"/>
      <c r="X118" s="42"/>
      <c r="Y118" s="43"/>
    </row>
  </sheetData>
  <mergeCells count="14">
    <mergeCell ref="A15:C17"/>
    <mergeCell ref="O15:P15"/>
    <mergeCell ref="Q15:R15"/>
    <mergeCell ref="G15:J15"/>
    <mergeCell ref="G16:J17"/>
    <mergeCell ref="D15:F17"/>
    <mergeCell ref="K16:K17"/>
    <mergeCell ref="L16:L17"/>
    <mergeCell ref="K15:L15"/>
    <mergeCell ref="Y15:Y17"/>
    <mergeCell ref="M16:X16"/>
    <mergeCell ref="M15:N15"/>
    <mergeCell ref="S15:T15"/>
    <mergeCell ref="U15:V15"/>
  </mergeCells>
  <phoneticPr fontId="3" type="noConversion"/>
  <conditionalFormatting sqref="A19:Y118">
    <cfRule type="expression" dxfId="42" priority="39">
      <formula>AND($H19="")</formula>
    </cfRule>
    <cfRule type="expression" dxfId="41" priority="40">
      <formula>AND($H19="M")</formula>
    </cfRule>
    <cfRule type="expression" dxfId="40" priority="41">
      <formula>AND($H19="F")</formula>
    </cfRule>
    <cfRule type="expression" dxfId="39" priority="42">
      <formula>AND($H19="M",$G19="Abandon")</formula>
    </cfRule>
    <cfRule type="expression" dxfId="38" priority="43">
      <formula>AND($H19="F",$G19="Abandon")</formula>
    </cfRule>
    <cfRule type="expression" dxfId="37" priority="44">
      <formula>AND($H19="M",$G19="Absent")</formula>
    </cfRule>
    <cfRule type="expression" dxfId="36" priority="45">
      <formula>AND($H19="F",$G19="Absente")</formula>
    </cfRule>
    <cfRule type="expression" dxfId="35" priority="46">
      <formula>AND($H19="M",$G19="Présent")</formula>
    </cfRule>
    <cfRule type="expression" dxfId="34" priority="47">
      <formula>AND($H19="F",$G19="Présente")</formula>
    </cfRule>
  </conditionalFormatting>
  <conditionalFormatting sqref="M19:M118">
    <cfRule type="expression" dxfId="33" priority="37">
      <formula>AND($M19&gt;=30)</formula>
    </cfRule>
    <cfRule type="expression" dxfId="32" priority="38">
      <formula>AND($M19&gt;=20)</formula>
    </cfRule>
  </conditionalFormatting>
  <conditionalFormatting sqref="N19:N118">
    <cfRule type="expression" dxfId="31" priority="35">
      <formula>AND($N19&gt;=45)</formula>
    </cfRule>
    <cfRule type="expression" dxfId="30" priority="36">
      <formula>AND($N19&gt;=30)</formula>
    </cfRule>
  </conditionalFormatting>
  <conditionalFormatting sqref="O19:O118">
    <cfRule type="expression" dxfId="29" priority="9">
      <formula>AND($M19&gt;=30)</formula>
    </cfRule>
    <cfRule type="expression" dxfId="28" priority="10">
      <formula>AND($M19&gt;=20)</formula>
    </cfRule>
    <cfRule type="expression" dxfId="27" priority="32">
      <formula>AND($O19&gt;=30)</formula>
    </cfRule>
    <cfRule type="expression" dxfId="26" priority="33">
      <formula>AND($O19&gt;=20)</formula>
    </cfRule>
  </conditionalFormatting>
  <conditionalFormatting sqref="P19:P118">
    <cfRule type="expression" dxfId="25" priority="7">
      <formula>AND($N19&gt;=45)</formula>
    </cfRule>
    <cfRule type="expression" dxfId="24" priority="8">
      <formula>AND($N19&gt;=30)</formula>
    </cfRule>
    <cfRule type="expression" dxfId="23" priority="30">
      <formula>AND($P19&gt;=45)</formula>
    </cfRule>
    <cfRule type="expression" dxfId="22" priority="31">
      <formula>AND($P19&gt;=30)</formula>
    </cfRule>
  </conditionalFormatting>
  <conditionalFormatting sqref="Q19:Q118">
    <cfRule type="expression" dxfId="21" priority="28">
      <formula>AND($Q19&gt;=18)</formula>
    </cfRule>
    <cfRule type="expression" dxfId="20" priority="29">
      <formula>AND($Q19&gt;=12)</formula>
    </cfRule>
  </conditionalFormatting>
  <conditionalFormatting sqref="R19:R118">
    <cfRule type="expression" dxfId="19" priority="26">
      <formula>AND($R19&gt;=12)</formula>
    </cfRule>
    <cfRule type="expression" dxfId="18" priority="27">
      <formula>AND($R19&gt;=8)</formula>
    </cfRule>
  </conditionalFormatting>
  <conditionalFormatting sqref="S19:S118">
    <cfRule type="expression" dxfId="17" priority="5">
      <formula>AND($Q19&gt;=18)</formula>
    </cfRule>
    <cfRule type="expression" dxfId="16" priority="6">
      <formula>AND($Q19&gt;=12)</formula>
    </cfRule>
    <cfRule type="expression" dxfId="15" priority="24">
      <formula>AND($S19&gt;=18)</formula>
    </cfRule>
    <cfRule type="expression" dxfId="14" priority="25">
      <formula>AND($S19&gt;=12)</formula>
    </cfRule>
  </conditionalFormatting>
  <conditionalFormatting sqref="T19:T118">
    <cfRule type="expression" dxfId="13" priority="3">
      <formula>AND($R19&gt;=12)</formula>
    </cfRule>
    <cfRule type="expression" dxfId="12" priority="4">
      <formula>AND($R19&gt;=8)</formula>
    </cfRule>
    <cfRule type="expression" dxfId="11" priority="22">
      <formula>AND($T19&gt;=12)</formula>
    </cfRule>
    <cfRule type="expression" dxfId="10" priority="23">
      <formula>AND($T19&gt;=8)</formula>
    </cfRule>
  </conditionalFormatting>
  <conditionalFormatting sqref="U19:U118">
    <cfRule type="expression" dxfId="9" priority="19">
      <formula>AND($U19&gt;=7.5)</formula>
    </cfRule>
    <cfRule type="expression" dxfId="8" priority="21">
      <formula>AND($U19&gt;=5)</formula>
    </cfRule>
  </conditionalFormatting>
  <conditionalFormatting sqref="V19:W118">
    <cfRule type="expression" dxfId="7" priority="1">
      <formula>AND($V19&gt;=7.5)</formula>
    </cfRule>
    <cfRule type="expression" dxfId="6" priority="2">
      <formula>AND($V19&gt;=5)</formula>
    </cfRule>
  </conditionalFormatting>
  <conditionalFormatting sqref="W19:W118">
    <cfRule type="expression" dxfId="5" priority="15">
      <formula>AND($W19&gt;=7.5)</formula>
    </cfRule>
    <cfRule type="expression" dxfId="4" priority="16">
      <formula>AND($W19&gt;=5)</formula>
    </cfRule>
  </conditionalFormatting>
  <conditionalFormatting sqref="X19:X118">
    <cfRule type="expression" dxfId="3" priority="13">
      <formula>AND($X19&gt;=7.5)</formula>
    </cfRule>
    <cfRule type="expression" dxfId="2" priority="14">
      <formula>AND($X19&gt;=5)</formula>
    </cfRule>
  </conditionalFormatting>
  <conditionalFormatting sqref="Y19:Y118">
    <cfRule type="expression" dxfId="1" priority="11">
      <formula>AND($Y19&gt;5)</formula>
    </cfRule>
    <cfRule type="expression" dxfId="0" priority="12">
      <formula>AND($Y19&lt;=5)</formula>
    </cfRule>
  </conditionalFormatting>
  <dataValidations count="24">
    <dataValidation type="decimal" allowBlank="1" showInputMessage="1" showErrorMessage="1" errorTitle="E.P.S. &amp; Art_Ed. Musicale" sqref="V61:V118" xr:uid="{00000000-0002-0000-1700-000000000000}">
      <formula1>0</formula1>
      <formula2>10</formula2>
    </dataValidation>
    <dataValidation type="decimal" allowBlank="1" showInputMessage="1" showErrorMessage="1" errorTitle="E.P.S. &amp; Art_Art. Plast" sqref="U61:U118" xr:uid="{00000000-0002-0000-1700-000001000000}">
      <formula1>0</formula1>
      <formula2>10</formula2>
    </dataValidation>
    <dataValidation type="decimal" allowBlank="1" showInputMessage="1" showErrorMessage="1" errorTitle="Maths_Ressources" error="Note invalide" sqref="O19:O118" xr:uid="{00000000-0002-0000-1700-000009000000}">
      <formula1>0</formula1>
      <formula2>40</formula2>
    </dataValidation>
    <dataValidation type="list" allowBlank="1" showInputMessage="1" showErrorMessage="1" sqref="H19:H118" xr:uid="{00000000-0002-0000-1700-00000A000000}">
      <formula1>"M,F"</formula1>
    </dataValidation>
    <dataValidation type="list" allowBlank="1" showInputMessage="1" showErrorMessage="1" sqref="G19:G118" xr:uid="{00000000-0002-0000-1700-00000B000000}">
      <formula1>"Présent,Présente,Absent,Absente,Abandon"</formula1>
    </dataValidation>
    <dataValidation type="list" allowBlank="1" showInputMessage="1" showErrorMessage="1" errorTitle="SITUATION DE L'ÉLÈVE" error="Situation non valide" sqref="J19:J118" xr:uid="{C54EA198-CEF5-4ECA-B7B3-1592CA996D07}">
      <formula1>"Passant,Passante,Redoublant,Redoublante,Transféré,Transférée"</formula1>
    </dataValidation>
    <dataValidation type="decimal" allowBlank="1" showInputMessage="1" showErrorMessage="1" errorTitle="Langue &amp; Comm_Ressources" error="Note invalide" sqref="M61:M118" xr:uid="{B1ADD0C4-E703-4865-852F-F606E85F4194}">
      <formula1>0</formula1>
      <formula2>70</formula2>
    </dataValidation>
    <dataValidation type="decimal" allowBlank="1" showInputMessage="1" showErrorMessage="1" errorTitle="Langue &amp; Comm_Compétence" sqref="N61:N118" xr:uid="{FD2E11E5-E023-4DA3-A173-8632BC9D062D}">
      <formula1>0</formula1>
      <formula2>10</formula2>
    </dataValidation>
    <dataValidation type="decimal" allowBlank="1" showInputMessage="1" showErrorMessage="1" errorTitle="Maths_Compétence" sqref="P61:P118" xr:uid="{01D4E201-33A2-49F2-8394-20E82D9A7073}">
      <formula1>0</formula1>
      <formula2>10</formula2>
    </dataValidation>
    <dataValidation type="decimal" allowBlank="1" showInputMessage="1" showErrorMessage="1" errorTitle="Découv. du Monde_Ressources" sqref="Q61:Q118" xr:uid="{D662C836-3332-4E05-A35D-EC2C612365CD}">
      <formula1>0</formula1>
      <formula2>30</formula2>
    </dataValidation>
    <dataValidation type="decimal" allowBlank="1" showInputMessage="1" showErrorMessage="1" errorTitle="Découv. du Monde_Compétence" sqref="R61:R118" xr:uid="{DA40D4AE-1E6F-47C6-BAE9-8BAEE3E30BAA}">
      <formula1>0</formula1>
      <formula2>10</formula2>
    </dataValidation>
    <dataValidation type="decimal" allowBlank="1" showInputMessage="1" showErrorMessage="1" errorTitle="Dév. Durable_Ressources" sqref="S61:S118" xr:uid="{4B977FDF-6418-4E73-9B64-59CD12919A44}">
      <formula1>0</formula1>
      <formula2>20</formula2>
    </dataValidation>
    <dataValidation type="decimal" allowBlank="1" showInputMessage="1" showErrorMessage="1" errorTitle="Dév. Durable_Compétence" sqref="T61:T118" xr:uid="{B10CCB56-87AD-4451-B78F-620F0C1A8774}">
      <formula1>0</formula1>
      <formula2>10</formula2>
    </dataValidation>
    <dataValidation type="decimal" allowBlank="1" showInputMessage="1" showErrorMessage="1" errorTitle="Langue &amp; Comm_Compétence" sqref="N19:N60" xr:uid="{7FFABD0F-1996-4B20-8473-63E5B720E6BF}">
      <formula1>0</formula1>
      <formula2>60</formula2>
    </dataValidation>
    <dataValidation type="decimal" allowBlank="1" showInputMessage="1" showErrorMessage="1" errorTitle="Langue &amp; Comm_Ressources" error="Note invalide" sqref="M19:M60" xr:uid="{232EE0CF-E195-4823-86A7-2FD6D2040899}">
      <formula1>0</formula1>
      <formula2>40</formula2>
    </dataValidation>
    <dataValidation type="decimal" allowBlank="1" showInputMessage="1" showErrorMessage="1" errorTitle="Découv. du Monde_Ressources" sqref="Q19:Q60" xr:uid="{0F1070DC-8F5C-4D4D-83A7-76E1262CCE58}">
      <formula1>0</formula1>
      <formula2>24</formula2>
    </dataValidation>
    <dataValidation type="decimal" allowBlank="1" showInputMessage="1" showErrorMessage="1" errorTitle="Découv. du Monde_Compétence" sqref="R19:R60" xr:uid="{CE9D1BE3-B0A2-436D-B3B9-D20BD21EB057}">
      <formula1>0</formula1>
      <formula2>16</formula2>
    </dataValidation>
    <dataValidation type="decimal" allowBlank="1" showInputMessage="1" showErrorMessage="1" errorTitle="Lecture" sqref="X19:X60" xr:uid="{2F66649D-C2F9-44F1-AEF3-88A0762A4B15}">
      <formula1>0</formula1>
      <formula2>10</formula2>
    </dataValidation>
    <dataValidation type="decimal" allowBlank="1" showInputMessage="1" showErrorMessage="1" errorTitle="Arabe" sqref="W19:W60" xr:uid="{623E5410-1C69-41C7-917C-1AFC996AC7DE}">
      <formula1>0</formula1>
      <formula2>10</formula2>
    </dataValidation>
    <dataValidation type="decimal" allowBlank="1" showInputMessage="1" showErrorMessage="1" errorTitle="Art. Plast" sqref="U19:U60" xr:uid="{B6E8E0C7-5EF5-4CED-81B7-7BDDA3E395E0}">
      <formula1>0</formula1>
      <formula2>10</formula2>
    </dataValidation>
    <dataValidation type="decimal" allowBlank="1" showInputMessage="1" showErrorMessage="1" errorTitle="Ed. Musicale" sqref="V19:V60" xr:uid="{849F0096-22E4-4F3D-8942-1D54221C193A}">
      <formula1>0</formula1>
      <formula2>10</formula2>
    </dataValidation>
    <dataValidation type="decimal" allowBlank="1" showInputMessage="1" showErrorMessage="1" errorTitle="Dév. Durable_Compétence" sqref="T19:T60" xr:uid="{7263A53E-9448-4C63-9A52-D01F69BAC354}">
      <formula1>0</formula1>
      <formula2>16</formula2>
    </dataValidation>
    <dataValidation type="decimal" allowBlank="1" showInputMessage="1" showErrorMessage="1" errorTitle="Dév. Durable_Ressources" sqref="S19:S60" xr:uid="{7C2870D1-4DC3-4C5D-BF98-D63136159FBF}">
      <formula1>0</formula1>
      <formula2>24</formula2>
    </dataValidation>
    <dataValidation type="decimal" allowBlank="1" showInputMessage="1" showErrorMessage="1" errorTitle="Maths_Compétence" sqref="P19:P60" xr:uid="{C32FCA32-7395-4F66-8620-F19E0C4FC436}">
      <formula1>0</formula1>
      <formula2>60</formula2>
    </dataValidation>
  </dataValidation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F982-541B-40D3-B916-26F23CF7192D}">
  <sheetPr>
    <tabColor rgb="FF2F2933"/>
  </sheetPr>
  <dimension ref="A1:AC112"/>
  <sheetViews>
    <sheetView tabSelected="1" zoomScale="130" zoomScaleNormal="130" workbookViewId="0">
      <selection activeCell="Y13" sqref="Y13:Y112"/>
    </sheetView>
  </sheetViews>
  <sheetFormatPr defaultColWidth="11.42578125" defaultRowHeight="15" customHeight="1" x14ac:dyDescent="0.25"/>
  <cols>
    <col min="1" max="1" width="8.28515625" style="49" bestFit="1" customWidth="1"/>
    <col min="2" max="2" width="25.7109375" style="49" customWidth="1"/>
    <col min="3" max="3" width="12.7109375" style="49" customWidth="1"/>
    <col min="4" max="4" width="8.7109375" style="49" customWidth="1"/>
    <col min="5" max="5" width="8.28515625" style="49" customWidth="1"/>
    <col min="6" max="6" width="8.7109375" style="49" customWidth="1"/>
    <col min="7" max="8" width="10.7109375" style="49" customWidth="1"/>
    <col min="9" max="9" width="10.7109375" style="49" bestFit="1" customWidth="1"/>
    <col min="10" max="11" width="10.7109375" style="49" customWidth="1"/>
    <col min="12" max="12" width="8.42578125" style="49" customWidth="1"/>
    <col min="13" max="14" width="10.7109375" style="49" customWidth="1"/>
    <col min="15" max="15" width="7.7109375" style="49" customWidth="1"/>
    <col min="16" max="17" width="10.7109375" style="49" customWidth="1"/>
    <col min="18" max="18" width="7.7109375" style="49" customWidth="1"/>
    <col min="19" max="19" width="8.7109375" style="49" customWidth="1"/>
    <col min="20" max="21" width="7.7109375" style="49" customWidth="1"/>
    <col min="22" max="22" width="8.140625" style="49" customWidth="1"/>
    <col min="23" max="23" width="8.42578125" style="49" bestFit="1" customWidth="1"/>
    <col min="24" max="24" width="12.42578125" style="49" bestFit="1" customWidth="1"/>
    <col min="25" max="25" width="9.7109375" style="49" customWidth="1"/>
    <col min="26" max="26" width="9.7109375" style="49" bestFit="1" customWidth="1"/>
    <col min="27" max="27" width="15.7109375" style="67" customWidth="1"/>
    <col min="28" max="28" width="11.42578125" style="49"/>
    <col min="29" max="29" width="6.140625" style="49" customWidth="1"/>
    <col min="30" max="16384" width="11.42578125" style="49"/>
  </cols>
  <sheetData>
    <row r="1" spans="1:29" ht="15" customHeight="1" x14ac:dyDescent="0.25">
      <c r="Y1" s="119">
        <f t="shared" ref="Y1:Y2" si="0">X17/32</f>
        <v>7.1875</v>
      </c>
      <c r="Z1" s="50"/>
      <c r="AA1" s="49"/>
    </row>
    <row r="2" spans="1:29" ht="15" customHeight="1" x14ac:dyDescent="0.25">
      <c r="Y2" s="119">
        <f t="shared" si="0"/>
        <v>8.625</v>
      </c>
      <c r="AA2" s="49"/>
    </row>
    <row r="3" spans="1:29" ht="15" customHeight="1" x14ac:dyDescent="0.25">
      <c r="X3" s="50"/>
      <c r="AA3" s="49"/>
    </row>
    <row r="4" spans="1:29" ht="15" customHeight="1" x14ac:dyDescent="0.25">
      <c r="Z4" s="51"/>
      <c r="AA4" s="49"/>
    </row>
    <row r="5" spans="1:29" ht="15" customHeight="1" x14ac:dyDescent="0.25">
      <c r="X5" s="50"/>
      <c r="Z5" s="51"/>
      <c r="AA5" s="49"/>
    </row>
    <row r="6" spans="1:29" ht="15" customHeight="1" x14ac:dyDescent="0.25">
      <c r="Y6" s="50"/>
      <c r="AA6" s="49"/>
    </row>
    <row r="7" spans="1:29" ht="15" customHeight="1" x14ac:dyDescent="0.25">
      <c r="B7" s="50"/>
      <c r="AA7" s="49"/>
    </row>
    <row r="8" spans="1:29" ht="15" customHeight="1" thickBot="1" x14ac:dyDescent="0.3">
      <c r="AA8" s="49"/>
    </row>
    <row r="9" spans="1:29" ht="15" customHeight="1" thickTop="1" thickBot="1" x14ac:dyDescent="0.3">
      <c r="A9" s="132" t="e">
        <f>DATA!A15:C17</f>
        <v>#VALUE!</v>
      </c>
      <c r="B9" s="133"/>
      <c r="C9" s="134"/>
      <c r="D9" s="141" t="str">
        <f>PROPER(DATA!G15)</f>
        <v>Domaine</v>
      </c>
      <c r="E9" s="142"/>
      <c r="F9" s="143"/>
      <c r="G9" s="141" t="str">
        <f>PROPER(DATA!M15)</f>
        <v>Language &amp; Comm.</v>
      </c>
      <c r="H9" s="142"/>
      <c r="I9" s="143"/>
      <c r="J9" s="141" t="str">
        <f>PROPER(DATA!O15)</f>
        <v>Mathematiques</v>
      </c>
      <c r="K9" s="142"/>
      <c r="L9" s="143"/>
      <c r="M9" s="141" t="str">
        <f>PROPER(DATA!Q15)</f>
        <v>Découv. Du Monde</v>
      </c>
      <c r="N9" s="142"/>
      <c r="O9" s="143"/>
      <c r="P9" s="141" t="str">
        <f>PROPER(DATA!S15)</f>
        <v>Dév. Durable</v>
      </c>
      <c r="Q9" s="142"/>
      <c r="R9" s="143"/>
      <c r="S9" s="141" t="str">
        <f>PROPER(DATA!U15)</f>
        <v>E.P.S. &amp; Art.</v>
      </c>
      <c r="T9" s="143"/>
      <c r="U9" s="4" t="str">
        <f>PROPER(DATA!W15)</f>
        <v>Langue</v>
      </c>
      <c r="V9" s="4" t="str">
        <f>DATA!X15</f>
        <v>Lecture</v>
      </c>
      <c r="W9" s="161" t="str">
        <f>PROPER(DATA!Y15)</f>
        <v>Absence</v>
      </c>
      <c r="X9" s="101" t="s">
        <v>20</v>
      </c>
      <c r="Y9" s="52" t="s">
        <v>111</v>
      </c>
      <c r="Z9" s="52" t="s">
        <v>21</v>
      </c>
      <c r="AA9" s="86" t="s">
        <v>47</v>
      </c>
    </row>
    <row r="10" spans="1:29" ht="15" customHeight="1" thickTop="1" thickBot="1" x14ac:dyDescent="0.3">
      <c r="A10" s="135"/>
      <c r="B10" s="136"/>
      <c r="C10" s="137"/>
      <c r="D10" s="164" t="str">
        <f>PROPER(DATA!G16)</f>
        <v>Maxi</v>
      </c>
      <c r="E10" s="165"/>
      <c r="F10" s="166"/>
      <c r="G10" s="125" t="str">
        <f>PROPER(DATA!M16)</f>
        <v>Points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7"/>
      <c r="W10" s="162"/>
      <c r="X10" s="125" t="s">
        <v>38</v>
      </c>
      <c r="Y10" s="126"/>
      <c r="Z10" s="127"/>
      <c r="AA10" s="87"/>
    </row>
    <row r="11" spans="1:29" ht="15" customHeight="1" thickTop="1" thickBot="1" x14ac:dyDescent="0.3">
      <c r="A11" s="138"/>
      <c r="B11" s="139"/>
      <c r="C11" s="140"/>
      <c r="D11" s="167"/>
      <c r="E11" s="168"/>
      <c r="F11" s="169"/>
      <c r="G11" s="53">
        <f>DATA!$M$17</f>
        <v>40</v>
      </c>
      <c r="H11" s="54">
        <f>DATA!$N$17</f>
        <v>60</v>
      </c>
      <c r="I11" s="94">
        <f>SUM(G11+H11)</f>
        <v>100</v>
      </c>
      <c r="J11" s="53">
        <f>DATA!$O$17</f>
        <v>40</v>
      </c>
      <c r="K11" s="54">
        <f>DATA!$P$17</f>
        <v>60</v>
      </c>
      <c r="L11" s="94">
        <f>SUM(J11+K11)</f>
        <v>100</v>
      </c>
      <c r="M11" s="55">
        <f>DATA!$Q$17</f>
        <v>24</v>
      </c>
      <c r="N11" s="54">
        <f>DATA!$R$17</f>
        <v>16</v>
      </c>
      <c r="O11" s="97">
        <f>SUM(M11+N11)</f>
        <v>40</v>
      </c>
      <c r="P11" s="55">
        <f>DATA!S17</f>
        <v>24</v>
      </c>
      <c r="Q11" s="54">
        <f>DATA!$T$17</f>
        <v>16</v>
      </c>
      <c r="R11" s="98">
        <f>SUM(P11+Q11)</f>
        <v>40</v>
      </c>
      <c r="S11" s="55">
        <f>DATA!$U$17</f>
        <v>10</v>
      </c>
      <c r="T11" s="54">
        <f>DATA!$V$17</f>
        <v>10</v>
      </c>
      <c r="U11" s="56">
        <f>DATA!$W$17</f>
        <v>0</v>
      </c>
      <c r="V11" s="56">
        <f>DATA!$X$17</f>
        <v>0</v>
      </c>
      <c r="W11" s="163"/>
      <c r="X11" s="99">
        <f>SUM(I11+L11+O11+R11+S11+T11+U11+V11+W11)</f>
        <v>300</v>
      </c>
      <c r="Y11" s="118">
        <f>SUM($X$11/$AA$11)</f>
        <v>10</v>
      </c>
      <c r="Z11" s="57">
        <v>29</v>
      </c>
      <c r="AA11" s="76">
        <f>SUM(DATA!$AD$19:$AD$33)</f>
        <v>30</v>
      </c>
      <c r="AB11" s="50"/>
    </row>
    <row r="12" spans="1:29" ht="15" customHeight="1" thickTop="1" thickBot="1" x14ac:dyDescent="0.3">
      <c r="A12" s="58" t="s">
        <v>33</v>
      </c>
      <c r="B12" s="59" t="s">
        <v>0</v>
      </c>
      <c r="C12" s="60" t="s">
        <v>1</v>
      </c>
      <c r="D12" s="61" t="s">
        <v>2</v>
      </c>
      <c r="E12" s="62" t="s">
        <v>3</v>
      </c>
      <c r="F12" s="62" t="s">
        <v>4</v>
      </c>
      <c r="G12" s="59" t="str">
        <f>DATA!$M$18</f>
        <v>Ressour.L</v>
      </c>
      <c r="H12" s="82" t="str">
        <f>DATA!$N$18</f>
        <v>Compét.L</v>
      </c>
      <c r="I12" s="95" t="s">
        <v>16</v>
      </c>
      <c r="J12" s="59" t="str">
        <f>DATA!$O$18</f>
        <v>Ressour.M</v>
      </c>
      <c r="K12" s="82" t="str">
        <f>DATA!$P$18</f>
        <v>Compét.M</v>
      </c>
      <c r="L12" s="95" t="s">
        <v>17</v>
      </c>
      <c r="M12" s="59" t="str">
        <f>DATA!$Q$18</f>
        <v>Ressour.D.M</v>
      </c>
      <c r="N12" s="83" t="str">
        <f>DATA!$R$18</f>
        <v>Compét.D.M</v>
      </c>
      <c r="O12" s="95" t="s">
        <v>18</v>
      </c>
      <c r="P12" s="59" t="str">
        <f>DATA!$S$18</f>
        <v>Ressour.D.D</v>
      </c>
      <c r="Q12" s="83" t="str">
        <f>DATA!$T$18</f>
        <v>Compét.D.D</v>
      </c>
      <c r="R12" s="95" t="s">
        <v>19</v>
      </c>
      <c r="S12" s="59" t="str">
        <f>DATA!$U$18</f>
        <v>Art.Plast.</v>
      </c>
      <c r="T12" s="83" t="str">
        <f>DATA!$V$18</f>
        <v>Ed.Mus.</v>
      </c>
      <c r="U12" s="59" t="str">
        <f>DATA!$W$18</f>
        <v>Arabe</v>
      </c>
      <c r="V12" s="59" t="str">
        <f>DATA!$X$18</f>
        <v>Lecture</v>
      </c>
      <c r="W12" s="84" t="str">
        <f>DATA!$Y$18</f>
        <v>Missing</v>
      </c>
      <c r="X12" s="102" t="s">
        <v>20</v>
      </c>
      <c r="Y12" s="63" t="s">
        <v>110</v>
      </c>
      <c r="Z12" s="63" t="s">
        <v>21</v>
      </c>
      <c r="AA12" s="64" t="str">
        <f>AA9</f>
        <v>COEF. TOTAL</v>
      </c>
      <c r="AB12" s="49" t="s">
        <v>113</v>
      </c>
      <c r="AC12" s="49" t="s">
        <v>112</v>
      </c>
    </row>
    <row r="13" spans="1:29" ht="15" customHeight="1" thickTop="1" x14ac:dyDescent="0.25">
      <c r="A13" s="16">
        <f>DATA!A19</f>
        <v>1</v>
      </c>
      <c r="B13" s="65" t="str">
        <f>UPPER(DATA!B19)</f>
        <v>DAENERYS</v>
      </c>
      <c r="C13" s="75" t="str">
        <f>UPPER(DATA!C19)</f>
        <v>TARGARYEN</v>
      </c>
      <c r="D13" s="65" t="str">
        <f>PROPER(DATA!G19)</f>
        <v>Présente</v>
      </c>
      <c r="E13" s="72" t="str">
        <f>PROPER(DATA!H19)</f>
        <v>F</v>
      </c>
      <c r="F13" s="74" t="str">
        <f>UPPER(DATA!I19)</f>
        <v>CM2</v>
      </c>
      <c r="G13" s="66">
        <f>IF(DATA!M19="","",DATA!M19)</f>
        <v>40</v>
      </c>
      <c r="H13" s="66">
        <f>IF(DATA!N19="","",DATA!N19)</f>
        <v>60</v>
      </c>
      <c r="I13" s="96" cm="1">
        <f t="array" ref="I13">IF(AND(G13:H13=""),"",SUMIF(G13:H13,"&lt;&gt;"))</f>
        <v>100</v>
      </c>
      <c r="J13" s="66">
        <f>IF(DATA!O19="","",DATA!O19)</f>
        <v>40</v>
      </c>
      <c r="K13" s="66">
        <f>IF(DATA!P19="","",DATA!P19)</f>
        <v>60</v>
      </c>
      <c r="L13" s="96" cm="1">
        <f t="array" ref="L13">IF(AND(J13:K13=""),"",SUMIF(J13:K13,"&lt;&gt;"))</f>
        <v>100</v>
      </c>
      <c r="M13" s="66">
        <f>IF(DATA!Q19="","",DATA!Q19)</f>
        <v>24</v>
      </c>
      <c r="N13" s="66">
        <f>IF(DATA!R19="","",DATA!R19)</f>
        <v>16</v>
      </c>
      <c r="O13" s="96" cm="1">
        <f t="array" ref="O13">IF(AND(M13:N13=""),"",SUMIF(M13:N13,"&lt;&gt;"))</f>
        <v>40</v>
      </c>
      <c r="P13" s="66">
        <f>IF(DATA!S19="","",DATA!S19)</f>
        <v>24</v>
      </c>
      <c r="Q13" s="66">
        <f>IF(DATA!T19="","",DATA!T19)</f>
        <v>16</v>
      </c>
      <c r="R13" s="96" cm="1">
        <f t="array" ref="R13">IF(AND(P13:Q13=""),"",SUMIF(P13:Q13,"&lt;&gt;"))</f>
        <v>40</v>
      </c>
      <c r="S13" s="66">
        <f>IF(DATA!U19="","",DATA!U19)</f>
        <v>10</v>
      </c>
      <c r="T13" s="66">
        <f>IF(DATA!V19="","",DATA!V19)</f>
        <v>10</v>
      </c>
      <c r="U13" s="66" t="str">
        <f>IF(DATA!W19="","",DATA!W19)</f>
        <v/>
      </c>
      <c r="V13" s="66" t="str">
        <f>IF(DATA!X19="","",DATA!X19)</f>
        <v/>
      </c>
      <c r="W13" s="66" t="str">
        <f>IF(DATA!Y19="","",DATA!Y19)</f>
        <v/>
      </c>
      <c r="X13" s="100" cm="1">
        <f t="array" ref="X13">IF(AND(_xlfn.HSTACK(I13,L13,O13,R13,S13,T13,U13,V13)=""),"",SUMPRODUCT(_xlfn.HSTACK(I13,L13,O13,R13,S13,T13,U13,V13),{1,1,1,1,1,1,1,1}))</f>
        <v>300</v>
      </c>
      <c r="Y13" s="117" cm="1">
        <f t="array" ref="Y13">IF(COUNT(X13)=1,$Y$11*AVERAGE(IFERROR(_xlfn.HSTACK(G13:H13,J13:K13,M13:N13,P13:Q13,S13:V13)/TRANSPOSE(DATA!$AC$19:$AC$30),"")),"-")</f>
        <v>10</v>
      </c>
      <c r="Z13" s="120" t="str">
        <f>IF(ISERROR(AB13),"",AB13&amp;IF(AB13=1,IF(E13="M","er","ère"),"ème")&amp;IF(AC13&gt;1,"Ex",""))</f>
        <v>1ère</v>
      </c>
      <c r="AA13" s="103" t="str">
        <f>IF(Y13&gt;=10,"Très Bien",IF(Y13&gt;=8,"Bien",IF(Y13&gt;=6,"Assez Bien",IF(Y13&gt;=5,"Passable",IF(Y13&gt;=3,"Médiocre",IF(Y13&gt;=1,"Échec",IF(Y13&lt;=1,"-")))))))</f>
        <v>Très Bien</v>
      </c>
      <c r="AB13" s="49">
        <f t="shared" ref="AB13:AB44" si="1">RANK(Y13,$Y$13:$Y$112,)</f>
        <v>1</v>
      </c>
      <c r="AC13" s="49">
        <f>IF(ISERROR(AB13),"",COUNTIF($Y$13:$Y$112,Y13))</f>
        <v>1</v>
      </c>
    </row>
    <row r="14" spans="1:29" ht="15" customHeight="1" x14ac:dyDescent="0.25">
      <c r="A14" s="16">
        <f>DATA!A20</f>
        <v>2</v>
      </c>
      <c r="B14" s="65" t="str">
        <f>UPPER(DATA!B20)</f>
        <v>BRON</v>
      </c>
      <c r="C14" s="75" t="str">
        <f>UPPER(DATA!C20)</f>
        <v>STARK</v>
      </c>
      <c r="D14" s="65" t="str">
        <f>PROPER(DATA!G20)</f>
        <v>Présent</v>
      </c>
      <c r="E14" s="73" t="str">
        <f>PROPER(DATA!H20)</f>
        <v>M</v>
      </c>
      <c r="F14" s="74" t="str">
        <f>UPPER(DATA!I20)</f>
        <v>CM2</v>
      </c>
      <c r="G14" s="66">
        <f>IF(DATA!M20="","",DATA!M20)</f>
        <v>20</v>
      </c>
      <c r="H14" s="66">
        <f>IF(DATA!N20="","",DATA!N20)</f>
        <v>30</v>
      </c>
      <c r="I14" s="96" cm="1">
        <f t="array" ref="I14">IF(AND(G14:H14=""),"",SUMIF(G14:H14,"&lt;&gt;"))</f>
        <v>50</v>
      </c>
      <c r="J14" s="66">
        <f>IF(DATA!O20="","",DATA!O20)</f>
        <v>20</v>
      </c>
      <c r="K14" s="66">
        <f>IF(DATA!P20="","",DATA!P20)</f>
        <v>30</v>
      </c>
      <c r="L14" s="96" cm="1">
        <f t="array" ref="L14">IF(AND(J14:K14=""),"",SUMIF(J14:K14,"&lt;&gt;"))</f>
        <v>50</v>
      </c>
      <c r="M14" s="66">
        <f>IF(DATA!Q20="","",DATA!Q20)</f>
        <v>12</v>
      </c>
      <c r="N14" s="66">
        <f>IF(DATA!R20="","",DATA!R20)</f>
        <v>8</v>
      </c>
      <c r="O14" s="96" cm="1">
        <f t="array" ref="O14">IF(AND(M14:N14=""),"",SUMIF(M14:N14,"&lt;&gt;"))</f>
        <v>20</v>
      </c>
      <c r="P14" s="66">
        <f>IF(DATA!S20="","",DATA!S20)</f>
        <v>12</v>
      </c>
      <c r="Q14" s="66">
        <f>IF(DATA!T20="","",DATA!T20)</f>
        <v>8</v>
      </c>
      <c r="R14" s="96" cm="1">
        <f t="array" ref="R14">IF(AND(P14:Q14=""),"",SUMIF(P14:Q14,"&lt;&gt;"))</f>
        <v>20</v>
      </c>
      <c r="S14" s="66">
        <f>IF(DATA!U20="","",DATA!U20)</f>
        <v>5</v>
      </c>
      <c r="T14" s="66">
        <f>IF(DATA!V20="","",DATA!V20)</f>
        <v>5</v>
      </c>
      <c r="U14" s="66">
        <f>IF(DATA!W20="","",DATA!W20)</f>
        <v>5</v>
      </c>
      <c r="V14" s="66">
        <f>IF(DATA!X20="","",DATA!X20)</f>
        <v>5</v>
      </c>
      <c r="W14" s="66" t="str">
        <f>IF(DATA!Y20="","",DATA!Y20)</f>
        <v/>
      </c>
      <c r="X14" s="114" cm="1">
        <f t="array" ref="X14">IF(AND(_xlfn.HSTACK(I14,L14,O14,R14,S14,T14,U14,V14)=""),"",SUMPRODUCT(_xlfn.HSTACK(I14,L14,O14,R14,S14,T14,U14,V14),{1,1,1,1,1,1,1,1}))</f>
        <v>160</v>
      </c>
      <c r="Y14" s="117" cm="1">
        <f t="array" ref="Y14">IF(COUNT(X14)=1,$Y$11*AVERAGE(IFERROR(_xlfn.HSTACK(G14:H14,J14:K14,M14:N14,P14:Q14,S14:V14)/TRANSPOSE(DATA!$AC$19:$AC$30),"")),"-")</f>
        <v>5</v>
      </c>
      <c r="Z14" s="121" t="str">
        <f t="shared" ref="Z14:Z77" si="2">IF(ISERROR(AB14),"",AB14&amp;IF(AB14=1,IF(E14="M","er","ère"),"ème")&amp;IF(AC14&gt;1,"Ex",""))</f>
        <v>7ème</v>
      </c>
      <c r="AA14" s="103" t="str">
        <f t="shared" ref="AA14:AA77" si="3">IF(Y14&gt;=10,"Très Bien",IF(Y14&gt;=8,"Bien",IF(Y14&gt;=6,"Assez Bien",IF(Y14&gt;=5,"Passable",IF(Y14&gt;=3,"Médiocre",IF(Y14&gt;=1,"Échec",IF(Y14&lt;=1,"-")))))))</f>
        <v>Passable</v>
      </c>
      <c r="AB14" s="49">
        <f t="shared" si="1"/>
        <v>7</v>
      </c>
      <c r="AC14" s="49">
        <f t="shared" ref="AC14:AC77" si="4">IF(ISERROR(AB14),"",COUNTIF($Y$13:$Y$112,Y14))</f>
        <v>1</v>
      </c>
    </row>
    <row r="15" spans="1:29" ht="15" customHeight="1" x14ac:dyDescent="0.25">
      <c r="A15" s="16">
        <f>DATA!A21</f>
        <v>3</v>
      </c>
      <c r="B15" s="65" t="str">
        <f>UPPER(DATA!B21)</f>
        <v>JAIME</v>
      </c>
      <c r="C15" s="75" t="str">
        <f>UPPER(DATA!C21)</f>
        <v>LANNISTER</v>
      </c>
      <c r="D15" s="65" t="str">
        <f>PROPER(DATA!G21)</f>
        <v>Présent</v>
      </c>
      <c r="E15" s="73" t="str">
        <f>PROPER(DATA!H21)</f>
        <v>M</v>
      </c>
      <c r="F15" s="74" t="str">
        <f>UPPER(DATA!I21)</f>
        <v>CM2</v>
      </c>
      <c r="G15" s="66" t="str">
        <f>IF(DATA!M21="","",DATA!M21)</f>
        <v/>
      </c>
      <c r="H15" s="66">
        <f>IF(DATA!N21="","",DATA!N21)</f>
        <v>44</v>
      </c>
      <c r="I15" s="96" cm="1">
        <f t="array" ref="I15">IF(AND(G15:H15=""),"",SUMIF(G15:H15,"&lt;&gt;"))</f>
        <v>44</v>
      </c>
      <c r="J15" s="66">
        <f>IF(DATA!O21="","",DATA!O21)</f>
        <v>27</v>
      </c>
      <c r="K15" s="66">
        <f>IF(DATA!P21="","",DATA!P21)</f>
        <v>45</v>
      </c>
      <c r="L15" s="96" cm="1">
        <f t="array" ref="L15">IF(AND(J15:K15=""),"",SUMIF(J15:K15,"&lt;&gt;"))</f>
        <v>72</v>
      </c>
      <c r="M15" s="66">
        <f>IF(DATA!Q21="","",DATA!Q21)</f>
        <v>23</v>
      </c>
      <c r="N15" s="66">
        <f>IF(DATA!R21="","",DATA!R21)</f>
        <v>16</v>
      </c>
      <c r="O15" s="96" cm="1">
        <f t="array" ref="O15">IF(AND(M15:N15=""),"",SUMIF(M15:N15,"&lt;&gt;"))</f>
        <v>39</v>
      </c>
      <c r="P15" s="66">
        <f>IF(DATA!S21="","",DATA!S21)</f>
        <v>24</v>
      </c>
      <c r="Q15" s="66" t="str">
        <f>IF(DATA!T21="","",DATA!T21)</f>
        <v/>
      </c>
      <c r="R15" s="96" cm="1">
        <f t="array" ref="R15">IF(AND(P15:Q15=""),"",SUMIF(P15:Q15,"&lt;&gt;"))</f>
        <v>24</v>
      </c>
      <c r="S15" s="66">
        <f>IF(DATA!U21="","",DATA!U21)</f>
        <v>8</v>
      </c>
      <c r="T15" s="66">
        <f>IF(DATA!V21="","",DATA!V21)</f>
        <v>9</v>
      </c>
      <c r="U15" s="66">
        <f>IF(DATA!W21="","",DATA!W21)</f>
        <v>6</v>
      </c>
      <c r="V15" s="66">
        <f>IF(DATA!X21="","",DATA!X21)</f>
        <v>9</v>
      </c>
      <c r="W15" s="66" t="str">
        <f>IF(DATA!Y21="","",DATA!Y21)</f>
        <v/>
      </c>
      <c r="X15" s="114" cm="1">
        <f t="array" ref="X15">IF(AND(_xlfn.HSTACK(I15,L15,O15,R15,S15,T15,U15,V15)=""),"",SUMPRODUCT(_xlfn.HSTACK(I15,L15,O15,R15,S15,T15,U15,V15),{1,1,1,1,1,1,1,1}))</f>
        <v>211</v>
      </c>
      <c r="Y15" s="117" cm="1">
        <f t="array" ref="Y15">IF(COUNT(X15)=1,$Y$11*AVERAGE(IFERROR(_xlfn.HSTACK(G15:H15,J15:K15,M15:N15,P15:Q15,S15:V15)/TRANSPOSE(DATA!$AC$19:$AC$30),"")),"-")</f>
        <v>8.5208333333333339</v>
      </c>
      <c r="Z15" s="121" t="str">
        <f t="shared" si="2"/>
        <v>2ème</v>
      </c>
      <c r="AA15" s="103" t="str">
        <f t="shared" si="3"/>
        <v>Bien</v>
      </c>
      <c r="AB15" s="49">
        <f t="shared" si="1"/>
        <v>2</v>
      </c>
      <c r="AC15" s="49">
        <f t="shared" si="4"/>
        <v>1</v>
      </c>
    </row>
    <row r="16" spans="1:29" ht="15" customHeight="1" x14ac:dyDescent="0.25">
      <c r="A16" s="16">
        <f>DATA!A22</f>
        <v>4</v>
      </c>
      <c r="B16" s="65" t="str">
        <f>UPPER(DATA!B22)</f>
        <v>SANSA</v>
      </c>
      <c r="C16" s="75" t="str">
        <f>UPPER(DATA!C22)</f>
        <v>STARK</v>
      </c>
      <c r="D16" s="65" t="str">
        <f>PROPER(DATA!G22)</f>
        <v>Présente</v>
      </c>
      <c r="E16" s="73" t="str">
        <f>PROPER(DATA!H22)</f>
        <v>F</v>
      </c>
      <c r="F16" s="74" t="str">
        <f>UPPER(DATA!I22)</f>
        <v>CM2</v>
      </c>
      <c r="G16" s="66">
        <f>IF(DATA!M22="","",DATA!M22)</f>
        <v>39</v>
      </c>
      <c r="H16" s="66" t="str">
        <f>IF(DATA!N22="","",DATA!N22)</f>
        <v/>
      </c>
      <c r="I16" s="96" cm="1">
        <f t="array" ref="I16">IF(AND(G16:H16=""),"",SUMIF(G16:H16,"&lt;&gt;"))</f>
        <v>39</v>
      </c>
      <c r="J16" s="66">
        <f>IF(DATA!O22="","",DATA!O22)</f>
        <v>35</v>
      </c>
      <c r="K16" s="66">
        <f>IF(DATA!P22="","",DATA!P22)</f>
        <v>54</v>
      </c>
      <c r="L16" s="96" cm="1">
        <f t="array" ref="L16">IF(AND(J16:K16=""),"",SUMIF(J16:K16,"&lt;&gt;"))</f>
        <v>89</v>
      </c>
      <c r="M16" s="66">
        <f>IF(DATA!Q22="","",DATA!Q22)</f>
        <v>0</v>
      </c>
      <c r="N16" s="66">
        <f>IF(DATA!R22="","",DATA!R22)</f>
        <v>16</v>
      </c>
      <c r="O16" s="96" cm="1">
        <f t="array" ref="O16">IF(AND(M16:N16=""),"",SUMIF(M16:N16,"&lt;&gt;"))</f>
        <v>16</v>
      </c>
      <c r="P16" s="66">
        <f>IF(DATA!S22="","",DATA!S22)</f>
        <v>20</v>
      </c>
      <c r="Q16" s="66">
        <f>IF(DATA!T22="","",DATA!T22)</f>
        <v>14</v>
      </c>
      <c r="R16" s="96" cm="1">
        <f t="array" ref="R16">IF(AND(P16:Q16=""),"",SUMIF(P16:Q16,"&lt;&gt;"))</f>
        <v>34</v>
      </c>
      <c r="S16" s="66">
        <f>IF(DATA!U22="","",DATA!U22)</f>
        <v>10</v>
      </c>
      <c r="T16" s="66">
        <f>IF(DATA!V22="","",DATA!V22)</f>
        <v>8</v>
      </c>
      <c r="U16" s="66">
        <f>IF(DATA!W22="","",DATA!W22)</f>
        <v>7</v>
      </c>
      <c r="V16" s="66">
        <f>IF(DATA!X22="","",DATA!X22)</f>
        <v>8</v>
      </c>
      <c r="W16" s="66" t="str">
        <f>IF(DATA!Y22="","",DATA!Y22)</f>
        <v/>
      </c>
      <c r="X16" s="114" cm="1">
        <f t="array" ref="X16">IF(AND(_xlfn.HSTACK(I16,L16,O16,R16,S16,T16,U16,V16)=""),"",SUMPRODUCT(_xlfn.HSTACK(I16,L16,O16,R16,S16,T16,U16,V16),{1,1,1,1,1,1,1,1}))</f>
        <v>211</v>
      </c>
      <c r="Y16" s="117" cm="1">
        <f t="array" ref="Y16">IF(COUNT(X16)=1,$Y$11*AVERAGE(IFERROR(_xlfn.HSTACK(G16:H16,J16:K16,M16:N16,P16:Q16,S16:V16)/TRANSPOSE(DATA!$AC$19:$AC$30),"")),"-")</f>
        <v>8.0648148148148149</v>
      </c>
      <c r="Z16" s="121" t="str">
        <f t="shared" si="2"/>
        <v>4ème</v>
      </c>
      <c r="AA16" s="93" t="str">
        <f t="shared" si="3"/>
        <v>Bien</v>
      </c>
      <c r="AB16" s="49">
        <f t="shared" si="1"/>
        <v>4</v>
      </c>
      <c r="AC16" s="49">
        <f t="shared" si="4"/>
        <v>1</v>
      </c>
    </row>
    <row r="17" spans="1:29" ht="15" customHeight="1" x14ac:dyDescent="0.25">
      <c r="A17" s="16">
        <f>DATA!A23</f>
        <v>5</v>
      </c>
      <c r="B17" s="65" t="str">
        <f>UPPER(DATA!B23)</f>
        <v>JON</v>
      </c>
      <c r="C17" s="75" t="str">
        <f>UPPER(DATA!C23)</f>
        <v>SNOW</v>
      </c>
      <c r="D17" s="65" t="str">
        <f>PROPER(DATA!G23)</f>
        <v>Présent</v>
      </c>
      <c r="E17" s="73" t="str">
        <f>PROPER(DATA!H23)</f>
        <v>M</v>
      </c>
      <c r="F17" s="74" t="str">
        <f>UPPER(DATA!I23)</f>
        <v>CM2</v>
      </c>
      <c r="G17" s="66">
        <f>IF(DATA!M23="","",DATA!M23)</f>
        <v>26</v>
      </c>
      <c r="H17" s="66">
        <f>IF(DATA!N23="","",DATA!N23)</f>
        <v>51</v>
      </c>
      <c r="I17" s="96" cm="1">
        <f t="array" ref="I17">IF(AND(G17:H17=""),"",SUMIF(G17:H17,"&lt;&gt;"))</f>
        <v>77</v>
      </c>
      <c r="J17" s="66">
        <f>IF(DATA!O23="","",DATA!O23)</f>
        <v>20</v>
      </c>
      <c r="K17" s="66">
        <f>IF(DATA!P23="","",DATA!P23)</f>
        <v>34</v>
      </c>
      <c r="L17" s="96" cm="1">
        <f t="array" ref="L17">IF(AND(J17:K17=""),"",SUMIF(J17:K17,"&lt;&gt;"))</f>
        <v>54</v>
      </c>
      <c r="M17" s="66">
        <f>IF(DATA!Q23="","",DATA!Q23)</f>
        <v>18</v>
      </c>
      <c r="N17" s="66">
        <f>IF(DATA!R23="","",DATA!R23)</f>
        <v>16</v>
      </c>
      <c r="O17" s="96" cm="1">
        <f t="array" ref="O17">IF(AND(M17:N17=""),"",SUMIF(M17:N17,"&lt;&gt;"))</f>
        <v>34</v>
      </c>
      <c r="P17" s="66">
        <f>IF(DATA!S23="","",DATA!S23)</f>
        <v>21</v>
      </c>
      <c r="Q17" s="66">
        <f>IF(DATA!T23="","",DATA!T23)</f>
        <v>10</v>
      </c>
      <c r="R17" s="96" cm="1">
        <f t="array" ref="R17">IF(AND(P17:Q17=""),"",SUMIF(P17:Q17,"&lt;&gt;"))</f>
        <v>31</v>
      </c>
      <c r="S17" s="66">
        <f>IF(DATA!U23="","",DATA!U23)</f>
        <v>9</v>
      </c>
      <c r="T17" s="66">
        <f>IF(DATA!V23="","",DATA!V23)</f>
        <v>10</v>
      </c>
      <c r="U17" s="66">
        <f>IF(DATA!W23="","",DATA!W23)</f>
        <v>8</v>
      </c>
      <c r="V17" s="66">
        <f>IF(DATA!X23="","",DATA!X23)</f>
        <v>7</v>
      </c>
      <c r="W17" s="66" t="str">
        <f>IF(DATA!Y23="","",DATA!Y23)</f>
        <v/>
      </c>
      <c r="X17" s="114" cm="1">
        <f t="array" ref="X17">IF(AND(_xlfn.HSTACK(I17,L17,O17,R17,S17,T17,U17,V17)=""),"",SUMPRODUCT(_xlfn.HSTACK(I17,L17,O17,R17,S17,T17,U17,V17),{1,1,1,1,1,1,1,1}))</f>
        <v>230</v>
      </c>
      <c r="Y17" s="117" cm="1">
        <f t="array" ref="Y17">IF(COUNT(X17)=1,$Y$11*AVERAGE(IFERROR(_xlfn.HSTACK(G17:H17,J17:K17,M17:N17,P17:Q17,S17:V17)/TRANSPOSE(DATA!$AC$19:$AC$30),"")),"-")</f>
        <v>7.7166666666666668</v>
      </c>
      <c r="Z17" s="121" t="str">
        <f t="shared" si="2"/>
        <v>5ème</v>
      </c>
      <c r="AA17" s="93" t="str">
        <f t="shared" si="3"/>
        <v>Assez Bien</v>
      </c>
      <c r="AB17" s="49">
        <f t="shared" si="1"/>
        <v>5</v>
      </c>
      <c r="AC17" s="49">
        <f t="shared" si="4"/>
        <v>1</v>
      </c>
    </row>
    <row r="18" spans="1:29" ht="15" customHeight="1" x14ac:dyDescent="0.25">
      <c r="A18" s="16">
        <f>DATA!A24</f>
        <v>6</v>
      </c>
      <c r="B18" s="65" t="str">
        <f>UPPER(DATA!B24)</f>
        <v>TYRION</v>
      </c>
      <c r="C18" s="75" t="str">
        <f>UPPER(DATA!C24)</f>
        <v>LANNISTER</v>
      </c>
      <c r="D18" s="65" t="str">
        <f>PROPER(DATA!G24)</f>
        <v>Présent</v>
      </c>
      <c r="E18" s="73" t="str">
        <f>PROPER(DATA!H24)</f>
        <v>M</v>
      </c>
      <c r="F18" s="74" t="str">
        <f>UPPER(DATA!I24)</f>
        <v>CM2</v>
      </c>
      <c r="G18" s="66">
        <f>IF(DATA!M24="","",DATA!M24)</f>
        <v>37</v>
      </c>
      <c r="H18" s="66">
        <f>IF(DATA!N24="","",DATA!N24)</f>
        <v>60</v>
      </c>
      <c r="I18" s="96" cm="1">
        <f t="array" ref="I18">IF(AND(G18:H18=""),"",SUMIF(G18:H18,"&lt;&gt;"))</f>
        <v>97</v>
      </c>
      <c r="J18" s="66">
        <f>IF(DATA!O24="","",DATA!O24)</f>
        <v>38</v>
      </c>
      <c r="K18" s="66">
        <f>IF(DATA!P24="","",DATA!P24)</f>
        <v>55</v>
      </c>
      <c r="L18" s="96" cm="1">
        <f t="array" ref="L18">IF(AND(J18:K18=""),"",SUMIF(J18:K18,"&lt;&gt;"))</f>
        <v>93</v>
      </c>
      <c r="M18" s="66">
        <f>IF(DATA!Q24="","",DATA!Q24)</f>
        <v>12</v>
      </c>
      <c r="N18" s="66">
        <f>IF(DATA!R24="","",DATA!R24)</f>
        <v>13</v>
      </c>
      <c r="O18" s="96" cm="1">
        <f t="array" ref="O18">IF(AND(M18:N18=""),"",SUMIF(M18:N18,"&lt;&gt;"))</f>
        <v>25</v>
      </c>
      <c r="P18" s="66">
        <f>IF(DATA!S24="","",DATA!S24)</f>
        <v>20</v>
      </c>
      <c r="Q18" s="66">
        <f>IF(DATA!T24="","",DATA!T24)</f>
        <v>14</v>
      </c>
      <c r="R18" s="96" cm="1">
        <f t="array" ref="R18">IF(AND(P18:Q18=""),"",SUMIF(P18:Q18,"&lt;&gt;"))</f>
        <v>34</v>
      </c>
      <c r="S18" s="66">
        <f>IF(DATA!U24="","",DATA!U24)</f>
        <v>6</v>
      </c>
      <c r="T18" s="66">
        <f>IF(DATA!V24="","",DATA!V24)</f>
        <v>8</v>
      </c>
      <c r="U18" s="66">
        <f>IF(DATA!W24="","",DATA!W24)</f>
        <v>4</v>
      </c>
      <c r="V18" s="66">
        <f>IF(DATA!X24="","",DATA!X24)</f>
        <v>9</v>
      </c>
      <c r="W18" s="66" t="str">
        <f>IF(DATA!Y24="","",DATA!Y24)</f>
        <v/>
      </c>
      <c r="X18" s="114" cm="1">
        <f t="array" ref="X18">IF(AND(_xlfn.HSTACK(I18,L18,O18,R18,S18,T18,U18,V18)=""),"",SUMPRODUCT(_xlfn.HSTACK(I18,L18,O18,R18,S18,T18,U18,V18),{1,1,1,1,1,1,1,1}))</f>
        <v>276</v>
      </c>
      <c r="Y18" s="117" cm="1">
        <f t="array" ref="Y18">IF(COUNT(X18)=1,$Y$11*AVERAGE(IFERROR(_xlfn.HSTACK(G18:H18,J18:K18,M18:N18,P18:Q18,S18:V18)/TRANSPOSE(DATA!$AC$19:$AC$30),"")),"-")</f>
        <v>8.2124999999999986</v>
      </c>
      <c r="Z18" s="121" t="str">
        <f t="shared" si="2"/>
        <v>3ème</v>
      </c>
      <c r="AA18" s="93" t="str">
        <f t="shared" si="3"/>
        <v>Bien</v>
      </c>
      <c r="AB18" s="49">
        <f t="shared" si="1"/>
        <v>3</v>
      </c>
      <c r="AC18" s="49">
        <f t="shared" si="4"/>
        <v>1</v>
      </c>
    </row>
    <row r="19" spans="1:29" ht="15" customHeight="1" x14ac:dyDescent="0.25">
      <c r="A19" s="16">
        <f>DATA!A25</f>
        <v>7</v>
      </c>
      <c r="B19" s="65" t="str">
        <f>UPPER(DATA!B25)</f>
        <v>INGRID</v>
      </c>
      <c r="C19" s="75" t="str">
        <f>UPPER(DATA!C25)</f>
        <v/>
      </c>
      <c r="D19" s="65" t="str">
        <f>PROPER(DATA!G25)</f>
        <v>Présente</v>
      </c>
      <c r="E19" s="73" t="str">
        <f>PROPER(DATA!H25)</f>
        <v>F</v>
      </c>
      <c r="F19" s="74" t="str">
        <f>UPPER(DATA!I25)</f>
        <v>CM2</v>
      </c>
      <c r="G19" s="66">
        <f>IF(DATA!M25="","",DATA!M25)</f>
        <v>40</v>
      </c>
      <c r="H19" s="66">
        <f>IF(DATA!N25="","",DATA!N25)</f>
        <v>15</v>
      </c>
      <c r="I19" s="96" cm="1">
        <f t="array" ref="I19">IF(AND(G19:H19=""),"",SUMIF(G19:H19,"&lt;&gt;"))</f>
        <v>55</v>
      </c>
      <c r="J19" s="66">
        <f>IF(DATA!O25="","",DATA!O25)</f>
        <v>0</v>
      </c>
      <c r="K19" s="66">
        <f>IF(DATA!P25="","",DATA!P25)</f>
        <v>38</v>
      </c>
      <c r="L19" s="96" cm="1">
        <f t="array" ref="L19">IF(AND(J19:K19=""),"",SUMIF(J19:K19,"&lt;&gt;"))</f>
        <v>38</v>
      </c>
      <c r="M19" s="66">
        <f>IF(DATA!Q25="","",DATA!Q25)</f>
        <v>20</v>
      </c>
      <c r="N19" s="66">
        <f>IF(DATA!R25="","",DATA!R25)</f>
        <v>10</v>
      </c>
      <c r="O19" s="96" cm="1">
        <f t="array" ref="O19">IF(AND(M19:N19=""),"",SUMIF(M19:N19,"&lt;&gt;"))</f>
        <v>30</v>
      </c>
      <c r="P19" s="66">
        <f>IF(DATA!S25="","",DATA!S25)</f>
        <v>4</v>
      </c>
      <c r="Q19" s="66">
        <f>IF(DATA!T25="","",DATA!T25)</f>
        <v>6</v>
      </c>
      <c r="R19" s="96" cm="1">
        <f t="array" ref="R19">IF(AND(P19:Q19=""),"",SUMIF(P19:Q19,"&lt;&gt;"))</f>
        <v>10</v>
      </c>
      <c r="S19" s="66">
        <f>IF(DATA!U25="","",DATA!U25)</f>
        <v>9</v>
      </c>
      <c r="T19" s="66">
        <f>IF(DATA!V25="","",DATA!V25)</f>
        <v>7</v>
      </c>
      <c r="U19" s="66" t="str">
        <f>IF(DATA!W25="","",DATA!W25)</f>
        <v/>
      </c>
      <c r="V19" s="66" t="str">
        <f>IF(DATA!X25="","",DATA!X25)</f>
        <v/>
      </c>
      <c r="W19" s="66" t="str">
        <f>IF(DATA!Y25="","",DATA!Y25)</f>
        <v/>
      </c>
      <c r="X19" s="114" cm="1">
        <f t="array" ref="X19">IF(AND(_xlfn.HSTACK(I19,L19,O19,R19,S19,T19,U19,V19)=""),"",SUMPRODUCT(_xlfn.HSTACK(I19,L19,O19,R19,S19,T19,U19,V19),{1,1,1,1,1,1,1,1}))</f>
        <v>149</v>
      </c>
      <c r="Y19" s="117" cm="1">
        <f t="array" ref="Y19">IF(COUNT(X19)=1,$Y$11*AVERAGE(IFERROR(_xlfn.HSTACK(G19:H19,J19:K19,M19:N19,P19:Q19,S19:V19)/TRANSPOSE(DATA!$AC$19:$AC$30),"")),"-")</f>
        <v>5.4833333333333334</v>
      </c>
      <c r="Z19" s="121" t="str">
        <f t="shared" si="2"/>
        <v>6ème</v>
      </c>
      <c r="AA19" s="93" t="str">
        <f t="shared" si="3"/>
        <v>Passable</v>
      </c>
      <c r="AB19" s="49">
        <f t="shared" si="1"/>
        <v>6</v>
      </c>
      <c r="AC19" s="49">
        <f t="shared" si="4"/>
        <v>1</v>
      </c>
    </row>
    <row r="20" spans="1:29" ht="15" customHeight="1" x14ac:dyDescent="0.25">
      <c r="A20" s="16">
        <f>DATA!A26</f>
        <v>8</v>
      </c>
      <c r="B20" s="65" t="str">
        <f>UPPER(DATA!B26)</f>
        <v>UHTRED</v>
      </c>
      <c r="C20" s="75" t="str">
        <f>UPPER(DATA!C26)</f>
        <v>DE BEBBANBURG</v>
      </c>
      <c r="D20" s="65" t="str">
        <f>PROPER(DATA!G26)</f>
        <v>Présent</v>
      </c>
      <c r="E20" s="73" t="str">
        <f>PROPER(DATA!H26)</f>
        <v>M</v>
      </c>
      <c r="F20" s="74" t="str">
        <f>UPPER(DATA!I26)</f>
        <v>CM2</v>
      </c>
      <c r="G20" s="66" t="str">
        <f>IF(DATA!M26="","",DATA!M26)</f>
        <v/>
      </c>
      <c r="H20" s="66" t="str">
        <f>IF(DATA!N26="","",DATA!N26)</f>
        <v/>
      </c>
      <c r="I20" s="96" t="str" cm="1">
        <f t="array" ref="I20">IF(AND(G20:H20=""),"",SUMIF(G20:H20,"&lt;&gt;"))</f>
        <v/>
      </c>
      <c r="J20" s="66" t="str">
        <f>IF(DATA!O26="","",DATA!O26)</f>
        <v/>
      </c>
      <c r="K20" s="66" t="str">
        <f>IF(DATA!P26="","",DATA!P26)</f>
        <v/>
      </c>
      <c r="L20" s="96" t="str" cm="1">
        <f t="array" ref="L20">IF(AND(J20:K20=""),"",SUMIF(J20:K20,"&lt;&gt;"))</f>
        <v/>
      </c>
      <c r="M20" s="66" t="str">
        <f>IF(DATA!Q26="","",DATA!Q26)</f>
        <v/>
      </c>
      <c r="N20" s="66" t="str">
        <f>IF(DATA!R26="","",DATA!R26)</f>
        <v/>
      </c>
      <c r="O20" s="96" t="str" cm="1">
        <f t="array" ref="O20">IF(AND(M20:N20=""),"",SUMIF(M20:N20,"&lt;&gt;"))</f>
        <v/>
      </c>
      <c r="P20" s="66" t="str">
        <f>IF(DATA!S26="","",DATA!S26)</f>
        <v/>
      </c>
      <c r="Q20" s="66" t="str">
        <f>IF(DATA!T26="","",DATA!T26)</f>
        <v/>
      </c>
      <c r="R20" s="96" t="str" cm="1">
        <f t="array" ref="R20">IF(AND(P20:Q20=""),"",SUMIF(P20:Q20,"&lt;&gt;"))</f>
        <v/>
      </c>
      <c r="S20" s="66" t="str">
        <f>IF(DATA!U26="","",DATA!U26)</f>
        <v/>
      </c>
      <c r="T20" s="66" t="str">
        <f>IF(DATA!V26="","",DATA!V26)</f>
        <v/>
      </c>
      <c r="U20" s="66" t="str">
        <f>IF(DATA!W26="","",DATA!W26)</f>
        <v/>
      </c>
      <c r="V20" s="66" t="str">
        <f>IF(DATA!X26="","",DATA!X26)</f>
        <v/>
      </c>
      <c r="W20" s="66" t="str">
        <f>IF(DATA!Y26="","",DATA!Y26)</f>
        <v/>
      </c>
      <c r="X20" s="114" t="str" cm="1">
        <f t="array" ref="X20">IF(AND(_xlfn.HSTACK(I20,L20,O20,R20,S20,T20,U20,V20)=""),"",SUMPRODUCT(_xlfn.HSTACK(I20,L20,O20,R20,S20,T20,U20,V20),{1,1,1,1,1,1,1,1}))</f>
        <v/>
      </c>
      <c r="Y20" s="117" t="str" cm="1">
        <f t="array" ref="Y20">IF(COUNT(X20)=1,$Y$11*AVERAGE(IFERROR(_xlfn.HSTACK(G20:H20,J20:K20,M20:N20,P20:Q20,S20:V20)/TRANSPOSE(DATA!$AC$19:$AC$30),"")),"-")</f>
        <v>-</v>
      </c>
      <c r="Z20" s="121" t="str">
        <f t="shared" si="2"/>
        <v/>
      </c>
      <c r="AA20" s="93" t="str">
        <f t="shared" si="3"/>
        <v>Très Bien</v>
      </c>
      <c r="AB20" s="49" t="e">
        <f t="shared" si="1"/>
        <v>#VALUE!</v>
      </c>
      <c r="AC20" s="49" t="str">
        <f t="shared" si="4"/>
        <v/>
      </c>
    </row>
    <row r="21" spans="1:29" ht="15" customHeight="1" x14ac:dyDescent="0.25">
      <c r="A21" s="16">
        <f>DATA!A27</f>
        <v>9</v>
      </c>
      <c r="B21" s="65" t="str">
        <f>UPPER(DATA!B27)</f>
        <v>SIHTRIC</v>
      </c>
      <c r="C21" s="75" t="str">
        <f>UPPER(DATA!C27)</f>
        <v/>
      </c>
      <c r="D21" s="65" t="str">
        <f>PROPER(DATA!G27)</f>
        <v>Présent</v>
      </c>
      <c r="E21" s="73" t="str">
        <f>PROPER(DATA!H27)</f>
        <v>M</v>
      </c>
      <c r="F21" s="74" t="str">
        <f>UPPER(DATA!I27)</f>
        <v>CM2</v>
      </c>
      <c r="G21" s="66" t="str">
        <f>IF(DATA!M27="","",DATA!M27)</f>
        <v/>
      </c>
      <c r="H21" s="66" t="str">
        <f>IF(DATA!N27="","",DATA!N27)</f>
        <v/>
      </c>
      <c r="I21" s="96" t="str" cm="1">
        <f t="array" ref="I21">IF(AND(G21:H21=""),"",SUMIF(G21:H21,"&lt;&gt;"))</f>
        <v/>
      </c>
      <c r="J21" s="66" t="str">
        <f>IF(DATA!O27="","",DATA!O27)</f>
        <v/>
      </c>
      <c r="K21" s="66" t="str">
        <f>IF(DATA!P27="","",DATA!P27)</f>
        <v/>
      </c>
      <c r="L21" s="96" t="str" cm="1">
        <f t="array" ref="L21">IF(AND(J21:K21=""),"",SUMIF(J21:K21,"&lt;&gt;"))</f>
        <v/>
      </c>
      <c r="M21" s="66" t="str">
        <f>IF(DATA!Q27="","",DATA!Q27)</f>
        <v/>
      </c>
      <c r="N21" s="66" t="str">
        <f>IF(DATA!R27="","",DATA!R27)</f>
        <v/>
      </c>
      <c r="O21" s="96" t="str" cm="1">
        <f t="array" ref="O21">IF(AND(M21:N21=""),"",SUMIF(M21:N21,"&lt;&gt;"))</f>
        <v/>
      </c>
      <c r="P21" s="66" t="str">
        <f>IF(DATA!S27="","",DATA!S27)</f>
        <v/>
      </c>
      <c r="Q21" s="66" t="str">
        <f>IF(DATA!T27="","",DATA!T27)</f>
        <v/>
      </c>
      <c r="R21" s="96" t="str" cm="1">
        <f t="array" ref="R21">IF(AND(P21:Q21=""),"",SUMIF(P21:Q21,"&lt;&gt;"))</f>
        <v/>
      </c>
      <c r="S21" s="66" t="str">
        <f>IF(DATA!U27="","",DATA!U27)</f>
        <v/>
      </c>
      <c r="T21" s="66" t="str">
        <f>IF(DATA!V27="","",DATA!V27)</f>
        <v/>
      </c>
      <c r="U21" s="66" t="str">
        <f>IF(DATA!W27="","",DATA!W27)</f>
        <v/>
      </c>
      <c r="V21" s="66" t="str">
        <f>IF(DATA!X27="","",DATA!X27)</f>
        <v/>
      </c>
      <c r="W21" s="66" t="str">
        <f>IF(DATA!Y27="","",DATA!Y27)</f>
        <v/>
      </c>
      <c r="X21" s="114" t="str" cm="1">
        <f t="array" ref="X21">IF(AND(_xlfn.HSTACK(I21,L21,O21,R21,S21,T21,U21,V21)=""),"",SUMPRODUCT(_xlfn.HSTACK(I21,L21,O21,R21,S21,T21,U21,V21),{1,1,1,1,1,1,1,1}))</f>
        <v/>
      </c>
      <c r="Y21" s="117" t="str" cm="1">
        <f t="array" ref="Y21">IF(COUNT(X21)=1,$Y$11*AVERAGE(IFERROR(_xlfn.HSTACK(G21:H21,J21:K21,M21:N21,P21:Q21,S21:V21)/TRANSPOSE(DATA!$AC$19:$AC$30),"")),"-")</f>
        <v>-</v>
      </c>
      <c r="Z21" s="121" t="str">
        <f t="shared" si="2"/>
        <v/>
      </c>
      <c r="AA21" s="93" t="str">
        <f t="shared" si="3"/>
        <v>Très Bien</v>
      </c>
      <c r="AB21" s="49" t="e">
        <f t="shared" si="1"/>
        <v>#VALUE!</v>
      </c>
      <c r="AC21" s="49" t="str">
        <f t="shared" si="4"/>
        <v/>
      </c>
    </row>
    <row r="22" spans="1:29" ht="15" customHeight="1" x14ac:dyDescent="0.25">
      <c r="A22" s="16">
        <f>DATA!A28</f>
        <v>10</v>
      </c>
      <c r="B22" s="65" t="str">
        <f>UPPER(DATA!B28)</f>
        <v>OSFERTH</v>
      </c>
      <c r="C22" s="75" t="str">
        <f>UPPER(DATA!C28)</f>
        <v/>
      </c>
      <c r="D22" s="65" t="str">
        <f>PROPER(DATA!G28)</f>
        <v>Présent</v>
      </c>
      <c r="E22" s="73" t="str">
        <f>PROPER(DATA!H28)</f>
        <v>M</v>
      </c>
      <c r="F22" s="74" t="str">
        <f>UPPER(DATA!I28)</f>
        <v>CM2</v>
      </c>
      <c r="G22" s="66" t="str">
        <f>IF(DATA!M28="","",DATA!M28)</f>
        <v/>
      </c>
      <c r="H22" s="66" t="str">
        <f>IF(DATA!N28="","",DATA!N28)</f>
        <v/>
      </c>
      <c r="I22" s="96" t="str" cm="1">
        <f t="array" ref="I22">IF(AND(G22:H22=""),"",SUMIF(G22:H22,"&lt;&gt;"))</f>
        <v/>
      </c>
      <c r="J22" s="66" t="str">
        <f>IF(DATA!O28="","",DATA!O28)</f>
        <v/>
      </c>
      <c r="K22" s="66" t="str">
        <f>IF(DATA!P28="","",DATA!P28)</f>
        <v/>
      </c>
      <c r="L22" s="96" t="str" cm="1">
        <f t="array" ref="L22">IF(AND(J22:K22=""),"",SUMIF(J22:K22,"&lt;&gt;"))</f>
        <v/>
      </c>
      <c r="M22" s="66" t="str">
        <f>IF(DATA!Q28="","",DATA!Q28)</f>
        <v/>
      </c>
      <c r="N22" s="66" t="str">
        <f>IF(DATA!R28="","",DATA!R28)</f>
        <v/>
      </c>
      <c r="O22" s="96" t="str" cm="1">
        <f t="array" ref="O22">IF(AND(M22:N22=""),"",SUMIF(M22:N22,"&lt;&gt;"))</f>
        <v/>
      </c>
      <c r="P22" s="66" t="str">
        <f>IF(DATA!S28="","",DATA!S28)</f>
        <v/>
      </c>
      <c r="Q22" s="66" t="str">
        <f>IF(DATA!T28="","",DATA!T28)</f>
        <v/>
      </c>
      <c r="R22" s="96" t="str" cm="1">
        <f t="array" ref="R22">IF(AND(P22:Q22=""),"",SUMIF(P22:Q22,"&lt;&gt;"))</f>
        <v/>
      </c>
      <c r="S22" s="66" t="str">
        <f>IF(DATA!U28="","",DATA!U28)</f>
        <v/>
      </c>
      <c r="T22" s="66" t="str">
        <f>IF(DATA!V28="","",DATA!V28)</f>
        <v/>
      </c>
      <c r="U22" s="66" t="str">
        <f>IF(DATA!W28="","",DATA!W28)</f>
        <v/>
      </c>
      <c r="V22" s="66" t="str">
        <f>IF(DATA!X28="","",DATA!X28)</f>
        <v/>
      </c>
      <c r="W22" s="66" t="str">
        <f>IF(DATA!Y28="","",DATA!Y28)</f>
        <v/>
      </c>
      <c r="X22" s="114" t="str" cm="1">
        <f t="array" ref="X22">IF(AND(_xlfn.HSTACK(I22,L22,O22,R22,S22,T22,U22,V22)=""),"",SUMPRODUCT(_xlfn.HSTACK(I22,L22,O22,R22,S22,T22,U22,V22),{1,1,1,1,1,1,1,1}))</f>
        <v/>
      </c>
      <c r="Y22" s="117" t="str" cm="1">
        <f t="array" ref="Y22">IF(COUNT(X22)=1,$Y$11*AVERAGE(IFERROR(_xlfn.HSTACK(G22:H22,J22:K22,M22:N22,P22:Q22,S22:V22)/TRANSPOSE(DATA!$AC$19:$AC$30),"")),"-")</f>
        <v>-</v>
      </c>
      <c r="Z22" s="121" t="str">
        <f t="shared" si="2"/>
        <v/>
      </c>
      <c r="AA22" s="93" t="str">
        <f t="shared" si="3"/>
        <v>Très Bien</v>
      </c>
      <c r="AB22" s="49" t="e">
        <f t="shared" si="1"/>
        <v>#VALUE!</v>
      </c>
      <c r="AC22" s="49" t="str">
        <f t="shared" si="4"/>
        <v/>
      </c>
    </row>
    <row r="23" spans="1:29" ht="15" customHeight="1" x14ac:dyDescent="0.25">
      <c r="A23" s="16">
        <f>DATA!A29</f>
        <v>11</v>
      </c>
      <c r="B23" s="65" t="str">
        <f>UPPER(DATA!B29)</f>
        <v>EARL RAGNAR</v>
      </c>
      <c r="C23" s="75" t="str">
        <f>UPPER(DATA!C29)</f>
        <v>LOTHBROCK</v>
      </c>
      <c r="D23" s="65" t="str">
        <f>PROPER(DATA!G29)</f>
        <v>Présent</v>
      </c>
      <c r="E23" s="73" t="str">
        <f>PROPER(DATA!H29)</f>
        <v>M</v>
      </c>
      <c r="F23" s="74" t="str">
        <f>UPPER(DATA!I29)</f>
        <v>CM2</v>
      </c>
      <c r="G23" s="66" t="str">
        <f>IF(DATA!M29="","",DATA!M29)</f>
        <v/>
      </c>
      <c r="H23" s="66" t="str">
        <f>IF(DATA!N29="","",DATA!N29)</f>
        <v/>
      </c>
      <c r="I23" s="96" t="str" cm="1">
        <f t="array" ref="I23">IF(AND(G23:H23=""),"",SUMIF(G23:H23,"&lt;&gt;"))</f>
        <v/>
      </c>
      <c r="J23" s="66" t="str">
        <f>IF(DATA!O29="","",DATA!O29)</f>
        <v/>
      </c>
      <c r="K23" s="66" t="str">
        <f>IF(DATA!P29="","",DATA!P29)</f>
        <v/>
      </c>
      <c r="L23" s="96" t="str" cm="1">
        <f t="array" ref="L23">IF(AND(J23:K23=""),"",SUMIF(J23:K23,"&lt;&gt;"))</f>
        <v/>
      </c>
      <c r="M23" s="66" t="str">
        <f>IF(DATA!Q29="","",DATA!Q29)</f>
        <v/>
      </c>
      <c r="N23" s="66" t="str">
        <f>IF(DATA!R29="","",DATA!R29)</f>
        <v/>
      </c>
      <c r="O23" s="96" t="str" cm="1">
        <f t="array" ref="O23">IF(AND(M23:N23=""),"",SUMIF(M23:N23,"&lt;&gt;"))</f>
        <v/>
      </c>
      <c r="P23" s="66" t="str">
        <f>IF(DATA!S29="","",DATA!S29)</f>
        <v/>
      </c>
      <c r="Q23" s="66" t="str">
        <f>IF(DATA!T29="","",DATA!T29)</f>
        <v/>
      </c>
      <c r="R23" s="96" t="str" cm="1">
        <f t="array" ref="R23">IF(AND(P23:Q23=""),"",SUMIF(P23:Q23,"&lt;&gt;"))</f>
        <v/>
      </c>
      <c r="S23" s="66" t="str">
        <f>IF(DATA!U29="","",DATA!U29)</f>
        <v/>
      </c>
      <c r="T23" s="66" t="str">
        <f>IF(DATA!V29="","",DATA!V29)</f>
        <v/>
      </c>
      <c r="U23" s="66" t="str">
        <f>IF(DATA!W29="","",DATA!W29)</f>
        <v/>
      </c>
      <c r="V23" s="66" t="str">
        <f>IF(DATA!X29="","",DATA!X29)</f>
        <v/>
      </c>
      <c r="W23" s="66" t="str">
        <f>IF(DATA!Y29="","",DATA!Y29)</f>
        <v/>
      </c>
      <c r="X23" s="114" t="str" cm="1">
        <f t="array" ref="X23">IF(AND(_xlfn.HSTACK(I23,L23,O23,R23,S23,T23,U23,V23)=""),"",SUMPRODUCT(_xlfn.HSTACK(I23,L23,O23,R23,S23,T23,U23,V23),{1,1,1,1,1,1,1,1}))</f>
        <v/>
      </c>
      <c r="Y23" s="117" t="str" cm="1">
        <f t="array" ref="Y23">IF(COUNT(X23)=1,$Y$11*AVERAGE(IFERROR(_xlfn.HSTACK(G23:H23,J23:K23,M23:N23,P23:Q23,S23:V23)/TRANSPOSE(DATA!$AC$19:$AC$30),"")),"-")</f>
        <v>-</v>
      </c>
      <c r="Z23" s="121" t="str">
        <f t="shared" si="2"/>
        <v/>
      </c>
      <c r="AA23" s="93" t="str">
        <f t="shared" si="3"/>
        <v>Très Bien</v>
      </c>
      <c r="AB23" s="49" t="e">
        <f t="shared" si="1"/>
        <v>#VALUE!</v>
      </c>
      <c r="AC23" s="49" t="str">
        <f t="shared" si="4"/>
        <v/>
      </c>
    </row>
    <row r="24" spans="1:29" ht="15" customHeight="1" x14ac:dyDescent="0.25">
      <c r="A24" s="16">
        <f>DATA!A30</f>
        <v>12</v>
      </c>
      <c r="B24" s="65" t="str">
        <f>UPPER(DATA!B30)</f>
        <v>FLOKI</v>
      </c>
      <c r="C24" s="75" t="str">
        <f>UPPER(DATA!C30)</f>
        <v/>
      </c>
      <c r="D24" s="65" t="str">
        <f>PROPER(DATA!G30)</f>
        <v>Présent</v>
      </c>
      <c r="E24" s="73" t="str">
        <f>PROPER(DATA!H30)</f>
        <v>M</v>
      </c>
      <c r="F24" s="74" t="str">
        <f>UPPER(DATA!I30)</f>
        <v>CM2</v>
      </c>
      <c r="G24" s="66" t="str">
        <f>IF(DATA!M30="","",DATA!M30)</f>
        <v/>
      </c>
      <c r="H24" s="66" t="str">
        <f>IF(DATA!N30="","",DATA!N30)</f>
        <v/>
      </c>
      <c r="I24" s="96" t="str" cm="1">
        <f t="array" ref="I24">IF(AND(G24:H24=""),"",SUMIF(G24:H24,"&lt;&gt;"))</f>
        <v/>
      </c>
      <c r="J24" s="66" t="str">
        <f>IF(DATA!O30="","",DATA!O30)</f>
        <v/>
      </c>
      <c r="K24" s="66" t="str">
        <f>IF(DATA!P30="","",DATA!P30)</f>
        <v/>
      </c>
      <c r="L24" s="96" t="str" cm="1">
        <f t="array" ref="L24">IF(AND(J24:K24=""),"",SUMIF(J24:K24,"&lt;&gt;"))</f>
        <v/>
      </c>
      <c r="M24" s="66" t="str">
        <f>IF(DATA!Q30="","",DATA!Q30)</f>
        <v/>
      </c>
      <c r="N24" s="66" t="str">
        <f>IF(DATA!R30="","",DATA!R30)</f>
        <v/>
      </c>
      <c r="O24" s="96" t="str" cm="1">
        <f t="array" ref="O24">IF(AND(M24:N24=""),"",SUMIF(M24:N24,"&lt;&gt;"))</f>
        <v/>
      </c>
      <c r="P24" s="66" t="str">
        <f>IF(DATA!S30="","",DATA!S30)</f>
        <v/>
      </c>
      <c r="Q24" s="66" t="str">
        <f>IF(DATA!T30="","",DATA!T30)</f>
        <v/>
      </c>
      <c r="R24" s="96" t="str" cm="1">
        <f t="array" ref="R24">IF(AND(P24:Q24=""),"",SUMIF(P24:Q24,"&lt;&gt;"))</f>
        <v/>
      </c>
      <c r="S24" s="66" t="str">
        <f>IF(DATA!U30="","",DATA!U30)</f>
        <v/>
      </c>
      <c r="T24" s="66" t="str">
        <f>IF(DATA!V30="","",DATA!V30)</f>
        <v/>
      </c>
      <c r="U24" s="66" t="str">
        <f>IF(DATA!W30="","",DATA!W30)</f>
        <v/>
      </c>
      <c r="V24" s="66" t="str">
        <f>IF(DATA!X30="","",DATA!X30)</f>
        <v/>
      </c>
      <c r="W24" s="66" t="str">
        <f>IF(DATA!Y30="","",DATA!Y30)</f>
        <v/>
      </c>
      <c r="X24" s="114" t="str" cm="1">
        <f t="array" ref="X24">IF(AND(_xlfn.HSTACK(I24,L24,O24,R24,S24,T24,U24,V24)=""),"",SUMPRODUCT(_xlfn.HSTACK(I24,L24,O24,R24,S24,T24,U24,V24),{1,1,1,1,1,1,1,1}))</f>
        <v/>
      </c>
      <c r="Y24" s="117" t="str" cm="1">
        <f t="array" ref="Y24">IF(COUNT(X24)=1,$Y$11*AVERAGE(IFERROR(_xlfn.HSTACK(G24:H24,J24:K24,M24:N24,P24:Q24,S24:V24)/TRANSPOSE(DATA!$AC$19:$AC$30),"")),"-")</f>
        <v>-</v>
      </c>
      <c r="Z24" s="121" t="str">
        <f t="shared" si="2"/>
        <v/>
      </c>
      <c r="AA24" s="93" t="str">
        <f t="shared" si="3"/>
        <v>Très Bien</v>
      </c>
      <c r="AB24" s="49" t="e">
        <f t="shared" si="1"/>
        <v>#VALUE!</v>
      </c>
      <c r="AC24" s="49" t="str">
        <f t="shared" si="4"/>
        <v/>
      </c>
    </row>
    <row r="25" spans="1:29" ht="15" customHeight="1" x14ac:dyDescent="0.25">
      <c r="A25" s="16">
        <f>DATA!A31</f>
        <v>13</v>
      </c>
      <c r="B25" s="65" t="str">
        <f>UPPER(DATA!B31)</f>
        <v>BJORN</v>
      </c>
      <c r="C25" s="75" t="str">
        <f>UPPER(DATA!C31)</f>
        <v>IRONSIDE</v>
      </c>
      <c r="D25" s="65" t="str">
        <f>PROPER(DATA!G31)</f>
        <v>Présent</v>
      </c>
      <c r="E25" s="73" t="str">
        <f>PROPER(DATA!H31)</f>
        <v>M</v>
      </c>
      <c r="F25" s="74" t="str">
        <f>UPPER(DATA!I31)</f>
        <v>CM2</v>
      </c>
      <c r="G25" s="66" t="str">
        <f>IF(DATA!M31="","",DATA!M31)</f>
        <v/>
      </c>
      <c r="H25" s="66" t="str">
        <f>IF(DATA!N31="","",DATA!N31)</f>
        <v/>
      </c>
      <c r="I25" s="96" t="str" cm="1">
        <f t="array" ref="I25">IF(AND(G25:H25=""),"",SUMIF(G25:H25,"&lt;&gt;"))</f>
        <v/>
      </c>
      <c r="J25" s="66" t="str">
        <f>IF(DATA!O31="","",DATA!O31)</f>
        <v/>
      </c>
      <c r="K25" s="66" t="str">
        <f>IF(DATA!P31="","",DATA!P31)</f>
        <v/>
      </c>
      <c r="L25" s="96" t="str" cm="1">
        <f t="array" ref="L25">IF(AND(J25:K25=""),"",SUMIF(J25:K25,"&lt;&gt;"))</f>
        <v/>
      </c>
      <c r="M25" s="66" t="str">
        <f>IF(DATA!Q31="","",DATA!Q31)</f>
        <v/>
      </c>
      <c r="N25" s="66" t="str">
        <f>IF(DATA!R31="","",DATA!R31)</f>
        <v/>
      </c>
      <c r="O25" s="96" t="str" cm="1">
        <f t="array" ref="O25">IF(AND(M25:N25=""),"",SUMIF(M25:N25,"&lt;&gt;"))</f>
        <v/>
      </c>
      <c r="P25" s="66" t="str">
        <f>IF(DATA!S31="","",DATA!S31)</f>
        <v/>
      </c>
      <c r="Q25" s="66" t="str">
        <f>IF(DATA!T31="","",DATA!T31)</f>
        <v/>
      </c>
      <c r="R25" s="96" t="str" cm="1">
        <f t="array" ref="R25">IF(AND(P25:Q25=""),"",SUMIF(P25:Q25,"&lt;&gt;"))</f>
        <v/>
      </c>
      <c r="S25" s="66" t="str">
        <f>IF(DATA!U31="","",DATA!U31)</f>
        <v/>
      </c>
      <c r="T25" s="66" t="str">
        <f>IF(DATA!V31="","",DATA!V31)</f>
        <v/>
      </c>
      <c r="U25" s="66" t="str">
        <f>IF(DATA!W31="","",DATA!W31)</f>
        <v/>
      </c>
      <c r="V25" s="66" t="str">
        <f>IF(DATA!X31="","",DATA!X31)</f>
        <v/>
      </c>
      <c r="W25" s="66" t="str">
        <f>IF(DATA!Y31="","",DATA!Y31)</f>
        <v/>
      </c>
      <c r="X25" s="114" t="str" cm="1">
        <f t="array" ref="X25">IF(AND(_xlfn.HSTACK(I25,L25,O25,R25,S25,T25,U25,V25)=""),"",SUMPRODUCT(_xlfn.HSTACK(I25,L25,O25,R25,S25,T25,U25,V25),{1,1,1,1,1,1,1,1}))</f>
        <v/>
      </c>
      <c r="Y25" s="117" t="str" cm="1">
        <f t="array" ref="Y25">IF(COUNT(X25)=1,$Y$11*AVERAGE(IFERROR(_xlfn.HSTACK(G25:H25,J25:K25,M25:N25,P25:Q25,S25:V25)/TRANSPOSE(DATA!$AC$19:$AC$30),"")),"-")</f>
        <v>-</v>
      </c>
      <c r="Z25" s="121" t="str">
        <f t="shared" si="2"/>
        <v/>
      </c>
      <c r="AA25" s="93" t="str">
        <f t="shared" si="3"/>
        <v>Très Bien</v>
      </c>
      <c r="AB25" s="49" t="e">
        <f t="shared" si="1"/>
        <v>#VALUE!</v>
      </c>
      <c r="AC25" s="49" t="str">
        <f t="shared" si="4"/>
        <v/>
      </c>
    </row>
    <row r="26" spans="1:29" ht="15" customHeight="1" x14ac:dyDescent="0.25">
      <c r="A26" s="16">
        <f>DATA!A32</f>
        <v>14</v>
      </c>
      <c r="B26" s="65" t="str">
        <f>UPPER(DATA!B32)</f>
        <v>DARYL</v>
      </c>
      <c r="C26" s="75" t="str">
        <f>UPPER(DATA!C32)</f>
        <v>DIXON</v>
      </c>
      <c r="D26" s="65" t="str">
        <f>PROPER(DATA!G32)</f>
        <v>Présent</v>
      </c>
      <c r="E26" s="73" t="str">
        <f>PROPER(DATA!H32)</f>
        <v>M</v>
      </c>
      <c r="F26" s="74" t="str">
        <f>UPPER(DATA!I32)</f>
        <v>CM2</v>
      </c>
      <c r="G26" s="66" t="str">
        <f>IF(DATA!M32="","",DATA!M32)</f>
        <v/>
      </c>
      <c r="H26" s="66" t="str">
        <f>IF(DATA!N32="","",DATA!N32)</f>
        <v/>
      </c>
      <c r="I26" s="96" t="str" cm="1">
        <f t="array" ref="I26">IF(AND(G26:H26=""),"",SUMIF(G26:H26,"&lt;&gt;"))</f>
        <v/>
      </c>
      <c r="J26" s="66" t="str">
        <f>IF(DATA!O32="","",DATA!O32)</f>
        <v/>
      </c>
      <c r="K26" s="66" t="str">
        <f>IF(DATA!P32="","",DATA!P32)</f>
        <v/>
      </c>
      <c r="L26" s="96" t="str" cm="1">
        <f t="array" ref="L26">IF(AND(J26:K26=""),"",SUMIF(J26:K26,"&lt;&gt;"))</f>
        <v/>
      </c>
      <c r="M26" s="66" t="str">
        <f>IF(DATA!Q32="","",DATA!Q32)</f>
        <v/>
      </c>
      <c r="N26" s="66" t="str">
        <f>IF(DATA!R32="","",DATA!R32)</f>
        <v/>
      </c>
      <c r="O26" s="96" t="str" cm="1">
        <f t="array" ref="O26">IF(AND(M26:N26=""),"",SUMIF(M26:N26,"&lt;&gt;"))</f>
        <v/>
      </c>
      <c r="P26" s="66" t="str">
        <f>IF(DATA!S32="","",DATA!S32)</f>
        <v/>
      </c>
      <c r="Q26" s="66" t="str">
        <f>IF(DATA!T32="","",DATA!T32)</f>
        <v/>
      </c>
      <c r="R26" s="96" t="str" cm="1">
        <f t="array" ref="R26">IF(AND(P26:Q26=""),"",SUMIF(P26:Q26,"&lt;&gt;"))</f>
        <v/>
      </c>
      <c r="S26" s="66" t="str">
        <f>IF(DATA!U32="","",DATA!U32)</f>
        <v/>
      </c>
      <c r="T26" s="66" t="str">
        <f>IF(DATA!V32="","",DATA!V32)</f>
        <v/>
      </c>
      <c r="U26" s="66" t="str">
        <f>IF(DATA!W32="","",DATA!W32)</f>
        <v/>
      </c>
      <c r="V26" s="66" t="str">
        <f>IF(DATA!X32="","",DATA!X32)</f>
        <v/>
      </c>
      <c r="W26" s="66" t="str">
        <f>IF(DATA!Y32="","",DATA!Y32)</f>
        <v/>
      </c>
      <c r="X26" s="114" t="str" cm="1">
        <f t="array" ref="X26">IF(AND(_xlfn.HSTACK(I26,L26,O26,R26,S26,T26,U26,V26)=""),"",SUMPRODUCT(_xlfn.HSTACK(I26,L26,O26,R26,S26,T26,U26,V26),{1,1,1,1,1,1,1,1}))</f>
        <v/>
      </c>
      <c r="Y26" s="117" t="str" cm="1">
        <f t="array" ref="Y26">IF(COUNT(X26)=1,$Y$11*AVERAGE(IFERROR(_xlfn.HSTACK(G26:H26,J26:K26,M26:N26,P26:Q26,S26:V26)/TRANSPOSE(DATA!$AC$19:$AC$30),"")),"-")</f>
        <v>-</v>
      </c>
      <c r="Z26" s="121" t="str">
        <f t="shared" si="2"/>
        <v/>
      </c>
      <c r="AA26" s="93" t="str">
        <f t="shared" si="3"/>
        <v>Très Bien</v>
      </c>
      <c r="AB26" s="49" t="e">
        <f t="shared" si="1"/>
        <v>#VALUE!</v>
      </c>
      <c r="AC26" s="49" t="str">
        <f t="shared" si="4"/>
        <v/>
      </c>
    </row>
    <row r="27" spans="1:29" ht="15" customHeight="1" x14ac:dyDescent="0.25">
      <c r="A27" s="16">
        <f>DATA!A33</f>
        <v>15</v>
      </c>
      <c r="B27" s="65" t="str">
        <f>UPPER(DATA!B33)</f>
        <v>LAGERTHA</v>
      </c>
      <c r="C27" s="75" t="str">
        <f>UPPER(DATA!C33)</f>
        <v>LOTHBROCK</v>
      </c>
      <c r="D27" s="65" t="str">
        <f>PROPER(DATA!G33)</f>
        <v>Présente</v>
      </c>
      <c r="E27" s="73" t="str">
        <f>PROPER(DATA!H33)</f>
        <v>F</v>
      </c>
      <c r="F27" s="74" t="str">
        <f>UPPER(DATA!I33)</f>
        <v>CM2</v>
      </c>
      <c r="G27" s="66" t="str">
        <f>IF(DATA!M33="","",DATA!M33)</f>
        <v/>
      </c>
      <c r="H27" s="66" t="str">
        <f>IF(DATA!N33="","",DATA!N33)</f>
        <v/>
      </c>
      <c r="I27" s="96" t="str" cm="1">
        <f t="array" ref="I27">IF(AND(G27:H27=""),"",SUMIF(G27:H27,"&lt;&gt;"))</f>
        <v/>
      </c>
      <c r="J27" s="66" t="str">
        <f>IF(DATA!O33="","",DATA!O33)</f>
        <v/>
      </c>
      <c r="K27" s="66" t="str">
        <f>IF(DATA!P33="","",DATA!P33)</f>
        <v/>
      </c>
      <c r="L27" s="96" t="str" cm="1">
        <f t="array" ref="L27">IF(AND(J27:K27=""),"",SUMIF(J27:K27,"&lt;&gt;"))</f>
        <v/>
      </c>
      <c r="M27" s="66" t="str">
        <f>IF(DATA!Q33="","",DATA!Q33)</f>
        <v/>
      </c>
      <c r="N27" s="66" t="str">
        <f>IF(DATA!R33="","",DATA!R33)</f>
        <v/>
      </c>
      <c r="O27" s="96" t="str" cm="1">
        <f t="array" ref="O27">IF(AND(M27:N27=""),"",SUMIF(M27:N27,"&lt;&gt;"))</f>
        <v/>
      </c>
      <c r="P27" s="66" t="str">
        <f>IF(DATA!S33="","",DATA!S33)</f>
        <v/>
      </c>
      <c r="Q27" s="66" t="str">
        <f>IF(DATA!T33="","",DATA!T33)</f>
        <v/>
      </c>
      <c r="R27" s="96" t="str" cm="1">
        <f t="array" ref="R27">IF(AND(P27:Q27=""),"",SUMIF(P27:Q27,"&lt;&gt;"))</f>
        <v/>
      </c>
      <c r="S27" s="66" t="str">
        <f>IF(DATA!U33="","",DATA!U33)</f>
        <v/>
      </c>
      <c r="T27" s="66" t="str">
        <f>IF(DATA!V33="","",DATA!V33)</f>
        <v/>
      </c>
      <c r="U27" s="66" t="str">
        <f>IF(DATA!W33="","",DATA!W33)</f>
        <v/>
      </c>
      <c r="V27" s="66" t="str">
        <f>IF(DATA!X33="","",DATA!X33)</f>
        <v/>
      </c>
      <c r="W27" s="66" t="str">
        <f>IF(DATA!Y33="","",DATA!Y33)</f>
        <v/>
      </c>
      <c r="X27" s="114" t="str" cm="1">
        <f t="array" ref="X27">IF(AND(_xlfn.HSTACK(I27,L27,O27,R27,S27,T27,U27,V27)=""),"",SUMPRODUCT(_xlfn.HSTACK(I27,L27,O27,R27,S27,T27,U27,V27),{1,1,1,1,1,1,1,1}))</f>
        <v/>
      </c>
      <c r="Y27" s="117" t="str" cm="1">
        <f t="array" ref="Y27">IF(COUNT(X27)=1,$Y$11*AVERAGE(IFERROR(_xlfn.HSTACK(G27:H27,J27:K27,M27:N27,P27:Q27,S27:V27)/TRANSPOSE(DATA!$AC$19:$AC$30),"")),"-")</f>
        <v>-</v>
      </c>
      <c r="Z27" s="121" t="str">
        <f t="shared" si="2"/>
        <v/>
      </c>
      <c r="AA27" s="93" t="str">
        <f t="shared" si="3"/>
        <v>Très Bien</v>
      </c>
      <c r="AB27" s="49" t="e">
        <f t="shared" si="1"/>
        <v>#VALUE!</v>
      </c>
      <c r="AC27" s="49" t="str">
        <f t="shared" si="4"/>
        <v/>
      </c>
    </row>
    <row r="28" spans="1:29" ht="15" customHeight="1" x14ac:dyDescent="0.25">
      <c r="A28" s="16">
        <f>DATA!A34</f>
        <v>16</v>
      </c>
      <c r="B28" s="65" t="str">
        <f>UPPER(DATA!B34)</f>
        <v>RICK</v>
      </c>
      <c r="C28" s="75" t="str">
        <f>UPPER(DATA!C34)</f>
        <v>GRIMES</v>
      </c>
      <c r="D28" s="65" t="str">
        <f>PROPER(DATA!G34)</f>
        <v>Présent</v>
      </c>
      <c r="E28" s="73" t="str">
        <f>PROPER(DATA!H34)</f>
        <v>M</v>
      </c>
      <c r="F28" s="74" t="str">
        <f>UPPER(DATA!I34)</f>
        <v>CM2</v>
      </c>
      <c r="G28" s="66" t="str">
        <f>IF(DATA!M34="","",DATA!M34)</f>
        <v/>
      </c>
      <c r="H28" s="66" t="str">
        <f>IF(DATA!N34="","",DATA!N34)</f>
        <v/>
      </c>
      <c r="I28" s="96" t="str" cm="1">
        <f t="array" ref="I28">IF(AND(G28:H28=""),"",SUMIF(G28:H28,"&lt;&gt;"))</f>
        <v/>
      </c>
      <c r="J28" s="66" t="str">
        <f>IF(DATA!O34="","",DATA!O34)</f>
        <v/>
      </c>
      <c r="K28" s="66" t="str">
        <f>IF(DATA!P34="","",DATA!P34)</f>
        <v/>
      </c>
      <c r="L28" s="96" t="str" cm="1">
        <f t="array" ref="L28">IF(AND(J28:K28=""),"",SUMIF(J28:K28,"&lt;&gt;"))</f>
        <v/>
      </c>
      <c r="M28" s="66" t="str">
        <f>IF(DATA!Q34="","",DATA!Q34)</f>
        <v/>
      </c>
      <c r="N28" s="66" t="str">
        <f>IF(DATA!R34="","",DATA!R34)</f>
        <v/>
      </c>
      <c r="O28" s="96" t="str" cm="1">
        <f t="array" ref="O28">IF(AND(M28:N28=""),"",SUMIF(M28:N28,"&lt;&gt;"))</f>
        <v/>
      </c>
      <c r="P28" s="66" t="str">
        <f>IF(DATA!S34="","",DATA!S34)</f>
        <v/>
      </c>
      <c r="Q28" s="66" t="str">
        <f>IF(DATA!T34="","",DATA!T34)</f>
        <v/>
      </c>
      <c r="R28" s="96" t="str" cm="1">
        <f t="array" ref="R28">IF(AND(P28:Q28=""),"",SUMIF(P28:Q28,"&lt;&gt;"))</f>
        <v/>
      </c>
      <c r="S28" s="66" t="str">
        <f>IF(DATA!U34="","",DATA!U34)</f>
        <v/>
      </c>
      <c r="T28" s="66" t="str">
        <f>IF(DATA!V34="","",DATA!V34)</f>
        <v/>
      </c>
      <c r="U28" s="66" t="str">
        <f>IF(DATA!W34="","",DATA!W34)</f>
        <v/>
      </c>
      <c r="V28" s="66" t="str">
        <f>IF(DATA!X34="","",DATA!X34)</f>
        <v/>
      </c>
      <c r="W28" s="66" t="str">
        <f>IF(DATA!Y34="","",DATA!Y34)</f>
        <v/>
      </c>
      <c r="X28" s="114" t="str" cm="1">
        <f t="array" ref="X28">IF(AND(_xlfn.HSTACK(I28,L28,O28,R28,S28,T28,U28,V28)=""),"",SUMPRODUCT(_xlfn.HSTACK(I28,L28,O28,R28,S28,T28,U28,V28),{1,1,1,1,1,1,1,1}))</f>
        <v/>
      </c>
      <c r="Y28" s="117" t="str" cm="1">
        <f t="array" ref="Y28">IF(COUNT(X28)=1,$Y$11*AVERAGE(IFERROR(_xlfn.HSTACK(G28:H28,J28:K28,M28:N28,P28:Q28,S28:V28)/TRANSPOSE(DATA!$AC$19:$AC$30),"")),"-")</f>
        <v>-</v>
      </c>
      <c r="Z28" s="121" t="str">
        <f t="shared" si="2"/>
        <v/>
      </c>
      <c r="AA28" s="93" t="str">
        <f t="shared" si="3"/>
        <v>Très Bien</v>
      </c>
      <c r="AB28" s="49" t="e">
        <f t="shared" si="1"/>
        <v>#VALUE!</v>
      </c>
      <c r="AC28" s="49" t="str">
        <f t="shared" si="4"/>
        <v/>
      </c>
    </row>
    <row r="29" spans="1:29" ht="15" customHeight="1" x14ac:dyDescent="0.25">
      <c r="A29" s="16">
        <f>DATA!A35</f>
        <v>17</v>
      </c>
      <c r="B29" s="65" t="str">
        <f>UPPER(DATA!B35)</f>
        <v>NEGAN</v>
      </c>
      <c r="C29" s="75" t="str">
        <f>UPPER(DATA!C35)</f>
        <v/>
      </c>
      <c r="D29" s="65" t="str">
        <f>PROPER(DATA!G35)</f>
        <v>Présent</v>
      </c>
      <c r="E29" s="73" t="str">
        <f>PROPER(DATA!H35)</f>
        <v>M</v>
      </c>
      <c r="F29" s="74" t="str">
        <f>UPPER(DATA!I35)</f>
        <v>CM2</v>
      </c>
      <c r="G29" s="66" t="str">
        <f>IF(DATA!M35="","",DATA!M35)</f>
        <v/>
      </c>
      <c r="H29" s="66" t="str">
        <f>IF(DATA!N35="","",DATA!N35)</f>
        <v/>
      </c>
      <c r="I29" s="96" t="str" cm="1">
        <f t="array" ref="I29">IF(AND(G29:H29=""),"",SUMIF(G29:H29,"&lt;&gt;"))</f>
        <v/>
      </c>
      <c r="J29" s="66" t="str">
        <f>IF(DATA!O35="","",DATA!O35)</f>
        <v/>
      </c>
      <c r="K29" s="66" t="str">
        <f>IF(DATA!P35="","",DATA!P35)</f>
        <v/>
      </c>
      <c r="L29" s="96" t="str" cm="1">
        <f t="array" ref="L29">IF(AND(J29:K29=""),"",SUMIF(J29:K29,"&lt;&gt;"))</f>
        <v/>
      </c>
      <c r="M29" s="66" t="str">
        <f>IF(DATA!Q35="","",DATA!Q35)</f>
        <v/>
      </c>
      <c r="N29" s="66" t="str">
        <f>IF(DATA!R35="","",DATA!R35)</f>
        <v/>
      </c>
      <c r="O29" s="96" t="str" cm="1">
        <f t="array" ref="O29">IF(AND(M29:N29=""),"",SUMIF(M29:N29,"&lt;&gt;"))</f>
        <v/>
      </c>
      <c r="P29" s="66" t="str">
        <f>IF(DATA!S35="","",DATA!S35)</f>
        <v/>
      </c>
      <c r="Q29" s="66" t="str">
        <f>IF(DATA!T35="","",DATA!T35)</f>
        <v/>
      </c>
      <c r="R29" s="96" t="str" cm="1">
        <f t="array" ref="R29">IF(AND(P29:Q29=""),"",SUMIF(P29:Q29,"&lt;&gt;"))</f>
        <v/>
      </c>
      <c r="S29" s="66" t="str">
        <f>IF(DATA!U35="","",DATA!U35)</f>
        <v/>
      </c>
      <c r="T29" s="66" t="str">
        <f>IF(DATA!V35="","",DATA!V35)</f>
        <v/>
      </c>
      <c r="U29" s="66" t="str">
        <f>IF(DATA!W35="","",DATA!W35)</f>
        <v/>
      </c>
      <c r="V29" s="66" t="str">
        <f>IF(DATA!X35="","",DATA!X35)</f>
        <v/>
      </c>
      <c r="W29" s="66" t="str">
        <f>IF(DATA!Y35="","",DATA!Y35)</f>
        <v/>
      </c>
      <c r="X29" s="114" t="str" cm="1">
        <f t="array" ref="X29">IF(AND(_xlfn.HSTACK(I29,L29,O29,R29,S29,T29,U29,V29)=""),"",SUMPRODUCT(_xlfn.HSTACK(I29,L29,O29,R29,S29,T29,U29,V29),{1,1,1,1,1,1,1,1}))</f>
        <v/>
      </c>
      <c r="Y29" s="117" t="str" cm="1">
        <f t="array" ref="Y29">IF(COUNT(X29)=1,$Y$11*AVERAGE(IFERROR(_xlfn.HSTACK(G29:H29,J29:K29,M29:N29,P29:Q29,S29:V29)/TRANSPOSE(DATA!$AC$19:$AC$30),"")),"-")</f>
        <v>-</v>
      </c>
      <c r="Z29" s="121" t="str">
        <f t="shared" si="2"/>
        <v/>
      </c>
      <c r="AA29" s="93" t="str">
        <f t="shared" si="3"/>
        <v>Très Bien</v>
      </c>
      <c r="AB29" s="49" t="e">
        <f t="shared" si="1"/>
        <v>#VALUE!</v>
      </c>
      <c r="AC29" s="49" t="str">
        <f t="shared" si="4"/>
        <v/>
      </c>
    </row>
    <row r="30" spans="1:29" ht="15" customHeight="1" x14ac:dyDescent="0.25">
      <c r="A30" s="16">
        <f>DATA!A36</f>
        <v>18</v>
      </c>
      <c r="B30" s="65" t="str">
        <f>UPPER(DATA!B36)</f>
        <v>MICHONNE</v>
      </c>
      <c r="C30" s="75" t="str">
        <f>UPPER(DATA!C36)</f>
        <v/>
      </c>
      <c r="D30" s="65" t="str">
        <f>PROPER(DATA!G36)</f>
        <v>Présente</v>
      </c>
      <c r="E30" s="73" t="str">
        <f>PROPER(DATA!H36)</f>
        <v>F</v>
      </c>
      <c r="F30" s="74" t="str">
        <f>UPPER(DATA!I36)</f>
        <v>CM2</v>
      </c>
      <c r="G30" s="66" t="str">
        <f>IF(DATA!M36="","",DATA!M36)</f>
        <v/>
      </c>
      <c r="H30" s="66" t="str">
        <f>IF(DATA!N36="","",DATA!N36)</f>
        <v/>
      </c>
      <c r="I30" s="96" t="str" cm="1">
        <f t="array" ref="I30">IF(AND(G30:H30=""),"",SUMIF(G30:H30,"&lt;&gt;"))</f>
        <v/>
      </c>
      <c r="J30" s="66" t="str">
        <f>IF(DATA!O36="","",DATA!O36)</f>
        <v/>
      </c>
      <c r="K30" s="66" t="str">
        <f>IF(DATA!P36="","",DATA!P36)</f>
        <v/>
      </c>
      <c r="L30" s="96" t="str" cm="1">
        <f t="array" ref="L30">IF(AND(J30:K30=""),"",SUMIF(J30:K30,"&lt;&gt;"))</f>
        <v/>
      </c>
      <c r="M30" s="66" t="str">
        <f>IF(DATA!Q36="","",DATA!Q36)</f>
        <v/>
      </c>
      <c r="N30" s="66" t="str">
        <f>IF(DATA!R36="","",DATA!R36)</f>
        <v/>
      </c>
      <c r="O30" s="96" t="str" cm="1">
        <f t="array" ref="O30">IF(AND(M30:N30=""),"",SUMIF(M30:N30,"&lt;&gt;"))</f>
        <v/>
      </c>
      <c r="P30" s="66" t="str">
        <f>IF(DATA!S36="","",DATA!S36)</f>
        <v/>
      </c>
      <c r="Q30" s="66" t="str">
        <f>IF(DATA!T36="","",DATA!T36)</f>
        <v/>
      </c>
      <c r="R30" s="96" t="str" cm="1">
        <f t="array" ref="R30">IF(AND(P30:Q30=""),"",SUMIF(P30:Q30,"&lt;&gt;"))</f>
        <v/>
      </c>
      <c r="S30" s="66" t="str">
        <f>IF(DATA!U36="","",DATA!U36)</f>
        <v/>
      </c>
      <c r="T30" s="66" t="str">
        <f>IF(DATA!V36="","",DATA!V36)</f>
        <v/>
      </c>
      <c r="U30" s="66" t="str">
        <f>IF(DATA!W36="","",DATA!W36)</f>
        <v/>
      </c>
      <c r="V30" s="66" t="str">
        <f>IF(DATA!X36="","",DATA!X36)</f>
        <v/>
      </c>
      <c r="W30" s="66" t="str">
        <f>IF(DATA!Y36="","",DATA!Y36)</f>
        <v/>
      </c>
      <c r="X30" s="114" t="str" cm="1">
        <f t="array" ref="X30">IF(AND(_xlfn.HSTACK(I30,L30,O30,R30,S30,T30,U30,V30)=""),"",SUMPRODUCT(_xlfn.HSTACK(I30,L30,O30,R30,S30,T30,U30,V30),{1,1,1,1,1,1,1,1}))</f>
        <v/>
      </c>
      <c r="Y30" s="117" t="str" cm="1">
        <f t="array" ref="Y30">IF(COUNT(X30)=1,$Y$11*AVERAGE(IFERROR(_xlfn.HSTACK(G30:H30,J30:K30,M30:N30,P30:Q30,S30:V30)/TRANSPOSE(DATA!$AC$19:$AC$30),"")),"-")</f>
        <v>-</v>
      </c>
      <c r="Z30" s="121" t="str">
        <f t="shared" si="2"/>
        <v/>
      </c>
      <c r="AA30" s="93" t="str">
        <f t="shared" si="3"/>
        <v>Très Bien</v>
      </c>
      <c r="AB30" s="49" t="e">
        <f t="shared" si="1"/>
        <v>#VALUE!</v>
      </c>
      <c r="AC30" s="49" t="str">
        <f t="shared" si="4"/>
        <v/>
      </c>
    </row>
    <row r="31" spans="1:29" ht="15" customHeight="1" x14ac:dyDescent="0.25">
      <c r="A31" s="16">
        <f>DATA!A37</f>
        <v>19</v>
      </c>
      <c r="B31" s="65" t="str">
        <f>UPPER(DATA!B37)</f>
        <v>GLENN</v>
      </c>
      <c r="C31" s="75" t="str">
        <f>UPPER(DATA!C37)</f>
        <v/>
      </c>
      <c r="D31" s="65" t="str">
        <f>PROPER(DATA!G37)</f>
        <v>Présent</v>
      </c>
      <c r="E31" s="73" t="str">
        <f>PROPER(DATA!H37)</f>
        <v>M</v>
      </c>
      <c r="F31" s="74" t="str">
        <f>UPPER(DATA!I37)</f>
        <v>CM2</v>
      </c>
      <c r="G31" s="66" t="str">
        <f>IF(DATA!M37="","",DATA!M37)</f>
        <v/>
      </c>
      <c r="H31" s="66" t="str">
        <f>IF(DATA!N37="","",DATA!N37)</f>
        <v/>
      </c>
      <c r="I31" s="96" t="str" cm="1">
        <f t="array" ref="I31">IF(AND(G31:H31=""),"",SUMIF(G31:H31,"&lt;&gt;"))</f>
        <v/>
      </c>
      <c r="J31" s="66" t="str">
        <f>IF(DATA!O37="","",DATA!O37)</f>
        <v/>
      </c>
      <c r="K31" s="66" t="str">
        <f>IF(DATA!P37="","",DATA!P37)</f>
        <v/>
      </c>
      <c r="L31" s="96" t="str" cm="1">
        <f t="array" ref="L31">IF(AND(J31:K31=""),"",SUMIF(J31:K31,"&lt;&gt;"))</f>
        <v/>
      </c>
      <c r="M31" s="66" t="str">
        <f>IF(DATA!Q37="","",DATA!Q37)</f>
        <v/>
      </c>
      <c r="N31" s="66" t="str">
        <f>IF(DATA!R37="","",DATA!R37)</f>
        <v/>
      </c>
      <c r="O31" s="96" t="str" cm="1">
        <f t="array" ref="O31">IF(AND(M31:N31=""),"",SUMIF(M31:N31,"&lt;&gt;"))</f>
        <v/>
      </c>
      <c r="P31" s="66" t="str">
        <f>IF(DATA!S37="","",DATA!S37)</f>
        <v/>
      </c>
      <c r="Q31" s="66" t="str">
        <f>IF(DATA!T37="","",DATA!T37)</f>
        <v/>
      </c>
      <c r="R31" s="96" t="str" cm="1">
        <f t="array" ref="R31">IF(AND(P31:Q31=""),"",SUMIF(P31:Q31,"&lt;&gt;"))</f>
        <v/>
      </c>
      <c r="S31" s="66" t="str">
        <f>IF(DATA!U37="","",DATA!U37)</f>
        <v/>
      </c>
      <c r="T31" s="66" t="str">
        <f>IF(DATA!V37="","",DATA!V37)</f>
        <v/>
      </c>
      <c r="U31" s="66" t="str">
        <f>IF(DATA!W37="","",DATA!W37)</f>
        <v/>
      </c>
      <c r="V31" s="66" t="str">
        <f>IF(DATA!X37="","",DATA!X37)</f>
        <v/>
      </c>
      <c r="W31" s="66" t="str">
        <f>IF(DATA!Y37="","",DATA!Y37)</f>
        <v/>
      </c>
      <c r="X31" s="114" t="str" cm="1">
        <f t="array" ref="X31">IF(AND(_xlfn.HSTACK(I31,L31,O31,R31,S31,T31,U31,V31)=""),"",SUMPRODUCT(_xlfn.HSTACK(I31,L31,O31,R31,S31,T31,U31,V31),{1,1,1,1,1,1,1,1}))</f>
        <v/>
      </c>
      <c r="Y31" s="117" t="str" cm="1">
        <f t="array" ref="Y31">IF(COUNT(X31)=1,$Y$11*AVERAGE(IFERROR(_xlfn.HSTACK(G31:H31,J31:K31,M31:N31,P31:Q31,S31:V31)/TRANSPOSE(DATA!$AC$19:$AC$30),"")),"-")</f>
        <v>-</v>
      </c>
      <c r="Z31" s="121" t="str">
        <f t="shared" si="2"/>
        <v/>
      </c>
      <c r="AA31" s="93" t="str">
        <f t="shared" si="3"/>
        <v>Très Bien</v>
      </c>
      <c r="AB31" s="49" t="e">
        <f t="shared" si="1"/>
        <v>#VALUE!</v>
      </c>
      <c r="AC31" s="49" t="str">
        <f t="shared" si="4"/>
        <v/>
      </c>
    </row>
    <row r="32" spans="1:29" ht="15" customHeight="1" x14ac:dyDescent="0.25">
      <c r="A32" s="16">
        <f>DATA!A38</f>
        <v>20</v>
      </c>
      <c r="B32" s="65" t="str">
        <f>UPPER(DATA!B38)</f>
        <v>MAGGIE</v>
      </c>
      <c r="C32" s="75" t="str">
        <f>UPPER(DATA!C38)</f>
        <v>GREENE</v>
      </c>
      <c r="D32" s="65" t="str">
        <f>PROPER(DATA!G38)</f>
        <v>Présente</v>
      </c>
      <c r="E32" s="73" t="str">
        <f>PROPER(DATA!H38)</f>
        <v>F</v>
      </c>
      <c r="F32" s="74" t="str">
        <f>UPPER(DATA!I38)</f>
        <v>CM2</v>
      </c>
      <c r="G32" s="66" t="str">
        <f>IF(DATA!M38="","",DATA!M38)</f>
        <v/>
      </c>
      <c r="H32" s="66" t="str">
        <f>IF(DATA!N38="","",DATA!N38)</f>
        <v/>
      </c>
      <c r="I32" s="96" t="str" cm="1">
        <f t="array" ref="I32">IF(AND(G32:H32=""),"",SUMIF(G32:H32,"&lt;&gt;"))</f>
        <v/>
      </c>
      <c r="J32" s="66" t="str">
        <f>IF(DATA!O38="","",DATA!O38)</f>
        <v/>
      </c>
      <c r="K32" s="66" t="str">
        <f>IF(DATA!P38="","",DATA!P38)</f>
        <v/>
      </c>
      <c r="L32" s="96" t="str" cm="1">
        <f t="array" ref="L32">IF(AND(J32:K32=""),"",SUMIF(J32:K32,"&lt;&gt;"))</f>
        <v/>
      </c>
      <c r="M32" s="66" t="str">
        <f>IF(DATA!Q38="","",DATA!Q38)</f>
        <v/>
      </c>
      <c r="N32" s="66" t="str">
        <f>IF(DATA!R38="","",DATA!R38)</f>
        <v/>
      </c>
      <c r="O32" s="96" t="str" cm="1">
        <f t="array" ref="O32">IF(AND(M32:N32=""),"",SUMIF(M32:N32,"&lt;&gt;"))</f>
        <v/>
      </c>
      <c r="P32" s="66" t="str">
        <f>IF(DATA!S38="","",DATA!S38)</f>
        <v/>
      </c>
      <c r="Q32" s="66" t="str">
        <f>IF(DATA!T38="","",DATA!T38)</f>
        <v/>
      </c>
      <c r="R32" s="96" t="str" cm="1">
        <f t="array" ref="R32">IF(AND(P32:Q32=""),"",SUMIF(P32:Q32,"&lt;&gt;"))</f>
        <v/>
      </c>
      <c r="S32" s="66" t="str">
        <f>IF(DATA!U38="","",DATA!U38)</f>
        <v/>
      </c>
      <c r="T32" s="66" t="str">
        <f>IF(DATA!V38="","",DATA!V38)</f>
        <v/>
      </c>
      <c r="U32" s="66" t="str">
        <f>IF(DATA!W38="","",DATA!W38)</f>
        <v/>
      </c>
      <c r="V32" s="66" t="str">
        <f>IF(DATA!X38="","",DATA!X38)</f>
        <v/>
      </c>
      <c r="W32" s="66" t="str">
        <f>IF(DATA!Y38="","",DATA!Y38)</f>
        <v/>
      </c>
      <c r="X32" s="114" t="str" cm="1">
        <f t="array" ref="X32">IF(AND(_xlfn.HSTACK(I32,L32,O32,R32,S32,T32,U32,V32)=""),"",SUMPRODUCT(_xlfn.HSTACK(I32,L32,O32,R32,S32,T32,U32,V32),{1,1,1,1,1,1,1,1}))</f>
        <v/>
      </c>
      <c r="Y32" s="117" t="str" cm="1">
        <f t="array" ref="Y32">IF(COUNT(X32)=1,$Y$11*AVERAGE(IFERROR(_xlfn.HSTACK(G32:H32,J32:K32,M32:N32,P32:Q32,S32:V32)/TRANSPOSE(DATA!$AC$19:$AC$30),"")),"-")</f>
        <v>-</v>
      </c>
      <c r="Z32" s="121" t="str">
        <f t="shared" si="2"/>
        <v/>
      </c>
      <c r="AA32" s="93" t="str">
        <f t="shared" si="3"/>
        <v>Très Bien</v>
      </c>
      <c r="AB32" s="49" t="e">
        <f t="shared" si="1"/>
        <v>#VALUE!</v>
      </c>
      <c r="AC32" s="49" t="str">
        <f t="shared" si="4"/>
        <v/>
      </c>
    </row>
    <row r="33" spans="1:29" ht="15" customHeight="1" x14ac:dyDescent="0.25">
      <c r="A33" s="16">
        <f>DATA!A39</f>
        <v>21</v>
      </c>
      <c r="B33" s="65" t="str">
        <f>UPPER(DATA!B39)</f>
        <v>MORGAN</v>
      </c>
      <c r="C33" s="75" t="str">
        <f>UPPER(DATA!C39)</f>
        <v>JONES</v>
      </c>
      <c r="D33" s="65" t="str">
        <f>PROPER(DATA!G39)</f>
        <v>Présent</v>
      </c>
      <c r="E33" s="73" t="str">
        <f>PROPER(DATA!H39)</f>
        <v>M</v>
      </c>
      <c r="F33" s="74" t="str">
        <f>UPPER(DATA!I39)</f>
        <v>CM2</v>
      </c>
      <c r="G33" s="66" t="str">
        <f>IF(DATA!M39="","",DATA!M39)</f>
        <v/>
      </c>
      <c r="H33" s="66" t="str">
        <f>IF(DATA!N39="","",DATA!N39)</f>
        <v/>
      </c>
      <c r="I33" s="96" t="str" cm="1">
        <f t="array" ref="I33">IF(AND(G33:H33=""),"",SUMIF(G33:H33,"&lt;&gt;"))</f>
        <v/>
      </c>
      <c r="J33" s="66" t="str">
        <f>IF(DATA!O39="","",DATA!O39)</f>
        <v/>
      </c>
      <c r="K33" s="66" t="str">
        <f>IF(DATA!P39="","",DATA!P39)</f>
        <v/>
      </c>
      <c r="L33" s="96" t="str" cm="1">
        <f t="array" ref="L33">IF(AND(J33:K33=""),"",SUMIF(J33:K33,"&lt;&gt;"))</f>
        <v/>
      </c>
      <c r="M33" s="66" t="str">
        <f>IF(DATA!Q39="","",DATA!Q39)</f>
        <v/>
      </c>
      <c r="N33" s="66" t="str">
        <f>IF(DATA!R39="","",DATA!R39)</f>
        <v/>
      </c>
      <c r="O33" s="96" t="str" cm="1">
        <f t="array" ref="O33">IF(AND(M33:N33=""),"",SUMIF(M33:N33,"&lt;&gt;"))</f>
        <v/>
      </c>
      <c r="P33" s="66" t="str">
        <f>IF(DATA!S39="","",DATA!S39)</f>
        <v/>
      </c>
      <c r="Q33" s="66" t="str">
        <f>IF(DATA!T39="","",DATA!T39)</f>
        <v/>
      </c>
      <c r="R33" s="96" t="str" cm="1">
        <f t="array" ref="R33">IF(AND(P33:Q33=""),"",SUMIF(P33:Q33,"&lt;&gt;"))</f>
        <v/>
      </c>
      <c r="S33" s="66" t="str">
        <f>IF(DATA!U39="","",DATA!U39)</f>
        <v/>
      </c>
      <c r="T33" s="66" t="str">
        <f>IF(DATA!V39="","",DATA!V39)</f>
        <v/>
      </c>
      <c r="U33" s="66" t="str">
        <f>IF(DATA!W39="","",DATA!W39)</f>
        <v/>
      </c>
      <c r="V33" s="66" t="str">
        <f>IF(DATA!X39="","",DATA!X39)</f>
        <v/>
      </c>
      <c r="W33" s="66" t="str">
        <f>IF(DATA!Y39="","",DATA!Y39)</f>
        <v/>
      </c>
      <c r="X33" s="114" t="str" cm="1">
        <f t="array" ref="X33">IF(AND(_xlfn.HSTACK(I33,L33,O33,R33,S33,T33,U33,V33)=""),"",SUMPRODUCT(_xlfn.HSTACK(I33,L33,O33,R33,S33,T33,U33,V33),{1,1,1,1,1,1,1,1}))</f>
        <v/>
      </c>
      <c r="Y33" s="117" t="str" cm="1">
        <f t="array" ref="Y33">IF(COUNT(X33)=1,$Y$11*AVERAGE(IFERROR(_xlfn.HSTACK(G33:H33,J33:K33,M33:N33,P33:Q33,S33:V33)/TRANSPOSE(DATA!$AC$19:$AC$30),"")),"-")</f>
        <v>-</v>
      </c>
      <c r="Z33" s="121" t="str">
        <f t="shared" si="2"/>
        <v/>
      </c>
      <c r="AA33" s="93" t="str">
        <f t="shared" si="3"/>
        <v>Très Bien</v>
      </c>
      <c r="AB33" s="49" t="e">
        <f t="shared" si="1"/>
        <v>#VALUE!</v>
      </c>
      <c r="AC33" s="49" t="str">
        <f t="shared" si="4"/>
        <v/>
      </c>
    </row>
    <row r="34" spans="1:29" ht="15" customHeight="1" x14ac:dyDescent="0.25">
      <c r="A34" s="16">
        <f>DATA!A40</f>
        <v>22</v>
      </c>
      <c r="B34" s="65" t="str">
        <f>UPPER(DATA!B40)</f>
        <v>ABRAHAM</v>
      </c>
      <c r="C34" s="75" t="str">
        <f>UPPER(DATA!C40)</f>
        <v>FORD</v>
      </c>
      <c r="D34" s="65" t="str">
        <f>PROPER(DATA!G40)</f>
        <v>Présent</v>
      </c>
      <c r="E34" s="73" t="str">
        <f>PROPER(DATA!H40)</f>
        <v>M</v>
      </c>
      <c r="F34" s="74" t="str">
        <f>UPPER(DATA!I40)</f>
        <v>CM2</v>
      </c>
      <c r="G34" s="66" t="str">
        <f>IF(DATA!M40="","",DATA!M40)</f>
        <v/>
      </c>
      <c r="H34" s="66" t="str">
        <f>IF(DATA!N40="","",DATA!N40)</f>
        <v/>
      </c>
      <c r="I34" s="96" t="str" cm="1">
        <f t="array" ref="I34">IF(AND(G34:H34=""),"",SUMIF(G34:H34,"&lt;&gt;"))</f>
        <v/>
      </c>
      <c r="J34" s="66" t="str">
        <f>IF(DATA!O40="","",DATA!O40)</f>
        <v/>
      </c>
      <c r="K34" s="66" t="str">
        <f>IF(DATA!P40="","",DATA!P40)</f>
        <v/>
      </c>
      <c r="L34" s="96" t="str" cm="1">
        <f t="array" ref="L34">IF(AND(J34:K34=""),"",SUMIF(J34:K34,"&lt;&gt;"))</f>
        <v/>
      </c>
      <c r="M34" s="66" t="str">
        <f>IF(DATA!Q40="","",DATA!Q40)</f>
        <v/>
      </c>
      <c r="N34" s="66" t="str">
        <f>IF(DATA!R40="","",DATA!R40)</f>
        <v/>
      </c>
      <c r="O34" s="96" t="str" cm="1">
        <f t="array" ref="O34">IF(AND(M34:N34=""),"",SUMIF(M34:N34,"&lt;&gt;"))</f>
        <v/>
      </c>
      <c r="P34" s="66" t="str">
        <f>IF(DATA!S40="","",DATA!S40)</f>
        <v/>
      </c>
      <c r="Q34" s="66" t="str">
        <f>IF(DATA!T40="","",DATA!T40)</f>
        <v/>
      </c>
      <c r="R34" s="96" t="str" cm="1">
        <f t="array" ref="R34">IF(AND(P34:Q34=""),"",SUMIF(P34:Q34,"&lt;&gt;"))</f>
        <v/>
      </c>
      <c r="S34" s="66" t="str">
        <f>IF(DATA!U40="","",DATA!U40)</f>
        <v/>
      </c>
      <c r="T34" s="66" t="str">
        <f>IF(DATA!V40="","",DATA!V40)</f>
        <v/>
      </c>
      <c r="U34" s="66" t="str">
        <f>IF(DATA!W40="","",DATA!W40)</f>
        <v/>
      </c>
      <c r="V34" s="66" t="str">
        <f>IF(DATA!X40="","",DATA!X40)</f>
        <v/>
      </c>
      <c r="W34" s="66" t="str">
        <f>IF(DATA!Y40="","",DATA!Y40)</f>
        <v/>
      </c>
      <c r="X34" s="114" t="str" cm="1">
        <f t="array" ref="X34">IF(AND(_xlfn.HSTACK(I34,L34,O34,R34,S34,T34,U34,V34)=""),"",SUMPRODUCT(_xlfn.HSTACK(I34,L34,O34,R34,S34,T34,U34,V34),{1,1,1,1,1,1,1,1}))</f>
        <v/>
      </c>
      <c r="Y34" s="117" t="str" cm="1">
        <f t="array" ref="Y34">IF(COUNT(X34)=1,$Y$11*AVERAGE(IFERROR(_xlfn.HSTACK(G34:H34,J34:K34,M34:N34,P34:Q34,S34:V34)/TRANSPOSE(DATA!$AC$19:$AC$30),"")),"-")</f>
        <v>-</v>
      </c>
      <c r="Z34" s="121" t="str">
        <f t="shared" si="2"/>
        <v/>
      </c>
      <c r="AA34" s="93" t="str">
        <f t="shared" si="3"/>
        <v>Très Bien</v>
      </c>
      <c r="AB34" s="49" t="e">
        <f t="shared" si="1"/>
        <v>#VALUE!</v>
      </c>
      <c r="AC34" s="49" t="str">
        <f t="shared" si="4"/>
        <v/>
      </c>
    </row>
    <row r="35" spans="1:29" ht="15" customHeight="1" x14ac:dyDescent="0.25">
      <c r="A35" s="16">
        <f>DATA!A41</f>
        <v>23</v>
      </c>
      <c r="B35" s="65" t="str">
        <f>UPPER(DATA!B41)</f>
        <v>CAROL</v>
      </c>
      <c r="C35" s="75" t="str">
        <f>UPPER(DATA!C41)</f>
        <v>PELETIER</v>
      </c>
      <c r="D35" s="65" t="str">
        <f>PROPER(DATA!G41)</f>
        <v>Présente</v>
      </c>
      <c r="E35" s="73" t="str">
        <f>PROPER(DATA!H41)</f>
        <v>F</v>
      </c>
      <c r="F35" s="74" t="str">
        <f>UPPER(DATA!I41)</f>
        <v>CM2</v>
      </c>
      <c r="G35" s="66" t="str">
        <f>IF(DATA!M41="","",DATA!M41)</f>
        <v/>
      </c>
      <c r="H35" s="66" t="str">
        <f>IF(DATA!N41="","",DATA!N41)</f>
        <v/>
      </c>
      <c r="I35" s="96" t="str" cm="1">
        <f t="array" ref="I35">IF(AND(G35:H35=""),"",SUMIF(G35:H35,"&lt;&gt;"))</f>
        <v/>
      </c>
      <c r="J35" s="66" t="str">
        <f>IF(DATA!O41="","",DATA!O41)</f>
        <v/>
      </c>
      <c r="K35" s="66" t="str">
        <f>IF(DATA!P41="","",DATA!P41)</f>
        <v/>
      </c>
      <c r="L35" s="96" t="str" cm="1">
        <f t="array" ref="L35">IF(AND(J35:K35=""),"",SUMIF(J35:K35,"&lt;&gt;"))</f>
        <v/>
      </c>
      <c r="M35" s="66" t="str">
        <f>IF(DATA!Q41="","",DATA!Q41)</f>
        <v/>
      </c>
      <c r="N35" s="66" t="str">
        <f>IF(DATA!R41="","",DATA!R41)</f>
        <v/>
      </c>
      <c r="O35" s="96" t="str" cm="1">
        <f t="array" ref="O35">IF(AND(M35:N35=""),"",SUMIF(M35:N35,"&lt;&gt;"))</f>
        <v/>
      </c>
      <c r="P35" s="66" t="str">
        <f>IF(DATA!S41="","",DATA!S41)</f>
        <v/>
      </c>
      <c r="Q35" s="66" t="str">
        <f>IF(DATA!T41="","",DATA!T41)</f>
        <v/>
      </c>
      <c r="R35" s="96" t="str" cm="1">
        <f t="array" ref="R35">IF(AND(P35:Q35=""),"",SUMIF(P35:Q35,"&lt;&gt;"))</f>
        <v/>
      </c>
      <c r="S35" s="66" t="str">
        <f>IF(DATA!U41="","",DATA!U41)</f>
        <v/>
      </c>
      <c r="T35" s="66" t="str">
        <f>IF(DATA!V41="","",DATA!V41)</f>
        <v/>
      </c>
      <c r="U35" s="66" t="str">
        <f>IF(DATA!W41="","",DATA!W41)</f>
        <v/>
      </c>
      <c r="V35" s="66" t="str">
        <f>IF(DATA!X41="","",DATA!X41)</f>
        <v/>
      </c>
      <c r="W35" s="66" t="str">
        <f>IF(DATA!Y41="","",DATA!Y41)</f>
        <v/>
      </c>
      <c r="X35" s="114" t="str" cm="1">
        <f t="array" ref="X35">IF(AND(_xlfn.HSTACK(I35,L35,O35,R35,S35,T35,U35,V35)=""),"",SUMPRODUCT(_xlfn.HSTACK(I35,L35,O35,R35,S35,T35,U35,V35),{1,1,1,1,1,1,1,1}))</f>
        <v/>
      </c>
      <c r="Y35" s="117" t="str" cm="1">
        <f t="array" ref="Y35">IF(COUNT(X35)=1,$Y$11*AVERAGE(IFERROR(_xlfn.HSTACK(G35:H35,J35:K35,M35:N35,P35:Q35,S35:V35)/TRANSPOSE(DATA!$AC$19:$AC$30),"")),"-")</f>
        <v>-</v>
      </c>
      <c r="Z35" s="121" t="str">
        <f t="shared" si="2"/>
        <v/>
      </c>
      <c r="AA35" s="93" t="str">
        <f t="shared" si="3"/>
        <v>Très Bien</v>
      </c>
      <c r="AB35" s="49" t="e">
        <f t="shared" si="1"/>
        <v>#VALUE!</v>
      </c>
      <c r="AC35" s="49" t="str">
        <f t="shared" si="4"/>
        <v/>
      </c>
    </row>
    <row r="36" spans="1:29" ht="15" customHeight="1" x14ac:dyDescent="0.25">
      <c r="A36" s="16">
        <f>DATA!A42</f>
        <v>24</v>
      </c>
      <c r="B36" s="65" t="str">
        <f>UPPER(DATA!B42)</f>
        <v>LISSA</v>
      </c>
      <c r="C36" s="75" t="str">
        <f>UPPER(DATA!C42)</f>
        <v>ARIN</v>
      </c>
      <c r="D36" s="65" t="str">
        <f>PROPER(DATA!G42)</f>
        <v>Présente</v>
      </c>
      <c r="E36" s="73" t="str">
        <f>PROPER(DATA!H42)</f>
        <v>F</v>
      </c>
      <c r="F36" s="74" t="str">
        <f>UPPER(DATA!I42)</f>
        <v>CM2</v>
      </c>
      <c r="G36" s="66" t="str">
        <f>IF(DATA!M42="","",DATA!M42)</f>
        <v/>
      </c>
      <c r="H36" s="66" t="str">
        <f>IF(DATA!N42="","",DATA!N42)</f>
        <v/>
      </c>
      <c r="I36" s="96" t="str" cm="1">
        <f t="array" ref="I36">IF(AND(G36:H36=""),"",SUMIF(G36:H36,"&lt;&gt;"))</f>
        <v/>
      </c>
      <c r="J36" s="66" t="str">
        <f>IF(DATA!O42="","",DATA!O42)</f>
        <v/>
      </c>
      <c r="K36" s="66" t="str">
        <f>IF(DATA!P42="","",DATA!P42)</f>
        <v/>
      </c>
      <c r="L36" s="96" t="str" cm="1">
        <f t="array" ref="L36">IF(AND(J36:K36=""),"",SUMIF(J36:K36,"&lt;&gt;"))</f>
        <v/>
      </c>
      <c r="M36" s="66" t="str">
        <f>IF(DATA!Q42="","",DATA!Q42)</f>
        <v/>
      </c>
      <c r="N36" s="66" t="str">
        <f>IF(DATA!R42="","",DATA!R42)</f>
        <v/>
      </c>
      <c r="O36" s="96" t="str" cm="1">
        <f t="array" ref="O36">IF(AND(M36:N36=""),"",SUMIF(M36:N36,"&lt;&gt;"))</f>
        <v/>
      </c>
      <c r="P36" s="66" t="str">
        <f>IF(DATA!S42="","",DATA!S42)</f>
        <v/>
      </c>
      <c r="Q36" s="66" t="str">
        <f>IF(DATA!T42="","",DATA!T42)</f>
        <v/>
      </c>
      <c r="R36" s="96" t="str" cm="1">
        <f t="array" ref="R36">IF(AND(P36:Q36=""),"",SUMIF(P36:Q36,"&lt;&gt;"))</f>
        <v/>
      </c>
      <c r="S36" s="66" t="str">
        <f>IF(DATA!U42="","",DATA!U42)</f>
        <v/>
      </c>
      <c r="T36" s="66" t="str">
        <f>IF(DATA!V42="","",DATA!V42)</f>
        <v/>
      </c>
      <c r="U36" s="66" t="str">
        <f>IF(DATA!W42="","",DATA!W42)</f>
        <v/>
      </c>
      <c r="V36" s="66" t="str">
        <f>IF(DATA!X42="","",DATA!X42)</f>
        <v/>
      </c>
      <c r="W36" s="66" t="str">
        <f>IF(DATA!Y42="","",DATA!Y42)</f>
        <v/>
      </c>
      <c r="X36" s="114" t="str" cm="1">
        <f t="array" ref="X36">IF(AND(_xlfn.HSTACK(I36,L36,O36,R36,S36,T36,U36,V36)=""),"",SUMPRODUCT(_xlfn.HSTACK(I36,L36,O36,R36,S36,T36,U36,V36),{1,1,1,1,1,1,1,1}))</f>
        <v/>
      </c>
      <c r="Y36" s="117" t="str" cm="1">
        <f t="array" ref="Y36">IF(COUNT(X36)=1,$Y$11*AVERAGE(IFERROR(_xlfn.HSTACK(G36:H36,J36:K36,M36:N36,P36:Q36,S36:V36)/TRANSPOSE(DATA!$AC$19:$AC$30),"")),"-")</f>
        <v>-</v>
      </c>
      <c r="Z36" s="121" t="str">
        <f t="shared" si="2"/>
        <v/>
      </c>
      <c r="AA36" s="93" t="str">
        <f t="shared" si="3"/>
        <v>Très Bien</v>
      </c>
      <c r="AB36" s="49" t="e">
        <f t="shared" si="1"/>
        <v>#VALUE!</v>
      </c>
      <c r="AC36" s="49" t="str">
        <f t="shared" si="4"/>
        <v/>
      </c>
    </row>
    <row r="37" spans="1:29" ht="15" customHeight="1" x14ac:dyDescent="0.25">
      <c r="A37" s="16">
        <f>DATA!A43</f>
        <v>25</v>
      </c>
      <c r="B37" s="65" t="str">
        <f>UPPER(DATA!B43)</f>
        <v>SASHA</v>
      </c>
      <c r="C37" s="75" t="str">
        <f>UPPER(DATA!C43)</f>
        <v>WILLIAMS</v>
      </c>
      <c r="D37" s="65" t="str">
        <f>PROPER(DATA!G43)</f>
        <v>Présente</v>
      </c>
      <c r="E37" s="73" t="str">
        <f>PROPER(DATA!H43)</f>
        <v>F</v>
      </c>
      <c r="F37" s="74" t="str">
        <f>UPPER(DATA!I43)</f>
        <v>CM2</v>
      </c>
      <c r="G37" s="66" t="str">
        <f>IF(DATA!M43="","",DATA!M43)</f>
        <v/>
      </c>
      <c r="H37" s="66" t="str">
        <f>IF(DATA!N43="","",DATA!N43)</f>
        <v/>
      </c>
      <c r="I37" s="96" t="str" cm="1">
        <f t="array" ref="I37">IF(AND(G37:H37=""),"",SUMIF(G37:H37,"&lt;&gt;"))</f>
        <v/>
      </c>
      <c r="J37" s="66" t="str">
        <f>IF(DATA!O43="","",DATA!O43)</f>
        <v/>
      </c>
      <c r="K37" s="66" t="str">
        <f>IF(DATA!P43="","",DATA!P43)</f>
        <v/>
      </c>
      <c r="L37" s="96" t="str" cm="1">
        <f t="array" ref="L37">IF(AND(J37:K37=""),"",SUMIF(J37:K37,"&lt;&gt;"))</f>
        <v/>
      </c>
      <c r="M37" s="66" t="str">
        <f>IF(DATA!Q43="","",DATA!Q43)</f>
        <v/>
      </c>
      <c r="N37" s="66" t="str">
        <f>IF(DATA!R43="","",DATA!R43)</f>
        <v/>
      </c>
      <c r="O37" s="96" t="str" cm="1">
        <f t="array" ref="O37">IF(AND(M37:N37=""),"",SUMIF(M37:N37,"&lt;&gt;"))</f>
        <v/>
      </c>
      <c r="P37" s="66" t="str">
        <f>IF(DATA!S43="","",DATA!S43)</f>
        <v/>
      </c>
      <c r="Q37" s="66" t="str">
        <f>IF(DATA!T43="","",DATA!T43)</f>
        <v/>
      </c>
      <c r="R37" s="96" t="str" cm="1">
        <f t="array" ref="R37">IF(AND(P37:Q37=""),"",SUMIF(P37:Q37,"&lt;&gt;"))</f>
        <v/>
      </c>
      <c r="S37" s="66" t="str">
        <f>IF(DATA!U43="","",DATA!U43)</f>
        <v/>
      </c>
      <c r="T37" s="66" t="str">
        <f>IF(DATA!V43="","",DATA!V43)</f>
        <v/>
      </c>
      <c r="U37" s="66" t="str">
        <f>IF(DATA!W43="","",DATA!W43)</f>
        <v/>
      </c>
      <c r="V37" s="66" t="str">
        <f>IF(DATA!X43="","",DATA!X43)</f>
        <v/>
      </c>
      <c r="W37" s="66" t="str">
        <f>IF(DATA!Y43="","",DATA!Y43)</f>
        <v/>
      </c>
      <c r="X37" s="114" t="str" cm="1">
        <f t="array" ref="X37">IF(AND(_xlfn.HSTACK(I37,L37,O37,R37,S37,T37,U37,V37)=""),"",SUMPRODUCT(_xlfn.HSTACK(I37,L37,O37,R37,S37,T37,U37,V37),{1,1,1,1,1,1,1,1}))</f>
        <v/>
      </c>
      <c r="Y37" s="117" t="str" cm="1">
        <f t="array" ref="Y37">IF(COUNT(X37)=1,$Y$11*AVERAGE(IFERROR(_xlfn.HSTACK(G37:H37,J37:K37,M37:N37,P37:Q37,S37:V37)/TRANSPOSE(DATA!$AC$19:$AC$30),"")),"-")</f>
        <v>-</v>
      </c>
      <c r="Z37" s="121" t="str">
        <f t="shared" si="2"/>
        <v/>
      </c>
      <c r="AA37" s="93" t="str">
        <f t="shared" si="3"/>
        <v>Très Bien</v>
      </c>
      <c r="AB37" s="49" t="e">
        <f t="shared" si="1"/>
        <v>#VALUE!</v>
      </c>
      <c r="AC37" s="49" t="str">
        <f t="shared" si="4"/>
        <v/>
      </c>
    </row>
    <row r="38" spans="1:29" ht="15" customHeight="1" x14ac:dyDescent="0.25">
      <c r="A38" s="16">
        <f>DATA!A44</f>
        <v>26</v>
      </c>
      <c r="B38" s="65" t="str">
        <f>UPPER(DATA!B44)</f>
        <v>EZEKIEL</v>
      </c>
      <c r="C38" s="75" t="str">
        <f>UPPER(DATA!C44)</f>
        <v>EZEKIEL</v>
      </c>
      <c r="D38" s="65" t="str">
        <f>PROPER(DATA!G44)</f>
        <v>Présent</v>
      </c>
      <c r="E38" s="73" t="str">
        <f>PROPER(DATA!H44)</f>
        <v>M</v>
      </c>
      <c r="F38" s="74" t="str">
        <f>UPPER(DATA!I44)</f>
        <v>CM2</v>
      </c>
      <c r="G38" s="66" t="str">
        <f>IF(DATA!M44="","",DATA!M44)</f>
        <v/>
      </c>
      <c r="H38" s="66" t="str">
        <f>IF(DATA!N44="","",DATA!N44)</f>
        <v/>
      </c>
      <c r="I38" s="96" t="str" cm="1">
        <f t="array" ref="I38">IF(AND(G38:H38=""),"",SUMIF(G38:H38,"&lt;&gt;"))</f>
        <v/>
      </c>
      <c r="J38" s="66" t="str">
        <f>IF(DATA!O44="","",DATA!O44)</f>
        <v/>
      </c>
      <c r="K38" s="66" t="str">
        <f>IF(DATA!P44="","",DATA!P44)</f>
        <v/>
      </c>
      <c r="L38" s="96" t="str" cm="1">
        <f t="array" ref="L38">IF(AND(J38:K38=""),"",SUMIF(J38:K38,"&lt;&gt;"))</f>
        <v/>
      </c>
      <c r="M38" s="66" t="str">
        <f>IF(DATA!Q44="","",DATA!Q44)</f>
        <v/>
      </c>
      <c r="N38" s="66" t="str">
        <f>IF(DATA!R44="","",DATA!R44)</f>
        <v/>
      </c>
      <c r="O38" s="96" t="str" cm="1">
        <f t="array" ref="O38">IF(AND(M38:N38=""),"",SUMIF(M38:N38,"&lt;&gt;"))</f>
        <v/>
      </c>
      <c r="P38" s="66" t="str">
        <f>IF(DATA!S44="","",DATA!S44)</f>
        <v/>
      </c>
      <c r="Q38" s="66" t="str">
        <f>IF(DATA!T44="","",DATA!T44)</f>
        <v/>
      </c>
      <c r="R38" s="96" t="str" cm="1">
        <f t="array" ref="R38">IF(AND(P38:Q38=""),"",SUMIF(P38:Q38,"&lt;&gt;"))</f>
        <v/>
      </c>
      <c r="S38" s="66" t="str">
        <f>IF(DATA!U44="","",DATA!U44)</f>
        <v/>
      </c>
      <c r="T38" s="66" t="str">
        <f>IF(DATA!V44="","",DATA!V44)</f>
        <v/>
      </c>
      <c r="U38" s="66" t="str">
        <f>IF(DATA!W44="","",DATA!W44)</f>
        <v/>
      </c>
      <c r="V38" s="66" t="str">
        <f>IF(DATA!X44="","",DATA!X44)</f>
        <v/>
      </c>
      <c r="W38" s="66" t="str">
        <f>IF(DATA!Y44="","",DATA!Y44)</f>
        <v/>
      </c>
      <c r="X38" s="114" t="str" cm="1">
        <f t="array" ref="X38">IF(AND(_xlfn.HSTACK(I38,L38,O38,R38,S38,T38,U38,V38)=""),"",SUMPRODUCT(_xlfn.HSTACK(I38,L38,O38,R38,S38,T38,U38,V38),{1,1,1,1,1,1,1,1}))</f>
        <v/>
      </c>
      <c r="Y38" s="117" t="str" cm="1">
        <f t="array" ref="Y38">IF(COUNT(X38)=1,$Y$11*AVERAGE(IFERROR(_xlfn.HSTACK(G38:H38,J38:K38,M38:N38,P38:Q38,S38:V38)/TRANSPOSE(DATA!$AC$19:$AC$30),"")),"-")</f>
        <v>-</v>
      </c>
      <c r="Z38" s="121" t="str">
        <f t="shared" si="2"/>
        <v/>
      </c>
      <c r="AA38" s="93" t="str">
        <f t="shared" si="3"/>
        <v>Très Bien</v>
      </c>
      <c r="AB38" s="49" t="e">
        <f t="shared" si="1"/>
        <v>#VALUE!</v>
      </c>
      <c r="AC38" s="49" t="str">
        <f t="shared" si="4"/>
        <v/>
      </c>
    </row>
    <row r="39" spans="1:29" ht="15" customHeight="1" x14ac:dyDescent="0.25">
      <c r="A39" s="16">
        <f>DATA!A45</f>
        <v>27</v>
      </c>
      <c r="B39" s="65" t="str">
        <f>UPPER(DATA!B45)</f>
        <v>TARA</v>
      </c>
      <c r="C39" s="75" t="str">
        <f>UPPER(DATA!C45)</f>
        <v>CHAMBLER</v>
      </c>
      <c r="D39" s="65" t="str">
        <f>PROPER(DATA!G45)</f>
        <v>Présente</v>
      </c>
      <c r="E39" s="73" t="str">
        <f>PROPER(DATA!H45)</f>
        <v>F</v>
      </c>
      <c r="F39" s="74" t="str">
        <f>UPPER(DATA!I45)</f>
        <v>CM2</v>
      </c>
      <c r="G39" s="66" t="str">
        <f>IF(DATA!M45="","",DATA!M45)</f>
        <v/>
      </c>
      <c r="H39" s="66" t="str">
        <f>IF(DATA!N45="","",DATA!N45)</f>
        <v/>
      </c>
      <c r="I39" s="96" t="str" cm="1">
        <f t="array" ref="I39">IF(AND(G39:H39=""),"",SUMIF(G39:H39,"&lt;&gt;"))</f>
        <v/>
      </c>
      <c r="J39" s="66" t="str">
        <f>IF(DATA!O45="","",DATA!O45)</f>
        <v/>
      </c>
      <c r="K39" s="66" t="str">
        <f>IF(DATA!P45="","",DATA!P45)</f>
        <v/>
      </c>
      <c r="L39" s="96" t="str" cm="1">
        <f t="array" ref="L39">IF(AND(J39:K39=""),"",SUMIF(J39:K39,"&lt;&gt;"))</f>
        <v/>
      </c>
      <c r="M39" s="66" t="str">
        <f>IF(DATA!Q45="","",DATA!Q45)</f>
        <v/>
      </c>
      <c r="N39" s="66" t="str">
        <f>IF(DATA!R45="","",DATA!R45)</f>
        <v/>
      </c>
      <c r="O39" s="96" t="str" cm="1">
        <f t="array" ref="O39">IF(AND(M39:N39=""),"",SUMIF(M39:N39,"&lt;&gt;"))</f>
        <v/>
      </c>
      <c r="P39" s="66" t="str">
        <f>IF(DATA!S45="","",DATA!S45)</f>
        <v/>
      </c>
      <c r="Q39" s="66" t="str">
        <f>IF(DATA!T45="","",DATA!T45)</f>
        <v/>
      </c>
      <c r="R39" s="96" t="str" cm="1">
        <f t="array" ref="R39">IF(AND(P39:Q39=""),"",SUMIF(P39:Q39,"&lt;&gt;"))</f>
        <v/>
      </c>
      <c r="S39" s="66" t="str">
        <f>IF(DATA!U45="","",DATA!U45)</f>
        <v/>
      </c>
      <c r="T39" s="66" t="str">
        <f>IF(DATA!V45="","",DATA!V45)</f>
        <v/>
      </c>
      <c r="U39" s="66" t="str">
        <f>IF(DATA!W45="","",DATA!W45)</f>
        <v/>
      </c>
      <c r="V39" s="66" t="str">
        <f>IF(DATA!X45="","",DATA!X45)</f>
        <v/>
      </c>
      <c r="W39" s="66" t="str">
        <f>IF(DATA!Y45="","",DATA!Y45)</f>
        <v/>
      </c>
      <c r="X39" s="114" t="str" cm="1">
        <f t="array" ref="X39">IF(AND(_xlfn.HSTACK(I39,L39,O39,R39,S39,T39,U39,V39)=""),"",SUMPRODUCT(_xlfn.HSTACK(I39,L39,O39,R39,S39,T39,U39,V39),{1,1,1,1,1,1,1,1}))</f>
        <v/>
      </c>
      <c r="Y39" s="117" t="str" cm="1">
        <f t="array" ref="Y39">IF(COUNT(X39)=1,$Y$11*AVERAGE(IFERROR(_xlfn.HSTACK(G39:H39,J39:K39,M39:N39,P39:Q39,S39:V39)/TRANSPOSE(DATA!$AC$19:$AC$30),"")),"-")</f>
        <v>-</v>
      </c>
      <c r="Z39" s="121" t="str">
        <f t="shared" si="2"/>
        <v/>
      </c>
      <c r="AA39" s="93" t="str">
        <f t="shared" si="3"/>
        <v>Très Bien</v>
      </c>
      <c r="AB39" s="49" t="e">
        <f t="shared" si="1"/>
        <v>#VALUE!</v>
      </c>
      <c r="AC39" s="49" t="str">
        <f t="shared" si="4"/>
        <v/>
      </c>
    </row>
    <row r="40" spans="1:29" ht="15" customHeight="1" x14ac:dyDescent="0.25">
      <c r="A40" s="16">
        <f>DATA!A46</f>
        <v>28</v>
      </c>
      <c r="B40" s="65" t="str">
        <f>UPPER(DATA!B46)</f>
        <v>GABRIEL</v>
      </c>
      <c r="C40" s="75" t="str">
        <f>UPPER(DATA!C46)</f>
        <v>STOKES</v>
      </c>
      <c r="D40" s="65" t="str">
        <f>PROPER(DATA!G46)</f>
        <v>Présent</v>
      </c>
      <c r="E40" s="73" t="str">
        <f>PROPER(DATA!H46)</f>
        <v>M</v>
      </c>
      <c r="F40" s="74" t="str">
        <f>UPPER(DATA!I46)</f>
        <v>CM2</v>
      </c>
      <c r="G40" s="66" t="str">
        <f>IF(DATA!M46="","",DATA!M46)</f>
        <v/>
      </c>
      <c r="H40" s="66" t="str">
        <f>IF(DATA!N46="","",DATA!N46)</f>
        <v/>
      </c>
      <c r="I40" s="96" t="str" cm="1">
        <f t="array" ref="I40">IF(AND(G40:H40=""),"",SUMIF(G40:H40,"&lt;&gt;"))</f>
        <v/>
      </c>
      <c r="J40" s="66" t="str">
        <f>IF(DATA!O46="","",DATA!O46)</f>
        <v/>
      </c>
      <c r="K40" s="66" t="str">
        <f>IF(DATA!P46="","",DATA!P46)</f>
        <v/>
      </c>
      <c r="L40" s="96" t="str" cm="1">
        <f t="array" ref="L40">IF(AND(J40:K40=""),"",SUMIF(J40:K40,"&lt;&gt;"))</f>
        <v/>
      </c>
      <c r="M40" s="66" t="str">
        <f>IF(DATA!Q46="","",DATA!Q46)</f>
        <v/>
      </c>
      <c r="N40" s="66" t="str">
        <f>IF(DATA!R46="","",DATA!R46)</f>
        <v/>
      </c>
      <c r="O40" s="96" t="str" cm="1">
        <f t="array" ref="O40">IF(AND(M40:N40=""),"",SUMIF(M40:N40,"&lt;&gt;"))</f>
        <v/>
      </c>
      <c r="P40" s="66" t="str">
        <f>IF(DATA!S46="","",DATA!S46)</f>
        <v/>
      </c>
      <c r="Q40" s="66" t="str">
        <f>IF(DATA!T46="","",DATA!T46)</f>
        <v/>
      </c>
      <c r="R40" s="96" t="str" cm="1">
        <f t="array" ref="R40">IF(AND(P40:Q40=""),"",SUMIF(P40:Q40,"&lt;&gt;"))</f>
        <v/>
      </c>
      <c r="S40" s="66" t="str">
        <f>IF(DATA!U46="","",DATA!U46)</f>
        <v/>
      </c>
      <c r="T40" s="66" t="str">
        <f>IF(DATA!V46="","",DATA!V46)</f>
        <v/>
      </c>
      <c r="U40" s="66" t="str">
        <f>IF(DATA!W46="","",DATA!W46)</f>
        <v/>
      </c>
      <c r="V40" s="66" t="str">
        <f>IF(DATA!X46="","",DATA!X46)</f>
        <v/>
      </c>
      <c r="W40" s="66" t="str">
        <f>IF(DATA!Y46="","",DATA!Y46)</f>
        <v/>
      </c>
      <c r="X40" s="114" t="str" cm="1">
        <f t="array" ref="X40">IF(AND(_xlfn.HSTACK(I40,L40,O40,R40,S40,T40,U40,V40)=""),"",SUMPRODUCT(_xlfn.HSTACK(I40,L40,O40,R40,S40,T40,U40,V40),{1,1,1,1,1,1,1,1}))</f>
        <v/>
      </c>
      <c r="Y40" s="117" t="str" cm="1">
        <f t="array" ref="Y40">IF(COUNT(X40)=1,$Y$11*AVERAGE(IFERROR(_xlfn.HSTACK(G40:H40,J40:K40,M40:N40,P40:Q40,S40:V40)/TRANSPOSE(DATA!$AC$19:$AC$30),"")),"-")</f>
        <v>-</v>
      </c>
      <c r="Z40" s="121" t="str">
        <f t="shared" si="2"/>
        <v/>
      </c>
      <c r="AA40" s="93" t="str">
        <f t="shared" si="3"/>
        <v>Très Bien</v>
      </c>
      <c r="AB40" s="49" t="e">
        <f t="shared" si="1"/>
        <v>#VALUE!</v>
      </c>
      <c r="AC40" s="49" t="str">
        <f t="shared" si="4"/>
        <v/>
      </c>
    </row>
    <row r="41" spans="1:29" ht="15" customHeight="1" x14ac:dyDescent="0.25">
      <c r="A41" s="16">
        <f>DATA!A47</f>
        <v>29</v>
      </c>
      <c r="B41" s="65" t="str">
        <f>UPPER(DATA!B47)</f>
        <v>JESUS</v>
      </c>
      <c r="C41" s="75" t="str">
        <f>UPPER(DATA!C47)</f>
        <v>MONROE</v>
      </c>
      <c r="D41" s="65" t="str">
        <f>PROPER(DATA!G47)</f>
        <v>Présent</v>
      </c>
      <c r="E41" s="73" t="str">
        <f>PROPER(DATA!H47)</f>
        <v>M</v>
      </c>
      <c r="F41" s="74" t="str">
        <f>UPPER(DATA!I47)</f>
        <v>CM2</v>
      </c>
      <c r="G41" s="66" t="str">
        <f>IF(DATA!M47="","",DATA!M47)</f>
        <v/>
      </c>
      <c r="H41" s="66" t="str">
        <f>IF(DATA!N47="","",DATA!N47)</f>
        <v/>
      </c>
      <c r="I41" s="96" t="str" cm="1">
        <f t="array" ref="I41">IF(AND(G41:H41=""),"",SUMIF(G41:H41,"&lt;&gt;"))</f>
        <v/>
      </c>
      <c r="J41" s="66" t="str">
        <f>IF(DATA!O47="","",DATA!O47)</f>
        <v/>
      </c>
      <c r="K41" s="66" t="str">
        <f>IF(DATA!P47="","",DATA!P47)</f>
        <v/>
      </c>
      <c r="L41" s="96" t="str" cm="1">
        <f t="array" ref="L41">IF(AND(J41:K41=""),"",SUMIF(J41:K41,"&lt;&gt;"))</f>
        <v/>
      </c>
      <c r="M41" s="66" t="str">
        <f>IF(DATA!Q47="","",DATA!Q47)</f>
        <v/>
      </c>
      <c r="N41" s="66" t="str">
        <f>IF(DATA!R47="","",DATA!R47)</f>
        <v/>
      </c>
      <c r="O41" s="96" t="str" cm="1">
        <f t="array" ref="O41">IF(AND(M41:N41=""),"",SUMIF(M41:N41,"&lt;&gt;"))</f>
        <v/>
      </c>
      <c r="P41" s="66" t="str">
        <f>IF(DATA!S47="","",DATA!S47)</f>
        <v/>
      </c>
      <c r="Q41" s="66" t="str">
        <f>IF(DATA!T47="","",DATA!T47)</f>
        <v/>
      </c>
      <c r="R41" s="96" t="str" cm="1">
        <f t="array" ref="R41">IF(AND(P41:Q41=""),"",SUMIF(P41:Q41,"&lt;&gt;"))</f>
        <v/>
      </c>
      <c r="S41" s="66" t="str">
        <f>IF(DATA!U47="","",DATA!U47)</f>
        <v/>
      </c>
      <c r="T41" s="66" t="str">
        <f>IF(DATA!V47="","",DATA!V47)</f>
        <v/>
      </c>
      <c r="U41" s="66" t="str">
        <f>IF(DATA!W47="","",DATA!W47)</f>
        <v/>
      </c>
      <c r="V41" s="66" t="str">
        <f>IF(DATA!X47="","",DATA!X47)</f>
        <v/>
      </c>
      <c r="W41" s="66" t="str">
        <f>IF(DATA!Y47="","",DATA!Y47)</f>
        <v/>
      </c>
      <c r="X41" s="114" t="str" cm="1">
        <f t="array" ref="X41">IF(AND(_xlfn.HSTACK(I41,L41,O41,R41,S41,T41,U41,V41)=""),"",SUMPRODUCT(_xlfn.HSTACK(I41,L41,O41,R41,S41,T41,U41,V41),{1,1,1,1,1,1,1,1}))</f>
        <v/>
      </c>
      <c r="Y41" s="117" t="str" cm="1">
        <f t="array" ref="Y41">IF(COUNT(X41)=1,$Y$11*AVERAGE(IFERROR(_xlfn.HSTACK(G41:H41,J41:K41,M41:N41,P41:Q41,S41:V41)/TRANSPOSE(DATA!$AC$19:$AC$30),"")),"-")</f>
        <v>-</v>
      </c>
      <c r="Z41" s="121" t="str">
        <f t="shared" si="2"/>
        <v/>
      </c>
      <c r="AA41" s="93" t="str">
        <f t="shared" si="3"/>
        <v>Très Bien</v>
      </c>
      <c r="AB41" s="49" t="e">
        <f t="shared" si="1"/>
        <v>#VALUE!</v>
      </c>
      <c r="AC41" s="49" t="str">
        <f t="shared" si="4"/>
        <v/>
      </c>
    </row>
    <row r="42" spans="1:29" ht="15" customHeight="1" x14ac:dyDescent="0.25">
      <c r="A42" s="16">
        <f>DATA!A48</f>
        <v>0</v>
      </c>
      <c r="B42" s="65" t="str">
        <f>UPPER(DATA!B48)</f>
        <v/>
      </c>
      <c r="C42" s="75" t="str">
        <f>UPPER(DATA!C48)</f>
        <v/>
      </c>
      <c r="D42" s="65" t="str">
        <f>PROPER(DATA!G48)</f>
        <v/>
      </c>
      <c r="E42" s="73" t="str">
        <f>PROPER(DATA!H48)</f>
        <v/>
      </c>
      <c r="F42" s="74" t="str">
        <f>UPPER(DATA!I48)</f>
        <v/>
      </c>
      <c r="G42" s="66" t="str">
        <f>IF(DATA!M48="","",DATA!M48)</f>
        <v/>
      </c>
      <c r="H42" s="66" t="str">
        <f>IF(DATA!N48="","",DATA!N48)</f>
        <v/>
      </c>
      <c r="I42" s="96" t="str" cm="1">
        <f t="array" ref="I42">IF(AND(G42:H42=""),"",SUMIF(G42:H42,"&lt;&gt;"))</f>
        <v/>
      </c>
      <c r="J42" s="66" t="str">
        <f>IF(DATA!O48="","",DATA!O48)</f>
        <v/>
      </c>
      <c r="K42" s="66" t="str">
        <f>IF(DATA!P48="","",DATA!P48)</f>
        <v/>
      </c>
      <c r="L42" s="96" t="str" cm="1">
        <f t="array" ref="L42">IF(AND(J42:K42=""),"",SUMIF(J42:K42,"&lt;&gt;"))</f>
        <v/>
      </c>
      <c r="M42" s="66" t="str">
        <f>IF(DATA!Q48="","",DATA!Q48)</f>
        <v/>
      </c>
      <c r="N42" s="66" t="str">
        <f>IF(DATA!R48="","",DATA!R48)</f>
        <v/>
      </c>
      <c r="O42" s="96" t="str" cm="1">
        <f t="array" ref="O42">IF(AND(M42:N42=""),"",SUMIF(M42:N42,"&lt;&gt;"))</f>
        <v/>
      </c>
      <c r="P42" s="66" t="str">
        <f>IF(DATA!S48="","",DATA!S48)</f>
        <v/>
      </c>
      <c r="Q42" s="66" t="str">
        <f>IF(DATA!T48="","",DATA!T48)</f>
        <v/>
      </c>
      <c r="R42" s="96" t="str" cm="1">
        <f t="array" ref="R42">IF(AND(P42:Q42=""),"",SUMIF(P42:Q42,"&lt;&gt;"))</f>
        <v/>
      </c>
      <c r="S42" s="66" t="str">
        <f>IF(DATA!U48="","",DATA!U48)</f>
        <v/>
      </c>
      <c r="T42" s="66" t="str">
        <f>IF(DATA!V48="","",DATA!V48)</f>
        <v/>
      </c>
      <c r="U42" s="66" t="str">
        <f>IF(DATA!W48="","",DATA!W48)</f>
        <v/>
      </c>
      <c r="V42" s="66" t="str">
        <f>IF(DATA!X48="","",DATA!X48)</f>
        <v/>
      </c>
      <c r="W42" s="66" t="str">
        <f>IF(DATA!Y48="","",DATA!Y48)</f>
        <v/>
      </c>
      <c r="X42" s="114" t="str" cm="1">
        <f t="array" ref="X42">IF(AND(_xlfn.HSTACK(I42,L42,O42,R42,S42,T42,U42,V42)=""),"",SUMPRODUCT(_xlfn.HSTACK(I42,L42,O42,R42,S42,T42,U42,V42),{1,1,1,1,1,1,1,1}))</f>
        <v/>
      </c>
      <c r="Y42" s="117" t="str" cm="1">
        <f t="array" ref="Y42">IF(COUNT(X42)=1,$Y$11*AVERAGE(IFERROR(_xlfn.HSTACK(G42:H42,J42:K42,M42:N42,P42:Q42,S42:V42)/TRANSPOSE(DATA!$AC$19:$AC$30),"")),"-")</f>
        <v>-</v>
      </c>
      <c r="Z42" s="121" t="str">
        <f t="shared" si="2"/>
        <v/>
      </c>
      <c r="AA42" s="93" t="str">
        <f t="shared" si="3"/>
        <v>Très Bien</v>
      </c>
      <c r="AB42" s="49" t="e">
        <f t="shared" si="1"/>
        <v>#VALUE!</v>
      </c>
      <c r="AC42" s="49" t="str">
        <f t="shared" si="4"/>
        <v/>
      </c>
    </row>
    <row r="43" spans="1:29" ht="15" customHeight="1" x14ac:dyDescent="0.25">
      <c r="A43" s="16">
        <f>DATA!A49</f>
        <v>0</v>
      </c>
      <c r="B43" s="65" t="str">
        <f>UPPER(DATA!B49)</f>
        <v/>
      </c>
      <c r="C43" s="75" t="str">
        <f>UPPER(DATA!C49)</f>
        <v/>
      </c>
      <c r="D43" s="65" t="str">
        <f>PROPER(DATA!G49)</f>
        <v/>
      </c>
      <c r="E43" s="73" t="str">
        <f>PROPER(DATA!H49)</f>
        <v/>
      </c>
      <c r="F43" s="74" t="str">
        <f>UPPER(DATA!I49)</f>
        <v/>
      </c>
      <c r="G43" s="66" t="str">
        <f>IF(DATA!M49="","",DATA!M49)</f>
        <v/>
      </c>
      <c r="H43" s="66" t="str">
        <f>IF(DATA!N49="","",DATA!N49)</f>
        <v/>
      </c>
      <c r="I43" s="96" t="str" cm="1">
        <f t="array" ref="I43">IF(AND(G43:H43=""),"",SUMIF(G43:H43,"&lt;&gt;"))</f>
        <v/>
      </c>
      <c r="J43" s="66" t="str">
        <f>IF(DATA!O49="","",DATA!O49)</f>
        <v/>
      </c>
      <c r="K43" s="66" t="str">
        <f>IF(DATA!P49="","",DATA!P49)</f>
        <v/>
      </c>
      <c r="L43" s="96" t="str" cm="1">
        <f t="array" ref="L43">IF(AND(J43:K43=""),"",SUMIF(J43:K43,"&lt;&gt;"))</f>
        <v/>
      </c>
      <c r="M43" s="66" t="str">
        <f>IF(DATA!Q49="","",DATA!Q49)</f>
        <v/>
      </c>
      <c r="N43" s="66" t="str">
        <f>IF(DATA!R49="","",DATA!R49)</f>
        <v/>
      </c>
      <c r="O43" s="96" t="str" cm="1">
        <f t="array" ref="O43">IF(AND(M43:N43=""),"",SUMIF(M43:N43,"&lt;&gt;"))</f>
        <v/>
      </c>
      <c r="P43" s="66" t="str">
        <f>IF(DATA!S49="","",DATA!S49)</f>
        <v/>
      </c>
      <c r="Q43" s="66" t="str">
        <f>IF(DATA!T49="","",DATA!T49)</f>
        <v/>
      </c>
      <c r="R43" s="96" t="str" cm="1">
        <f t="array" ref="R43">IF(AND(P43:Q43=""),"",SUMIF(P43:Q43,"&lt;&gt;"))</f>
        <v/>
      </c>
      <c r="S43" s="66" t="str">
        <f>IF(DATA!U49="","",DATA!U49)</f>
        <v/>
      </c>
      <c r="T43" s="66" t="str">
        <f>IF(DATA!V49="","",DATA!V49)</f>
        <v/>
      </c>
      <c r="U43" s="66" t="str">
        <f>IF(DATA!W49="","",DATA!W49)</f>
        <v/>
      </c>
      <c r="V43" s="66" t="str">
        <f>IF(DATA!X49="","",DATA!X49)</f>
        <v/>
      </c>
      <c r="W43" s="66" t="str">
        <f>IF(DATA!Y49="","",DATA!Y49)</f>
        <v/>
      </c>
      <c r="X43" s="114" t="str" cm="1">
        <f t="array" ref="X43">IF(AND(_xlfn.HSTACK(I43,L43,O43,R43,S43,T43,U43,V43)=""),"",SUMPRODUCT(_xlfn.HSTACK(I43,L43,O43,R43,S43,T43,U43,V43),{1,1,1,1,1,1,1,1}))</f>
        <v/>
      </c>
      <c r="Y43" s="117" t="str" cm="1">
        <f t="array" ref="Y43">IF(COUNT(X43)=1,$Y$11*AVERAGE(IFERROR(_xlfn.HSTACK(G43:H43,J43:K43,M43:N43,P43:Q43,S43:V43)/TRANSPOSE(DATA!$AC$19:$AC$30),"")),"-")</f>
        <v>-</v>
      </c>
      <c r="Z43" s="121" t="str">
        <f t="shared" si="2"/>
        <v/>
      </c>
      <c r="AA43" s="93" t="str">
        <f t="shared" si="3"/>
        <v>Très Bien</v>
      </c>
      <c r="AB43" s="49" t="e">
        <f t="shared" si="1"/>
        <v>#VALUE!</v>
      </c>
      <c r="AC43" s="49" t="str">
        <f t="shared" si="4"/>
        <v/>
      </c>
    </row>
    <row r="44" spans="1:29" ht="15" customHeight="1" x14ac:dyDescent="0.25">
      <c r="A44" s="16">
        <f>DATA!A50</f>
        <v>0</v>
      </c>
      <c r="B44" s="65" t="str">
        <f>UPPER(DATA!B50)</f>
        <v/>
      </c>
      <c r="C44" s="75" t="str">
        <f>UPPER(DATA!C50)</f>
        <v/>
      </c>
      <c r="D44" s="65" t="str">
        <f>PROPER(DATA!G50)</f>
        <v/>
      </c>
      <c r="E44" s="73" t="str">
        <f>PROPER(DATA!H50)</f>
        <v/>
      </c>
      <c r="F44" s="74" t="str">
        <f>UPPER(DATA!I50)</f>
        <v/>
      </c>
      <c r="G44" s="66" t="str">
        <f>IF(DATA!M50="","",DATA!M50)</f>
        <v/>
      </c>
      <c r="H44" s="66" t="str">
        <f>IF(DATA!N50="","",DATA!N50)</f>
        <v/>
      </c>
      <c r="I44" s="96" t="str" cm="1">
        <f t="array" ref="I44">IF(AND(G44:H44=""),"",SUMIF(G44:H44,"&lt;&gt;"))</f>
        <v/>
      </c>
      <c r="J44" s="66" t="str">
        <f>IF(DATA!O50="","",DATA!O50)</f>
        <v/>
      </c>
      <c r="K44" s="66" t="str">
        <f>IF(DATA!P50="","",DATA!P50)</f>
        <v/>
      </c>
      <c r="L44" s="96" t="str" cm="1">
        <f t="array" ref="L44">IF(AND(J44:K44=""),"",SUMIF(J44:K44,"&lt;&gt;"))</f>
        <v/>
      </c>
      <c r="M44" s="66" t="str">
        <f>IF(DATA!Q50="","",DATA!Q50)</f>
        <v/>
      </c>
      <c r="N44" s="66" t="str">
        <f>IF(DATA!R50="","",DATA!R50)</f>
        <v/>
      </c>
      <c r="O44" s="96" t="str" cm="1">
        <f t="array" ref="O44">IF(AND(M44:N44=""),"",SUMIF(M44:N44,"&lt;&gt;"))</f>
        <v/>
      </c>
      <c r="P44" s="66" t="str">
        <f>IF(DATA!S50="","",DATA!S50)</f>
        <v/>
      </c>
      <c r="Q44" s="66" t="str">
        <f>IF(DATA!T50="","",DATA!T50)</f>
        <v/>
      </c>
      <c r="R44" s="96" t="str" cm="1">
        <f t="array" ref="R44">IF(AND(P44:Q44=""),"",SUMIF(P44:Q44,"&lt;&gt;"))</f>
        <v/>
      </c>
      <c r="S44" s="66" t="str">
        <f>IF(DATA!U50="","",DATA!U50)</f>
        <v/>
      </c>
      <c r="T44" s="66" t="str">
        <f>IF(DATA!V50="","",DATA!V50)</f>
        <v/>
      </c>
      <c r="U44" s="66" t="str">
        <f>IF(DATA!W50="","",DATA!W50)</f>
        <v/>
      </c>
      <c r="V44" s="66" t="str">
        <f>IF(DATA!X50="","",DATA!X50)</f>
        <v/>
      </c>
      <c r="W44" s="66" t="str">
        <f>IF(DATA!Y50="","",DATA!Y50)</f>
        <v/>
      </c>
      <c r="X44" s="114" t="str" cm="1">
        <f t="array" ref="X44">IF(AND(_xlfn.HSTACK(I44,L44,O44,R44,S44,T44,U44,V44)=""),"",SUMPRODUCT(_xlfn.HSTACK(I44,L44,O44,R44,S44,T44,U44,V44),{1,1,1,1,1,1,1,1}))</f>
        <v/>
      </c>
      <c r="Y44" s="117" t="str" cm="1">
        <f t="array" ref="Y44">IF(COUNT(X44)=1,$Y$11*AVERAGE(IFERROR(_xlfn.HSTACK(G44:H44,J44:K44,M44:N44,P44:Q44,S44:V44)/TRANSPOSE(DATA!$AC$19:$AC$30),"")),"-")</f>
        <v>-</v>
      </c>
      <c r="Z44" s="121" t="str">
        <f t="shared" si="2"/>
        <v/>
      </c>
      <c r="AA44" s="93" t="str">
        <f t="shared" si="3"/>
        <v>Très Bien</v>
      </c>
      <c r="AB44" s="49" t="e">
        <f t="shared" si="1"/>
        <v>#VALUE!</v>
      </c>
      <c r="AC44" s="49" t="str">
        <f t="shared" si="4"/>
        <v/>
      </c>
    </row>
    <row r="45" spans="1:29" ht="15" customHeight="1" x14ac:dyDescent="0.25">
      <c r="A45" s="16">
        <f>DATA!A51</f>
        <v>0</v>
      </c>
      <c r="B45" s="65" t="str">
        <f>UPPER(DATA!B51)</f>
        <v/>
      </c>
      <c r="C45" s="75" t="str">
        <f>UPPER(DATA!C51)</f>
        <v/>
      </c>
      <c r="D45" s="65" t="str">
        <f>PROPER(DATA!G51)</f>
        <v/>
      </c>
      <c r="E45" s="73" t="str">
        <f>PROPER(DATA!H51)</f>
        <v/>
      </c>
      <c r="F45" s="74" t="str">
        <f>UPPER(DATA!I51)</f>
        <v/>
      </c>
      <c r="G45" s="66" t="str">
        <f>IF(DATA!M51="","",DATA!M51)</f>
        <v/>
      </c>
      <c r="H45" s="66" t="str">
        <f>IF(DATA!N51="","",DATA!N51)</f>
        <v/>
      </c>
      <c r="I45" s="96" t="str" cm="1">
        <f t="array" ref="I45">IF(AND(G45:H45=""),"",SUMIF(G45:H45,"&lt;&gt;"))</f>
        <v/>
      </c>
      <c r="J45" s="66" t="str">
        <f>IF(DATA!O51="","",DATA!O51)</f>
        <v/>
      </c>
      <c r="K45" s="66" t="str">
        <f>IF(DATA!P51="","",DATA!P51)</f>
        <v/>
      </c>
      <c r="L45" s="96" t="str" cm="1">
        <f t="array" ref="L45">IF(AND(J45:K45=""),"",SUMIF(J45:K45,"&lt;&gt;"))</f>
        <v/>
      </c>
      <c r="M45" s="66" t="str">
        <f>IF(DATA!Q51="","",DATA!Q51)</f>
        <v/>
      </c>
      <c r="N45" s="66" t="str">
        <f>IF(DATA!R51="","",DATA!R51)</f>
        <v/>
      </c>
      <c r="O45" s="96" t="str" cm="1">
        <f t="array" ref="O45">IF(AND(M45:N45=""),"",SUMIF(M45:N45,"&lt;&gt;"))</f>
        <v/>
      </c>
      <c r="P45" s="66" t="str">
        <f>IF(DATA!S51="","",DATA!S51)</f>
        <v/>
      </c>
      <c r="Q45" s="66" t="str">
        <f>IF(DATA!T51="","",DATA!T51)</f>
        <v/>
      </c>
      <c r="R45" s="96" t="str" cm="1">
        <f t="array" ref="R45">IF(AND(P45:Q45=""),"",SUMIF(P45:Q45,"&lt;&gt;"))</f>
        <v/>
      </c>
      <c r="S45" s="66" t="str">
        <f>IF(DATA!U51="","",DATA!U51)</f>
        <v/>
      </c>
      <c r="T45" s="66" t="str">
        <f>IF(DATA!V51="","",DATA!V51)</f>
        <v/>
      </c>
      <c r="U45" s="66" t="str">
        <f>IF(DATA!W51="","",DATA!W51)</f>
        <v/>
      </c>
      <c r="V45" s="66" t="str">
        <f>IF(DATA!X51="","",DATA!X51)</f>
        <v/>
      </c>
      <c r="W45" s="66" t="str">
        <f>IF(DATA!Y51="","",DATA!Y51)</f>
        <v/>
      </c>
      <c r="X45" s="114" t="str" cm="1">
        <f t="array" ref="X45">IF(AND(_xlfn.HSTACK(I45,L45,O45,R45,S45,T45,U45,V45)=""),"",SUMPRODUCT(_xlfn.HSTACK(I45,L45,O45,R45,S45,T45,U45,V45),{1,1,1,1,1,1,1,1}))</f>
        <v/>
      </c>
      <c r="Y45" s="117" t="str" cm="1">
        <f t="array" ref="Y45">IF(COUNT(X45)=1,$Y$11*AVERAGE(IFERROR(_xlfn.HSTACK(G45:H45,J45:K45,M45:N45,P45:Q45,S45:V45)/TRANSPOSE(DATA!$AC$19:$AC$30),"")),"-")</f>
        <v>-</v>
      </c>
      <c r="Z45" s="121" t="str">
        <f t="shared" si="2"/>
        <v/>
      </c>
      <c r="AA45" s="93" t="str">
        <f t="shared" si="3"/>
        <v>Très Bien</v>
      </c>
      <c r="AB45" s="49" t="e">
        <f t="shared" ref="AB45:AB76" si="5">RANK(Y45,$Y$13:$Y$112,)</f>
        <v>#VALUE!</v>
      </c>
      <c r="AC45" s="49" t="str">
        <f t="shared" si="4"/>
        <v/>
      </c>
    </row>
    <row r="46" spans="1:29" ht="15" customHeight="1" x14ac:dyDescent="0.25">
      <c r="A46" s="16">
        <f>DATA!A52</f>
        <v>0</v>
      </c>
      <c r="B46" s="65" t="str">
        <f>UPPER(DATA!B52)</f>
        <v/>
      </c>
      <c r="C46" s="75" t="str">
        <f>UPPER(DATA!C52)</f>
        <v/>
      </c>
      <c r="D46" s="65" t="str">
        <f>PROPER(DATA!G52)</f>
        <v/>
      </c>
      <c r="E46" s="73" t="str">
        <f>PROPER(DATA!H52)</f>
        <v/>
      </c>
      <c r="F46" s="74" t="str">
        <f>UPPER(DATA!I52)</f>
        <v/>
      </c>
      <c r="G46" s="66" t="str">
        <f>IF(DATA!M52="","",DATA!M52)</f>
        <v/>
      </c>
      <c r="H46" s="66" t="str">
        <f>IF(DATA!N52="","",DATA!N52)</f>
        <v/>
      </c>
      <c r="I46" s="96" t="str" cm="1">
        <f t="array" ref="I46">IF(AND(G46:H46=""),"",SUMIF(G46:H46,"&lt;&gt;"))</f>
        <v/>
      </c>
      <c r="J46" s="66" t="str">
        <f>IF(DATA!O52="","",DATA!O52)</f>
        <v/>
      </c>
      <c r="K46" s="66" t="str">
        <f>IF(DATA!P52="","",DATA!P52)</f>
        <v/>
      </c>
      <c r="L46" s="96" t="str" cm="1">
        <f t="array" ref="L46">IF(AND(J46:K46=""),"",SUMIF(J46:K46,"&lt;&gt;"))</f>
        <v/>
      </c>
      <c r="M46" s="66" t="str">
        <f>IF(DATA!Q52="","",DATA!Q52)</f>
        <v/>
      </c>
      <c r="N46" s="66" t="str">
        <f>IF(DATA!R52="","",DATA!R52)</f>
        <v/>
      </c>
      <c r="O46" s="96" t="str" cm="1">
        <f t="array" ref="O46">IF(AND(M46:N46=""),"",SUMIF(M46:N46,"&lt;&gt;"))</f>
        <v/>
      </c>
      <c r="P46" s="66" t="str">
        <f>IF(DATA!S52="","",DATA!S52)</f>
        <v/>
      </c>
      <c r="Q46" s="66" t="str">
        <f>IF(DATA!T52="","",DATA!T52)</f>
        <v/>
      </c>
      <c r="R46" s="96" t="str" cm="1">
        <f t="array" ref="R46">IF(AND(P46:Q46=""),"",SUMIF(P46:Q46,"&lt;&gt;"))</f>
        <v/>
      </c>
      <c r="S46" s="66" t="str">
        <f>IF(DATA!U52="","",DATA!U52)</f>
        <v/>
      </c>
      <c r="T46" s="66" t="str">
        <f>IF(DATA!V52="","",DATA!V52)</f>
        <v/>
      </c>
      <c r="U46" s="66" t="str">
        <f>IF(DATA!W52="","",DATA!W52)</f>
        <v/>
      </c>
      <c r="V46" s="66" t="str">
        <f>IF(DATA!X52="","",DATA!X52)</f>
        <v/>
      </c>
      <c r="W46" s="66" t="str">
        <f>IF(DATA!Y52="","",DATA!Y52)</f>
        <v/>
      </c>
      <c r="X46" s="114" t="str" cm="1">
        <f t="array" ref="X46">IF(AND(_xlfn.HSTACK(I46,L46,O46,R46,S46,T46,U46,V46)=""),"",SUMPRODUCT(_xlfn.HSTACK(I46,L46,O46,R46,S46,T46,U46,V46),{1,1,1,1,1,1,1,1}))</f>
        <v/>
      </c>
      <c r="Y46" s="117" t="str" cm="1">
        <f t="array" ref="Y46">IF(COUNT(X46)=1,$Y$11*AVERAGE(IFERROR(_xlfn.HSTACK(G46:H46,J46:K46,M46:N46,P46:Q46,S46:V46)/TRANSPOSE(DATA!$AC$19:$AC$30),"")),"-")</f>
        <v>-</v>
      </c>
      <c r="Z46" s="121" t="str">
        <f t="shared" si="2"/>
        <v/>
      </c>
      <c r="AA46" s="93" t="str">
        <f t="shared" si="3"/>
        <v>Très Bien</v>
      </c>
      <c r="AB46" s="49" t="e">
        <f t="shared" si="5"/>
        <v>#VALUE!</v>
      </c>
      <c r="AC46" s="49" t="str">
        <f t="shared" si="4"/>
        <v/>
      </c>
    </row>
    <row r="47" spans="1:29" ht="15" customHeight="1" x14ac:dyDescent="0.25">
      <c r="A47" s="16">
        <f>DATA!A53</f>
        <v>0</v>
      </c>
      <c r="B47" s="65" t="str">
        <f>UPPER(DATA!B53)</f>
        <v/>
      </c>
      <c r="C47" s="75" t="str">
        <f>UPPER(DATA!C53)</f>
        <v/>
      </c>
      <c r="D47" s="65" t="str">
        <f>PROPER(DATA!G53)</f>
        <v/>
      </c>
      <c r="E47" s="73" t="str">
        <f>PROPER(DATA!H53)</f>
        <v/>
      </c>
      <c r="F47" s="74" t="str">
        <f>UPPER(DATA!I53)</f>
        <v/>
      </c>
      <c r="G47" s="66" t="str">
        <f>IF(DATA!M53="","",DATA!M53)</f>
        <v/>
      </c>
      <c r="H47" s="66" t="str">
        <f>IF(DATA!N53="","",DATA!N53)</f>
        <v/>
      </c>
      <c r="I47" s="96" t="str" cm="1">
        <f t="array" ref="I47">IF(AND(G47:H47=""),"",SUMIF(G47:H47,"&lt;&gt;"))</f>
        <v/>
      </c>
      <c r="J47" s="66" t="str">
        <f>IF(DATA!O53="","",DATA!O53)</f>
        <v/>
      </c>
      <c r="K47" s="66" t="str">
        <f>IF(DATA!P53="","",DATA!P53)</f>
        <v/>
      </c>
      <c r="L47" s="96" t="str" cm="1">
        <f t="array" ref="L47">IF(AND(J47:K47=""),"",SUMIF(J47:K47,"&lt;&gt;"))</f>
        <v/>
      </c>
      <c r="M47" s="66" t="str">
        <f>IF(DATA!Q53="","",DATA!Q53)</f>
        <v/>
      </c>
      <c r="N47" s="66" t="str">
        <f>IF(DATA!R53="","",DATA!R53)</f>
        <v/>
      </c>
      <c r="O47" s="96" t="str" cm="1">
        <f t="array" ref="O47">IF(AND(M47:N47=""),"",SUMIF(M47:N47,"&lt;&gt;"))</f>
        <v/>
      </c>
      <c r="P47" s="66" t="str">
        <f>IF(DATA!S53="","",DATA!S53)</f>
        <v/>
      </c>
      <c r="Q47" s="66" t="str">
        <f>IF(DATA!T53="","",DATA!T53)</f>
        <v/>
      </c>
      <c r="R47" s="96" t="str" cm="1">
        <f t="array" ref="R47">IF(AND(P47:Q47=""),"",SUMIF(P47:Q47,"&lt;&gt;"))</f>
        <v/>
      </c>
      <c r="S47" s="66" t="str">
        <f>IF(DATA!U53="","",DATA!U53)</f>
        <v/>
      </c>
      <c r="T47" s="66" t="str">
        <f>IF(DATA!V53="","",DATA!V53)</f>
        <v/>
      </c>
      <c r="U47" s="66" t="str">
        <f>IF(DATA!W53="","",DATA!W53)</f>
        <v/>
      </c>
      <c r="V47" s="66" t="str">
        <f>IF(DATA!X53="","",DATA!X53)</f>
        <v/>
      </c>
      <c r="W47" s="66" t="str">
        <f>IF(DATA!Y53="","",DATA!Y53)</f>
        <v/>
      </c>
      <c r="X47" s="114" t="str" cm="1">
        <f t="array" ref="X47">IF(AND(_xlfn.HSTACK(I47,L47,O47,R47,S47,T47,U47,V47)=""),"",SUMPRODUCT(_xlfn.HSTACK(I47,L47,O47,R47,S47,T47,U47,V47),{1,1,1,1,1,1,1,1}))</f>
        <v/>
      </c>
      <c r="Y47" s="117" t="str" cm="1">
        <f t="array" ref="Y47">IF(COUNT(X47)=1,$Y$11*AVERAGE(IFERROR(_xlfn.HSTACK(G47:H47,J47:K47,M47:N47,P47:Q47,S47:V47)/TRANSPOSE(DATA!$AC$19:$AC$30),"")),"-")</f>
        <v>-</v>
      </c>
      <c r="Z47" s="121" t="str">
        <f t="shared" si="2"/>
        <v/>
      </c>
      <c r="AA47" s="93" t="str">
        <f t="shared" si="3"/>
        <v>Très Bien</v>
      </c>
      <c r="AB47" s="49" t="e">
        <f t="shared" si="5"/>
        <v>#VALUE!</v>
      </c>
      <c r="AC47" s="49" t="str">
        <f t="shared" si="4"/>
        <v/>
      </c>
    </row>
    <row r="48" spans="1:29" ht="15" customHeight="1" x14ac:dyDescent="0.25">
      <c r="A48" s="16">
        <f>DATA!A54</f>
        <v>0</v>
      </c>
      <c r="B48" s="65" t="str">
        <f>UPPER(DATA!B54)</f>
        <v/>
      </c>
      <c r="C48" s="75" t="str">
        <f>UPPER(DATA!C54)</f>
        <v/>
      </c>
      <c r="D48" s="65" t="str">
        <f>PROPER(DATA!G54)</f>
        <v/>
      </c>
      <c r="E48" s="73" t="str">
        <f>PROPER(DATA!H54)</f>
        <v/>
      </c>
      <c r="F48" s="74" t="str">
        <f>UPPER(DATA!I54)</f>
        <v/>
      </c>
      <c r="G48" s="66" t="str">
        <f>IF(DATA!M54="","",DATA!M54)</f>
        <v/>
      </c>
      <c r="H48" s="66" t="str">
        <f>IF(DATA!N54="","",DATA!N54)</f>
        <v/>
      </c>
      <c r="I48" s="96" t="str" cm="1">
        <f t="array" ref="I48">IF(AND(G48:H48=""),"",SUMIF(G48:H48,"&lt;&gt;"))</f>
        <v/>
      </c>
      <c r="J48" s="66" t="str">
        <f>IF(DATA!O54="","",DATA!O54)</f>
        <v/>
      </c>
      <c r="K48" s="66" t="str">
        <f>IF(DATA!P54="","",DATA!P54)</f>
        <v/>
      </c>
      <c r="L48" s="96" t="str" cm="1">
        <f t="array" ref="L48">IF(AND(J48:K48=""),"",SUMIF(J48:K48,"&lt;&gt;"))</f>
        <v/>
      </c>
      <c r="M48" s="66" t="str">
        <f>IF(DATA!Q54="","",DATA!Q54)</f>
        <v/>
      </c>
      <c r="N48" s="66" t="str">
        <f>IF(DATA!R54="","",DATA!R54)</f>
        <v/>
      </c>
      <c r="O48" s="96" t="str" cm="1">
        <f t="array" ref="O48">IF(AND(M48:N48=""),"",SUMIF(M48:N48,"&lt;&gt;"))</f>
        <v/>
      </c>
      <c r="P48" s="66" t="str">
        <f>IF(DATA!S54="","",DATA!S54)</f>
        <v/>
      </c>
      <c r="Q48" s="66" t="str">
        <f>IF(DATA!T54="","",DATA!T54)</f>
        <v/>
      </c>
      <c r="R48" s="96" t="str" cm="1">
        <f t="array" ref="R48">IF(AND(P48:Q48=""),"",SUMIF(P48:Q48,"&lt;&gt;"))</f>
        <v/>
      </c>
      <c r="S48" s="66" t="str">
        <f>IF(DATA!U54="","",DATA!U54)</f>
        <v/>
      </c>
      <c r="T48" s="66" t="str">
        <f>IF(DATA!V54="","",DATA!V54)</f>
        <v/>
      </c>
      <c r="U48" s="66" t="str">
        <f>IF(DATA!W54="","",DATA!W54)</f>
        <v/>
      </c>
      <c r="V48" s="66" t="str">
        <f>IF(DATA!X54="","",DATA!X54)</f>
        <v/>
      </c>
      <c r="W48" s="66" t="str">
        <f>IF(DATA!Y54="","",DATA!Y54)</f>
        <v/>
      </c>
      <c r="X48" s="114" t="str" cm="1">
        <f t="array" ref="X48">IF(AND(_xlfn.HSTACK(I48,L48,O48,R48,S48,T48,U48,V48)=""),"",SUMPRODUCT(_xlfn.HSTACK(I48,L48,O48,R48,S48,T48,U48,V48),{1,1,1,1,1,1,1,1}))</f>
        <v/>
      </c>
      <c r="Y48" s="117" t="str" cm="1">
        <f t="array" ref="Y48">IF(COUNT(X48)=1,$Y$11*AVERAGE(IFERROR(_xlfn.HSTACK(G48:H48,J48:K48,M48:N48,P48:Q48,S48:V48)/TRANSPOSE(DATA!$AC$19:$AC$30),"")),"-")</f>
        <v>-</v>
      </c>
      <c r="Z48" s="121" t="str">
        <f t="shared" si="2"/>
        <v/>
      </c>
      <c r="AA48" s="93" t="str">
        <f t="shared" si="3"/>
        <v>Très Bien</v>
      </c>
      <c r="AB48" s="49" t="e">
        <f t="shared" si="5"/>
        <v>#VALUE!</v>
      </c>
      <c r="AC48" s="49" t="str">
        <f t="shared" si="4"/>
        <v/>
      </c>
    </row>
    <row r="49" spans="1:29" ht="15" customHeight="1" x14ac:dyDescent="0.25">
      <c r="A49" s="16">
        <f>DATA!A55</f>
        <v>0</v>
      </c>
      <c r="B49" s="65" t="str">
        <f>UPPER(DATA!B55)</f>
        <v/>
      </c>
      <c r="C49" s="75" t="str">
        <f>UPPER(DATA!C55)</f>
        <v/>
      </c>
      <c r="D49" s="65" t="str">
        <f>PROPER(DATA!G55)</f>
        <v/>
      </c>
      <c r="E49" s="73" t="str">
        <f>PROPER(DATA!H55)</f>
        <v/>
      </c>
      <c r="F49" s="74" t="str">
        <f>UPPER(DATA!I55)</f>
        <v/>
      </c>
      <c r="G49" s="66" t="str">
        <f>IF(DATA!M55="","",DATA!M55)</f>
        <v/>
      </c>
      <c r="H49" s="66" t="str">
        <f>IF(DATA!N55="","",DATA!N55)</f>
        <v/>
      </c>
      <c r="I49" s="96" t="str" cm="1">
        <f t="array" ref="I49">IF(AND(G49:H49=""),"",SUMIF(G49:H49,"&lt;&gt;"))</f>
        <v/>
      </c>
      <c r="J49" s="66" t="str">
        <f>IF(DATA!O55="","",DATA!O55)</f>
        <v/>
      </c>
      <c r="K49" s="66" t="str">
        <f>IF(DATA!P55="","",DATA!P55)</f>
        <v/>
      </c>
      <c r="L49" s="96" t="str" cm="1">
        <f t="array" ref="L49">IF(AND(J49:K49=""),"",SUMIF(J49:K49,"&lt;&gt;"))</f>
        <v/>
      </c>
      <c r="M49" s="66" t="str">
        <f>IF(DATA!Q55="","",DATA!Q55)</f>
        <v/>
      </c>
      <c r="N49" s="66" t="str">
        <f>IF(DATA!R55="","",DATA!R55)</f>
        <v/>
      </c>
      <c r="O49" s="96" t="str" cm="1">
        <f t="array" ref="O49">IF(AND(M49:N49=""),"",SUMIF(M49:N49,"&lt;&gt;"))</f>
        <v/>
      </c>
      <c r="P49" s="66" t="str">
        <f>IF(DATA!S55="","",DATA!S55)</f>
        <v/>
      </c>
      <c r="Q49" s="66" t="str">
        <f>IF(DATA!T55="","",DATA!T55)</f>
        <v/>
      </c>
      <c r="R49" s="96" t="str" cm="1">
        <f t="array" ref="R49">IF(AND(P49:Q49=""),"",SUMIF(P49:Q49,"&lt;&gt;"))</f>
        <v/>
      </c>
      <c r="S49" s="66" t="str">
        <f>IF(DATA!U55="","",DATA!U55)</f>
        <v/>
      </c>
      <c r="T49" s="66" t="str">
        <f>IF(DATA!V55="","",DATA!V55)</f>
        <v/>
      </c>
      <c r="U49" s="66" t="str">
        <f>IF(DATA!W55="","",DATA!W55)</f>
        <v/>
      </c>
      <c r="V49" s="66" t="str">
        <f>IF(DATA!X55="","",DATA!X55)</f>
        <v/>
      </c>
      <c r="W49" s="66" t="str">
        <f>IF(DATA!Y55="","",DATA!Y55)</f>
        <v/>
      </c>
      <c r="X49" s="114" t="str" cm="1">
        <f t="array" ref="X49">IF(AND(_xlfn.HSTACK(I49,L49,O49,R49,S49,T49,U49,V49)=""),"",SUMPRODUCT(_xlfn.HSTACK(I49,L49,O49,R49,S49,T49,U49,V49),{1,1,1,1,1,1,1,1}))</f>
        <v/>
      </c>
      <c r="Y49" s="117" t="str" cm="1">
        <f t="array" ref="Y49">IF(COUNT(X49)=1,$Y$11*AVERAGE(IFERROR(_xlfn.HSTACK(G49:H49,J49:K49,M49:N49,P49:Q49,S49:V49)/TRANSPOSE(DATA!$AC$19:$AC$30),"")),"-")</f>
        <v>-</v>
      </c>
      <c r="Z49" s="121" t="str">
        <f t="shared" si="2"/>
        <v/>
      </c>
      <c r="AA49" s="93" t="str">
        <f t="shared" si="3"/>
        <v>Très Bien</v>
      </c>
      <c r="AB49" s="49" t="e">
        <f t="shared" si="5"/>
        <v>#VALUE!</v>
      </c>
      <c r="AC49" s="49" t="str">
        <f t="shared" si="4"/>
        <v/>
      </c>
    </row>
    <row r="50" spans="1:29" ht="15" customHeight="1" x14ac:dyDescent="0.25">
      <c r="A50" s="16">
        <f>DATA!A56</f>
        <v>0</v>
      </c>
      <c r="B50" s="65" t="str">
        <f>UPPER(DATA!B56)</f>
        <v/>
      </c>
      <c r="C50" s="75" t="str">
        <f>UPPER(DATA!C56)</f>
        <v/>
      </c>
      <c r="D50" s="65" t="str">
        <f>PROPER(DATA!G56)</f>
        <v/>
      </c>
      <c r="E50" s="73" t="str">
        <f>PROPER(DATA!H56)</f>
        <v/>
      </c>
      <c r="F50" s="74" t="str">
        <f>UPPER(DATA!I56)</f>
        <v/>
      </c>
      <c r="G50" s="66" t="str">
        <f>IF(DATA!M56="","",DATA!M56)</f>
        <v/>
      </c>
      <c r="H50" s="66" t="str">
        <f>IF(DATA!N56="","",DATA!N56)</f>
        <v/>
      </c>
      <c r="I50" s="96" t="str" cm="1">
        <f t="array" ref="I50">IF(AND(G50:H50=""),"",SUMIF(G50:H50,"&lt;&gt;"))</f>
        <v/>
      </c>
      <c r="J50" s="66" t="str">
        <f>IF(DATA!O56="","",DATA!O56)</f>
        <v/>
      </c>
      <c r="K50" s="66" t="str">
        <f>IF(DATA!P56="","",DATA!P56)</f>
        <v/>
      </c>
      <c r="L50" s="96" t="str" cm="1">
        <f t="array" ref="L50">IF(AND(J50:K50=""),"",SUMIF(J50:K50,"&lt;&gt;"))</f>
        <v/>
      </c>
      <c r="M50" s="66" t="str">
        <f>IF(DATA!Q56="","",DATA!Q56)</f>
        <v/>
      </c>
      <c r="N50" s="66" t="str">
        <f>IF(DATA!R56="","",DATA!R56)</f>
        <v/>
      </c>
      <c r="O50" s="96" t="str" cm="1">
        <f t="array" ref="O50">IF(AND(M50:N50=""),"",SUMIF(M50:N50,"&lt;&gt;"))</f>
        <v/>
      </c>
      <c r="P50" s="66" t="str">
        <f>IF(DATA!S56="","",DATA!S56)</f>
        <v/>
      </c>
      <c r="Q50" s="66" t="str">
        <f>IF(DATA!T56="","",DATA!T56)</f>
        <v/>
      </c>
      <c r="R50" s="96" t="str" cm="1">
        <f t="array" ref="R50">IF(AND(P50:Q50=""),"",SUMIF(P50:Q50,"&lt;&gt;"))</f>
        <v/>
      </c>
      <c r="S50" s="66" t="str">
        <f>IF(DATA!U56="","",DATA!U56)</f>
        <v/>
      </c>
      <c r="T50" s="66" t="str">
        <f>IF(DATA!V56="","",DATA!V56)</f>
        <v/>
      </c>
      <c r="U50" s="66" t="str">
        <f>IF(DATA!W56="","",DATA!W56)</f>
        <v/>
      </c>
      <c r="V50" s="66" t="str">
        <f>IF(DATA!X56="","",DATA!X56)</f>
        <v/>
      </c>
      <c r="W50" s="66" t="str">
        <f>IF(DATA!Y56="","",DATA!Y56)</f>
        <v/>
      </c>
      <c r="X50" s="114" t="str" cm="1">
        <f t="array" ref="X50">IF(AND(_xlfn.HSTACK(I50,L50,O50,R50,S50,T50,U50,V50)=""),"",SUMPRODUCT(_xlfn.HSTACK(I50,L50,O50,R50,S50,T50,U50,V50),{1,1,1,1,1,1,1,1}))</f>
        <v/>
      </c>
      <c r="Y50" s="117" t="str" cm="1">
        <f t="array" ref="Y50">IF(COUNT(X50)=1,$Y$11*AVERAGE(IFERROR(_xlfn.HSTACK(G50:H50,J50:K50,M50:N50,P50:Q50,S50:V50)/TRANSPOSE(DATA!$AC$19:$AC$30),"")),"-")</f>
        <v>-</v>
      </c>
      <c r="Z50" s="121" t="str">
        <f t="shared" si="2"/>
        <v/>
      </c>
      <c r="AA50" s="93" t="str">
        <f t="shared" si="3"/>
        <v>Très Bien</v>
      </c>
      <c r="AB50" s="49" t="e">
        <f t="shared" si="5"/>
        <v>#VALUE!</v>
      </c>
      <c r="AC50" s="49" t="str">
        <f t="shared" si="4"/>
        <v/>
      </c>
    </row>
    <row r="51" spans="1:29" ht="15" customHeight="1" x14ac:dyDescent="0.25">
      <c r="A51" s="16">
        <f>DATA!A57</f>
        <v>0</v>
      </c>
      <c r="B51" s="65" t="str">
        <f>UPPER(DATA!B57)</f>
        <v/>
      </c>
      <c r="C51" s="75" t="str">
        <f>UPPER(DATA!C57)</f>
        <v/>
      </c>
      <c r="D51" s="65" t="str">
        <f>PROPER(DATA!G57)</f>
        <v/>
      </c>
      <c r="E51" s="73" t="str">
        <f>PROPER(DATA!H57)</f>
        <v/>
      </c>
      <c r="F51" s="74" t="str">
        <f>UPPER(DATA!I57)</f>
        <v/>
      </c>
      <c r="G51" s="66" t="str">
        <f>IF(DATA!M57="","",DATA!M57)</f>
        <v/>
      </c>
      <c r="H51" s="66" t="str">
        <f>IF(DATA!N57="","",DATA!N57)</f>
        <v/>
      </c>
      <c r="I51" s="96" t="str" cm="1">
        <f t="array" ref="I51">IF(AND(G51:H51=""),"",SUMIF(G51:H51,"&lt;&gt;"))</f>
        <v/>
      </c>
      <c r="J51" s="66" t="str">
        <f>IF(DATA!O57="","",DATA!O57)</f>
        <v/>
      </c>
      <c r="K51" s="66" t="str">
        <f>IF(DATA!P57="","",DATA!P57)</f>
        <v/>
      </c>
      <c r="L51" s="96" t="str" cm="1">
        <f t="array" ref="L51">IF(AND(J51:K51=""),"",SUMIF(J51:K51,"&lt;&gt;"))</f>
        <v/>
      </c>
      <c r="M51" s="66" t="str">
        <f>IF(DATA!Q57="","",DATA!Q57)</f>
        <v/>
      </c>
      <c r="N51" s="66" t="str">
        <f>IF(DATA!R57="","",DATA!R57)</f>
        <v/>
      </c>
      <c r="O51" s="96" t="str" cm="1">
        <f t="array" ref="O51">IF(AND(M51:N51=""),"",SUMIF(M51:N51,"&lt;&gt;"))</f>
        <v/>
      </c>
      <c r="P51" s="66" t="str">
        <f>IF(DATA!S57="","",DATA!S57)</f>
        <v/>
      </c>
      <c r="Q51" s="66" t="str">
        <f>IF(DATA!T57="","",DATA!T57)</f>
        <v/>
      </c>
      <c r="R51" s="96" t="str" cm="1">
        <f t="array" ref="R51">IF(AND(P51:Q51=""),"",SUMIF(P51:Q51,"&lt;&gt;"))</f>
        <v/>
      </c>
      <c r="S51" s="66" t="str">
        <f>IF(DATA!U57="","",DATA!U57)</f>
        <v/>
      </c>
      <c r="T51" s="66" t="str">
        <f>IF(DATA!V57="","",DATA!V57)</f>
        <v/>
      </c>
      <c r="U51" s="66" t="str">
        <f>IF(DATA!W57="","",DATA!W57)</f>
        <v/>
      </c>
      <c r="V51" s="66" t="str">
        <f>IF(DATA!X57="","",DATA!X57)</f>
        <v/>
      </c>
      <c r="W51" s="66" t="str">
        <f>IF(DATA!Y57="","",DATA!Y57)</f>
        <v/>
      </c>
      <c r="X51" s="114" t="str" cm="1">
        <f t="array" ref="X51">IF(AND(_xlfn.HSTACK(I51,L51,O51,R51,S51,T51,U51,V51)=""),"",SUMPRODUCT(_xlfn.HSTACK(I51,L51,O51,R51,S51,T51,U51,V51),{1,1,1,1,1,1,1,1}))</f>
        <v/>
      </c>
      <c r="Y51" s="117" t="str" cm="1">
        <f t="array" ref="Y51">IF(COUNT(X51)=1,$Y$11*AVERAGE(IFERROR(_xlfn.HSTACK(G51:H51,J51:K51,M51:N51,P51:Q51,S51:V51)/TRANSPOSE(DATA!$AC$19:$AC$30),"")),"-")</f>
        <v>-</v>
      </c>
      <c r="Z51" s="121" t="str">
        <f t="shared" si="2"/>
        <v/>
      </c>
      <c r="AA51" s="93" t="str">
        <f t="shared" si="3"/>
        <v>Très Bien</v>
      </c>
      <c r="AB51" s="49" t="e">
        <f t="shared" si="5"/>
        <v>#VALUE!</v>
      </c>
      <c r="AC51" s="49" t="str">
        <f t="shared" si="4"/>
        <v/>
      </c>
    </row>
    <row r="52" spans="1:29" ht="15" customHeight="1" x14ac:dyDescent="0.25">
      <c r="A52" s="16">
        <f>DATA!A58</f>
        <v>0</v>
      </c>
      <c r="B52" s="65" t="str">
        <f>UPPER(DATA!B58)</f>
        <v/>
      </c>
      <c r="C52" s="75" t="str">
        <f>UPPER(DATA!C58)</f>
        <v/>
      </c>
      <c r="D52" s="65" t="str">
        <f>PROPER(DATA!G58)</f>
        <v/>
      </c>
      <c r="E52" s="73" t="str">
        <f>PROPER(DATA!H58)</f>
        <v/>
      </c>
      <c r="F52" s="74" t="str">
        <f>UPPER(DATA!I58)</f>
        <v/>
      </c>
      <c r="G52" s="66" t="str">
        <f>IF(DATA!M58="","",DATA!M58)</f>
        <v/>
      </c>
      <c r="H52" s="66" t="str">
        <f>IF(DATA!N58="","",DATA!N58)</f>
        <v/>
      </c>
      <c r="I52" s="96" t="str" cm="1">
        <f t="array" ref="I52">IF(AND(G52:H52=""),"",SUMIF(G52:H52,"&lt;&gt;"))</f>
        <v/>
      </c>
      <c r="J52" s="66" t="str">
        <f>IF(DATA!O58="","",DATA!O58)</f>
        <v/>
      </c>
      <c r="K52" s="66" t="str">
        <f>IF(DATA!P58="","",DATA!P58)</f>
        <v/>
      </c>
      <c r="L52" s="96" t="str" cm="1">
        <f t="array" ref="L52">IF(AND(J52:K52=""),"",SUMIF(J52:K52,"&lt;&gt;"))</f>
        <v/>
      </c>
      <c r="M52" s="66" t="str">
        <f>IF(DATA!Q58="","",DATA!Q58)</f>
        <v/>
      </c>
      <c r="N52" s="66" t="str">
        <f>IF(DATA!R58="","",DATA!R58)</f>
        <v/>
      </c>
      <c r="O52" s="96" t="str" cm="1">
        <f t="array" ref="O52">IF(AND(M52:N52=""),"",SUMIF(M52:N52,"&lt;&gt;"))</f>
        <v/>
      </c>
      <c r="P52" s="66" t="str">
        <f>IF(DATA!S58="","",DATA!S58)</f>
        <v/>
      </c>
      <c r="Q52" s="66" t="str">
        <f>IF(DATA!T58="","",DATA!T58)</f>
        <v/>
      </c>
      <c r="R52" s="96" t="str" cm="1">
        <f t="array" ref="R52">IF(AND(P52:Q52=""),"",SUMIF(P52:Q52,"&lt;&gt;"))</f>
        <v/>
      </c>
      <c r="S52" s="66" t="str">
        <f>IF(DATA!U58="","",DATA!U58)</f>
        <v/>
      </c>
      <c r="T52" s="66" t="str">
        <f>IF(DATA!V58="","",DATA!V58)</f>
        <v/>
      </c>
      <c r="U52" s="66" t="str">
        <f>IF(DATA!W58="","",DATA!W58)</f>
        <v/>
      </c>
      <c r="V52" s="66" t="str">
        <f>IF(DATA!X58="","",DATA!X58)</f>
        <v/>
      </c>
      <c r="W52" s="66" t="str">
        <f>IF(DATA!Y58="","",DATA!Y58)</f>
        <v/>
      </c>
      <c r="X52" s="114" t="str" cm="1">
        <f t="array" ref="X52">IF(AND(_xlfn.HSTACK(I52,L52,O52,R52,S52,T52,U52,V52)=""),"",SUMPRODUCT(_xlfn.HSTACK(I52,L52,O52,R52,S52,T52,U52,V52),{1,1,1,1,1,1,1,1}))</f>
        <v/>
      </c>
      <c r="Y52" s="117" t="str" cm="1">
        <f t="array" ref="Y52">IF(COUNT(X52)=1,$Y$11*AVERAGE(IFERROR(_xlfn.HSTACK(G52:H52,J52:K52,M52:N52,P52:Q52,S52:V52)/TRANSPOSE(DATA!$AC$19:$AC$30),"")),"-")</f>
        <v>-</v>
      </c>
      <c r="Z52" s="121" t="str">
        <f t="shared" si="2"/>
        <v/>
      </c>
      <c r="AA52" s="93" t="str">
        <f t="shared" si="3"/>
        <v>Très Bien</v>
      </c>
      <c r="AB52" s="49" t="e">
        <f t="shared" si="5"/>
        <v>#VALUE!</v>
      </c>
      <c r="AC52" s="49" t="str">
        <f t="shared" si="4"/>
        <v/>
      </c>
    </row>
    <row r="53" spans="1:29" ht="15" customHeight="1" x14ac:dyDescent="0.25">
      <c r="A53" s="16">
        <f>DATA!A59</f>
        <v>0</v>
      </c>
      <c r="B53" s="65" t="str">
        <f>UPPER(DATA!B59)</f>
        <v/>
      </c>
      <c r="C53" s="75" t="str">
        <f>UPPER(DATA!C59)</f>
        <v/>
      </c>
      <c r="D53" s="65" t="str">
        <f>PROPER(DATA!G59)</f>
        <v/>
      </c>
      <c r="E53" s="73" t="str">
        <f>PROPER(DATA!H59)</f>
        <v/>
      </c>
      <c r="F53" s="74" t="str">
        <f>UPPER(DATA!I59)</f>
        <v/>
      </c>
      <c r="G53" s="66" t="str">
        <f>IF(DATA!M59="","",DATA!M59)</f>
        <v/>
      </c>
      <c r="H53" s="66" t="str">
        <f>IF(DATA!N59="","",DATA!N59)</f>
        <v/>
      </c>
      <c r="I53" s="96" t="str" cm="1">
        <f t="array" ref="I53">IF(AND(G53:H53=""),"",SUMIF(G53:H53,"&lt;&gt;"))</f>
        <v/>
      </c>
      <c r="J53" s="66" t="str">
        <f>IF(DATA!O59="","",DATA!O59)</f>
        <v/>
      </c>
      <c r="K53" s="66" t="str">
        <f>IF(DATA!P59="","",DATA!P59)</f>
        <v/>
      </c>
      <c r="L53" s="96" t="str" cm="1">
        <f t="array" ref="L53">IF(AND(J53:K53=""),"",SUMIF(J53:K53,"&lt;&gt;"))</f>
        <v/>
      </c>
      <c r="M53" s="66" t="str">
        <f>IF(DATA!Q59="","",DATA!Q59)</f>
        <v/>
      </c>
      <c r="N53" s="66" t="str">
        <f>IF(DATA!R59="","",DATA!R59)</f>
        <v/>
      </c>
      <c r="O53" s="96" t="str" cm="1">
        <f t="array" ref="O53">IF(AND(M53:N53=""),"",SUMIF(M53:N53,"&lt;&gt;"))</f>
        <v/>
      </c>
      <c r="P53" s="66" t="str">
        <f>IF(DATA!S59="","",DATA!S59)</f>
        <v/>
      </c>
      <c r="Q53" s="66" t="str">
        <f>IF(DATA!T59="","",DATA!T59)</f>
        <v/>
      </c>
      <c r="R53" s="96" t="str" cm="1">
        <f t="array" ref="R53">IF(AND(P53:Q53=""),"",SUMIF(P53:Q53,"&lt;&gt;"))</f>
        <v/>
      </c>
      <c r="S53" s="66" t="str">
        <f>IF(DATA!U59="","",DATA!U59)</f>
        <v/>
      </c>
      <c r="T53" s="66" t="str">
        <f>IF(DATA!V59="","",DATA!V59)</f>
        <v/>
      </c>
      <c r="U53" s="66" t="str">
        <f>IF(DATA!W59="","",DATA!W59)</f>
        <v/>
      </c>
      <c r="V53" s="66" t="str">
        <f>IF(DATA!X59="","",DATA!X59)</f>
        <v/>
      </c>
      <c r="W53" s="66" t="str">
        <f>IF(DATA!Y59="","",DATA!Y59)</f>
        <v/>
      </c>
      <c r="X53" s="114" t="str" cm="1">
        <f t="array" ref="X53">IF(AND(_xlfn.HSTACK(I53,L53,O53,R53,S53,T53,U53,V53)=""),"",SUMPRODUCT(_xlfn.HSTACK(I53,L53,O53,R53,S53,T53,U53,V53),{1,1,1,1,1,1,1,1}))</f>
        <v/>
      </c>
      <c r="Y53" s="117" t="str" cm="1">
        <f t="array" ref="Y53">IF(COUNT(X53)=1,$Y$11*AVERAGE(IFERROR(_xlfn.HSTACK(G53:H53,J53:K53,M53:N53,P53:Q53,S53:V53)/TRANSPOSE(DATA!$AC$19:$AC$30),"")),"-")</f>
        <v>-</v>
      </c>
      <c r="Z53" s="121" t="str">
        <f t="shared" si="2"/>
        <v/>
      </c>
      <c r="AA53" s="93" t="str">
        <f t="shared" si="3"/>
        <v>Très Bien</v>
      </c>
      <c r="AB53" s="49" t="e">
        <f t="shared" si="5"/>
        <v>#VALUE!</v>
      </c>
      <c r="AC53" s="49" t="str">
        <f t="shared" si="4"/>
        <v/>
      </c>
    </row>
    <row r="54" spans="1:29" ht="15" customHeight="1" x14ac:dyDescent="0.25">
      <c r="A54" s="16">
        <f>DATA!A60</f>
        <v>0</v>
      </c>
      <c r="B54" s="65" t="str">
        <f>UPPER(DATA!B60)</f>
        <v/>
      </c>
      <c r="C54" s="75" t="str">
        <f>UPPER(DATA!C60)</f>
        <v/>
      </c>
      <c r="D54" s="65" t="str">
        <f>PROPER(DATA!G60)</f>
        <v/>
      </c>
      <c r="E54" s="73" t="str">
        <f>PROPER(DATA!H60)</f>
        <v/>
      </c>
      <c r="F54" s="74" t="str">
        <f>UPPER(DATA!I60)</f>
        <v/>
      </c>
      <c r="G54" s="66" t="str">
        <f>IF(DATA!M60="","",DATA!M60)</f>
        <v/>
      </c>
      <c r="H54" s="66" t="str">
        <f>IF(DATA!N60="","",DATA!N60)</f>
        <v/>
      </c>
      <c r="I54" s="96" t="str" cm="1">
        <f t="array" ref="I54">IF(AND(G54:H54=""),"",SUMIF(G54:H54,"&lt;&gt;"))</f>
        <v/>
      </c>
      <c r="J54" s="66" t="str">
        <f>IF(DATA!O60="","",DATA!O60)</f>
        <v/>
      </c>
      <c r="K54" s="66" t="str">
        <f>IF(DATA!P60="","",DATA!P60)</f>
        <v/>
      </c>
      <c r="L54" s="96" t="str" cm="1">
        <f t="array" ref="L54">IF(AND(J54:K54=""),"",SUMIF(J54:K54,"&lt;&gt;"))</f>
        <v/>
      </c>
      <c r="M54" s="66" t="str">
        <f>IF(DATA!Q60="","",DATA!Q60)</f>
        <v/>
      </c>
      <c r="N54" s="66" t="str">
        <f>IF(DATA!R60="","",DATA!R60)</f>
        <v/>
      </c>
      <c r="O54" s="96" t="str" cm="1">
        <f t="array" ref="O54">IF(AND(M54:N54=""),"",SUMIF(M54:N54,"&lt;&gt;"))</f>
        <v/>
      </c>
      <c r="P54" s="66" t="str">
        <f>IF(DATA!S60="","",DATA!S60)</f>
        <v/>
      </c>
      <c r="Q54" s="66" t="str">
        <f>IF(DATA!T60="","",DATA!T60)</f>
        <v/>
      </c>
      <c r="R54" s="96" t="str" cm="1">
        <f t="array" ref="R54">IF(AND(P54:Q54=""),"",SUMIF(P54:Q54,"&lt;&gt;"))</f>
        <v/>
      </c>
      <c r="S54" s="66" t="str">
        <f>IF(DATA!U60="","",DATA!U60)</f>
        <v/>
      </c>
      <c r="T54" s="66" t="str">
        <f>IF(DATA!V60="","",DATA!V60)</f>
        <v/>
      </c>
      <c r="U54" s="66" t="str">
        <f>IF(DATA!W60="","",DATA!W60)</f>
        <v/>
      </c>
      <c r="V54" s="66" t="str">
        <f>IF(DATA!X60="","",DATA!X60)</f>
        <v/>
      </c>
      <c r="W54" s="66" t="str">
        <f>IF(DATA!Y60="","",DATA!Y60)</f>
        <v/>
      </c>
      <c r="X54" s="114" t="str" cm="1">
        <f t="array" ref="X54">IF(AND(_xlfn.HSTACK(I54,L54,O54,R54,S54,T54,U54,V54)=""),"",SUMPRODUCT(_xlfn.HSTACK(I54,L54,O54,R54,S54,T54,U54,V54),{1,1,1,1,1,1,1,1}))</f>
        <v/>
      </c>
      <c r="Y54" s="117" t="str" cm="1">
        <f t="array" ref="Y54">IF(COUNT(X54)=1,$Y$11*AVERAGE(IFERROR(_xlfn.HSTACK(G54:H54,J54:K54,M54:N54,P54:Q54,S54:V54)/TRANSPOSE(DATA!$AC$19:$AC$30),"")),"-")</f>
        <v>-</v>
      </c>
      <c r="Z54" s="121" t="str">
        <f t="shared" si="2"/>
        <v/>
      </c>
      <c r="AA54" s="93" t="str">
        <f t="shared" si="3"/>
        <v>Très Bien</v>
      </c>
      <c r="AB54" s="49" t="e">
        <f t="shared" si="5"/>
        <v>#VALUE!</v>
      </c>
      <c r="AC54" s="49" t="str">
        <f t="shared" si="4"/>
        <v/>
      </c>
    </row>
    <row r="55" spans="1:29" ht="15" customHeight="1" x14ac:dyDescent="0.25">
      <c r="A55" s="16">
        <f>DATA!A61</f>
        <v>0</v>
      </c>
      <c r="B55" s="65" t="str">
        <f>UPPER(DATA!B61)</f>
        <v/>
      </c>
      <c r="C55" s="75" t="str">
        <f>UPPER(DATA!C61)</f>
        <v/>
      </c>
      <c r="D55" s="65" t="str">
        <f>PROPER(DATA!G61)</f>
        <v/>
      </c>
      <c r="E55" s="73" t="str">
        <f>PROPER(DATA!H61)</f>
        <v/>
      </c>
      <c r="F55" s="74" t="str">
        <f>UPPER(DATA!I61)</f>
        <v/>
      </c>
      <c r="G55" s="66" t="str">
        <f>IF(DATA!M61="","",DATA!M61)</f>
        <v/>
      </c>
      <c r="H55" s="66" t="str">
        <f>IF(DATA!N61="","",DATA!N61)</f>
        <v/>
      </c>
      <c r="I55" s="96" t="str" cm="1">
        <f t="array" ref="I55">IF(AND(G55:H55=""),"",SUMIF(G55:H55,"&lt;&gt;"))</f>
        <v/>
      </c>
      <c r="J55" s="66" t="str">
        <f>IF(DATA!O61="","",DATA!O61)</f>
        <v/>
      </c>
      <c r="K55" s="66" t="str">
        <f>IF(DATA!P61="","",DATA!P61)</f>
        <v/>
      </c>
      <c r="L55" s="96" t="str" cm="1">
        <f t="array" ref="L55">IF(AND(J55:K55=""),"",SUMIF(J55:K55,"&lt;&gt;"))</f>
        <v/>
      </c>
      <c r="M55" s="66" t="str">
        <f>IF(DATA!Q61="","",DATA!Q61)</f>
        <v/>
      </c>
      <c r="N55" s="66" t="str">
        <f>IF(DATA!R61="","",DATA!R61)</f>
        <v/>
      </c>
      <c r="O55" s="96" t="str" cm="1">
        <f t="array" ref="O55">IF(AND(M55:N55=""),"",SUMIF(M55:N55,"&lt;&gt;"))</f>
        <v/>
      </c>
      <c r="P55" s="66" t="str">
        <f>IF(DATA!S61="","",DATA!S61)</f>
        <v/>
      </c>
      <c r="Q55" s="66" t="str">
        <f>IF(DATA!T61="","",DATA!T61)</f>
        <v/>
      </c>
      <c r="R55" s="96" t="str" cm="1">
        <f t="array" ref="R55">IF(AND(P55:Q55=""),"",SUMIF(P55:Q55,"&lt;&gt;"))</f>
        <v/>
      </c>
      <c r="S55" s="66" t="str">
        <f>IF(DATA!U61="","",DATA!U61)</f>
        <v/>
      </c>
      <c r="T55" s="66" t="str">
        <f>IF(DATA!V61="","",DATA!V61)</f>
        <v/>
      </c>
      <c r="U55" s="66" t="str">
        <f>IF(DATA!W61="","",DATA!W61)</f>
        <v/>
      </c>
      <c r="V55" s="66" t="str">
        <f>IF(DATA!X61="","",DATA!X61)</f>
        <v/>
      </c>
      <c r="W55" s="66" t="str">
        <f>IF(DATA!Y61="","",DATA!Y61)</f>
        <v/>
      </c>
      <c r="X55" s="114" t="str" cm="1">
        <f t="array" ref="X55">IF(AND(_xlfn.HSTACK(I55,L55,O55,R55,S55,T55,U55,V55)=""),"",SUMPRODUCT(_xlfn.HSTACK(I55,L55,O55,R55,S55,T55,U55,V55),{1,1,1,1,1,1,1,1}))</f>
        <v/>
      </c>
      <c r="Y55" s="117" t="str" cm="1">
        <f t="array" ref="Y55">IF(COUNT(X55)=1,$Y$11*AVERAGE(IFERROR(_xlfn.HSTACK(G55:H55,J55:K55,M55:N55,P55:Q55,S55:V55)/TRANSPOSE(DATA!$AC$19:$AC$30),"")),"-")</f>
        <v>-</v>
      </c>
      <c r="Z55" s="121" t="str">
        <f t="shared" si="2"/>
        <v/>
      </c>
      <c r="AA55" s="93" t="str">
        <f t="shared" si="3"/>
        <v>Très Bien</v>
      </c>
      <c r="AB55" s="49" t="e">
        <f t="shared" si="5"/>
        <v>#VALUE!</v>
      </c>
      <c r="AC55" s="49" t="str">
        <f t="shared" si="4"/>
        <v/>
      </c>
    </row>
    <row r="56" spans="1:29" ht="15" customHeight="1" x14ac:dyDescent="0.25">
      <c r="A56" s="16">
        <f>DATA!A62</f>
        <v>0</v>
      </c>
      <c r="B56" s="65" t="str">
        <f>UPPER(DATA!B62)</f>
        <v/>
      </c>
      <c r="C56" s="75" t="str">
        <f>UPPER(DATA!C62)</f>
        <v/>
      </c>
      <c r="D56" s="65" t="str">
        <f>PROPER(DATA!G62)</f>
        <v/>
      </c>
      <c r="E56" s="73" t="str">
        <f>PROPER(DATA!H62)</f>
        <v/>
      </c>
      <c r="F56" s="74" t="str">
        <f>UPPER(DATA!I62)</f>
        <v/>
      </c>
      <c r="G56" s="66" t="str">
        <f>IF(DATA!M62="","",DATA!M62)</f>
        <v/>
      </c>
      <c r="H56" s="66" t="str">
        <f>IF(DATA!N62="","",DATA!N62)</f>
        <v/>
      </c>
      <c r="I56" s="96" t="str" cm="1">
        <f t="array" ref="I56">IF(AND(G56:H56=""),"",SUMIF(G56:H56,"&lt;&gt;"))</f>
        <v/>
      </c>
      <c r="J56" s="66" t="str">
        <f>IF(DATA!O62="","",DATA!O62)</f>
        <v/>
      </c>
      <c r="K56" s="66" t="str">
        <f>IF(DATA!P62="","",DATA!P62)</f>
        <v/>
      </c>
      <c r="L56" s="96" t="str" cm="1">
        <f t="array" ref="L56">IF(AND(J56:K56=""),"",SUMIF(J56:K56,"&lt;&gt;"))</f>
        <v/>
      </c>
      <c r="M56" s="66" t="str">
        <f>IF(DATA!Q62="","",DATA!Q62)</f>
        <v/>
      </c>
      <c r="N56" s="66" t="str">
        <f>IF(DATA!R62="","",DATA!R62)</f>
        <v/>
      </c>
      <c r="O56" s="96" t="str" cm="1">
        <f t="array" ref="O56">IF(AND(M56:N56=""),"",SUMIF(M56:N56,"&lt;&gt;"))</f>
        <v/>
      </c>
      <c r="P56" s="66" t="str">
        <f>IF(DATA!S62="","",DATA!S62)</f>
        <v/>
      </c>
      <c r="Q56" s="66" t="str">
        <f>IF(DATA!T62="","",DATA!T62)</f>
        <v/>
      </c>
      <c r="R56" s="96" t="str" cm="1">
        <f t="array" ref="R56">IF(AND(P56:Q56=""),"",SUMIF(P56:Q56,"&lt;&gt;"))</f>
        <v/>
      </c>
      <c r="S56" s="66" t="str">
        <f>IF(DATA!U62="","",DATA!U62)</f>
        <v/>
      </c>
      <c r="T56" s="66" t="str">
        <f>IF(DATA!V62="","",DATA!V62)</f>
        <v/>
      </c>
      <c r="U56" s="66" t="str">
        <f>IF(DATA!W62="","",DATA!W62)</f>
        <v/>
      </c>
      <c r="V56" s="66" t="str">
        <f>IF(DATA!X62="","",DATA!X62)</f>
        <v/>
      </c>
      <c r="W56" s="66" t="str">
        <f>IF(DATA!Y62="","",DATA!Y62)</f>
        <v/>
      </c>
      <c r="X56" s="114" t="str" cm="1">
        <f t="array" ref="X56">IF(AND(_xlfn.HSTACK(I56,L56,O56,R56,S56,T56,U56,V56)=""),"",SUMPRODUCT(_xlfn.HSTACK(I56,L56,O56,R56,S56,T56,U56,V56),{1,1,1,1,1,1,1,1}))</f>
        <v/>
      </c>
      <c r="Y56" s="117" t="str" cm="1">
        <f t="array" ref="Y56">IF(COUNT(X56)=1,$Y$11*AVERAGE(IFERROR(_xlfn.HSTACK(G56:H56,J56:K56,M56:N56,P56:Q56,S56:V56)/TRANSPOSE(DATA!$AC$19:$AC$30),"")),"-")</f>
        <v>-</v>
      </c>
      <c r="Z56" s="121" t="str">
        <f t="shared" si="2"/>
        <v/>
      </c>
      <c r="AA56" s="93" t="str">
        <f t="shared" si="3"/>
        <v>Très Bien</v>
      </c>
      <c r="AB56" s="49" t="e">
        <f t="shared" si="5"/>
        <v>#VALUE!</v>
      </c>
      <c r="AC56" s="49" t="str">
        <f t="shared" si="4"/>
        <v/>
      </c>
    </row>
    <row r="57" spans="1:29" ht="15" customHeight="1" x14ac:dyDescent="0.25">
      <c r="A57" s="16">
        <f>DATA!A63</f>
        <v>0</v>
      </c>
      <c r="B57" s="65" t="str">
        <f>UPPER(DATA!B63)</f>
        <v/>
      </c>
      <c r="C57" s="75" t="str">
        <f>UPPER(DATA!C63)</f>
        <v/>
      </c>
      <c r="D57" s="65" t="str">
        <f>PROPER(DATA!G63)</f>
        <v/>
      </c>
      <c r="E57" s="73" t="str">
        <f>PROPER(DATA!H63)</f>
        <v/>
      </c>
      <c r="F57" s="74" t="str">
        <f>UPPER(DATA!I63)</f>
        <v/>
      </c>
      <c r="G57" s="66" t="str">
        <f>IF(DATA!M63="","",DATA!M63)</f>
        <v/>
      </c>
      <c r="H57" s="66" t="str">
        <f>IF(DATA!N63="","",DATA!N63)</f>
        <v/>
      </c>
      <c r="I57" s="96" t="str" cm="1">
        <f t="array" ref="I57">IF(AND(G57:H57=""),"",SUMIF(G57:H57,"&lt;&gt;"))</f>
        <v/>
      </c>
      <c r="J57" s="66" t="str">
        <f>IF(DATA!O63="","",DATA!O63)</f>
        <v/>
      </c>
      <c r="K57" s="66" t="str">
        <f>IF(DATA!P63="","",DATA!P63)</f>
        <v/>
      </c>
      <c r="L57" s="96" t="str" cm="1">
        <f t="array" ref="L57">IF(AND(J57:K57=""),"",SUMIF(J57:K57,"&lt;&gt;"))</f>
        <v/>
      </c>
      <c r="M57" s="66" t="str">
        <f>IF(DATA!Q63="","",DATA!Q63)</f>
        <v/>
      </c>
      <c r="N57" s="66" t="str">
        <f>IF(DATA!R63="","",DATA!R63)</f>
        <v/>
      </c>
      <c r="O57" s="96" t="str" cm="1">
        <f t="array" ref="O57">IF(AND(M57:N57=""),"",SUMIF(M57:N57,"&lt;&gt;"))</f>
        <v/>
      </c>
      <c r="P57" s="66" t="str">
        <f>IF(DATA!S63="","",DATA!S63)</f>
        <v/>
      </c>
      <c r="Q57" s="66" t="str">
        <f>IF(DATA!T63="","",DATA!T63)</f>
        <v/>
      </c>
      <c r="R57" s="96" t="str" cm="1">
        <f t="array" ref="R57">IF(AND(P57:Q57=""),"",SUMIF(P57:Q57,"&lt;&gt;"))</f>
        <v/>
      </c>
      <c r="S57" s="66" t="str">
        <f>IF(DATA!U63="","",DATA!U63)</f>
        <v/>
      </c>
      <c r="T57" s="66" t="str">
        <f>IF(DATA!V63="","",DATA!V63)</f>
        <v/>
      </c>
      <c r="U57" s="66" t="str">
        <f>IF(DATA!W63="","",DATA!W63)</f>
        <v/>
      </c>
      <c r="V57" s="66" t="str">
        <f>IF(DATA!X63="","",DATA!X63)</f>
        <v/>
      </c>
      <c r="W57" s="66" t="str">
        <f>IF(DATA!Y63="","",DATA!Y63)</f>
        <v/>
      </c>
      <c r="X57" s="114" t="str" cm="1">
        <f t="array" ref="X57">IF(AND(_xlfn.HSTACK(I57,L57,O57,R57,S57,T57,U57,V57)=""),"",SUMPRODUCT(_xlfn.HSTACK(I57,L57,O57,R57,S57,T57,U57,V57),{1,1,1,1,1,1,1,1}))</f>
        <v/>
      </c>
      <c r="Y57" s="117" t="str" cm="1">
        <f t="array" ref="Y57">IF(COUNT(X57)=1,$Y$11*AVERAGE(IFERROR(_xlfn.HSTACK(G57:H57,J57:K57,M57:N57,P57:Q57,S57:V57)/TRANSPOSE(DATA!$AC$19:$AC$30),"")),"-")</f>
        <v>-</v>
      </c>
      <c r="Z57" s="121" t="str">
        <f t="shared" si="2"/>
        <v/>
      </c>
      <c r="AA57" s="93" t="str">
        <f t="shared" si="3"/>
        <v>Très Bien</v>
      </c>
      <c r="AB57" s="49" t="e">
        <f t="shared" si="5"/>
        <v>#VALUE!</v>
      </c>
      <c r="AC57" s="49" t="str">
        <f t="shared" si="4"/>
        <v/>
      </c>
    </row>
    <row r="58" spans="1:29" ht="15" customHeight="1" x14ac:dyDescent="0.25">
      <c r="A58" s="16">
        <f>DATA!A64</f>
        <v>0</v>
      </c>
      <c r="B58" s="65" t="str">
        <f>UPPER(DATA!B64)</f>
        <v/>
      </c>
      <c r="C58" s="75" t="str">
        <f>UPPER(DATA!C64)</f>
        <v/>
      </c>
      <c r="D58" s="65" t="str">
        <f>PROPER(DATA!G64)</f>
        <v/>
      </c>
      <c r="E58" s="73" t="str">
        <f>PROPER(DATA!H64)</f>
        <v/>
      </c>
      <c r="F58" s="74" t="str">
        <f>UPPER(DATA!I64)</f>
        <v/>
      </c>
      <c r="G58" s="66" t="str">
        <f>IF(DATA!M64="","",DATA!M64)</f>
        <v/>
      </c>
      <c r="H58" s="66" t="str">
        <f>IF(DATA!N64="","",DATA!N64)</f>
        <v/>
      </c>
      <c r="I58" s="96" t="str" cm="1">
        <f t="array" ref="I58">IF(AND(G58:H58=""),"",SUMIF(G58:H58,"&lt;&gt;"))</f>
        <v/>
      </c>
      <c r="J58" s="66" t="str">
        <f>IF(DATA!O64="","",DATA!O64)</f>
        <v/>
      </c>
      <c r="K58" s="66" t="str">
        <f>IF(DATA!P64="","",DATA!P64)</f>
        <v/>
      </c>
      <c r="L58" s="96" t="str" cm="1">
        <f t="array" ref="L58">IF(AND(J58:K58=""),"",SUMIF(J58:K58,"&lt;&gt;"))</f>
        <v/>
      </c>
      <c r="M58" s="66" t="str">
        <f>IF(DATA!Q64="","",DATA!Q64)</f>
        <v/>
      </c>
      <c r="N58" s="66" t="str">
        <f>IF(DATA!R64="","",DATA!R64)</f>
        <v/>
      </c>
      <c r="O58" s="96" t="str" cm="1">
        <f t="array" ref="O58">IF(AND(M58:N58=""),"",SUMIF(M58:N58,"&lt;&gt;"))</f>
        <v/>
      </c>
      <c r="P58" s="66" t="str">
        <f>IF(DATA!S64="","",DATA!S64)</f>
        <v/>
      </c>
      <c r="Q58" s="66" t="str">
        <f>IF(DATA!T64="","",DATA!T64)</f>
        <v/>
      </c>
      <c r="R58" s="96" t="str" cm="1">
        <f t="array" ref="R58">IF(AND(P58:Q58=""),"",SUMIF(P58:Q58,"&lt;&gt;"))</f>
        <v/>
      </c>
      <c r="S58" s="66" t="str">
        <f>IF(DATA!U64="","",DATA!U64)</f>
        <v/>
      </c>
      <c r="T58" s="66" t="str">
        <f>IF(DATA!V64="","",DATA!V64)</f>
        <v/>
      </c>
      <c r="U58" s="66" t="str">
        <f>IF(DATA!W64="","",DATA!W64)</f>
        <v/>
      </c>
      <c r="V58" s="66" t="str">
        <f>IF(DATA!X64="","",DATA!X64)</f>
        <v/>
      </c>
      <c r="W58" s="66" t="str">
        <f>IF(DATA!Y64="","",DATA!Y64)</f>
        <v/>
      </c>
      <c r="X58" s="114" t="str" cm="1">
        <f t="array" ref="X58">IF(AND(_xlfn.HSTACK(I58,L58,O58,R58,S58,T58,U58,V58)=""),"",SUMPRODUCT(_xlfn.HSTACK(I58,L58,O58,R58,S58,T58,U58,V58),{1,1,1,1,1,1,1,1}))</f>
        <v/>
      </c>
      <c r="Y58" s="117" t="str" cm="1">
        <f t="array" ref="Y58">IF(COUNT(X58)=1,$Y$11*AVERAGE(IFERROR(_xlfn.HSTACK(G58:H58,J58:K58,M58:N58,P58:Q58,S58:V58)/TRANSPOSE(DATA!$AC$19:$AC$30),"")),"-")</f>
        <v>-</v>
      </c>
      <c r="Z58" s="121" t="str">
        <f t="shared" si="2"/>
        <v/>
      </c>
      <c r="AA58" s="93" t="str">
        <f t="shared" si="3"/>
        <v>Très Bien</v>
      </c>
      <c r="AB58" s="49" t="e">
        <f t="shared" si="5"/>
        <v>#VALUE!</v>
      </c>
      <c r="AC58" s="49" t="str">
        <f t="shared" si="4"/>
        <v/>
      </c>
    </row>
    <row r="59" spans="1:29" ht="15" customHeight="1" x14ac:dyDescent="0.25">
      <c r="A59" s="16">
        <f>DATA!A65</f>
        <v>0</v>
      </c>
      <c r="B59" s="65" t="str">
        <f>UPPER(DATA!B65)</f>
        <v/>
      </c>
      <c r="C59" s="75" t="str">
        <f>UPPER(DATA!C65)</f>
        <v/>
      </c>
      <c r="D59" s="65" t="str">
        <f>PROPER(DATA!G65)</f>
        <v/>
      </c>
      <c r="E59" s="73" t="str">
        <f>PROPER(DATA!H65)</f>
        <v/>
      </c>
      <c r="F59" s="74" t="str">
        <f>UPPER(DATA!I65)</f>
        <v/>
      </c>
      <c r="G59" s="66" t="str">
        <f>IF(DATA!M65="","",DATA!M65)</f>
        <v/>
      </c>
      <c r="H59" s="66" t="str">
        <f>IF(DATA!N65="","",DATA!N65)</f>
        <v/>
      </c>
      <c r="I59" s="96" t="str" cm="1">
        <f t="array" ref="I59">IF(AND(G59:H59=""),"",SUMIF(G59:H59,"&lt;&gt;"))</f>
        <v/>
      </c>
      <c r="J59" s="66" t="str">
        <f>IF(DATA!O65="","",DATA!O65)</f>
        <v/>
      </c>
      <c r="K59" s="66" t="str">
        <f>IF(DATA!P65="","",DATA!P65)</f>
        <v/>
      </c>
      <c r="L59" s="96" t="str" cm="1">
        <f t="array" ref="L59">IF(AND(J59:K59=""),"",SUMIF(J59:K59,"&lt;&gt;"))</f>
        <v/>
      </c>
      <c r="M59" s="66" t="str">
        <f>IF(DATA!Q65="","",DATA!Q65)</f>
        <v/>
      </c>
      <c r="N59" s="66" t="str">
        <f>IF(DATA!R65="","",DATA!R65)</f>
        <v/>
      </c>
      <c r="O59" s="96" t="str" cm="1">
        <f t="array" ref="O59">IF(AND(M59:N59=""),"",SUMIF(M59:N59,"&lt;&gt;"))</f>
        <v/>
      </c>
      <c r="P59" s="66" t="str">
        <f>IF(DATA!S65="","",DATA!S65)</f>
        <v/>
      </c>
      <c r="Q59" s="66" t="str">
        <f>IF(DATA!T65="","",DATA!T65)</f>
        <v/>
      </c>
      <c r="R59" s="96" t="str" cm="1">
        <f t="array" ref="R59">IF(AND(P59:Q59=""),"",SUMIF(P59:Q59,"&lt;&gt;"))</f>
        <v/>
      </c>
      <c r="S59" s="66" t="str">
        <f>IF(DATA!U65="","",DATA!U65)</f>
        <v/>
      </c>
      <c r="T59" s="66" t="str">
        <f>IF(DATA!V65="","",DATA!V65)</f>
        <v/>
      </c>
      <c r="U59" s="66" t="str">
        <f>IF(DATA!W65="","",DATA!W65)</f>
        <v/>
      </c>
      <c r="V59" s="66" t="str">
        <f>IF(DATA!X65="","",DATA!X65)</f>
        <v/>
      </c>
      <c r="W59" s="66" t="str">
        <f>IF(DATA!Y65="","",DATA!Y65)</f>
        <v/>
      </c>
      <c r="X59" s="114" t="str" cm="1">
        <f t="array" ref="X59">IF(AND(_xlfn.HSTACK(I59,L59,O59,R59,S59,T59,U59,V59)=""),"",SUMPRODUCT(_xlfn.HSTACK(I59,L59,O59,R59,S59,T59,U59,V59),{1,1,1,1,1,1,1,1}))</f>
        <v/>
      </c>
      <c r="Y59" s="117" t="str" cm="1">
        <f t="array" ref="Y59">IF(COUNT(X59)=1,$Y$11*AVERAGE(IFERROR(_xlfn.HSTACK(G59:H59,J59:K59,M59:N59,P59:Q59,S59:V59)/TRANSPOSE(DATA!$AC$19:$AC$30),"")),"-")</f>
        <v>-</v>
      </c>
      <c r="Z59" s="121" t="str">
        <f t="shared" si="2"/>
        <v/>
      </c>
      <c r="AA59" s="93" t="str">
        <f t="shared" si="3"/>
        <v>Très Bien</v>
      </c>
      <c r="AB59" s="49" t="e">
        <f t="shared" si="5"/>
        <v>#VALUE!</v>
      </c>
      <c r="AC59" s="49" t="str">
        <f t="shared" si="4"/>
        <v/>
      </c>
    </row>
    <row r="60" spans="1:29" ht="15" customHeight="1" x14ac:dyDescent="0.25">
      <c r="A60" s="16">
        <f>DATA!A66</f>
        <v>0</v>
      </c>
      <c r="B60" s="65" t="str">
        <f>UPPER(DATA!B66)</f>
        <v/>
      </c>
      <c r="C60" s="75" t="str">
        <f>UPPER(DATA!C66)</f>
        <v/>
      </c>
      <c r="D60" s="65" t="str">
        <f>PROPER(DATA!G66)</f>
        <v/>
      </c>
      <c r="E60" s="73" t="str">
        <f>PROPER(DATA!H66)</f>
        <v/>
      </c>
      <c r="F60" s="74" t="str">
        <f>UPPER(DATA!I66)</f>
        <v/>
      </c>
      <c r="G60" s="66" t="str">
        <f>IF(DATA!M66="","",DATA!M66)</f>
        <v/>
      </c>
      <c r="H60" s="66" t="str">
        <f>IF(DATA!N66="","",DATA!N66)</f>
        <v/>
      </c>
      <c r="I60" s="96" t="str" cm="1">
        <f t="array" ref="I60">IF(AND(G60:H60=""),"",SUMIF(G60:H60,"&lt;&gt;"))</f>
        <v/>
      </c>
      <c r="J60" s="66" t="str">
        <f>IF(DATA!O66="","",DATA!O66)</f>
        <v/>
      </c>
      <c r="K60" s="66" t="str">
        <f>IF(DATA!P66="","",DATA!P66)</f>
        <v/>
      </c>
      <c r="L60" s="96" t="str" cm="1">
        <f t="array" ref="L60">IF(AND(J60:K60=""),"",SUMIF(J60:K60,"&lt;&gt;"))</f>
        <v/>
      </c>
      <c r="M60" s="66" t="str">
        <f>IF(DATA!Q66="","",DATA!Q66)</f>
        <v/>
      </c>
      <c r="N60" s="66" t="str">
        <f>IF(DATA!R66="","",DATA!R66)</f>
        <v/>
      </c>
      <c r="O60" s="96" t="str" cm="1">
        <f t="array" ref="O60">IF(AND(M60:N60=""),"",SUMIF(M60:N60,"&lt;&gt;"))</f>
        <v/>
      </c>
      <c r="P60" s="66" t="str">
        <f>IF(DATA!S66="","",DATA!S66)</f>
        <v/>
      </c>
      <c r="Q60" s="66" t="str">
        <f>IF(DATA!T66="","",DATA!T66)</f>
        <v/>
      </c>
      <c r="R60" s="96" t="str" cm="1">
        <f t="array" ref="R60">IF(AND(P60:Q60=""),"",SUMIF(P60:Q60,"&lt;&gt;"))</f>
        <v/>
      </c>
      <c r="S60" s="66" t="str">
        <f>IF(DATA!U66="","",DATA!U66)</f>
        <v/>
      </c>
      <c r="T60" s="66" t="str">
        <f>IF(DATA!V66="","",DATA!V66)</f>
        <v/>
      </c>
      <c r="U60" s="66" t="str">
        <f>IF(DATA!W66="","",DATA!W66)</f>
        <v/>
      </c>
      <c r="V60" s="66" t="str">
        <f>IF(DATA!X66="","",DATA!X66)</f>
        <v/>
      </c>
      <c r="W60" s="66" t="str">
        <f>IF(DATA!Y66="","",DATA!Y66)</f>
        <v/>
      </c>
      <c r="X60" s="114" t="str" cm="1">
        <f t="array" ref="X60">IF(AND(_xlfn.HSTACK(I60,L60,O60,R60,S60,T60,U60,V60)=""),"",SUMPRODUCT(_xlfn.HSTACK(I60,L60,O60,R60,S60,T60,U60,V60),{1,1,1,1,1,1,1,1}))</f>
        <v/>
      </c>
      <c r="Y60" s="117" t="str" cm="1">
        <f t="array" ref="Y60">IF(COUNT(X60)=1,$Y$11*AVERAGE(IFERROR(_xlfn.HSTACK(G60:H60,J60:K60,M60:N60,P60:Q60,S60:V60)/TRANSPOSE(DATA!$AC$19:$AC$30),"")),"-")</f>
        <v>-</v>
      </c>
      <c r="Z60" s="121" t="str">
        <f t="shared" si="2"/>
        <v/>
      </c>
      <c r="AA60" s="93" t="str">
        <f t="shared" si="3"/>
        <v>Très Bien</v>
      </c>
      <c r="AB60" s="49" t="e">
        <f t="shared" si="5"/>
        <v>#VALUE!</v>
      </c>
      <c r="AC60" s="49" t="str">
        <f t="shared" si="4"/>
        <v/>
      </c>
    </row>
    <row r="61" spans="1:29" ht="15" customHeight="1" x14ac:dyDescent="0.25">
      <c r="A61" s="16">
        <f>DATA!A67</f>
        <v>0</v>
      </c>
      <c r="B61" s="65" t="str">
        <f>UPPER(DATA!B67)</f>
        <v/>
      </c>
      <c r="C61" s="75" t="str">
        <f>UPPER(DATA!C67)</f>
        <v/>
      </c>
      <c r="D61" s="65" t="str">
        <f>PROPER(DATA!G67)</f>
        <v/>
      </c>
      <c r="E61" s="73" t="str">
        <f>PROPER(DATA!H67)</f>
        <v/>
      </c>
      <c r="F61" s="74" t="str">
        <f>UPPER(DATA!I67)</f>
        <v/>
      </c>
      <c r="G61" s="66" t="str">
        <f>IF(DATA!M67="","",DATA!M67)</f>
        <v/>
      </c>
      <c r="H61" s="66" t="str">
        <f>IF(DATA!N67="","",DATA!N67)</f>
        <v/>
      </c>
      <c r="I61" s="96" t="str" cm="1">
        <f t="array" ref="I61">IF(AND(G61:H61=""),"",SUMIF(G61:H61,"&lt;&gt;"))</f>
        <v/>
      </c>
      <c r="J61" s="66" t="str">
        <f>IF(DATA!O67="","",DATA!O67)</f>
        <v/>
      </c>
      <c r="K61" s="66" t="str">
        <f>IF(DATA!P67="","",DATA!P67)</f>
        <v/>
      </c>
      <c r="L61" s="96" t="str" cm="1">
        <f t="array" ref="L61">IF(AND(J61:K61=""),"",SUMIF(J61:K61,"&lt;&gt;"))</f>
        <v/>
      </c>
      <c r="M61" s="66" t="str">
        <f>IF(DATA!Q67="","",DATA!Q67)</f>
        <v/>
      </c>
      <c r="N61" s="66" t="str">
        <f>IF(DATA!R67="","",DATA!R67)</f>
        <v/>
      </c>
      <c r="O61" s="96" t="str" cm="1">
        <f t="array" ref="O61">IF(AND(M61:N61=""),"",SUMIF(M61:N61,"&lt;&gt;"))</f>
        <v/>
      </c>
      <c r="P61" s="66" t="str">
        <f>IF(DATA!S67="","",DATA!S67)</f>
        <v/>
      </c>
      <c r="Q61" s="66" t="str">
        <f>IF(DATA!T67="","",DATA!T67)</f>
        <v/>
      </c>
      <c r="R61" s="96" t="str" cm="1">
        <f t="array" ref="R61">IF(AND(P61:Q61=""),"",SUMIF(P61:Q61,"&lt;&gt;"))</f>
        <v/>
      </c>
      <c r="S61" s="66" t="str">
        <f>IF(DATA!U67="","",DATA!U67)</f>
        <v/>
      </c>
      <c r="T61" s="66" t="str">
        <f>IF(DATA!V67="","",DATA!V67)</f>
        <v/>
      </c>
      <c r="U61" s="66" t="str">
        <f>IF(DATA!W67="","",DATA!W67)</f>
        <v/>
      </c>
      <c r="V61" s="66" t="str">
        <f>IF(DATA!X67="","",DATA!X67)</f>
        <v/>
      </c>
      <c r="W61" s="66" t="str">
        <f>IF(DATA!Y67="","",DATA!Y67)</f>
        <v/>
      </c>
      <c r="X61" s="114" t="str" cm="1">
        <f t="array" ref="X61">IF(AND(_xlfn.HSTACK(I61,L61,O61,R61,S61,T61,U61,V61)=""),"",SUMPRODUCT(_xlfn.HSTACK(I61,L61,O61,R61,S61,T61,U61,V61),{1,1,1,1,1,1,1,1}))</f>
        <v/>
      </c>
      <c r="Y61" s="117" t="str" cm="1">
        <f t="array" ref="Y61">IF(COUNT(X61)=1,$Y$11*AVERAGE(IFERROR(_xlfn.HSTACK(G61:H61,J61:K61,M61:N61,P61:Q61,S61:V61)/TRANSPOSE(DATA!$AC$19:$AC$30),"")),"-")</f>
        <v>-</v>
      </c>
      <c r="Z61" s="121" t="str">
        <f t="shared" si="2"/>
        <v/>
      </c>
      <c r="AA61" s="93" t="str">
        <f t="shared" si="3"/>
        <v>Très Bien</v>
      </c>
      <c r="AB61" s="49" t="e">
        <f t="shared" si="5"/>
        <v>#VALUE!</v>
      </c>
      <c r="AC61" s="49" t="str">
        <f t="shared" si="4"/>
        <v/>
      </c>
    </row>
    <row r="62" spans="1:29" ht="15" customHeight="1" x14ac:dyDescent="0.25">
      <c r="A62" s="16">
        <f>DATA!A68</f>
        <v>0</v>
      </c>
      <c r="B62" s="65" t="str">
        <f>UPPER(DATA!B68)</f>
        <v/>
      </c>
      <c r="C62" s="75" t="str">
        <f>UPPER(DATA!C68)</f>
        <v/>
      </c>
      <c r="D62" s="65" t="str">
        <f>PROPER(DATA!G68)</f>
        <v/>
      </c>
      <c r="E62" s="73" t="str">
        <f>PROPER(DATA!H68)</f>
        <v/>
      </c>
      <c r="F62" s="74" t="str">
        <f>UPPER(DATA!I68)</f>
        <v/>
      </c>
      <c r="G62" s="66" t="str">
        <f>IF(DATA!M68="","",DATA!M68)</f>
        <v/>
      </c>
      <c r="H62" s="66" t="str">
        <f>IF(DATA!N68="","",DATA!N68)</f>
        <v/>
      </c>
      <c r="I62" s="96" t="str" cm="1">
        <f t="array" ref="I62">IF(AND(G62:H62=""),"",SUMIF(G62:H62,"&lt;&gt;"))</f>
        <v/>
      </c>
      <c r="J62" s="66" t="str">
        <f>IF(DATA!O68="","",DATA!O68)</f>
        <v/>
      </c>
      <c r="K62" s="66" t="str">
        <f>IF(DATA!P68="","",DATA!P68)</f>
        <v/>
      </c>
      <c r="L62" s="96" t="str" cm="1">
        <f t="array" ref="L62">IF(AND(J62:K62=""),"",SUMIF(J62:K62,"&lt;&gt;"))</f>
        <v/>
      </c>
      <c r="M62" s="66" t="str">
        <f>IF(DATA!Q68="","",DATA!Q68)</f>
        <v/>
      </c>
      <c r="N62" s="66" t="str">
        <f>IF(DATA!R68="","",DATA!R68)</f>
        <v/>
      </c>
      <c r="O62" s="96" t="str" cm="1">
        <f t="array" ref="O62">IF(AND(M62:N62=""),"",SUMIF(M62:N62,"&lt;&gt;"))</f>
        <v/>
      </c>
      <c r="P62" s="66" t="str">
        <f>IF(DATA!S68="","",DATA!S68)</f>
        <v/>
      </c>
      <c r="Q62" s="66" t="str">
        <f>IF(DATA!T68="","",DATA!T68)</f>
        <v/>
      </c>
      <c r="R62" s="96" t="str" cm="1">
        <f t="array" ref="R62">IF(AND(P62:Q62=""),"",SUMIF(P62:Q62,"&lt;&gt;"))</f>
        <v/>
      </c>
      <c r="S62" s="66" t="str">
        <f>IF(DATA!U68="","",DATA!U68)</f>
        <v/>
      </c>
      <c r="T62" s="66" t="str">
        <f>IF(DATA!V68="","",DATA!V68)</f>
        <v/>
      </c>
      <c r="U62" s="66" t="str">
        <f>IF(DATA!W68="","",DATA!W68)</f>
        <v/>
      </c>
      <c r="V62" s="66" t="str">
        <f>IF(DATA!X68="","",DATA!X68)</f>
        <v/>
      </c>
      <c r="W62" s="66" t="str">
        <f>IF(DATA!Y68="","",DATA!Y68)</f>
        <v/>
      </c>
      <c r="X62" s="114" t="str" cm="1">
        <f t="array" ref="X62">IF(AND(_xlfn.HSTACK(I62,L62,O62,R62,S62,T62,U62,V62)=""),"",SUMPRODUCT(_xlfn.HSTACK(I62,L62,O62,R62,S62,T62,U62,V62),{1,1,1,1,1,1,1,1}))</f>
        <v/>
      </c>
      <c r="Y62" s="117" t="str" cm="1">
        <f t="array" ref="Y62">IF(COUNT(X62)=1,$Y$11*AVERAGE(IFERROR(_xlfn.HSTACK(G62:H62,J62:K62,M62:N62,P62:Q62,S62:V62)/TRANSPOSE(DATA!$AC$19:$AC$30),"")),"-")</f>
        <v>-</v>
      </c>
      <c r="Z62" s="121" t="str">
        <f t="shared" si="2"/>
        <v/>
      </c>
      <c r="AA62" s="93" t="str">
        <f t="shared" si="3"/>
        <v>Très Bien</v>
      </c>
      <c r="AB62" s="49" t="e">
        <f t="shared" si="5"/>
        <v>#VALUE!</v>
      </c>
      <c r="AC62" s="49" t="str">
        <f t="shared" si="4"/>
        <v/>
      </c>
    </row>
    <row r="63" spans="1:29" ht="15" customHeight="1" x14ac:dyDescent="0.25">
      <c r="A63" s="16">
        <f>DATA!A69</f>
        <v>0</v>
      </c>
      <c r="B63" s="65" t="str">
        <f>UPPER(DATA!B69)</f>
        <v/>
      </c>
      <c r="C63" s="75" t="str">
        <f>UPPER(DATA!C69)</f>
        <v/>
      </c>
      <c r="D63" s="65" t="str">
        <f>PROPER(DATA!G69)</f>
        <v/>
      </c>
      <c r="E63" s="73" t="str">
        <f>PROPER(DATA!H69)</f>
        <v/>
      </c>
      <c r="F63" s="74" t="str">
        <f>UPPER(DATA!I69)</f>
        <v/>
      </c>
      <c r="G63" s="66" t="str">
        <f>IF(DATA!M69="","",DATA!M69)</f>
        <v/>
      </c>
      <c r="H63" s="66" t="str">
        <f>IF(DATA!N69="","",DATA!N69)</f>
        <v/>
      </c>
      <c r="I63" s="96" t="str" cm="1">
        <f t="array" ref="I63">IF(AND(G63:H63=""),"",SUMIF(G63:H63,"&lt;&gt;"))</f>
        <v/>
      </c>
      <c r="J63" s="66" t="str">
        <f>IF(DATA!O69="","",DATA!O69)</f>
        <v/>
      </c>
      <c r="K63" s="66" t="str">
        <f>IF(DATA!P69="","",DATA!P69)</f>
        <v/>
      </c>
      <c r="L63" s="96" t="str" cm="1">
        <f t="array" ref="L63">IF(AND(J63:K63=""),"",SUMIF(J63:K63,"&lt;&gt;"))</f>
        <v/>
      </c>
      <c r="M63" s="66" t="str">
        <f>IF(DATA!Q69="","",DATA!Q69)</f>
        <v/>
      </c>
      <c r="N63" s="66" t="str">
        <f>IF(DATA!R69="","",DATA!R69)</f>
        <v/>
      </c>
      <c r="O63" s="96" t="str" cm="1">
        <f t="array" ref="O63">IF(AND(M63:N63=""),"",SUMIF(M63:N63,"&lt;&gt;"))</f>
        <v/>
      </c>
      <c r="P63" s="66" t="str">
        <f>IF(DATA!S69="","",DATA!S69)</f>
        <v/>
      </c>
      <c r="Q63" s="66" t="str">
        <f>IF(DATA!T69="","",DATA!T69)</f>
        <v/>
      </c>
      <c r="R63" s="96" t="str" cm="1">
        <f t="array" ref="R63">IF(AND(P63:Q63=""),"",SUMIF(P63:Q63,"&lt;&gt;"))</f>
        <v/>
      </c>
      <c r="S63" s="66" t="str">
        <f>IF(DATA!U69="","",DATA!U69)</f>
        <v/>
      </c>
      <c r="T63" s="66" t="str">
        <f>IF(DATA!V69="","",DATA!V69)</f>
        <v/>
      </c>
      <c r="U63" s="66" t="str">
        <f>IF(DATA!W69="","",DATA!W69)</f>
        <v/>
      </c>
      <c r="V63" s="66" t="str">
        <f>IF(DATA!X69="","",DATA!X69)</f>
        <v/>
      </c>
      <c r="W63" s="66" t="str">
        <f>IF(DATA!Y69="","",DATA!Y69)</f>
        <v/>
      </c>
      <c r="X63" s="114" t="str" cm="1">
        <f t="array" ref="X63">IF(AND(_xlfn.HSTACK(I63,L63,O63,R63,S63,T63,U63,V63)=""),"",SUMPRODUCT(_xlfn.HSTACK(I63,L63,O63,R63,S63,T63,U63,V63),{1,1,1,1,1,1,1,1}))</f>
        <v/>
      </c>
      <c r="Y63" s="117" t="str" cm="1">
        <f t="array" ref="Y63">IF(COUNT(X63)=1,$Y$11*AVERAGE(IFERROR(_xlfn.HSTACK(G63:H63,J63:K63,M63:N63,P63:Q63,S63:V63)/TRANSPOSE(DATA!$AC$19:$AC$30),"")),"-")</f>
        <v>-</v>
      </c>
      <c r="Z63" s="121" t="str">
        <f t="shared" si="2"/>
        <v/>
      </c>
      <c r="AA63" s="93" t="str">
        <f t="shared" si="3"/>
        <v>Très Bien</v>
      </c>
      <c r="AB63" s="49" t="e">
        <f t="shared" si="5"/>
        <v>#VALUE!</v>
      </c>
      <c r="AC63" s="49" t="str">
        <f t="shared" si="4"/>
        <v/>
      </c>
    </row>
    <row r="64" spans="1:29" ht="15" customHeight="1" x14ac:dyDescent="0.25">
      <c r="A64" s="16">
        <f>DATA!A70</f>
        <v>0</v>
      </c>
      <c r="B64" s="65" t="str">
        <f>UPPER(DATA!B70)</f>
        <v/>
      </c>
      <c r="C64" s="75" t="str">
        <f>UPPER(DATA!C70)</f>
        <v/>
      </c>
      <c r="D64" s="65" t="str">
        <f>PROPER(DATA!G70)</f>
        <v/>
      </c>
      <c r="E64" s="73" t="str">
        <f>PROPER(DATA!H70)</f>
        <v/>
      </c>
      <c r="F64" s="74" t="str">
        <f>UPPER(DATA!I70)</f>
        <v/>
      </c>
      <c r="G64" s="66" t="str">
        <f>IF(DATA!M70="","",DATA!M70)</f>
        <v/>
      </c>
      <c r="H64" s="66" t="str">
        <f>IF(DATA!N70="","",DATA!N70)</f>
        <v/>
      </c>
      <c r="I64" s="96" t="str" cm="1">
        <f t="array" ref="I64">IF(AND(G64:H64=""),"",SUMIF(G64:H64,"&lt;&gt;"))</f>
        <v/>
      </c>
      <c r="J64" s="66" t="str">
        <f>IF(DATA!O70="","",DATA!O70)</f>
        <v/>
      </c>
      <c r="K64" s="66" t="str">
        <f>IF(DATA!P70="","",DATA!P70)</f>
        <v/>
      </c>
      <c r="L64" s="96" t="str" cm="1">
        <f t="array" ref="L64">IF(AND(J64:K64=""),"",SUMIF(J64:K64,"&lt;&gt;"))</f>
        <v/>
      </c>
      <c r="M64" s="66" t="str">
        <f>IF(DATA!Q70="","",DATA!Q70)</f>
        <v/>
      </c>
      <c r="N64" s="66" t="str">
        <f>IF(DATA!R70="","",DATA!R70)</f>
        <v/>
      </c>
      <c r="O64" s="96" t="str" cm="1">
        <f t="array" ref="O64">IF(AND(M64:N64=""),"",SUMIF(M64:N64,"&lt;&gt;"))</f>
        <v/>
      </c>
      <c r="P64" s="66" t="str">
        <f>IF(DATA!S70="","",DATA!S70)</f>
        <v/>
      </c>
      <c r="Q64" s="66" t="str">
        <f>IF(DATA!T70="","",DATA!T70)</f>
        <v/>
      </c>
      <c r="R64" s="96" t="str" cm="1">
        <f t="array" ref="R64">IF(AND(P64:Q64=""),"",SUMIF(P64:Q64,"&lt;&gt;"))</f>
        <v/>
      </c>
      <c r="S64" s="66" t="str">
        <f>IF(DATA!U70="","",DATA!U70)</f>
        <v/>
      </c>
      <c r="T64" s="66" t="str">
        <f>IF(DATA!V70="","",DATA!V70)</f>
        <v/>
      </c>
      <c r="U64" s="66" t="str">
        <f>IF(DATA!W70="","",DATA!W70)</f>
        <v/>
      </c>
      <c r="V64" s="66" t="str">
        <f>IF(DATA!X70="","",DATA!X70)</f>
        <v/>
      </c>
      <c r="W64" s="66" t="str">
        <f>IF(DATA!Y70="","",DATA!Y70)</f>
        <v/>
      </c>
      <c r="X64" s="114" t="str" cm="1">
        <f t="array" ref="X64">IF(AND(_xlfn.HSTACK(I64,L64,O64,R64,S64,T64,U64,V64)=""),"",SUMPRODUCT(_xlfn.HSTACK(I64,L64,O64,R64,S64,T64,U64,V64),{1,1,1,1,1,1,1,1}))</f>
        <v/>
      </c>
      <c r="Y64" s="117" t="str" cm="1">
        <f t="array" ref="Y64">IF(COUNT(X64)=1,$Y$11*AVERAGE(IFERROR(_xlfn.HSTACK(G64:H64,J64:K64,M64:N64,P64:Q64,S64:V64)/TRANSPOSE(DATA!$AC$19:$AC$30),"")),"-")</f>
        <v>-</v>
      </c>
      <c r="Z64" s="121" t="str">
        <f t="shared" si="2"/>
        <v/>
      </c>
      <c r="AA64" s="93" t="str">
        <f t="shared" si="3"/>
        <v>Très Bien</v>
      </c>
      <c r="AB64" s="49" t="e">
        <f t="shared" si="5"/>
        <v>#VALUE!</v>
      </c>
      <c r="AC64" s="49" t="str">
        <f t="shared" si="4"/>
        <v/>
      </c>
    </row>
    <row r="65" spans="1:29" ht="15" customHeight="1" x14ac:dyDescent="0.25">
      <c r="A65" s="16">
        <f>DATA!A71</f>
        <v>0</v>
      </c>
      <c r="B65" s="65" t="str">
        <f>UPPER(DATA!B71)</f>
        <v/>
      </c>
      <c r="C65" s="75" t="str">
        <f>UPPER(DATA!C71)</f>
        <v/>
      </c>
      <c r="D65" s="65" t="str">
        <f>PROPER(DATA!G71)</f>
        <v/>
      </c>
      <c r="E65" s="73" t="str">
        <f>PROPER(DATA!H71)</f>
        <v/>
      </c>
      <c r="F65" s="74" t="str">
        <f>UPPER(DATA!I71)</f>
        <v/>
      </c>
      <c r="G65" s="66" t="str">
        <f>IF(DATA!M71="","",DATA!M71)</f>
        <v/>
      </c>
      <c r="H65" s="66" t="str">
        <f>IF(DATA!N71="","",DATA!N71)</f>
        <v/>
      </c>
      <c r="I65" s="96" t="str" cm="1">
        <f t="array" ref="I65">IF(AND(G65:H65=""),"",SUMIF(G65:H65,"&lt;&gt;"))</f>
        <v/>
      </c>
      <c r="J65" s="66" t="str">
        <f>IF(DATA!O71="","",DATA!O71)</f>
        <v/>
      </c>
      <c r="K65" s="66" t="str">
        <f>IF(DATA!P71="","",DATA!P71)</f>
        <v/>
      </c>
      <c r="L65" s="96" t="str" cm="1">
        <f t="array" ref="L65">IF(AND(J65:K65=""),"",SUMIF(J65:K65,"&lt;&gt;"))</f>
        <v/>
      </c>
      <c r="M65" s="66" t="str">
        <f>IF(DATA!Q71="","",DATA!Q71)</f>
        <v/>
      </c>
      <c r="N65" s="66" t="str">
        <f>IF(DATA!R71="","",DATA!R71)</f>
        <v/>
      </c>
      <c r="O65" s="96" t="str" cm="1">
        <f t="array" ref="O65">IF(AND(M65:N65=""),"",SUMIF(M65:N65,"&lt;&gt;"))</f>
        <v/>
      </c>
      <c r="P65" s="66" t="str">
        <f>IF(DATA!S71="","",DATA!S71)</f>
        <v/>
      </c>
      <c r="Q65" s="66" t="str">
        <f>IF(DATA!T71="","",DATA!T71)</f>
        <v/>
      </c>
      <c r="R65" s="96" t="str" cm="1">
        <f t="array" ref="R65">IF(AND(P65:Q65=""),"",SUMIF(P65:Q65,"&lt;&gt;"))</f>
        <v/>
      </c>
      <c r="S65" s="66" t="str">
        <f>IF(DATA!U71="","",DATA!U71)</f>
        <v/>
      </c>
      <c r="T65" s="66" t="str">
        <f>IF(DATA!V71="","",DATA!V71)</f>
        <v/>
      </c>
      <c r="U65" s="66" t="str">
        <f>IF(DATA!W71="","",DATA!W71)</f>
        <v/>
      </c>
      <c r="V65" s="66" t="str">
        <f>IF(DATA!X71="","",DATA!X71)</f>
        <v/>
      </c>
      <c r="W65" s="66" t="str">
        <f>IF(DATA!Y71="","",DATA!Y71)</f>
        <v/>
      </c>
      <c r="X65" s="114" t="str" cm="1">
        <f t="array" ref="X65">IF(AND(_xlfn.HSTACK(I65,L65,O65,R65,S65,T65,U65,V65)=""),"",SUMPRODUCT(_xlfn.HSTACK(I65,L65,O65,R65,S65,T65,U65,V65),{1,1,1,1,1,1,1,1}))</f>
        <v/>
      </c>
      <c r="Y65" s="117" t="str" cm="1">
        <f t="array" ref="Y65">IF(COUNT(X65)=1,$Y$11*AVERAGE(IFERROR(_xlfn.HSTACK(G65:H65,J65:K65,M65:N65,P65:Q65,S65:V65)/TRANSPOSE(DATA!$AC$19:$AC$30),"")),"-")</f>
        <v>-</v>
      </c>
      <c r="Z65" s="121" t="str">
        <f t="shared" si="2"/>
        <v/>
      </c>
      <c r="AA65" s="93" t="str">
        <f t="shared" si="3"/>
        <v>Très Bien</v>
      </c>
      <c r="AB65" s="49" t="e">
        <f t="shared" si="5"/>
        <v>#VALUE!</v>
      </c>
      <c r="AC65" s="49" t="str">
        <f t="shared" si="4"/>
        <v/>
      </c>
    </row>
    <row r="66" spans="1:29" ht="15" customHeight="1" x14ac:dyDescent="0.25">
      <c r="A66" s="16">
        <f>DATA!A72</f>
        <v>0</v>
      </c>
      <c r="B66" s="65" t="str">
        <f>UPPER(DATA!B72)</f>
        <v/>
      </c>
      <c r="C66" s="75" t="str">
        <f>UPPER(DATA!C72)</f>
        <v/>
      </c>
      <c r="D66" s="65" t="str">
        <f>PROPER(DATA!G72)</f>
        <v/>
      </c>
      <c r="E66" s="73" t="str">
        <f>PROPER(DATA!H72)</f>
        <v/>
      </c>
      <c r="F66" s="74" t="str">
        <f>UPPER(DATA!I72)</f>
        <v/>
      </c>
      <c r="G66" s="66" t="str">
        <f>IF(DATA!M72="","",DATA!M72)</f>
        <v/>
      </c>
      <c r="H66" s="66" t="str">
        <f>IF(DATA!N72="","",DATA!N72)</f>
        <v/>
      </c>
      <c r="I66" s="96" t="str" cm="1">
        <f t="array" ref="I66">IF(AND(G66:H66=""),"",SUMIF(G66:H66,"&lt;&gt;"))</f>
        <v/>
      </c>
      <c r="J66" s="66" t="str">
        <f>IF(DATA!O72="","",DATA!O72)</f>
        <v/>
      </c>
      <c r="K66" s="66" t="str">
        <f>IF(DATA!P72="","",DATA!P72)</f>
        <v/>
      </c>
      <c r="L66" s="96" t="str" cm="1">
        <f t="array" ref="L66">IF(AND(J66:K66=""),"",SUMIF(J66:K66,"&lt;&gt;"))</f>
        <v/>
      </c>
      <c r="M66" s="66" t="str">
        <f>IF(DATA!Q72="","",DATA!Q72)</f>
        <v/>
      </c>
      <c r="N66" s="66" t="str">
        <f>IF(DATA!R72="","",DATA!R72)</f>
        <v/>
      </c>
      <c r="O66" s="96" t="str" cm="1">
        <f t="array" ref="O66">IF(AND(M66:N66=""),"",SUMIF(M66:N66,"&lt;&gt;"))</f>
        <v/>
      </c>
      <c r="P66" s="66" t="str">
        <f>IF(DATA!S72="","",DATA!S72)</f>
        <v/>
      </c>
      <c r="Q66" s="66" t="str">
        <f>IF(DATA!T72="","",DATA!T72)</f>
        <v/>
      </c>
      <c r="R66" s="96" t="str" cm="1">
        <f t="array" ref="R66">IF(AND(P66:Q66=""),"",SUMIF(P66:Q66,"&lt;&gt;"))</f>
        <v/>
      </c>
      <c r="S66" s="66" t="str">
        <f>IF(DATA!U72="","",DATA!U72)</f>
        <v/>
      </c>
      <c r="T66" s="66" t="str">
        <f>IF(DATA!V72="","",DATA!V72)</f>
        <v/>
      </c>
      <c r="U66" s="66" t="str">
        <f>IF(DATA!W72="","",DATA!W72)</f>
        <v/>
      </c>
      <c r="V66" s="66" t="str">
        <f>IF(DATA!X72="","",DATA!X72)</f>
        <v/>
      </c>
      <c r="W66" s="66" t="str">
        <f>IF(DATA!Y72="","",DATA!Y72)</f>
        <v/>
      </c>
      <c r="X66" s="114" t="str" cm="1">
        <f t="array" ref="X66">IF(AND(_xlfn.HSTACK(I66,L66,O66,R66,S66,T66,U66,V66)=""),"",SUMPRODUCT(_xlfn.HSTACK(I66,L66,O66,R66,S66,T66,U66,V66),{1,1,1,1,1,1,1,1}))</f>
        <v/>
      </c>
      <c r="Y66" s="117" t="str" cm="1">
        <f t="array" ref="Y66">IF(COUNT(X66)=1,$Y$11*AVERAGE(IFERROR(_xlfn.HSTACK(G66:H66,J66:K66,M66:N66,P66:Q66,S66:V66)/TRANSPOSE(DATA!$AC$19:$AC$30),"")),"-")</f>
        <v>-</v>
      </c>
      <c r="Z66" s="121" t="str">
        <f t="shared" si="2"/>
        <v/>
      </c>
      <c r="AA66" s="93" t="str">
        <f t="shared" si="3"/>
        <v>Très Bien</v>
      </c>
      <c r="AB66" s="49" t="e">
        <f t="shared" si="5"/>
        <v>#VALUE!</v>
      </c>
      <c r="AC66" s="49" t="str">
        <f t="shared" si="4"/>
        <v/>
      </c>
    </row>
    <row r="67" spans="1:29" ht="15" customHeight="1" x14ac:dyDescent="0.25">
      <c r="A67" s="16">
        <f>DATA!A73</f>
        <v>0</v>
      </c>
      <c r="B67" s="65" t="str">
        <f>UPPER(DATA!B73)</f>
        <v/>
      </c>
      <c r="C67" s="75" t="str">
        <f>UPPER(DATA!C73)</f>
        <v/>
      </c>
      <c r="D67" s="65" t="str">
        <f>PROPER(DATA!G73)</f>
        <v/>
      </c>
      <c r="E67" s="73" t="str">
        <f>PROPER(DATA!H73)</f>
        <v/>
      </c>
      <c r="F67" s="74" t="str">
        <f>UPPER(DATA!I73)</f>
        <v/>
      </c>
      <c r="G67" s="66" t="str">
        <f>IF(DATA!M73="","",DATA!M73)</f>
        <v/>
      </c>
      <c r="H67" s="66" t="str">
        <f>IF(DATA!N73="","",DATA!N73)</f>
        <v/>
      </c>
      <c r="I67" s="96" t="str" cm="1">
        <f t="array" ref="I67">IF(AND(G67:H67=""),"",SUMIF(G67:H67,"&lt;&gt;"))</f>
        <v/>
      </c>
      <c r="J67" s="66" t="str">
        <f>IF(DATA!O73="","",DATA!O73)</f>
        <v/>
      </c>
      <c r="K67" s="66" t="str">
        <f>IF(DATA!P73="","",DATA!P73)</f>
        <v/>
      </c>
      <c r="L67" s="96" t="str" cm="1">
        <f t="array" ref="L67">IF(AND(J67:K67=""),"",SUMIF(J67:K67,"&lt;&gt;"))</f>
        <v/>
      </c>
      <c r="M67" s="66" t="str">
        <f>IF(DATA!Q73="","",DATA!Q73)</f>
        <v/>
      </c>
      <c r="N67" s="66" t="str">
        <f>IF(DATA!R73="","",DATA!R73)</f>
        <v/>
      </c>
      <c r="O67" s="96" t="str" cm="1">
        <f t="array" ref="O67">IF(AND(M67:N67=""),"",SUMIF(M67:N67,"&lt;&gt;"))</f>
        <v/>
      </c>
      <c r="P67" s="66" t="str">
        <f>IF(DATA!S73="","",DATA!S73)</f>
        <v/>
      </c>
      <c r="Q67" s="66" t="str">
        <f>IF(DATA!T73="","",DATA!T73)</f>
        <v/>
      </c>
      <c r="R67" s="96" t="str" cm="1">
        <f t="array" ref="R67">IF(AND(P67:Q67=""),"",SUMIF(P67:Q67,"&lt;&gt;"))</f>
        <v/>
      </c>
      <c r="S67" s="66" t="str">
        <f>IF(DATA!U73="","",DATA!U73)</f>
        <v/>
      </c>
      <c r="T67" s="66" t="str">
        <f>IF(DATA!V73="","",DATA!V73)</f>
        <v/>
      </c>
      <c r="U67" s="66" t="str">
        <f>IF(DATA!W73="","",DATA!W73)</f>
        <v/>
      </c>
      <c r="V67" s="66" t="str">
        <f>IF(DATA!X73="","",DATA!X73)</f>
        <v/>
      </c>
      <c r="W67" s="66" t="str">
        <f>IF(DATA!Y73="","",DATA!Y73)</f>
        <v/>
      </c>
      <c r="X67" s="114" t="str" cm="1">
        <f t="array" ref="X67">IF(AND(_xlfn.HSTACK(I67,L67,O67,R67,S67,T67,U67,V67)=""),"",SUMPRODUCT(_xlfn.HSTACK(I67,L67,O67,R67,S67,T67,U67,V67),{1,1,1,1,1,1,1,1}))</f>
        <v/>
      </c>
      <c r="Y67" s="117" t="str" cm="1">
        <f t="array" ref="Y67">IF(COUNT(X67)=1,$Y$11*AVERAGE(IFERROR(_xlfn.HSTACK(G67:H67,J67:K67,M67:N67,P67:Q67,S67:V67)/TRANSPOSE(DATA!$AC$19:$AC$30),"")),"-")</f>
        <v>-</v>
      </c>
      <c r="Z67" s="121" t="str">
        <f t="shared" si="2"/>
        <v/>
      </c>
      <c r="AA67" s="93" t="str">
        <f t="shared" si="3"/>
        <v>Très Bien</v>
      </c>
      <c r="AB67" s="49" t="e">
        <f t="shared" si="5"/>
        <v>#VALUE!</v>
      </c>
      <c r="AC67" s="49" t="str">
        <f t="shared" si="4"/>
        <v/>
      </c>
    </row>
    <row r="68" spans="1:29" ht="15" customHeight="1" x14ac:dyDescent="0.25">
      <c r="A68" s="16">
        <f>DATA!A74</f>
        <v>0</v>
      </c>
      <c r="B68" s="65" t="str">
        <f>UPPER(DATA!B74)</f>
        <v/>
      </c>
      <c r="C68" s="75" t="str">
        <f>UPPER(DATA!C74)</f>
        <v/>
      </c>
      <c r="D68" s="65" t="str">
        <f>PROPER(DATA!G74)</f>
        <v/>
      </c>
      <c r="E68" s="73" t="str">
        <f>PROPER(DATA!H74)</f>
        <v/>
      </c>
      <c r="F68" s="74" t="str">
        <f>UPPER(DATA!I74)</f>
        <v/>
      </c>
      <c r="G68" s="66" t="str">
        <f>IF(DATA!M74="","",DATA!M74)</f>
        <v/>
      </c>
      <c r="H68" s="66" t="str">
        <f>IF(DATA!N74="","",DATA!N74)</f>
        <v/>
      </c>
      <c r="I68" s="96" t="str" cm="1">
        <f t="array" ref="I68">IF(AND(G68:H68=""),"",SUMIF(G68:H68,"&lt;&gt;"))</f>
        <v/>
      </c>
      <c r="J68" s="66" t="str">
        <f>IF(DATA!O74="","",DATA!O74)</f>
        <v/>
      </c>
      <c r="K68" s="66" t="str">
        <f>IF(DATA!P74="","",DATA!P74)</f>
        <v/>
      </c>
      <c r="L68" s="96" t="str" cm="1">
        <f t="array" ref="L68">IF(AND(J68:K68=""),"",SUMIF(J68:K68,"&lt;&gt;"))</f>
        <v/>
      </c>
      <c r="M68" s="66" t="str">
        <f>IF(DATA!Q74="","",DATA!Q74)</f>
        <v/>
      </c>
      <c r="N68" s="66" t="str">
        <f>IF(DATA!R74="","",DATA!R74)</f>
        <v/>
      </c>
      <c r="O68" s="96" t="str" cm="1">
        <f t="array" ref="O68">IF(AND(M68:N68=""),"",SUMIF(M68:N68,"&lt;&gt;"))</f>
        <v/>
      </c>
      <c r="P68" s="66" t="str">
        <f>IF(DATA!S74="","",DATA!S74)</f>
        <v/>
      </c>
      <c r="Q68" s="66" t="str">
        <f>IF(DATA!T74="","",DATA!T74)</f>
        <v/>
      </c>
      <c r="R68" s="96" t="str" cm="1">
        <f t="array" ref="R68">IF(AND(P68:Q68=""),"",SUMIF(P68:Q68,"&lt;&gt;"))</f>
        <v/>
      </c>
      <c r="S68" s="66" t="str">
        <f>IF(DATA!U74="","",DATA!U74)</f>
        <v/>
      </c>
      <c r="T68" s="66" t="str">
        <f>IF(DATA!V74="","",DATA!V74)</f>
        <v/>
      </c>
      <c r="U68" s="66" t="str">
        <f>IF(DATA!W74="","",DATA!W74)</f>
        <v/>
      </c>
      <c r="V68" s="66" t="str">
        <f>IF(DATA!X74="","",DATA!X74)</f>
        <v/>
      </c>
      <c r="W68" s="66" t="str">
        <f>IF(DATA!Y74="","",DATA!Y74)</f>
        <v/>
      </c>
      <c r="X68" s="114" t="str" cm="1">
        <f t="array" ref="X68">IF(AND(_xlfn.HSTACK(I68,L68,O68,R68,S68,T68,U68,V68)=""),"",SUMPRODUCT(_xlfn.HSTACK(I68,L68,O68,R68,S68,T68,U68,V68),{1,1,1,1,1,1,1,1}))</f>
        <v/>
      </c>
      <c r="Y68" s="117" t="str" cm="1">
        <f t="array" ref="Y68">IF(COUNT(X68)=1,$Y$11*AVERAGE(IFERROR(_xlfn.HSTACK(G68:H68,J68:K68,M68:N68,P68:Q68,S68:V68)/TRANSPOSE(DATA!$AC$19:$AC$30),"")),"-")</f>
        <v>-</v>
      </c>
      <c r="Z68" s="121" t="str">
        <f t="shared" si="2"/>
        <v/>
      </c>
      <c r="AA68" s="93" t="str">
        <f t="shared" si="3"/>
        <v>Très Bien</v>
      </c>
      <c r="AB68" s="49" t="e">
        <f t="shared" si="5"/>
        <v>#VALUE!</v>
      </c>
      <c r="AC68" s="49" t="str">
        <f t="shared" si="4"/>
        <v/>
      </c>
    </row>
    <row r="69" spans="1:29" ht="15" customHeight="1" x14ac:dyDescent="0.25">
      <c r="A69" s="16">
        <f>DATA!A75</f>
        <v>0</v>
      </c>
      <c r="B69" s="65" t="str">
        <f>UPPER(DATA!B75)</f>
        <v/>
      </c>
      <c r="C69" s="75" t="str">
        <f>UPPER(DATA!C75)</f>
        <v/>
      </c>
      <c r="D69" s="65" t="str">
        <f>PROPER(DATA!G75)</f>
        <v/>
      </c>
      <c r="E69" s="73" t="str">
        <f>PROPER(DATA!H75)</f>
        <v/>
      </c>
      <c r="F69" s="74" t="str">
        <f>UPPER(DATA!I75)</f>
        <v/>
      </c>
      <c r="G69" s="66" t="str">
        <f>IF(DATA!M75="","",DATA!M75)</f>
        <v/>
      </c>
      <c r="H69" s="66" t="str">
        <f>IF(DATA!N75="","",DATA!N75)</f>
        <v/>
      </c>
      <c r="I69" s="96" t="str" cm="1">
        <f t="array" ref="I69">IF(AND(G69:H69=""),"",SUMIF(G69:H69,"&lt;&gt;"))</f>
        <v/>
      </c>
      <c r="J69" s="66" t="str">
        <f>IF(DATA!O75="","",DATA!O75)</f>
        <v/>
      </c>
      <c r="K69" s="66" t="str">
        <f>IF(DATA!P75="","",DATA!P75)</f>
        <v/>
      </c>
      <c r="L69" s="96" t="str" cm="1">
        <f t="array" ref="L69">IF(AND(J69:K69=""),"",SUMIF(J69:K69,"&lt;&gt;"))</f>
        <v/>
      </c>
      <c r="M69" s="66" t="str">
        <f>IF(DATA!Q75="","",DATA!Q75)</f>
        <v/>
      </c>
      <c r="N69" s="66" t="str">
        <f>IF(DATA!R75="","",DATA!R75)</f>
        <v/>
      </c>
      <c r="O69" s="96" t="str" cm="1">
        <f t="array" ref="O69">IF(AND(M69:N69=""),"",SUMIF(M69:N69,"&lt;&gt;"))</f>
        <v/>
      </c>
      <c r="P69" s="66" t="str">
        <f>IF(DATA!S75="","",DATA!S75)</f>
        <v/>
      </c>
      <c r="Q69" s="66" t="str">
        <f>IF(DATA!T75="","",DATA!T75)</f>
        <v/>
      </c>
      <c r="R69" s="96" t="str" cm="1">
        <f t="array" ref="R69">IF(AND(P69:Q69=""),"",SUMIF(P69:Q69,"&lt;&gt;"))</f>
        <v/>
      </c>
      <c r="S69" s="66" t="str">
        <f>IF(DATA!U75="","",DATA!U75)</f>
        <v/>
      </c>
      <c r="T69" s="66" t="str">
        <f>IF(DATA!V75="","",DATA!V75)</f>
        <v/>
      </c>
      <c r="U69" s="66" t="str">
        <f>IF(DATA!W75="","",DATA!W75)</f>
        <v/>
      </c>
      <c r="V69" s="66" t="str">
        <f>IF(DATA!X75="","",DATA!X75)</f>
        <v/>
      </c>
      <c r="W69" s="66" t="str">
        <f>IF(DATA!Y75="","",DATA!Y75)</f>
        <v/>
      </c>
      <c r="X69" s="114" t="str" cm="1">
        <f t="array" ref="X69">IF(AND(_xlfn.HSTACK(I69,L69,O69,R69,S69,T69,U69,V69)=""),"",SUMPRODUCT(_xlfn.HSTACK(I69,L69,O69,R69,S69,T69,U69,V69),{1,1,1,1,1,1,1,1}))</f>
        <v/>
      </c>
      <c r="Y69" s="117" t="str" cm="1">
        <f t="array" ref="Y69">IF(COUNT(X69)=1,$Y$11*AVERAGE(IFERROR(_xlfn.HSTACK(G69:H69,J69:K69,M69:N69,P69:Q69,S69:V69)/TRANSPOSE(DATA!$AC$19:$AC$30),"")),"-")</f>
        <v>-</v>
      </c>
      <c r="Z69" s="121" t="str">
        <f t="shared" si="2"/>
        <v/>
      </c>
      <c r="AA69" s="93" t="str">
        <f t="shared" si="3"/>
        <v>Très Bien</v>
      </c>
      <c r="AB69" s="49" t="e">
        <f t="shared" si="5"/>
        <v>#VALUE!</v>
      </c>
      <c r="AC69" s="49" t="str">
        <f t="shared" si="4"/>
        <v/>
      </c>
    </row>
    <row r="70" spans="1:29" ht="15" customHeight="1" x14ac:dyDescent="0.25">
      <c r="A70" s="16">
        <f>DATA!A76</f>
        <v>0</v>
      </c>
      <c r="B70" s="65" t="str">
        <f>UPPER(DATA!B76)</f>
        <v/>
      </c>
      <c r="C70" s="75" t="str">
        <f>UPPER(DATA!C76)</f>
        <v/>
      </c>
      <c r="D70" s="65" t="str">
        <f>PROPER(DATA!G76)</f>
        <v/>
      </c>
      <c r="E70" s="73" t="str">
        <f>PROPER(DATA!H76)</f>
        <v/>
      </c>
      <c r="F70" s="74" t="str">
        <f>UPPER(DATA!I76)</f>
        <v/>
      </c>
      <c r="G70" s="66" t="str">
        <f>IF(DATA!M76="","",DATA!M76)</f>
        <v/>
      </c>
      <c r="H70" s="66" t="str">
        <f>IF(DATA!N76="","",DATA!N76)</f>
        <v/>
      </c>
      <c r="I70" s="96" t="str" cm="1">
        <f t="array" ref="I70">IF(AND(G70:H70=""),"",SUMIF(G70:H70,"&lt;&gt;"))</f>
        <v/>
      </c>
      <c r="J70" s="66" t="str">
        <f>IF(DATA!O76="","",DATA!O76)</f>
        <v/>
      </c>
      <c r="K70" s="66" t="str">
        <f>IF(DATA!P76="","",DATA!P76)</f>
        <v/>
      </c>
      <c r="L70" s="96" t="str" cm="1">
        <f t="array" ref="L70">IF(AND(J70:K70=""),"",SUMIF(J70:K70,"&lt;&gt;"))</f>
        <v/>
      </c>
      <c r="M70" s="66" t="str">
        <f>IF(DATA!Q76="","",DATA!Q76)</f>
        <v/>
      </c>
      <c r="N70" s="66" t="str">
        <f>IF(DATA!R76="","",DATA!R76)</f>
        <v/>
      </c>
      <c r="O70" s="96" t="str" cm="1">
        <f t="array" ref="O70">IF(AND(M70:N70=""),"",SUMIF(M70:N70,"&lt;&gt;"))</f>
        <v/>
      </c>
      <c r="P70" s="66" t="str">
        <f>IF(DATA!S76="","",DATA!S76)</f>
        <v/>
      </c>
      <c r="Q70" s="66" t="str">
        <f>IF(DATA!T76="","",DATA!T76)</f>
        <v/>
      </c>
      <c r="R70" s="96" t="str" cm="1">
        <f t="array" ref="R70">IF(AND(P70:Q70=""),"",SUMIF(P70:Q70,"&lt;&gt;"))</f>
        <v/>
      </c>
      <c r="S70" s="66" t="str">
        <f>IF(DATA!U76="","",DATA!U76)</f>
        <v/>
      </c>
      <c r="T70" s="66" t="str">
        <f>IF(DATA!V76="","",DATA!V76)</f>
        <v/>
      </c>
      <c r="U70" s="66" t="str">
        <f>IF(DATA!W76="","",DATA!W76)</f>
        <v/>
      </c>
      <c r="V70" s="66" t="str">
        <f>IF(DATA!X76="","",DATA!X76)</f>
        <v/>
      </c>
      <c r="W70" s="66" t="str">
        <f>IF(DATA!Y76="","",DATA!Y76)</f>
        <v/>
      </c>
      <c r="X70" s="114" t="str" cm="1">
        <f t="array" ref="X70">IF(AND(_xlfn.HSTACK(I70,L70,O70,R70,S70,T70,U70,V70)=""),"",SUMPRODUCT(_xlfn.HSTACK(I70,L70,O70,R70,S70,T70,U70,V70),{1,1,1,1,1,1,1,1}))</f>
        <v/>
      </c>
      <c r="Y70" s="117" t="str" cm="1">
        <f t="array" ref="Y70">IF(COUNT(X70)=1,$Y$11*AVERAGE(IFERROR(_xlfn.HSTACK(G70:H70,J70:K70,M70:N70,P70:Q70,S70:V70)/TRANSPOSE(DATA!$AC$19:$AC$30),"")),"-")</f>
        <v>-</v>
      </c>
      <c r="Z70" s="121" t="str">
        <f t="shared" si="2"/>
        <v/>
      </c>
      <c r="AA70" s="93" t="str">
        <f t="shared" si="3"/>
        <v>Très Bien</v>
      </c>
      <c r="AB70" s="49" t="e">
        <f t="shared" si="5"/>
        <v>#VALUE!</v>
      </c>
      <c r="AC70" s="49" t="str">
        <f t="shared" si="4"/>
        <v/>
      </c>
    </row>
    <row r="71" spans="1:29" ht="15" customHeight="1" x14ac:dyDescent="0.25">
      <c r="A71" s="16">
        <f>DATA!A77</f>
        <v>0</v>
      </c>
      <c r="B71" s="65" t="str">
        <f>UPPER(DATA!B77)</f>
        <v/>
      </c>
      <c r="C71" s="75" t="str">
        <f>UPPER(DATA!C77)</f>
        <v/>
      </c>
      <c r="D71" s="65" t="str">
        <f>PROPER(DATA!G77)</f>
        <v/>
      </c>
      <c r="E71" s="73" t="str">
        <f>PROPER(DATA!H77)</f>
        <v/>
      </c>
      <c r="F71" s="74" t="str">
        <f>UPPER(DATA!I77)</f>
        <v/>
      </c>
      <c r="G71" s="66" t="str">
        <f>IF(DATA!M77="","",DATA!M77)</f>
        <v/>
      </c>
      <c r="H71" s="66" t="str">
        <f>IF(DATA!N77="","",DATA!N77)</f>
        <v/>
      </c>
      <c r="I71" s="96" t="str" cm="1">
        <f t="array" ref="I71">IF(AND(G71:H71=""),"",SUMIF(G71:H71,"&lt;&gt;"))</f>
        <v/>
      </c>
      <c r="J71" s="66" t="str">
        <f>IF(DATA!O77="","",DATA!O77)</f>
        <v/>
      </c>
      <c r="K71" s="66" t="str">
        <f>IF(DATA!P77="","",DATA!P77)</f>
        <v/>
      </c>
      <c r="L71" s="96" t="str" cm="1">
        <f t="array" ref="L71">IF(AND(J71:K71=""),"",SUMIF(J71:K71,"&lt;&gt;"))</f>
        <v/>
      </c>
      <c r="M71" s="66" t="str">
        <f>IF(DATA!Q77="","",DATA!Q77)</f>
        <v/>
      </c>
      <c r="N71" s="66" t="str">
        <f>IF(DATA!R77="","",DATA!R77)</f>
        <v/>
      </c>
      <c r="O71" s="96" t="str" cm="1">
        <f t="array" ref="O71">IF(AND(M71:N71=""),"",SUMIF(M71:N71,"&lt;&gt;"))</f>
        <v/>
      </c>
      <c r="P71" s="66" t="str">
        <f>IF(DATA!S77="","",DATA!S77)</f>
        <v/>
      </c>
      <c r="Q71" s="66" t="str">
        <f>IF(DATA!T77="","",DATA!T77)</f>
        <v/>
      </c>
      <c r="R71" s="96" t="str" cm="1">
        <f t="array" ref="R71">IF(AND(P71:Q71=""),"",SUMIF(P71:Q71,"&lt;&gt;"))</f>
        <v/>
      </c>
      <c r="S71" s="66" t="str">
        <f>IF(DATA!U77="","",DATA!U77)</f>
        <v/>
      </c>
      <c r="T71" s="66" t="str">
        <f>IF(DATA!V77="","",DATA!V77)</f>
        <v/>
      </c>
      <c r="U71" s="66" t="str">
        <f>IF(DATA!W77="","",DATA!W77)</f>
        <v/>
      </c>
      <c r="V71" s="66" t="str">
        <f>IF(DATA!X77="","",DATA!X77)</f>
        <v/>
      </c>
      <c r="W71" s="66" t="str">
        <f>IF(DATA!Y77="","",DATA!Y77)</f>
        <v/>
      </c>
      <c r="X71" s="114" t="str" cm="1">
        <f t="array" ref="X71">IF(AND(_xlfn.HSTACK(I71,L71,O71,R71,S71,T71,U71,V71)=""),"",SUMPRODUCT(_xlfn.HSTACK(I71,L71,O71,R71,S71,T71,U71,V71),{1,1,1,1,1,1,1,1}))</f>
        <v/>
      </c>
      <c r="Y71" s="117" t="str" cm="1">
        <f t="array" ref="Y71">IF(COUNT(X71)=1,$Y$11*AVERAGE(IFERROR(_xlfn.HSTACK(G71:H71,J71:K71,M71:N71,P71:Q71,S71:V71)/TRANSPOSE(DATA!$AC$19:$AC$30),"")),"-")</f>
        <v>-</v>
      </c>
      <c r="Z71" s="121" t="str">
        <f t="shared" si="2"/>
        <v/>
      </c>
      <c r="AA71" s="93" t="str">
        <f t="shared" si="3"/>
        <v>Très Bien</v>
      </c>
      <c r="AB71" s="49" t="e">
        <f t="shared" si="5"/>
        <v>#VALUE!</v>
      </c>
      <c r="AC71" s="49" t="str">
        <f t="shared" si="4"/>
        <v/>
      </c>
    </row>
    <row r="72" spans="1:29" ht="15" customHeight="1" x14ac:dyDescent="0.25">
      <c r="A72" s="16">
        <f>DATA!A78</f>
        <v>0</v>
      </c>
      <c r="B72" s="65" t="str">
        <f>UPPER(DATA!B78)</f>
        <v/>
      </c>
      <c r="C72" s="75" t="str">
        <f>UPPER(DATA!C78)</f>
        <v/>
      </c>
      <c r="D72" s="65" t="str">
        <f>PROPER(DATA!G78)</f>
        <v/>
      </c>
      <c r="E72" s="73" t="str">
        <f>PROPER(DATA!H78)</f>
        <v/>
      </c>
      <c r="F72" s="74" t="str">
        <f>UPPER(DATA!I78)</f>
        <v/>
      </c>
      <c r="G72" s="66" t="str">
        <f>IF(DATA!M78="","",DATA!M78)</f>
        <v/>
      </c>
      <c r="H72" s="66" t="str">
        <f>IF(DATA!N78="","",DATA!N78)</f>
        <v/>
      </c>
      <c r="I72" s="96" t="str" cm="1">
        <f t="array" ref="I72">IF(AND(G72:H72=""),"",SUMIF(G72:H72,"&lt;&gt;"))</f>
        <v/>
      </c>
      <c r="J72" s="66" t="str">
        <f>IF(DATA!O78="","",DATA!O78)</f>
        <v/>
      </c>
      <c r="K72" s="66" t="str">
        <f>IF(DATA!P78="","",DATA!P78)</f>
        <v/>
      </c>
      <c r="L72" s="96" t="str" cm="1">
        <f t="array" ref="L72">IF(AND(J72:K72=""),"",SUMIF(J72:K72,"&lt;&gt;"))</f>
        <v/>
      </c>
      <c r="M72" s="66" t="str">
        <f>IF(DATA!Q78="","",DATA!Q78)</f>
        <v/>
      </c>
      <c r="N72" s="66" t="str">
        <f>IF(DATA!R78="","",DATA!R78)</f>
        <v/>
      </c>
      <c r="O72" s="96" t="str" cm="1">
        <f t="array" ref="O72">IF(AND(M72:N72=""),"",SUMIF(M72:N72,"&lt;&gt;"))</f>
        <v/>
      </c>
      <c r="P72" s="66" t="str">
        <f>IF(DATA!S78="","",DATA!S78)</f>
        <v/>
      </c>
      <c r="Q72" s="66" t="str">
        <f>IF(DATA!T78="","",DATA!T78)</f>
        <v/>
      </c>
      <c r="R72" s="96" t="str" cm="1">
        <f t="array" ref="R72">IF(AND(P72:Q72=""),"",SUMIF(P72:Q72,"&lt;&gt;"))</f>
        <v/>
      </c>
      <c r="S72" s="66" t="str">
        <f>IF(DATA!U78="","",DATA!U78)</f>
        <v/>
      </c>
      <c r="T72" s="66" t="str">
        <f>IF(DATA!V78="","",DATA!V78)</f>
        <v/>
      </c>
      <c r="U72" s="66" t="str">
        <f>IF(DATA!W78="","",DATA!W78)</f>
        <v/>
      </c>
      <c r="V72" s="66" t="str">
        <f>IF(DATA!X78="","",DATA!X78)</f>
        <v/>
      </c>
      <c r="W72" s="66" t="str">
        <f>IF(DATA!Y78="","",DATA!Y78)</f>
        <v/>
      </c>
      <c r="X72" s="114" t="str" cm="1">
        <f t="array" ref="X72">IF(AND(_xlfn.HSTACK(I72,L72,O72,R72,S72,T72,U72,V72)=""),"",SUMPRODUCT(_xlfn.HSTACK(I72,L72,O72,R72,S72,T72,U72,V72),{1,1,1,1,1,1,1,1}))</f>
        <v/>
      </c>
      <c r="Y72" s="117" t="str" cm="1">
        <f t="array" ref="Y72">IF(COUNT(X72)=1,$Y$11*AVERAGE(IFERROR(_xlfn.HSTACK(G72:H72,J72:K72,M72:N72,P72:Q72,S72:V72)/TRANSPOSE(DATA!$AC$19:$AC$30),"")),"-")</f>
        <v>-</v>
      </c>
      <c r="Z72" s="121" t="str">
        <f t="shared" si="2"/>
        <v/>
      </c>
      <c r="AA72" s="93" t="str">
        <f t="shared" si="3"/>
        <v>Très Bien</v>
      </c>
      <c r="AB72" s="49" t="e">
        <f t="shared" si="5"/>
        <v>#VALUE!</v>
      </c>
      <c r="AC72" s="49" t="str">
        <f t="shared" si="4"/>
        <v/>
      </c>
    </row>
    <row r="73" spans="1:29" ht="15" customHeight="1" x14ac:dyDescent="0.25">
      <c r="A73" s="16">
        <f>DATA!A79</f>
        <v>0</v>
      </c>
      <c r="B73" s="65" t="str">
        <f>UPPER(DATA!B79)</f>
        <v/>
      </c>
      <c r="C73" s="75" t="str">
        <f>UPPER(DATA!C79)</f>
        <v/>
      </c>
      <c r="D73" s="65" t="str">
        <f>PROPER(DATA!G79)</f>
        <v/>
      </c>
      <c r="E73" s="73" t="str">
        <f>PROPER(DATA!H79)</f>
        <v/>
      </c>
      <c r="F73" s="74" t="str">
        <f>UPPER(DATA!I79)</f>
        <v/>
      </c>
      <c r="G73" s="66" t="str">
        <f>IF(DATA!M79="","",DATA!M79)</f>
        <v/>
      </c>
      <c r="H73" s="66" t="str">
        <f>IF(DATA!N79="","",DATA!N79)</f>
        <v/>
      </c>
      <c r="I73" s="96" t="str" cm="1">
        <f t="array" ref="I73">IF(AND(G73:H73=""),"",SUMIF(G73:H73,"&lt;&gt;"))</f>
        <v/>
      </c>
      <c r="J73" s="66" t="str">
        <f>IF(DATA!O79="","",DATA!O79)</f>
        <v/>
      </c>
      <c r="K73" s="66" t="str">
        <f>IF(DATA!P79="","",DATA!P79)</f>
        <v/>
      </c>
      <c r="L73" s="96" t="str" cm="1">
        <f t="array" ref="L73">IF(AND(J73:K73=""),"",SUMIF(J73:K73,"&lt;&gt;"))</f>
        <v/>
      </c>
      <c r="M73" s="66" t="str">
        <f>IF(DATA!Q79="","",DATA!Q79)</f>
        <v/>
      </c>
      <c r="N73" s="66" t="str">
        <f>IF(DATA!R79="","",DATA!R79)</f>
        <v/>
      </c>
      <c r="O73" s="96" t="str" cm="1">
        <f t="array" ref="O73">IF(AND(M73:N73=""),"",SUMIF(M73:N73,"&lt;&gt;"))</f>
        <v/>
      </c>
      <c r="P73" s="66" t="str">
        <f>IF(DATA!S79="","",DATA!S79)</f>
        <v/>
      </c>
      <c r="Q73" s="66" t="str">
        <f>IF(DATA!T79="","",DATA!T79)</f>
        <v/>
      </c>
      <c r="R73" s="96" t="str" cm="1">
        <f t="array" ref="R73">IF(AND(P73:Q73=""),"",SUMIF(P73:Q73,"&lt;&gt;"))</f>
        <v/>
      </c>
      <c r="S73" s="66" t="str">
        <f>IF(DATA!U79="","",DATA!U79)</f>
        <v/>
      </c>
      <c r="T73" s="66" t="str">
        <f>IF(DATA!V79="","",DATA!V79)</f>
        <v/>
      </c>
      <c r="U73" s="66" t="str">
        <f>IF(DATA!W79="","",DATA!W79)</f>
        <v/>
      </c>
      <c r="V73" s="66" t="str">
        <f>IF(DATA!X79="","",DATA!X79)</f>
        <v/>
      </c>
      <c r="W73" s="66" t="str">
        <f>IF(DATA!Y79="","",DATA!Y79)</f>
        <v/>
      </c>
      <c r="X73" s="114" t="str" cm="1">
        <f t="array" ref="X73">IF(AND(_xlfn.HSTACK(I73,L73,O73,R73,S73,T73,U73,V73)=""),"",SUMPRODUCT(_xlfn.HSTACK(I73,L73,O73,R73,S73,T73,U73,V73),{1,1,1,1,1,1,1,1}))</f>
        <v/>
      </c>
      <c r="Y73" s="117" t="str" cm="1">
        <f t="array" ref="Y73">IF(COUNT(X73)=1,$Y$11*AVERAGE(IFERROR(_xlfn.HSTACK(G73:H73,J73:K73,M73:N73,P73:Q73,S73:V73)/TRANSPOSE(DATA!$AC$19:$AC$30),"")),"-")</f>
        <v>-</v>
      </c>
      <c r="Z73" s="121" t="str">
        <f t="shared" si="2"/>
        <v/>
      </c>
      <c r="AA73" s="93" t="str">
        <f t="shared" si="3"/>
        <v>Très Bien</v>
      </c>
      <c r="AB73" s="49" t="e">
        <f t="shared" si="5"/>
        <v>#VALUE!</v>
      </c>
      <c r="AC73" s="49" t="str">
        <f t="shared" si="4"/>
        <v/>
      </c>
    </row>
    <row r="74" spans="1:29" ht="15" customHeight="1" x14ac:dyDescent="0.25">
      <c r="A74" s="16">
        <f>DATA!A80</f>
        <v>0</v>
      </c>
      <c r="B74" s="65" t="str">
        <f>UPPER(DATA!B80)</f>
        <v/>
      </c>
      <c r="C74" s="75" t="str">
        <f>UPPER(DATA!C80)</f>
        <v/>
      </c>
      <c r="D74" s="65" t="str">
        <f>PROPER(DATA!G80)</f>
        <v/>
      </c>
      <c r="E74" s="73" t="str">
        <f>PROPER(DATA!H80)</f>
        <v/>
      </c>
      <c r="F74" s="74" t="str">
        <f>UPPER(DATA!I80)</f>
        <v/>
      </c>
      <c r="G74" s="66" t="str">
        <f>IF(DATA!M80="","",DATA!M80)</f>
        <v/>
      </c>
      <c r="H74" s="66" t="str">
        <f>IF(DATA!N80="","",DATA!N80)</f>
        <v/>
      </c>
      <c r="I74" s="96" t="str" cm="1">
        <f t="array" ref="I74">IF(AND(G74:H74=""),"",SUMIF(G74:H74,"&lt;&gt;"))</f>
        <v/>
      </c>
      <c r="J74" s="66" t="str">
        <f>IF(DATA!O80="","",DATA!O80)</f>
        <v/>
      </c>
      <c r="K74" s="66" t="str">
        <f>IF(DATA!P80="","",DATA!P80)</f>
        <v/>
      </c>
      <c r="L74" s="96" t="str" cm="1">
        <f t="array" ref="L74">IF(AND(J74:K74=""),"",SUMIF(J74:K74,"&lt;&gt;"))</f>
        <v/>
      </c>
      <c r="M74" s="66" t="str">
        <f>IF(DATA!Q80="","",DATA!Q80)</f>
        <v/>
      </c>
      <c r="N74" s="66" t="str">
        <f>IF(DATA!R80="","",DATA!R80)</f>
        <v/>
      </c>
      <c r="O74" s="96" t="str" cm="1">
        <f t="array" ref="O74">IF(AND(M74:N74=""),"",SUMIF(M74:N74,"&lt;&gt;"))</f>
        <v/>
      </c>
      <c r="P74" s="66" t="str">
        <f>IF(DATA!S80="","",DATA!S80)</f>
        <v/>
      </c>
      <c r="Q74" s="66" t="str">
        <f>IF(DATA!T80="","",DATA!T80)</f>
        <v/>
      </c>
      <c r="R74" s="96" t="str" cm="1">
        <f t="array" ref="R74">IF(AND(P74:Q74=""),"",SUMIF(P74:Q74,"&lt;&gt;"))</f>
        <v/>
      </c>
      <c r="S74" s="66" t="str">
        <f>IF(DATA!U80="","",DATA!U80)</f>
        <v/>
      </c>
      <c r="T74" s="66" t="str">
        <f>IF(DATA!V80="","",DATA!V80)</f>
        <v/>
      </c>
      <c r="U74" s="66" t="str">
        <f>IF(DATA!W80="","",DATA!W80)</f>
        <v/>
      </c>
      <c r="V74" s="66" t="str">
        <f>IF(DATA!X80="","",DATA!X80)</f>
        <v/>
      </c>
      <c r="W74" s="66" t="str">
        <f>IF(DATA!Y80="","",DATA!Y80)</f>
        <v/>
      </c>
      <c r="X74" s="114" t="str" cm="1">
        <f t="array" ref="X74">IF(AND(_xlfn.HSTACK(I74,L74,O74,R74,S74,T74,U74,V74)=""),"",SUMPRODUCT(_xlfn.HSTACK(I74,L74,O74,R74,S74,T74,U74,V74),{1,1,1,1,1,1,1,1}))</f>
        <v/>
      </c>
      <c r="Y74" s="117" t="str" cm="1">
        <f t="array" ref="Y74">IF(COUNT(X74)=1,$Y$11*AVERAGE(IFERROR(_xlfn.HSTACK(G74:H74,J74:K74,M74:N74,P74:Q74,S74:V74)/TRANSPOSE(DATA!$AC$19:$AC$30),"")),"-")</f>
        <v>-</v>
      </c>
      <c r="Z74" s="121" t="str">
        <f t="shared" si="2"/>
        <v/>
      </c>
      <c r="AA74" s="93" t="str">
        <f t="shared" si="3"/>
        <v>Très Bien</v>
      </c>
      <c r="AB74" s="49" t="e">
        <f t="shared" si="5"/>
        <v>#VALUE!</v>
      </c>
      <c r="AC74" s="49" t="str">
        <f t="shared" si="4"/>
        <v/>
      </c>
    </row>
    <row r="75" spans="1:29" ht="15" customHeight="1" x14ac:dyDescent="0.25">
      <c r="A75" s="16">
        <f>DATA!A81</f>
        <v>0</v>
      </c>
      <c r="B75" s="65" t="str">
        <f>UPPER(DATA!B81)</f>
        <v/>
      </c>
      <c r="C75" s="75" t="str">
        <f>UPPER(DATA!C81)</f>
        <v/>
      </c>
      <c r="D75" s="65" t="str">
        <f>PROPER(DATA!G81)</f>
        <v/>
      </c>
      <c r="E75" s="73" t="str">
        <f>PROPER(DATA!H81)</f>
        <v/>
      </c>
      <c r="F75" s="74" t="str">
        <f>UPPER(DATA!I81)</f>
        <v/>
      </c>
      <c r="G75" s="66" t="str">
        <f>IF(DATA!M81="","",DATA!M81)</f>
        <v/>
      </c>
      <c r="H75" s="66" t="str">
        <f>IF(DATA!N81="","",DATA!N81)</f>
        <v/>
      </c>
      <c r="I75" s="96" t="str" cm="1">
        <f t="array" ref="I75">IF(AND(G75:H75=""),"",SUMIF(G75:H75,"&lt;&gt;"))</f>
        <v/>
      </c>
      <c r="J75" s="66" t="str">
        <f>IF(DATA!O81="","",DATA!O81)</f>
        <v/>
      </c>
      <c r="K75" s="66" t="str">
        <f>IF(DATA!P81="","",DATA!P81)</f>
        <v/>
      </c>
      <c r="L75" s="96" t="str" cm="1">
        <f t="array" ref="L75">IF(AND(J75:K75=""),"",SUMIF(J75:K75,"&lt;&gt;"))</f>
        <v/>
      </c>
      <c r="M75" s="66" t="str">
        <f>IF(DATA!Q81="","",DATA!Q81)</f>
        <v/>
      </c>
      <c r="N75" s="66" t="str">
        <f>IF(DATA!R81="","",DATA!R81)</f>
        <v/>
      </c>
      <c r="O75" s="96" t="str" cm="1">
        <f t="array" ref="O75">IF(AND(M75:N75=""),"",SUMIF(M75:N75,"&lt;&gt;"))</f>
        <v/>
      </c>
      <c r="P75" s="66" t="str">
        <f>IF(DATA!S81="","",DATA!S81)</f>
        <v/>
      </c>
      <c r="Q75" s="66" t="str">
        <f>IF(DATA!T81="","",DATA!T81)</f>
        <v/>
      </c>
      <c r="R75" s="96" t="str" cm="1">
        <f t="array" ref="R75">IF(AND(P75:Q75=""),"",SUMIF(P75:Q75,"&lt;&gt;"))</f>
        <v/>
      </c>
      <c r="S75" s="66" t="str">
        <f>IF(DATA!U81="","",DATA!U81)</f>
        <v/>
      </c>
      <c r="T75" s="66" t="str">
        <f>IF(DATA!V81="","",DATA!V81)</f>
        <v/>
      </c>
      <c r="U75" s="66" t="str">
        <f>IF(DATA!W81="","",DATA!W81)</f>
        <v/>
      </c>
      <c r="V75" s="66" t="str">
        <f>IF(DATA!X81="","",DATA!X81)</f>
        <v/>
      </c>
      <c r="W75" s="66" t="str">
        <f>IF(DATA!Y81="","",DATA!Y81)</f>
        <v/>
      </c>
      <c r="X75" s="114" t="str" cm="1">
        <f t="array" ref="X75">IF(AND(_xlfn.HSTACK(I75,L75,O75,R75,S75,T75,U75,V75)=""),"",SUMPRODUCT(_xlfn.HSTACK(I75,L75,O75,R75,S75,T75,U75,V75),{1,1,1,1,1,1,1,1}))</f>
        <v/>
      </c>
      <c r="Y75" s="117" t="str" cm="1">
        <f t="array" ref="Y75">IF(COUNT(X75)=1,$Y$11*AVERAGE(IFERROR(_xlfn.HSTACK(G75:H75,J75:K75,M75:N75,P75:Q75,S75:V75)/TRANSPOSE(DATA!$AC$19:$AC$30),"")),"-")</f>
        <v>-</v>
      </c>
      <c r="Z75" s="121" t="str">
        <f t="shared" si="2"/>
        <v/>
      </c>
      <c r="AA75" s="93" t="str">
        <f t="shared" si="3"/>
        <v>Très Bien</v>
      </c>
      <c r="AB75" s="49" t="e">
        <f t="shared" si="5"/>
        <v>#VALUE!</v>
      </c>
      <c r="AC75" s="49" t="str">
        <f t="shared" si="4"/>
        <v/>
      </c>
    </row>
    <row r="76" spans="1:29" ht="15" customHeight="1" x14ac:dyDescent="0.25">
      <c r="A76" s="16">
        <f>DATA!A82</f>
        <v>0</v>
      </c>
      <c r="B76" s="65" t="str">
        <f>UPPER(DATA!B82)</f>
        <v/>
      </c>
      <c r="C76" s="75" t="str">
        <f>UPPER(DATA!C82)</f>
        <v/>
      </c>
      <c r="D76" s="65" t="str">
        <f>PROPER(DATA!G82)</f>
        <v/>
      </c>
      <c r="E76" s="73" t="str">
        <f>PROPER(DATA!H82)</f>
        <v/>
      </c>
      <c r="F76" s="74" t="str">
        <f>UPPER(DATA!I82)</f>
        <v/>
      </c>
      <c r="G76" s="66" t="str">
        <f>IF(DATA!M82="","",DATA!M82)</f>
        <v/>
      </c>
      <c r="H76" s="66" t="str">
        <f>IF(DATA!N82="","",DATA!N82)</f>
        <v/>
      </c>
      <c r="I76" s="96" t="str" cm="1">
        <f t="array" ref="I76">IF(AND(G76:H76=""),"",SUMIF(G76:H76,"&lt;&gt;"))</f>
        <v/>
      </c>
      <c r="J76" s="66" t="str">
        <f>IF(DATA!O82="","",DATA!O82)</f>
        <v/>
      </c>
      <c r="K76" s="66" t="str">
        <f>IF(DATA!P82="","",DATA!P82)</f>
        <v/>
      </c>
      <c r="L76" s="96" t="str" cm="1">
        <f t="array" ref="L76">IF(AND(J76:K76=""),"",SUMIF(J76:K76,"&lt;&gt;"))</f>
        <v/>
      </c>
      <c r="M76" s="66" t="str">
        <f>IF(DATA!Q82="","",DATA!Q82)</f>
        <v/>
      </c>
      <c r="N76" s="66" t="str">
        <f>IF(DATA!R82="","",DATA!R82)</f>
        <v/>
      </c>
      <c r="O76" s="96" t="str" cm="1">
        <f t="array" ref="O76">IF(AND(M76:N76=""),"",SUMIF(M76:N76,"&lt;&gt;"))</f>
        <v/>
      </c>
      <c r="P76" s="66" t="str">
        <f>IF(DATA!S82="","",DATA!S82)</f>
        <v/>
      </c>
      <c r="Q76" s="66" t="str">
        <f>IF(DATA!T82="","",DATA!T82)</f>
        <v/>
      </c>
      <c r="R76" s="96" t="str" cm="1">
        <f t="array" ref="R76">IF(AND(P76:Q76=""),"",SUMIF(P76:Q76,"&lt;&gt;"))</f>
        <v/>
      </c>
      <c r="S76" s="66" t="str">
        <f>IF(DATA!U82="","",DATA!U82)</f>
        <v/>
      </c>
      <c r="T76" s="66" t="str">
        <f>IF(DATA!V82="","",DATA!V82)</f>
        <v/>
      </c>
      <c r="U76" s="66" t="str">
        <f>IF(DATA!W82="","",DATA!W82)</f>
        <v/>
      </c>
      <c r="V76" s="66" t="str">
        <f>IF(DATA!X82="","",DATA!X82)</f>
        <v/>
      </c>
      <c r="W76" s="66" t="str">
        <f>IF(DATA!Y82="","",DATA!Y82)</f>
        <v/>
      </c>
      <c r="X76" s="114" t="str" cm="1">
        <f t="array" ref="X76">IF(AND(_xlfn.HSTACK(I76,L76,O76,R76,S76,T76,U76,V76)=""),"",SUMPRODUCT(_xlfn.HSTACK(I76,L76,O76,R76,S76,T76,U76,V76),{1,1,1,1,1,1,1,1}))</f>
        <v/>
      </c>
      <c r="Y76" s="117" t="str" cm="1">
        <f t="array" ref="Y76">IF(COUNT(X76)=1,$Y$11*AVERAGE(IFERROR(_xlfn.HSTACK(G76:H76,J76:K76,M76:N76,P76:Q76,S76:V76)/TRANSPOSE(DATA!$AC$19:$AC$30),"")),"-")</f>
        <v>-</v>
      </c>
      <c r="Z76" s="121" t="str">
        <f t="shared" si="2"/>
        <v/>
      </c>
      <c r="AA76" s="93" t="str">
        <f t="shared" si="3"/>
        <v>Très Bien</v>
      </c>
      <c r="AB76" s="49" t="e">
        <f t="shared" si="5"/>
        <v>#VALUE!</v>
      </c>
      <c r="AC76" s="49" t="str">
        <f t="shared" si="4"/>
        <v/>
      </c>
    </row>
    <row r="77" spans="1:29" ht="15" customHeight="1" x14ac:dyDescent="0.25">
      <c r="A77" s="16">
        <f>DATA!A83</f>
        <v>0</v>
      </c>
      <c r="B77" s="65" t="str">
        <f>UPPER(DATA!B83)</f>
        <v/>
      </c>
      <c r="C77" s="75" t="str">
        <f>UPPER(DATA!C83)</f>
        <v/>
      </c>
      <c r="D77" s="65" t="str">
        <f>PROPER(DATA!G83)</f>
        <v/>
      </c>
      <c r="E77" s="73" t="str">
        <f>PROPER(DATA!H83)</f>
        <v/>
      </c>
      <c r="F77" s="74" t="str">
        <f>UPPER(DATA!I83)</f>
        <v/>
      </c>
      <c r="G77" s="66" t="str">
        <f>IF(DATA!M83="","",DATA!M83)</f>
        <v/>
      </c>
      <c r="H77" s="66" t="str">
        <f>IF(DATA!N83="","",DATA!N83)</f>
        <v/>
      </c>
      <c r="I77" s="96" t="str" cm="1">
        <f t="array" ref="I77">IF(AND(G77:H77=""),"",SUMIF(G77:H77,"&lt;&gt;"))</f>
        <v/>
      </c>
      <c r="J77" s="66" t="str">
        <f>IF(DATA!O83="","",DATA!O83)</f>
        <v/>
      </c>
      <c r="K77" s="66" t="str">
        <f>IF(DATA!P83="","",DATA!P83)</f>
        <v/>
      </c>
      <c r="L77" s="96" t="str" cm="1">
        <f t="array" ref="L77">IF(AND(J77:K77=""),"",SUMIF(J77:K77,"&lt;&gt;"))</f>
        <v/>
      </c>
      <c r="M77" s="66" t="str">
        <f>IF(DATA!Q83="","",DATA!Q83)</f>
        <v/>
      </c>
      <c r="N77" s="66" t="str">
        <f>IF(DATA!R83="","",DATA!R83)</f>
        <v/>
      </c>
      <c r="O77" s="96" t="str" cm="1">
        <f t="array" ref="O77">IF(AND(M77:N77=""),"",SUMIF(M77:N77,"&lt;&gt;"))</f>
        <v/>
      </c>
      <c r="P77" s="66" t="str">
        <f>IF(DATA!S83="","",DATA!S83)</f>
        <v/>
      </c>
      <c r="Q77" s="66" t="str">
        <f>IF(DATA!T83="","",DATA!T83)</f>
        <v/>
      </c>
      <c r="R77" s="96" t="str" cm="1">
        <f t="array" ref="R77">IF(AND(P77:Q77=""),"",SUMIF(P77:Q77,"&lt;&gt;"))</f>
        <v/>
      </c>
      <c r="S77" s="66" t="str">
        <f>IF(DATA!U83="","",DATA!U83)</f>
        <v/>
      </c>
      <c r="T77" s="66" t="str">
        <f>IF(DATA!V83="","",DATA!V83)</f>
        <v/>
      </c>
      <c r="U77" s="66" t="str">
        <f>IF(DATA!W83="","",DATA!W83)</f>
        <v/>
      </c>
      <c r="V77" s="66" t="str">
        <f>IF(DATA!X83="","",DATA!X83)</f>
        <v/>
      </c>
      <c r="W77" s="66" t="str">
        <f>IF(DATA!Y83="","",DATA!Y83)</f>
        <v/>
      </c>
      <c r="X77" s="114" t="str" cm="1">
        <f t="array" ref="X77">IF(AND(_xlfn.HSTACK(I77,L77,O77,R77,S77,T77,U77,V77)=""),"",SUMPRODUCT(_xlfn.HSTACK(I77,L77,O77,R77,S77,T77,U77,V77),{1,1,1,1,1,1,1,1}))</f>
        <v/>
      </c>
      <c r="Y77" s="117" t="str" cm="1">
        <f t="array" ref="Y77">IF(COUNT(X77)=1,$Y$11*AVERAGE(IFERROR(_xlfn.HSTACK(G77:H77,J77:K77,M77:N77,P77:Q77,S77:V77)/TRANSPOSE(DATA!$AC$19:$AC$30),"")),"-")</f>
        <v>-</v>
      </c>
      <c r="Z77" s="121" t="str">
        <f t="shared" si="2"/>
        <v/>
      </c>
      <c r="AA77" s="93" t="str">
        <f t="shared" si="3"/>
        <v>Très Bien</v>
      </c>
      <c r="AB77" s="49" t="e">
        <f t="shared" ref="AB77:AB112" si="6">RANK(Y77,$Y$13:$Y$112,)</f>
        <v>#VALUE!</v>
      </c>
      <c r="AC77" s="49" t="str">
        <f t="shared" si="4"/>
        <v/>
      </c>
    </row>
    <row r="78" spans="1:29" ht="15" customHeight="1" x14ac:dyDescent="0.25">
      <c r="A78" s="16">
        <f>DATA!A84</f>
        <v>0</v>
      </c>
      <c r="B78" s="65" t="str">
        <f>UPPER(DATA!B84)</f>
        <v/>
      </c>
      <c r="C78" s="75" t="str">
        <f>UPPER(DATA!C84)</f>
        <v/>
      </c>
      <c r="D78" s="65" t="str">
        <f>PROPER(DATA!G84)</f>
        <v/>
      </c>
      <c r="E78" s="73" t="str">
        <f>PROPER(DATA!H84)</f>
        <v/>
      </c>
      <c r="F78" s="74" t="str">
        <f>UPPER(DATA!I84)</f>
        <v/>
      </c>
      <c r="G78" s="66" t="str">
        <f>IF(DATA!M84="","",DATA!M84)</f>
        <v/>
      </c>
      <c r="H78" s="66" t="str">
        <f>IF(DATA!N84="","",DATA!N84)</f>
        <v/>
      </c>
      <c r="I78" s="96" t="str" cm="1">
        <f t="array" ref="I78">IF(AND(G78:H78=""),"",SUMIF(G78:H78,"&lt;&gt;"))</f>
        <v/>
      </c>
      <c r="J78" s="66" t="str">
        <f>IF(DATA!O84="","",DATA!O84)</f>
        <v/>
      </c>
      <c r="K78" s="66" t="str">
        <f>IF(DATA!P84="","",DATA!P84)</f>
        <v/>
      </c>
      <c r="L78" s="96" t="str" cm="1">
        <f t="array" ref="L78">IF(AND(J78:K78=""),"",SUMIF(J78:K78,"&lt;&gt;"))</f>
        <v/>
      </c>
      <c r="M78" s="66" t="str">
        <f>IF(DATA!Q84="","",DATA!Q84)</f>
        <v/>
      </c>
      <c r="N78" s="66" t="str">
        <f>IF(DATA!R84="","",DATA!R84)</f>
        <v/>
      </c>
      <c r="O78" s="96" t="str" cm="1">
        <f t="array" ref="O78">IF(AND(M78:N78=""),"",SUMIF(M78:N78,"&lt;&gt;"))</f>
        <v/>
      </c>
      <c r="P78" s="66" t="str">
        <f>IF(DATA!S84="","",DATA!S84)</f>
        <v/>
      </c>
      <c r="Q78" s="66" t="str">
        <f>IF(DATA!T84="","",DATA!T84)</f>
        <v/>
      </c>
      <c r="R78" s="96" t="str" cm="1">
        <f t="array" ref="R78">IF(AND(P78:Q78=""),"",SUMIF(P78:Q78,"&lt;&gt;"))</f>
        <v/>
      </c>
      <c r="S78" s="66" t="str">
        <f>IF(DATA!U84="","",DATA!U84)</f>
        <v/>
      </c>
      <c r="T78" s="66" t="str">
        <f>IF(DATA!V84="","",DATA!V84)</f>
        <v/>
      </c>
      <c r="U78" s="66" t="str">
        <f>IF(DATA!W84="","",DATA!W84)</f>
        <v/>
      </c>
      <c r="V78" s="66" t="str">
        <f>IF(DATA!X84="","",DATA!X84)</f>
        <v/>
      </c>
      <c r="W78" s="66" t="str">
        <f>IF(DATA!Y84="","",DATA!Y84)</f>
        <v/>
      </c>
      <c r="X78" s="114" t="str" cm="1">
        <f t="array" ref="X78">IF(AND(_xlfn.HSTACK(I78,L78,O78,R78,S78,T78,U78,V78)=""),"",SUMPRODUCT(_xlfn.HSTACK(I78,L78,O78,R78,S78,T78,U78,V78),{1,1,1,1,1,1,1,1}))</f>
        <v/>
      </c>
      <c r="Y78" s="117" t="str" cm="1">
        <f t="array" ref="Y78">IF(COUNT(X78)=1,$Y$11*AVERAGE(IFERROR(_xlfn.HSTACK(G78:H78,J78:K78,M78:N78,P78:Q78,S78:V78)/TRANSPOSE(DATA!$AC$19:$AC$30),"")),"-")</f>
        <v>-</v>
      </c>
      <c r="Z78" s="121" t="str">
        <f t="shared" ref="Z78:Z112" si="7">IF(ISERROR(AB78),"",AB78&amp;IF(AB78=1,IF(E78="M","er","ère"),"ème")&amp;IF(AC78&gt;1,"Ex",""))</f>
        <v/>
      </c>
      <c r="AA78" s="93" t="str">
        <f t="shared" ref="AA78:AA112" si="8">IF(Y78&gt;=10,"Très Bien",IF(Y78&gt;=8,"Bien",IF(Y78&gt;=6,"Assez Bien",IF(Y78&gt;=5,"Passable",IF(Y78&gt;=3,"Médiocre",IF(Y78&gt;=1,"Échec",IF(Y78&lt;=1,"-")))))))</f>
        <v>Très Bien</v>
      </c>
      <c r="AB78" s="49" t="e">
        <f t="shared" si="6"/>
        <v>#VALUE!</v>
      </c>
      <c r="AC78" s="49" t="str">
        <f t="shared" ref="AC78:AC112" si="9">IF(ISERROR(AB78),"",COUNTIF($Y$13:$Y$112,Y78))</f>
        <v/>
      </c>
    </row>
    <row r="79" spans="1:29" ht="15" customHeight="1" x14ac:dyDescent="0.25">
      <c r="A79" s="16">
        <f>DATA!A85</f>
        <v>0</v>
      </c>
      <c r="B79" s="65" t="str">
        <f>UPPER(DATA!B85)</f>
        <v/>
      </c>
      <c r="C79" s="75" t="str">
        <f>UPPER(DATA!C85)</f>
        <v/>
      </c>
      <c r="D79" s="65" t="str">
        <f>PROPER(DATA!G85)</f>
        <v/>
      </c>
      <c r="E79" s="73" t="str">
        <f>PROPER(DATA!H85)</f>
        <v/>
      </c>
      <c r="F79" s="74" t="str">
        <f>UPPER(DATA!I85)</f>
        <v/>
      </c>
      <c r="G79" s="66" t="str">
        <f>IF(DATA!M85="","",DATA!M85)</f>
        <v/>
      </c>
      <c r="H79" s="66" t="str">
        <f>IF(DATA!N85="","",DATA!N85)</f>
        <v/>
      </c>
      <c r="I79" s="96" t="str" cm="1">
        <f t="array" ref="I79">IF(AND(G79:H79=""),"",SUMIF(G79:H79,"&lt;&gt;"))</f>
        <v/>
      </c>
      <c r="J79" s="66" t="str">
        <f>IF(DATA!O85="","",DATA!O85)</f>
        <v/>
      </c>
      <c r="K79" s="66" t="str">
        <f>IF(DATA!P85="","",DATA!P85)</f>
        <v/>
      </c>
      <c r="L79" s="96" t="str" cm="1">
        <f t="array" ref="L79">IF(AND(J79:K79=""),"",SUMIF(J79:K79,"&lt;&gt;"))</f>
        <v/>
      </c>
      <c r="M79" s="66" t="str">
        <f>IF(DATA!Q85="","",DATA!Q85)</f>
        <v/>
      </c>
      <c r="N79" s="66" t="str">
        <f>IF(DATA!R85="","",DATA!R85)</f>
        <v/>
      </c>
      <c r="O79" s="96" t="str" cm="1">
        <f t="array" ref="O79">IF(AND(M79:N79=""),"",SUMIF(M79:N79,"&lt;&gt;"))</f>
        <v/>
      </c>
      <c r="P79" s="66" t="str">
        <f>IF(DATA!S85="","",DATA!S85)</f>
        <v/>
      </c>
      <c r="Q79" s="66" t="str">
        <f>IF(DATA!T85="","",DATA!T85)</f>
        <v/>
      </c>
      <c r="R79" s="96" t="str" cm="1">
        <f t="array" ref="R79">IF(AND(P79:Q79=""),"",SUMIF(P79:Q79,"&lt;&gt;"))</f>
        <v/>
      </c>
      <c r="S79" s="66" t="str">
        <f>IF(DATA!U85="","",DATA!U85)</f>
        <v/>
      </c>
      <c r="T79" s="66" t="str">
        <f>IF(DATA!V85="","",DATA!V85)</f>
        <v/>
      </c>
      <c r="U79" s="66" t="str">
        <f>IF(DATA!W85="","",DATA!W85)</f>
        <v/>
      </c>
      <c r="V79" s="66" t="str">
        <f>IF(DATA!X85="","",DATA!X85)</f>
        <v/>
      </c>
      <c r="W79" s="66" t="str">
        <f>IF(DATA!Y85="","",DATA!Y85)</f>
        <v/>
      </c>
      <c r="X79" s="114" t="str" cm="1">
        <f t="array" ref="X79">IF(AND(_xlfn.HSTACK(I79,L79,O79,R79,S79,T79,U79,V79)=""),"",SUMPRODUCT(_xlfn.HSTACK(I79,L79,O79,R79,S79,T79,U79,V79),{1,1,1,1,1,1,1,1}))</f>
        <v/>
      </c>
      <c r="Y79" s="117" t="str" cm="1">
        <f t="array" ref="Y79">IF(COUNT(X79)=1,$Y$11*AVERAGE(IFERROR(_xlfn.HSTACK(G79:H79,J79:K79,M79:N79,P79:Q79,S79:V79)/TRANSPOSE(DATA!$AC$19:$AC$30),"")),"-")</f>
        <v>-</v>
      </c>
      <c r="Z79" s="121" t="str">
        <f t="shared" si="7"/>
        <v/>
      </c>
      <c r="AA79" s="93" t="str">
        <f t="shared" si="8"/>
        <v>Très Bien</v>
      </c>
      <c r="AB79" s="49" t="e">
        <f t="shared" si="6"/>
        <v>#VALUE!</v>
      </c>
      <c r="AC79" s="49" t="str">
        <f t="shared" si="9"/>
        <v/>
      </c>
    </row>
    <row r="80" spans="1:29" ht="15" customHeight="1" x14ac:dyDescent="0.25">
      <c r="A80" s="16">
        <f>DATA!A86</f>
        <v>0</v>
      </c>
      <c r="B80" s="65" t="str">
        <f>UPPER(DATA!B86)</f>
        <v/>
      </c>
      <c r="C80" s="75" t="str">
        <f>UPPER(DATA!C86)</f>
        <v/>
      </c>
      <c r="D80" s="65" t="str">
        <f>PROPER(DATA!G86)</f>
        <v/>
      </c>
      <c r="E80" s="73" t="str">
        <f>PROPER(DATA!H86)</f>
        <v/>
      </c>
      <c r="F80" s="74" t="str">
        <f>UPPER(DATA!I86)</f>
        <v/>
      </c>
      <c r="G80" s="66" t="str">
        <f>IF(DATA!M86="","",DATA!M86)</f>
        <v/>
      </c>
      <c r="H80" s="66" t="str">
        <f>IF(DATA!N86="","",DATA!N86)</f>
        <v/>
      </c>
      <c r="I80" s="96" t="str" cm="1">
        <f t="array" ref="I80">IF(AND(G80:H80=""),"",SUMIF(G80:H80,"&lt;&gt;"))</f>
        <v/>
      </c>
      <c r="J80" s="66" t="str">
        <f>IF(DATA!O86="","",DATA!O86)</f>
        <v/>
      </c>
      <c r="K80" s="66" t="str">
        <f>IF(DATA!P86="","",DATA!P86)</f>
        <v/>
      </c>
      <c r="L80" s="96" t="str" cm="1">
        <f t="array" ref="L80">IF(AND(J80:K80=""),"",SUMIF(J80:K80,"&lt;&gt;"))</f>
        <v/>
      </c>
      <c r="M80" s="66" t="str">
        <f>IF(DATA!Q86="","",DATA!Q86)</f>
        <v/>
      </c>
      <c r="N80" s="66" t="str">
        <f>IF(DATA!R86="","",DATA!R86)</f>
        <v/>
      </c>
      <c r="O80" s="96" t="str" cm="1">
        <f t="array" ref="O80">IF(AND(M80:N80=""),"",SUMIF(M80:N80,"&lt;&gt;"))</f>
        <v/>
      </c>
      <c r="P80" s="66" t="str">
        <f>IF(DATA!S86="","",DATA!S86)</f>
        <v/>
      </c>
      <c r="Q80" s="66" t="str">
        <f>IF(DATA!T86="","",DATA!T86)</f>
        <v/>
      </c>
      <c r="R80" s="96" t="str" cm="1">
        <f t="array" ref="R80">IF(AND(P80:Q80=""),"",SUMIF(P80:Q80,"&lt;&gt;"))</f>
        <v/>
      </c>
      <c r="S80" s="66" t="str">
        <f>IF(DATA!U86="","",DATA!U86)</f>
        <v/>
      </c>
      <c r="T80" s="66" t="str">
        <f>IF(DATA!V86="","",DATA!V86)</f>
        <v/>
      </c>
      <c r="U80" s="66" t="str">
        <f>IF(DATA!W86="","",DATA!W86)</f>
        <v/>
      </c>
      <c r="V80" s="66" t="str">
        <f>IF(DATA!X86="","",DATA!X86)</f>
        <v/>
      </c>
      <c r="W80" s="66" t="str">
        <f>IF(DATA!Y86="","",DATA!Y86)</f>
        <v/>
      </c>
      <c r="X80" s="114" t="str" cm="1">
        <f t="array" ref="X80">IF(AND(_xlfn.HSTACK(I80,L80,O80,R80,S80,T80,U80,V80)=""),"",SUMPRODUCT(_xlfn.HSTACK(I80,L80,O80,R80,S80,T80,U80,V80),{1,1,1,1,1,1,1,1}))</f>
        <v/>
      </c>
      <c r="Y80" s="117" t="str" cm="1">
        <f t="array" ref="Y80">IF(COUNT(X80)=1,$Y$11*AVERAGE(IFERROR(_xlfn.HSTACK(G80:H80,J80:K80,M80:N80,P80:Q80,S80:V80)/TRANSPOSE(DATA!$AC$19:$AC$30),"")),"-")</f>
        <v>-</v>
      </c>
      <c r="Z80" s="121" t="str">
        <f t="shared" si="7"/>
        <v/>
      </c>
      <c r="AA80" s="93" t="str">
        <f t="shared" si="8"/>
        <v>Très Bien</v>
      </c>
      <c r="AB80" s="49" t="e">
        <f t="shared" si="6"/>
        <v>#VALUE!</v>
      </c>
      <c r="AC80" s="49" t="str">
        <f t="shared" si="9"/>
        <v/>
      </c>
    </row>
    <row r="81" spans="1:29" ht="15" customHeight="1" x14ac:dyDescent="0.25">
      <c r="A81" s="16">
        <f>DATA!A87</f>
        <v>0</v>
      </c>
      <c r="B81" s="65" t="str">
        <f>UPPER(DATA!B87)</f>
        <v/>
      </c>
      <c r="C81" s="75" t="str">
        <f>UPPER(DATA!C87)</f>
        <v/>
      </c>
      <c r="D81" s="65" t="str">
        <f>PROPER(DATA!G87)</f>
        <v/>
      </c>
      <c r="E81" s="73" t="str">
        <f>PROPER(DATA!H87)</f>
        <v/>
      </c>
      <c r="F81" s="74" t="str">
        <f>UPPER(DATA!I87)</f>
        <v/>
      </c>
      <c r="G81" s="66" t="str">
        <f>IF(DATA!M87="","",DATA!M87)</f>
        <v/>
      </c>
      <c r="H81" s="66" t="str">
        <f>IF(DATA!N87="","",DATA!N87)</f>
        <v/>
      </c>
      <c r="I81" s="96" t="str" cm="1">
        <f t="array" ref="I81">IF(AND(G81:H81=""),"",SUMIF(G81:H81,"&lt;&gt;"))</f>
        <v/>
      </c>
      <c r="J81" s="66" t="str">
        <f>IF(DATA!O87="","",DATA!O87)</f>
        <v/>
      </c>
      <c r="K81" s="66" t="str">
        <f>IF(DATA!P87="","",DATA!P87)</f>
        <v/>
      </c>
      <c r="L81" s="96" t="str" cm="1">
        <f t="array" ref="L81">IF(AND(J81:K81=""),"",SUMIF(J81:K81,"&lt;&gt;"))</f>
        <v/>
      </c>
      <c r="M81" s="66" t="str">
        <f>IF(DATA!Q87="","",DATA!Q87)</f>
        <v/>
      </c>
      <c r="N81" s="66" t="str">
        <f>IF(DATA!R87="","",DATA!R87)</f>
        <v/>
      </c>
      <c r="O81" s="96" t="str" cm="1">
        <f t="array" ref="O81">IF(AND(M81:N81=""),"",SUMIF(M81:N81,"&lt;&gt;"))</f>
        <v/>
      </c>
      <c r="P81" s="66" t="str">
        <f>IF(DATA!S87="","",DATA!S87)</f>
        <v/>
      </c>
      <c r="Q81" s="66" t="str">
        <f>IF(DATA!T87="","",DATA!T87)</f>
        <v/>
      </c>
      <c r="R81" s="96" t="str" cm="1">
        <f t="array" ref="R81">IF(AND(P81:Q81=""),"",SUMIF(P81:Q81,"&lt;&gt;"))</f>
        <v/>
      </c>
      <c r="S81" s="66" t="str">
        <f>IF(DATA!U87="","",DATA!U87)</f>
        <v/>
      </c>
      <c r="T81" s="66" t="str">
        <f>IF(DATA!V87="","",DATA!V87)</f>
        <v/>
      </c>
      <c r="U81" s="66" t="str">
        <f>IF(DATA!W87="","",DATA!W87)</f>
        <v/>
      </c>
      <c r="V81" s="66" t="str">
        <f>IF(DATA!X87="","",DATA!X87)</f>
        <v/>
      </c>
      <c r="W81" s="66" t="str">
        <f>IF(DATA!Y87="","",DATA!Y87)</f>
        <v/>
      </c>
      <c r="X81" s="114" t="str" cm="1">
        <f t="array" ref="X81">IF(AND(_xlfn.HSTACK(I81,L81,O81,R81,S81,T81,U81,V81)=""),"",SUMPRODUCT(_xlfn.HSTACK(I81,L81,O81,R81,S81,T81,U81,V81),{1,1,1,1,1,1,1,1}))</f>
        <v/>
      </c>
      <c r="Y81" s="117" t="str" cm="1">
        <f t="array" ref="Y81">IF(COUNT(X81)=1,$Y$11*AVERAGE(IFERROR(_xlfn.HSTACK(G81:H81,J81:K81,M81:N81,P81:Q81,S81:V81)/TRANSPOSE(DATA!$AC$19:$AC$30),"")),"-")</f>
        <v>-</v>
      </c>
      <c r="Z81" s="121" t="str">
        <f t="shared" si="7"/>
        <v/>
      </c>
      <c r="AA81" s="93" t="str">
        <f t="shared" si="8"/>
        <v>Très Bien</v>
      </c>
      <c r="AB81" s="49" t="e">
        <f t="shared" si="6"/>
        <v>#VALUE!</v>
      </c>
      <c r="AC81" s="49" t="str">
        <f t="shared" si="9"/>
        <v/>
      </c>
    </row>
    <row r="82" spans="1:29" ht="15" customHeight="1" x14ac:dyDescent="0.25">
      <c r="A82" s="16">
        <f>DATA!A88</f>
        <v>0</v>
      </c>
      <c r="B82" s="65" t="str">
        <f>UPPER(DATA!B88)</f>
        <v/>
      </c>
      <c r="C82" s="75" t="str">
        <f>UPPER(DATA!C88)</f>
        <v/>
      </c>
      <c r="D82" s="65" t="str">
        <f>PROPER(DATA!G88)</f>
        <v/>
      </c>
      <c r="E82" s="73" t="str">
        <f>PROPER(DATA!H88)</f>
        <v/>
      </c>
      <c r="F82" s="74" t="str">
        <f>UPPER(DATA!I88)</f>
        <v/>
      </c>
      <c r="G82" s="66" t="str">
        <f>IF(DATA!M88="","",DATA!M88)</f>
        <v/>
      </c>
      <c r="H82" s="66" t="str">
        <f>IF(DATA!N88="","",DATA!N88)</f>
        <v/>
      </c>
      <c r="I82" s="96" t="str" cm="1">
        <f t="array" ref="I82">IF(AND(G82:H82=""),"",SUMIF(G82:H82,"&lt;&gt;"))</f>
        <v/>
      </c>
      <c r="J82" s="66" t="str">
        <f>IF(DATA!O88="","",DATA!O88)</f>
        <v/>
      </c>
      <c r="K82" s="66" t="str">
        <f>IF(DATA!P88="","",DATA!P88)</f>
        <v/>
      </c>
      <c r="L82" s="96" t="str" cm="1">
        <f t="array" ref="L82">IF(AND(J82:K82=""),"",SUMIF(J82:K82,"&lt;&gt;"))</f>
        <v/>
      </c>
      <c r="M82" s="66" t="str">
        <f>IF(DATA!Q88="","",DATA!Q88)</f>
        <v/>
      </c>
      <c r="N82" s="66" t="str">
        <f>IF(DATA!R88="","",DATA!R88)</f>
        <v/>
      </c>
      <c r="O82" s="96" t="str" cm="1">
        <f t="array" ref="O82">IF(AND(M82:N82=""),"",SUMIF(M82:N82,"&lt;&gt;"))</f>
        <v/>
      </c>
      <c r="P82" s="66" t="str">
        <f>IF(DATA!S88="","",DATA!S88)</f>
        <v/>
      </c>
      <c r="Q82" s="66" t="str">
        <f>IF(DATA!T88="","",DATA!T88)</f>
        <v/>
      </c>
      <c r="R82" s="96" t="str" cm="1">
        <f t="array" ref="R82">IF(AND(P82:Q82=""),"",SUMIF(P82:Q82,"&lt;&gt;"))</f>
        <v/>
      </c>
      <c r="S82" s="66" t="str">
        <f>IF(DATA!U88="","",DATA!U88)</f>
        <v/>
      </c>
      <c r="T82" s="66" t="str">
        <f>IF(DATA!V88="","",DATA!V88)</f>
        <v/>
      </c>
      <c r="U82" s="66" t="str">
        <f>IF(DATA!W88="","",DATA!W88)</f>
        <v/>
      </c>
      <c r="V82" s="66" t="str">
        <f>IF(DATA!X88="","",DATA!X88)</f>
        <v/>
      </c>
      <c r="W82" s="66" t="str">
        <f>IF(DATA!Y88="","",DATA!Y88)</f>
        <v/>
      </c>
      <c r="X82" s="114" t="str" cm="1">
        <f t="array" ref="X82">IF(AND(_xlfn.HSTACK(I82,L82,O82,R82,S82,T82,U82,V82)=""),"",SUMPRODUCT(_xlfn.HSTACK(I82,L82,O82,R82,S82,T82,U82,V82),{1,1,1,1,1,1,1,1}))</f>
        <v/>
      </c>
      <c r="Y82" s="117" t="str" cm="1">
        <f t="array" ref="Y82">IF(COUNT(X82)=1,$Y$11*AVERAGE(IFERROR(_xlfn.HSTACK(G82:H82,J82:K82,M82:N82,P82:Q82,S82:V82)/TRANSPOSE(DATA!$AC$19:$AC$30),"")),"-")</f>
        <v>-</v>
      </c>
      <c r="Z82" s="121" t="str">
        <f t="shared" si="7"/>
        <v/>
      </c>
      <c r="AA82" s="93" t="str">
        <f t="shared" si="8"/>
        <v>Très Bien</v>
      </c>
      <c r="AB82" s="49" t="e">
        <f t="shared" si="6"/>
        <v>#VALUE!</v>
      </c>
      <c r="AC82" s="49" t="str">
        <f t="shared" si="9"/>
        <v/>
      </c>
    </row>
    <row r="83" spans="1:29" ht="15" customHeight="1" x14ac:dyDescent="0.25">
      <c r="A83" s="16">
        <f>DATA!A89</f>
        <v>0</v>
      </c>
      <c r="B83" s="65" t="str">
        <f>UPPER(DATA!B89)</f>
        <v/>
      </c>
      <c r="C83" s="75" t="str">
        <f>UPPER(DATA!C89)</f>
        <v/>
      </c>
      <c r="D83" s="65" t="str">
        <f>PROPER(DATA!G89)</f>
        <v/>
      </c>
      <c r="E83" s="73" t="str">
        <f>PROPER(DATA!H89)</f>
        <v/>
      </c>
      <c r="F83" s="74" t="str">
        <f>UPPER(DATA!I89)</f>
        <v/>
      </c>
      <c r="G83" s="66" t="str">
        <f>IF(DATA!M89="","",DATA!M89)</f>
        <v/>
      </c>
      <c r="H83" s="66" t="str">
        <f>IF(DATA!N89="","",DATA!N89)</f>
        <v/>
      </c>
      <c r="I83" s="96" t="str" cm="1">
        <f t="array" ref="I83">IF(AND(G83:H83=""),"",SUMIF(G83:H83,"&lt;&gt;"))</f>
        <v/>
      </c>
      <c r="J83" s="66" t="str">
        <f>IF(DATA!O89="","",DATA!O89)</f>
        <v/>
      </c>
      <c r="K83" s="66" t="str">
        <f>IF(DATA!P89="","",DATA!P89)</f>
        <v/>
      </c>
      <c r="L83" s="96" t="str" cm="1">
        <f t="array" ref="L83">IF(AND(J83:K83=""),"",SUMIF(J83:K83,"&lt;&gt;"))</f>
        <v/>
      </c>
      <c r="M83" s="66" t="str">
        <f>IF(DATA!Q89="","",DATA!Q89)</f>
        <v/>
      </c>
      <c r="N83" s="66" t="str">
        <f>IF(DATA!R89="","",DATA!R89)</f>
        <v/>
      </c>
      <c r="O83" s="96" t="str" cm="1">
        <f t="array" ref="O83">IF(AND(M83:N83=""),"",SUMIF(M83:N83,"&lt;&gt;"))</f>
        <v/>
      </c>
      <c r="P83" s="66" t="str">
        <f>IF(DATA!S89="","",DATA!S89)</f>
        <v/>
      </c>
      <c r="Q83" s="66" t="str">
        <f>IF(DATA!T89="","",DATA!T89)</f>
        <v/>
      </c>
      <c r="R83" s="96" t="str" cm="1">
        <f t="array" ref="R83">IF(AND(P83:Q83=""),"",SUMIF(P83:Q83,"&lt;&gt;"))</f>
        <v/>
      </c>
      <c r="S83" s="66" t="str">
        <f>IF(DATA!U89="","",DATA!U89)</f>
        <v/>
      </c>
      <c r="T83" s="66" t="str">
        <f>IF(DATA!V89="","",DATA!V89)</f>
        <v/>
      </c>
      <c r="U83" s="66" t="str">
        <f>IF(DATA!W89="","",DATA!W89)</f>
        <v/>
      </c>
      <c r="V83" s="66" t="str">
        <f>IF(DATA!X89="","",DATA!X89)</f>
        <v/>
      </c>
      <c r="W83" s="66" t="str">
        <f>IF(DATA!Y89="","",DATA!Y89)</f>
        <v/>
      </c>
      <c r="X83" s="114" t="str" cm="1">
        <f t="array" ref="X83">IF(AND(_xlfn.HSTACK(I83,L83,O83,R83,S83,T83,U83,V83)=""),"",SUMPRODUCT(_xlfn.HSTACK(I83,L83,O83,R83,S83,T83,U83,V83),{1,1,1,1,1,1,1,1}))</f>
        <v/>
      </c>
      <c r="Y83" s="117" t="str" cm="1">
        <f t="array" ref="Y83">IF(COUNT(X83)=1,$Y$11*AVERAGE(IFERROR(_xlfn.HSTACK(G83:H83,J83:K83,M83:N83,P83:Q83,S83:V83)/TRANSPOSE(DATA!$AC$19:$AC$30),"")),"-")</f>
        <v>-</v>
      </c>
      <c r="Z83" s="121" t="str">
        <f t="shared" si="7"/>
        <v/>
      </c>
      <c r="AA83" s="93" t="str">
        <f t="shared" si="8"/>
        <v>Très Bien</v>
      </c>
      <c r="AB83" s="49" t="e">
        <f t="shared" si="6"/>
        <v>#VALUE!</v>
      </c>
      <c r="AC83" s="49" t="str">
        <f t="shared" si="9"/>
        <v/>
      </c>
    </row>
    <row r="84" spans="1:29" ht="15" customHeight="1" x14ac:dyDescent="0.25">
      <c r="A84" s="16">
        <f>DATA!A90</f>
        <v>0</v>
      </c>
      <c r="B84" s="65" t="str">
        <f>UPPER(DATA!B90)</f>
        <v/>
      </c>
      <c r="C84" s="75" t="str">
        <f>UPPER(DATA!C90)</f>
        <v/>
      </c>
      <c r="D84" s="65" t="str">
        <f>PROPER(DATA!G90)</f>
        <v/>
      </c>
      <c r="E84" s="73" t="str">
        <f>PROPER(DATA!H90)</f>
        <v/>
      </c>
      <c r="F84" s="74" t="str">
        <f>UPPER(DATA!I90)</f>
        <v/>
      </c>
      <c r="G84" s="66" t="str">
        <f>IF(DATA!M90="","",DATA!M90)</f>
        <v/>
      </c>
      <c r="H84" s="66" t="str">
        <f>IF(DATA!N90="","",DATA!N90)</f>
        <v/>
      </c>
      <c r="I84" s="96" t="str" cm="1">
        <f t="array" ref="I84">IF(AND(G84:H84=""),"",SUMIF(G84:H84,"&lt;&gt;"))</f>
        <v/>
      </c>
      <c r="J84" s="66" t="str">
        <f>IF(DATA!O90="","",DATA!O90)</f>
        <v/>
      </c>
      <c r="K84" s="66" t="str">
        <f>IF(DATA!P90="","",DATA!P90)</f>
        <v/>
      </c>
      <c r="L84" s="96" t="str" cm="1">
        <f t="array" ref="L84">IF(AND(J84:K84=""),"",SUMIF(J84:K84,"&lt;&gt;"))</f>
        <v/>
      </c>
      <c r="M84" s="66" t="str">
        <f>IF(DATA!Q90="","",DATA!Q90)</f>
        <v/>
      </c>
      <c r="N84" s="66" t="str">
        <f>IF(DATA!R90="","",DATA!R90)</f>
        <v/>
      </c>
      <c r="O84" s="96" t="str" cm="1">
        <f t="array" ref="O84">IF(AND(M84:N84=""),"",SUMIF(M84:N84,"&lt;&gt;"))</f>
        <v/>
      </c>
      <c r="P84" s="66" t="str">
        <f>IF(DATA!S90="","",DATA!S90)</f>
        <v/>
      </c>
      <c r="Q84" s="66" t="str">
        <f>IF(DATA!T90="","",DATA!T90)</f>
        <v/>
      </c>
      <c r="R84" s="96" t="str" cm="1">
        <f t="array" ref="R84">IF(AND(P84:Q84=""),"",SUMIF(P84:Q84,"&lt;&gt;"))</f>
        <v/>
      </c>
      <c r="S84" s="66" t="str">
        <f>IF(DATA!U90="","",DATA!U90)</f>
        <v/>
      </c>
      <c r="T84" s="66" t="str">
        <f>IF(DATA!V90="","",DATA!V90)</f>
        <v/>
      </c>
      <c r="U84" s="66" t="str">
        <f>IF(DATA!W90="","",DATA!W90)</f>
        <v/>
      </c>
      <c r="V84" s="66" t="str">
        <f>IF(DATA!X90="","",DATA!X90)</f>
        <v/>
      </c>
      <c r="W84" s="66" t="str">
        <f>IF(DATA!Y90="","",DATA!Y90)</f>
        <v/>
      </c>
      <c r="X84" s="114" t="str" cm="1">
        <f t="array" ref="X84">IF(AND(_xlfn.HSTACK(I84,L84,O84,R84,S84,T84,U84,V84)=""),"",SUMPRODUCT(_xlfn.HSTACK(I84,L84,O84,R84,S84,T84,U84,V84),{1,1,1,1,1,1,1,1}))</f>
        <v/>
      </c>
      <c r="Y84" s="117" t="str" cm="1">
        <f t="array" ref="Y84">IF(COUNT(X84)=1,$Y$11*AVERAGE(IFERROR(_xlfn.HSTACK(G84:H84,J84:K84,M84:N84,P84:Q84,S84:V84)/TRANSPOSE(DATA!$AC$19:$AC$30),"")),"-")</f>
        <v>-</v>
      </c>
      <c r="Z84" s="121" t="str">
        <f t="shared" si="7"/>
        <v/>
      </c>
      <c r="AA84" s="93" t="str">
        <f t="shared" si="8"/>
        <v>Très Bien</v>
      </c>
      <c r="AB84" s="49" t="e">
        <f t="shared" si="6"/>
        <v>#VALUE!</v>
      </c>
      <c r="AC84" s="49" t="str">
        <f t="shared" si="9"/>
        <v/>
      </c>
    </row>
    <row r="85" spans="1:29" ht="15" customHeight="1" x14ac:dyDescent="0.25">
      <c r="A85" s="16">
        <f>DATA!A91</f>
        <v>0</v>
      </c>
      <c r="B85" s="65" t="str">
        <f>UPPER(DATA!B91)</f>
        <v/>
      </c>
      <c r="C85" s="75" t="str">
        <f>UPPER(DATA!C91)</f>
        <v/>
      </c>
      <c r="D85" s="65" t="str">
        <f>PROPER(DATA!G91)</f>
        <v/>
      </c>
      <c r="E85" s="73" t="str">
        <f>PROPER(DATA!H91)</f>
        <v/>
      </c>
      <c r="F85" s="74" t="str">
        <f>UPPER(DATA!I91)</f>
        <v/>
      </c>
      <c r="G85" s="66" t="str">
        <f>IF(DATA!M91="","",DATA!M91)</f>
        <v/>
      </c>
      <c r="H85" s="66" t="str">
        <f>IF(DATA!N91="","",DATA!N91)</f>
        <v/>
      </c>
      <c r="I85" s="96" t="str" cm="1">
        <f t="array" ref="I85">IF(AND(G85:H85=""),"",SUMIF(G85:H85,"&lt;&gt;"))</f>
        <v/>
      </c>
      <c r="J85" s="66" t="str">
        <f>IF(DATA!O91="","",DATA!O91)</f>
        <v/>
      </c>
      <c r="K85" s="66" t="str">
        <f>IF(DATA!P91="","",DATA!P91)</f>
        <v/>
      </c>
      <c r="L85" s="96" t="str" cm="1">
        <f t="array" ref="L85">IF(AND(J85:K85=""),"",SUMIF(J85:K85,"&lt;&gt;"))</f>
        <v/>
      </c>
      <c r="M85" s="66" t="str">
        <f>IF(DATA!Q91="","",DATA!Q91)</f>
        <v/>
      </c>
      <c r="N85" s="66" t="str">
        <f>IF(DATA!R91="","",DATA!R91)</f>
        <v/>
      </c>
      <c r="O85" s="96" t="str" cm="1">
        <f t="array" ref="O85">IF(AND(M85:N85=""),"",SUMIF(M85:N85,"&lt;&gt;"))</f>
        <v/>
      </c>
      <c r="P85" s="66" t="str">
        <f>IF(DATA!S91="","",DATA!S91)</f>
        <v/>
      </c>
      <c r="Q85" s="66" t="str">
        <f>IF(DATA!T91="","",DATA!T91)</f>
        <v/>
      </c>
      <c r="R85" s="96" t="str" cm="1">
        <f t="array" ref="R85">IF(AND(P85:Q85=""),"",SUMIF(P85:Q85,"&lt;&gt;"))</f>
        <v/>
      </c>
      <c r="S85" s="66" t="str">
        <f>IF(DATA!U91="","",DATA!U91)</f>
        <v/>
      </c>
      <c r="T85" s="66" t="str">
        <f>IF(DATA!V91="","",DATA!V91)</f>
        <v/>
      </c>
      <c r="U85" s="66" t="str">
        <f>IF(DATA!W91="","",DATA!W91)</f>
        <v/>
      </c>
      <c r="V85" s="66" t="str">
        <f>IF(DATA!X91="","",DATA!X91)</f>
        <v/>
      </c>
      <c r="W85" s="66" t="str">
        <f>IF(DATA!Y91="","",DATA!Y91)</f>
        <v/>
      </c>
      <c r="X85" s="114" t="str" cm="1">
        <f t="array" ref="X85">IF(AND(_xlfn.HSTACK(I85,L85,O85,R85,S85,T85,U85,V85)=""),"",SUMPRODUCT(_xlfn.HSTACK(I85,L85,O85,R85,S85,T85,U85,V85),{1,1,1,1,1,1,1,1}))</f>
        <v/>
      </c>
      <c r="Y85" s="117" t="str" cm="1">
        <f t="array" ref="Y85">IF(COUNT(X85)=1,$Y$11*AVERAGE(IFERROR(_xlfn.HSTACK(G85:H85,J85:K85,M85:N85,P85:Q85,S85:V85)/TRANSPOSE(DATA!$AC$19:$AC$30),"")),"-")</f>
        <v>-</v>
      </c>
      <c r="Z85" s="121" t="str">
        <f t="shared" si="7"/>
        <v/>
      </c>
      <c r="AA85" s="93" t="str">
        <f t="shared" si="8"/>
        <v>Très Bien</v>
      </c>
      <c r="AB85" s="49" t="e">
        <f t="shared" si="6"/>
        <v>#VALUE!</v>
      </c>
      <c r="AC85" s="49" t="str">
        <f t="shared" si="9"/>
        <v/>
      </c>
    </row>
    <row r="86" spans="1:29" ht="15" customHeight="1" x14ac:dyDescent="0.25">
      <c r="A86" s="16">
        <f>DATA!A92</f>
        <v>0</v>
      </c>
      <c r="B86" s="65" t="str">
        <f>UPPER(DATA!B92)</f>
        <v/>
      </c>
      <c r="C86" s="75" t="str">
        <f>UPPER(DATA!C92)</f>
        <v/>
      </c>
      <c r="D86" s="65" t="str">
        <f>PROPER(DATA!G92)</f>
        <v/>
      </c>
      <c r="E86" s="73" t="str">
        <f>PROPER(DATA!H92)</f>
        <v/>
      </c>
      <c r="F86" s="74" t="str">
        <f>UPPER(DATA!I92)</f>
        <v/>
      </c>
      <c r="G86" s="66" t="str">
        <f>IF(DATA!M92="","",DATA!M92)</f>
        <v/>
      </c>
      <c r="H86" s="66" t="str">
        <f>IF(DATA!N92="","",DATA!N92)</f>
        <v/>
      </c>
      <c r="I86" s="96" t="str" cm="1">
        <f t="array" ref="I86">IF(AND(G86:H86=""),"",SUMIF(G86:H86,"&lt;&gt;"))</f>
        <v/>
      </c>
      <c r="J86" s="66" t="str">
        <f>IF(DATA!O92="","",DATA!O92)</f>
        <v/>
      </c>
      <c r="K86" s="66" t="str">
        <f>IF(DATA!P92="","",DATA!P92)</f>
        <v/>
      </c>
      <c r="L86" s="96" t="str" cm="1">
        <f t="array" ref="L86">IF(AND(J86:K86=""),"",SUMIF(J86:K86,"&lt;&gt;"))</f>
        <v/>
      </c>
      <c r="M86" s="66" t="str">
        <f>IF(DATA!Q92="","",DATA!Q92)</f>
        <v/>
      </c>
      <c r="N86" s="66" t="str">
        <f>IF(DATA!R92="","",DATA!R92)</f>
        <v/>
      </c>
      <c r="O86" s="96" t="str" cm="1">
        <f t="array" ref="O86">IF(AND(M86:N86=""),"",SUMIF(M86:N86,"&lt;&gt;"))</f>
        <v/>
      </c>
      <c r="P86" s="66" t="str">
        <f>IF(DATA!S92="","",DATA!S92)</f>
        <v/>
      </c>
      <c r="Q86" s="66" t="str">
        <f>IF(DATA!T92="","",DATA!T92)</f>
        <v/>
      </c>
      <c r="R86" s="96" t="str" cm="1">
        <f t="array" ref="R86">IF(AND(P86:Q86=""),"",SUMIF(P86:Q86,"&lt;&gt;"))</f>
        <v/>
      </c>
      <c r="S86" s="66" t="str">
        <f>IF(DATA!U92="","",DATA!U92)</f>
        <v/>
      </c>
      <c r="T86" s="66" t="str">
        <f>IF(DATA!V92="","",DATA!V92)</f>
        <v/>
      </c>
      <c r="U86" s="66" t="str">
        <f>IF(DATA!W92="","",DATA!W92)</f>
        <v/>
      </c>
      <c r="V86" s="66" t="str">
        <f>IF(DATA!X92="","",DATA!X92)</f>
        <v/>
      </c>
      <c r="W86" s="66" t="str">
        <f>IF(DATA!Y92="","",DATA!Y92)</f>
        <v/>
      </c>
      <c r="X86" s="114" t="str" cm="1">
        <f t="array" ref="X86">IF(AND(_xlfn.HSTACK(I86,L86,O86,R86,S86,T86,U86,V86)=""),"",SUMPRODUCT(_xlfn.HSTACK(I86,L86,O86,R86,S86,T86,U86,V86),{1,1,1,1,1,1,1,1}))</f>
        <v/>
      </c>
      <c r="Y86" s="117" t="str" cm="1">
        <f t="array" ref="Y86">IF(COUNT(X86)=1,$Y$11*AVERAGE(IFERROR(_xlfn.HSTACK(G86:H86,J86:K86,M86:N86,P86:Q86,S86:V86)/TRANSPOSE(DATA!$AC$19:$AC$30),"")),"-")</f>
        <v>-</v>
      </c>
      <c r="Z86" s="121" t="str">
        <f t="shared" si="7"/>
        <v/>
      </c>
      <c r="AA86" s="93" t="str">
        <f t="shared" si="8"/>
        <v>Très Bien</v>
      </c>
      <c r="AB86" s="49" t="e">
        <f t="shared" si="6"/>
        <v>#VALUE!</v>
      </c>
      <c r="AC86" s="49" t="str">
        <f t="shared" si="9"/>
        <v/>
      </c>
    </row>
    <row r="87" spans="1:29" ht="15" customHeight="1" x14ac:dyDescent="0.25">
      <c r="A87" s="16">
        <f>DATA!A93</f>
        <v>0</v>
      </c>
      <c r="B87" s="65" t="str">
        <f>UPPER(DATA!B93)</f>
        <v/>
      </c>
      <c r="C87" s="75" t="str">
        <f>UPPER(DATA!C93)</f>
        <v/>
      </c>
      <c r="D87" s="65" t="str">
        <f>PROPER(DATA!G93)</f>
        <v/>
      </c>
      <c r="E87" s="73" t="str">
        <f>PROPER(DATA!H93)</f>
        <v/>
      </c>
      <c r="F87" s="74" t="str">
        <f>UPPER(DATA!I93)</f>
        <v/>
      </c>
      <c r="G87" s="66" t="str">
        <f>IF(DATA!M93="","",DATA!M93)</f>
        <v/>
      </c>
      <c r="H87" s="66" t="str">
        <f>IF(DATA!N93="","",DATA!N93)</f>
        <v/>
      </c>
      <c r="I87" s="96" t="str" cm="1">
        <f t="array" ref="I87">IF(AND(G87:H87=""),"",SUMIF(G87:H87,"&lt;&gt;"))</f>
        <v/>
      </c>
      <c r="J87" s="66" t="str">
        <f>IF(DATA!O93="","",DATA!O93)</f>
        <v/>
      </c>
      <c r="K87" s="66" t="str">
        <f>IF(DATA!P93="","",DATA!P93)</f>
        <v/>
      </c>
      <c r="L87" s="96" t="str" cm="1">
        <f t="array" ref="L87">IF(AND(J87:K87=""),"",SUMIF(J87:K87,"&lt;&gt;"))</f>
        <v/>
      </c>
      <c r="M87" s="66" t="str">
        <f>IF(DATA!Q93="","",DATA!Q93)</f>
        <v/>
      </c>
      <c r="N87" s="66" t="str">
        <f>IF(DATA!R93="","",DATA!R93)</f>
        <v/>
      </c>
      <c r="O87" s="96" t="str" cm="1">
        <f t="array" ref="O87">IF(AND(M87:N87=""),"",SUMIF(M87:N87,"&lt;&gt;"))</f>
        <v/>
      </c>
      <c r="P87" s="66" t="str">
        <f>IF(DATA!S93="","",DATA!S93)</f>
        <v/>
      </c>
      <c r="Q87" s="66" t="str">
        <f>IF(DATA!T93="","",DATA!T93)</f>
        <v/>
      </c>
      <c r="R87" s="96" t="str" cm="1">
        <f t="array" ref="R87">IF(AND(P87:Q87=""),"",SUMIF(P87:Q87,"&lt;&gt;"))</f>
        <v/>
      </c>
      <c r="S87" s="66" t="str">
        <f>IF(DATA!U93="","",DATA!U93)</f>
        <v/>
      </c>
      <c r="T87" s="66" t="str">
        <f>IF(DATA!V93="","",DATA!V93)</f>
        <v/>
      </c>
      <c r="U87" s="66" t="str">
        <f>IF(DATA!W93="","",DATA!W93)</f>
        <v/>
      </c>
      <c r="V87" s="66" t="str">
        <f>IF(DATA!X93="","",DATA!X93)</f>
        <v/>
      </c>
      <c r="W87" s="66" t="str">
        <f>IF(DATA!Y93="","",DATA!Y93)</f>
        <v/>
      </c>
      <c r="X87" s="114" t="str" cm="1">
        <f t="array" ref="X87">IF(AND(_xlfn.HSTACK(I87,L87,O87,R87,S87,T87,U87,V87)=""),"",SUMPRODUCT(_xlfn.HSTACK(I87,L87,O87,R87,S87,T87,U87,V87),{1,1,1,1,1,1,1,1}))</f>
        <v/>
      </c>
      <c r="Y87" s="117" t="str" cm="1">
        <f t="array" ref="Y87">IF(COUNT(X87)=1,$Y$11*AVERAGE(IFERROR(_xlfn.HSTACK(G87:H87,J87:K87,M87:N87,P87:Q87,S87:V87)/TRANSPOSE(DATA!$AC$19:$AC$30),"")),"-")</f>
        <v>-</v>
      </c>
      <c r="Z87" s="121" t="str">
        <f t="shared" si="7"/>
        <v/>
      </c>
      <c r="AA87" s="93" t="str">
        <f t="shared" si="8"/>
        <v>Très Bien</v>
      </c>
      <c r="AB87" s="49" t="e">
        <f t="shared" si="6"/>
        <v>#VALUE!</v>
      </c>
      <c r="AC87" s="49" t="str">
        <f t="shared" si="9"/>
        <v/>
      </c>
    </row>
    <row r="88" spans="1:29" ht="15" customHeight="1" x14ac:dyDescent="0.25">
      <c r="A88" s="16">
        <f>DATA!A94</f>
        <v>0</v>
      </c>
      <c r="B88" s="65" t="str">
        <f>UPPER(DATA!B94)</f>
        <v/>
      </c>
      <c r="C88" s="75" t="str">
        <f>UPPER(DATA!C94)</f>
        <v/>
      </c>
      <c r="D88" s="65" t="str">
        <f>PROPER(DATA!G94)</f>
        <v/>
      </c>
      <c r="E88" s="73" t="str">
        <f>PROPER(DATA!H94)</f>
        <v/>
      </c>
      <c r="F88" s="74" t="str">
        <f>UPPER(DATA!I94)</f>
        <v/>
      </c>
      <c r="G88" s="66" t="str">
        <f>IF(DATA!M94="","",DATA!M94)</f>
        <v/>
      </c>
      <c r="H88" s="66" t="str">
        <f>IF(DATA!N94="","",DATA!N94)</f>
        <v/>
      </c>
      <c r="I88" s="96" t="str" cm="1">
        <f t="array" ref="I88">IF(AND(G88:H88=""),"",SUMIF(G88:H88,"&lt;&gt;"))</f>
        <v/>
      </c>
      <c r="J88" s="66" t="str">
        <f>IF(DATA!O94="","",DATA!O94)</f>
        <v/>
      </c>
      <c r="K88" s="66" t="str">
        <f>IF(DATA!P94="","",DATA!P94)</f>
        <v/>
      </c>
      <c r="L88" s="96" t="str" cm="1">
        <f t="array" ref="L88">IF(AND(J88:K88=""),"",SUMIF(J88:K88,"&lt;&gt;"))</f>
        <v/>
      </c>
      <c r="M88" s="66" t="str">
        <f>IF(DATA!Q94="","",DATA!Q94)</f>
        <v/>
      </c>
      <c r="N88" s="66" t="str">
        <f>IF(DATA!R94="","",DATA!R94)</f>
        <v/>
      </c>
      <c r="O88" s="96" t="str" cm="1">
        <f t="array" ref="O88">IF(AND(M88:N88=""),"",SUMIF(M88:N88,"&lt;&gt;"))</f>
        <v/>
      </c>
      <c r="P88" s="66" t="str">
        <f>IF(DATA!S94="","",DATA!S94)</f>
        <v/>
      </c>
      <c r="Q88" s="66" t="str">
        <f>IF(DATA!T94="","",DATA!T94)</f>
        <v/>
      </c>
      <c r="R88" s="96" t="str" cm="1">
        <f t="array" ref="R88">IF(AND(P88:Q88=""),"",SUMIF(P88:Q88,"&lt;&gt;"))</f>
        <v/>
      </c>
      <c r="S88" s="66" t="str">
        <f>IF(DATA!U94="","",DATA!U94)</f>
        <v/>
      </c>
      <c r="T88" s="66" t="str">
        <f>IF(DATA!V94="","",DATA!V94)</f>
        <v/>
      </c>
      <c r="U88" s="66" t="str">
        <f>IF(DATA!W94="","",DATA!W94)</f>
        <v/>
      </c>
      <c r="V88" s="66" t="str">
        <f>IF(DATA!X94="","",DATA!X94)</f>
        <v/>
      </c>
      <c r="W88" s="66" t="str">
        <f>IF(DATA!Y94="","",DATA!Y94)</f>
        <v/>
      </c>
      <c r="X88" s="114" t="str" cm="1">
        <f t="array" ref="X88">IF(AND(_xlfn.HSTACK(I88,L88,O88,R88,S88,T88,U88,V88)=""),"",SUMPRODUCT(_xlfn.HSTACK(I88,L88,O88,R88,S88,T88,U88,V88),{1,1,1,1,1,1,1,1}))</f>
        <v/>
      </c>
      <c r="Y88" s="117" t="str" cm="1">
        <f t="array" ref="Y88">IF(COUNT(X88)=1,$Y$11*AVERAGE(IFERROR(_xlfn.HSTACK(G88:H88,J88:K88,M88:N88,P88:Q88,S88:V88)/TRANSPOSE(DATA!$AC$19:$AC$30),"")),"-")</f>
        <v>-</v>
      </c>
      <c r="Z88" s="121" t="str">
        <f t="shared" si="7"/>
        <v/>
      </c>
      <c r="AA88" s="93" t="str">
        <f t="shared" si="8"/>
        <v>Très Bien</v>
      </c>
      <c r="AB88" s="49" t="e">
        <f t="shared" si="6"/>
        <v>#VALUE!</v>
      </c>
      <c r="AC88" s="49" t="str">
        <f t="shared" si="9"/>
        <v/>
      </c>
    </row>
    <row r="89" spans="1:29" ht="15" customHeight="1" x14ac:dyDescent="0.25">
      <c r="A89" s="16">
        <f>DATA!A95</f>
        <v>0</v>
      </c>
      <c r="B89" s="65" t="str">
        <f>UPPER(DATA!B95)</f>
        <v/>
      </c>
      <c r="C89" s="75" t="str">
        <f>UPPER(DATA!C95)</f>
        <v/>
      </c>
      <c r="D89" s="65" t="str">
        <f>PROPER(DATA!G95)</f>
        <v/>
      </c>
      <c r="E89" s="73" t="str">
        <f>PROPER(DATA!H95)</f>
        <v/>
      </c>
      <c r="F89" s="74" t="str">
        <f>UPPER(DATA!I95)</f>
        <v/>
      </c>
      <c r="G89" s="66" t="str">
        <f>IF(DATA!M95="","",DATA!M95)</f>
        <v/>
      </c>
      <c r="H89" s="66" t="str">
        <f>IF(DATA!N95="","",DATA!N95)</f>
        <v/>
      </c>
      <c r="I89" s="96" t="str" cm="1">
        <f t="array" ref="I89">IF(AND(G89:H89=""),"",SUMIF(G89:H89,"&lt;&gt;"))</f>
        <v/>
      </c>
      <c r="J89" s="66" t="str">
        <f>IF(DATA!O95="","",DATA!O95)</f>
        <v/>
      </c>
      <c r="K89" s="66" t="str">
        <f>IF(DATA!P95="","",DATA!P95)</f>
        <v/>
      </c>
      <c r="L89" s="96" t="str" cm="1">
        <f t="array" ref="L89">IF(AND(J89:K89=""),"",SUMIF(J89:K89,"&lt;&gt;"))</f>
        <v/>
      </c>
      <c r="M89" s="66" t="str">
        <f>IF(DATA!Q95="","",DATA!Q95)</f>
        <v/>
      </c>
      <c r="N89" s="66" t="str">
        <f>IF(DATA!R95="","",DATA!R95)</f>
        <v/>
      </c>
      <c r="O89" s="96" t="str" cm="1">
        <f t="array" ref="O89">IF(AND(M89:N89=""),"",SUMIF(M89:N89,"&lt;&gt;"))</f>
        <v/>
      </c>
      <c r="P89" s="66" t="str">
        <f>IF(DATA!S95="","",DATA!S95)</f>
        <v/>
      </c>
      <c r="Q89" s="66" t="str">
        <f>IF(DATA!T95="","",DATA!T95)</f>
        <v/>
      </c>
      <c r="R89" s="96" t="str" cm="1">
        <f t="array" ref="R89">IF(AND(P89:Q89=""),"",SUMIF(P89:Q89,"&lt;&gt;"))</f>
        <v/>
      </c>
      <c r="S89" s="66" t="str">
        <f>IF(DATA!U95="","",DATA!U95)</f>
        <v/>
      </c>
      <c r="T89" s="66" t="str">
        <f>IF(DATA!V95="","",DATA!V95)</f>
        <v/>
      </c>
      <c r="U89" s="66" t="str">
        <f>IF(DATA!W95="","",DATA!W95)</f>
        <v/>
      </c>
      <c r="V89" s="66" t="str">
        <f>IF(DATA!X95="","",DATA!X95)</f>
        <v/>
      </c>
      <c r="W89" s="66" t="str">
        <f>IF(DATA!Y95="","",DATA!Y95)</f>
        <v/>
      </c>
      <c r="X89" s="114" t="str" cm="1">
        <f t="array" ref="X89">IF(AND(_xlfn.HSTACK(I89,L89,O89,R89,S89,T89,U89,V89)=""),"",SUMPRODUCT(_xlfn.HSTACK(I89,L89,O89,R89,S89,T89,U89,V89),{1,1,1,1,1,1,1,1}))</f>
        <v/>
      </c>
      <c r="Y89" s="117" t="str" cm="1">
        <f t="array" ref="Y89">IF(COUNT(X89)=1,$Y$11*AVERAGE(IFERROR(_xlfn.HSTACK(G89:H89,J89:K89,M89:N89,P89:Q89,S89:V89)/TRANSPOSE(DATA!$AC$19:$AC$30),"")),"-")</f>
        <v>-</v>
      </c>
      <c r="Z89" s="121" t="str">
        <f t="shared" si="7"/>
        <v/>
      </c>
      <c r="AA89" s="93" t="str">
        <f t="shared" si="8"/>
        <v>Très Bien</v>
      </c>
      <c r="AB89" s="49" t="e">
        <f t="shared" si="6"/>
        <v>#VALUE!</v>
      </c>
      <c r="AC89" s="49" t="str">
        <f t="shared" si="9"/>
        <v/>
      </c>
    </row>
    <row r="90" spans="1:29" ht="15" customHeight="1" x14ac:dyDescent="0.25">
      <c r="A90" s="16">
        <f>DATA!A96</f>
        <v>0</v>
      </c>
      <c r="B90" s="65" t="str">
        <f>UPPER(DATA!B96)</f>
        <v/>
      </c>
      <c r="C90" s="75" t="str">
        <f>UPPER(DATA!C96)</f>
        <v/>
      </c>
      <c r="D90" s="65" t="str">
        <f>PROPER(DATA!G96)</f>
        <v/>
      </c>
      <c r="E90" s="73" t="str">
        <f>PROPER(DATA!H96)</f>
        <v/>
      </c>
      <c r="F90" s="74" t="str">
        <f>UPPER(DATA!I96)</f>
        <v/>
      </c>
      <c r="G90" s="66" t="str">
        <f>IF(DATA!M96="","",DATA!M96)</f>
        <v/>
      </c>
      <c r="H90" s="66" t="str">
        <f>IF(DATA!N96="","",DATA!N96)</f>
        <v/>
      </c>
      <c r="I90" s="96" t="str" cm="1">
        <f t="array" ref="I90">IF(AND(G90:H90=""),"",SUMIF(G90:H90,"&lt;&gt;"))</f>
        <v/>
      </c>
      <c r="J90" s="66" t="str">
        <f>IF(DATA!O96="","",DATA!O96)</f>
        <v/>
      </c>
      <c r="K90" s="66" t="str">
        <f>IF(DATA!P96="","",DATA!P96)</f>
        <v/>
      </c>
      <c r="L90" s="96" t="str" cm="1">
        <f t="array" ref="L90">IF(AND(J90:K90=""),"",SUMIF(J90:K90,"&lt;&gt;"))</f>
        <v/>
      </c>
      <c r="M90" s="66" t="str">
        <f>IF(DATA!Q96="","",DATA!Q96)</f>
        <v/>
      </c>
      <c r="N90" s="66" t="str">
        <f>IF(DATA!R96="","",DATA!R96)</f>
        <v/>
      </c>
      <c r="O90" s="96" t="str" cm="1">
        <f t="array" ref="O90">IF(AND(M90:N90=""),"",SUMIF(M90:N90,"&lt;&gt;"))</f>
        <v/>
      </c>
      <c r="P90" s="66" t="str">
        <f>IF(DATA!S96="","",DATA!S96)</f>
        <v/>
      </c>
      <c r="Q90" s="66" t="str">
        <f>IF(DATA!T96="","",DATA!T96)</f>
        <v/>
      </c>
      <c r="R90" s="96" t="str" cm="1">
        <f t="array" ref="R90">IF(AND(P90:Q90=""),"",SUMIF(P90:Q90,"&lt;&gt;"))</f>
        <v/>
      </c>
      <c r="S90" s="66" t="str">
        <f>IF(DATA!U96="","",DATA!U96)</f>
        <v/>
      </c>
      <c r="T90" s="66" t="str">
        <f>IF(DATA!V96="","",DATA!V96)</f>
        <v/>
      </c>
      <c r="U90" s="66" t="str">
        <f>IF(DATA!W96="","",DATA!W96)</f>
        <v/>
      </c>
      <c r="V90" s="66" t="str">
        <f>IF(DATA!X96="","",DATA!X96)</f>
        <v/>
      </c>
      <c r="W90" s="66" t="str">
        <f>IF(DATA!Y96="","",DATA!Y96)</f>
        <v/>
      </c>
      <c r="X90" s="114" t="str" cm="1">
        <f t="array" ref="X90">IF(AND(_xlfn.HSTACK(I90,L90,O90,R90,S90,T90,U90,V90)=""),"",SUMPRODUCT(_xlfn.HSTACK(I90,L90,O90,R90,S90,T90,U90,V90),{1,1,1,1,1,1,1,1}))</f>
        <v/>
      </c>
      <c r="Y90" s="117" t="str" cm="1">
        <f t="array" ref="Y90">IF(COUNT(X90)=1,$Y$11*AVERAGE(IFERROR(_xlfn.HSTACK(G90:H90,J90:K90,M90:N90,P90:Q90,S90:V90)/TRANSPOSE(DATA!$AC$19:$AC$30),"")),"-")</f>
        <v>-</v>
      </c>
      <c r="Z90" s="121" t="str">
        <f t="shared" si="7"/>
        <v/>
      </c>
      <c r="AA90" s="93" t="str">
        <f t="shared" si="8"/>
        <v>Très Bien</v>
      </c>
      <c r="AB90" s="49" t="e">
        <f t="shared" si="6"/>
        <v>#VALUE!</v>
      </c>
      <c r="AC90" s="49" t="str">
        <f t="shared" si="9"/>
        <v/>
      </c>
    </row>
    <row r="91" spans="1:29" ht="15" customHeight="1" x14ac:dyDescent="0.25">
      <c r="A91" s="16">
        <f>DATA!A97</f>
        <v>0</v>
      </c>
      <c r="B91" s="65" t="str">
        <f>UPPER(DATA!B97)</f>
        <v/>
      </c>
      <c r="C91" s="75" t="str">
        <f>UPPER(DATA!C97)</f>
        <v/>
      </c>
      <c r="D91" s="65" t="str">
        <f>PROPER(DATA!G97)</f>
        <v/>
      </c>
      <c r="E91" s="73" t="str">
        <f>PROPER(DATA!H97)</f>
        <v/>
      </c>
      <c r="F91" s="74" t="str">
        <f>UPPER(DATA!I97)</f>
        <v/>
      </c>
      <c r="G91" s="66" t="str">
        <f>IF(DATA!M97="","",DATA!M97)</f>
        <v/>
      </c>
      <c r="H91" s="66" t="str">
        <f>IF(DATA!N97="","",DATA!N97)</f>
        <v/>
      </c>
      <c r="I91" s="96" t="str" cm="1">
        <f t="array" ref="I91">IF(AND(G91:H91=""),"",SUMIF(G91:H91,"&lt;&gt;"))</f>
        <v/>
      </c>
      <c r="J91" s="66" t="str">
        <f>IF(DATA!O97="","",DATA!O97)</f>
        <v/>
      </c>
      <c r="K91" s="66" t="str">
        <f>IF(DATA!P97="","",DATA!P97)</f>
        <v/>
      </c>
      <c r="L91" s="96" t="str" cm="1">
        <f t="array" ref="L91">IF(AND(J91:K91=""),"",SUMIF(J91:K91,"&lt;&gt;"))</f>
        <v/>
      </c>
      <c r="M91" s="66" t="str">
        <f>IF(DATA!Q97="","",DATA!Q97)</f>
        <v/>
      </c>
      <c r="N91" s="66" t="str">
        <f>IF(DATA!R97="","",DATA!R97)</f>
        <v/>
      </c>
      <c r="O91" s="96" t="str" cm="1">
        <f t="array" ref="O91">IF(AND(M91:N91=""),"",SUMIF(M91:N91,"&lt;&gt;"))</f>
        <v/>
      </c>
      <c r="P91" s="66" t="str">
        <f>IF(DATA!S97="","",DATA!S97)</f>
        <v/>
      </c>
      <c r="Q91" s="66" t="str">
        <f>IF(DATA!T97="","",DATA!T97)</f>
        <v/>
      </c>
      <c r="R91" s="96" t="str" cm="1">
        <f t="array" ref="R91">IF(AND(P91:Q91=""),"",SUMIF(P91:Q91,"&lt;&gt;"))</f>
        <v/>
      </c>
      <c r="S91" s="66" t="str">
        <f>IF(DATA!U97="","",DATA!U97)</f>
        <v/>
      </c>
      <c r="T91" s="66" t="str">
        <f>IF(DATA!V97="","",DATA!V97)</f>
        <v/>
      </c>
      <c r="U91" s="66" t="str">
        <f>IF(DATA!W97="","",DATA!W97)</f>
        <v/>
      </c>
      <c r="V91" s="66" t="str">
        <f>IF(DATA!X97="","",DATA!X97)</f>
        <v/>
      </c>
      <c r="W91" s="66" t="str">
        <f>IF(DATA!Y97="","",DATA!Y97)</f>
        <v/>
      </c>
      <c r="X91" s="114" t="str" cm="1">
        <f t="array" ref="X91">IF(AND(_xlfn.HSTACK(I91,L91,O91,R91,S91,T91,U91,V91)=""),"",SUMPRODUCT(_xlfn.HSTACK(I91,L91,O91,R91,S91,T91,U91,V91),{1,1,1,1,1,1,1,1}))</f>
        <v/>
      </c>
      <c r="Y91" s="117" t="str" cm="1">
        <f t="array" ref="Y91">IF(COUNT(X91)=1,$Y$11*AVERAGE(IFERROR(_xlfn.HSTACK(G91:H91,J91:K91,M91:N91,P91:Q91,S91:V91)/TRANSPOSE(DATA!$AC$19:$AC$30),"")),"-")</f>
        <v>-</v>
      </c>
      <c r="Z91" s="121" t="str">
        <f t="shared" si="7"/>
        <v/>
      </c>
      <c r="AA91" s="93" t="str">
        <f t="shared" si="8"/>
        <v>Très Bien</v>
      </c>
      <c r="AB91" s="49" t="e">
        <f t="shared" si="6"/>
        <v>#VALUE!</v>
      </c>
      <c r="AC91" s="49" t="str">
        <f t="shared" si="9"/>
        <v/>
      </c>
    </row>
    <row r="92" spans="1:29" ht="15" customHeight="1" x14ac:dyDescent="0.25">
      <c r="A92" s="16">
        <f>DATA!A98</f>
        <v>0</v>
      </c>
      <c r="B92" s="65" t="str">
        <f>UPPER(DATA!B98)</f>
        <v/>
      </c>
      <c r="C92" s="75" t="str">
        <f>UPPER(DATA!C98)</f>
        <v/>
      </c>
      <c r="D92" s="65" t="str">
        <f>PROPER(DATA!G98)</f>
        <v/>
      </c>
      <c r="E92" s="73" t="str">
        <f>PROPER(DATA!H98)</f>
        <v/>
      </c>
      <c r="F92" s="74" t="str">
        <f>UPPER(DATA!I98)</f>
        <v/>
      </c>
      <c r="G92" s="66" t="str">
        <f>IF(DATA!M98="","",DATA!M98)</f>
        <v/>
      </c>
      <c r="H92" s="66" t="str">
        <f>IF(DATA!N98="","",DATA!N98)</f>
        <v/>
      </c>
      <c r="I92" s="96" t="str" cm="1">
        <f t="array" ref="I92">IF(AND(G92:H92=""),"",SUMIF(G92:H92,"&lt;&gt;"))</f>
        <v/>
      </c>
      <c r="J92" s="66" t="str">
        <f>IF(DATA!O98="","",DATA!O98)</f>
        <v/>
      </c>
      <c r="K92" s="66" t="str">
        <f>IF(DATA!P98="","",DATA!P98)</f>
        <v/>
      </c>
      <c r="L92" s="96" t="str" cm="1">
        <f t="array" ref="L92">IF(AND(J92:K92=""),"",SUMIF(J92:K92,"&lt;&gt;"))</f>
        <v/>
      </c>
      <c r="M92" s="66" t="str">
        <f>IF(DATA!Q98="","",DATA!Q98)</f>
        <v/>
      </c>
      <c r="N92" s="66" t="str">
        <f>IF(DATA!R98="","",DATA!R98)</f>
        <v/>
      </c>
      <c r="O92" s="96" t="str" cm="1">
        <f t="array" ref="O92">IF(AND(M92:N92=""),"",SUMIF(M92:N92,"&lt;&gt;"))</f>
        <v/>
      </c>
      <c r="P92" s="66" t="str">
        <f>IF(DATA!S98="","",DATA!S98)</f>
        <v/>
      </c>
      <c r="Q92" s="66" t="str">
        <f>IF(DATA!T98="","",DATA!T98)</f>
        <v/>
      </c>
      <c r="R92" s="96" t="str" cm="1">
        <f t="array" ref="R92">IF(AND(P92:Q92=""),"",SUMIF(P92:Q92,"&lt;&gt;"))</f>
        <v/>
      </c>
      <c r="S92" s="66" t="str">
        <f>IF(DATA!U98="","",DATA!U98)</f>
        <v/>
      </c>
      <c r="T92" s="66" t="str">
        <f>IF(DATA!V98="","",DATA!V98)</f>
        <v/>
      </c>
      <c r="U92" s="66" t="str">
        <f>IF(DATA!W98="","",DATA!W98)</f>
        <v/>
      </c>
      <c r="V92" s="66" t="str">
        <f>IF(DATA!X98="","",DATA!X98)</f>
        <v/>
      </c>
      <c r="W92" s="66" t="str">
        <f>IF(DATA!Y98="","",DATA!Y98)</f>
        <v/>
      </c>
      <c r="X92" s="114" t="str" cm="1">
        <f t="array" ref="X92">IF(AND(_xlfn.HSTACK(I92,L92,O92,R92,S92,T92,U92,V92)=""),"",SUMPRODUCT(_xlfn.HSTACK(I92,L92,O92,R92,S92,T92,U92,V92),{1,1,1,1,1,1,1,1}))</f>
        <v/>
      </c>
      <c r="Y92" s="117" t="str" cm="1">
        <f t="array" ref="Y92">IF(COUNT(X92)=1,$Y$11*AVERAGE(IFERROR(_xlfn.HSTACK(G92:H92,J92:K92,M92:N92,P92:Q92,S92:V92)/TRANSPOSE(DATA!$AC$19:$AC$30),"")),"-")</f>
        <v>-</v>
      </c>
      <c r="Z92" s="121" t="str">
        <f t="shared" si="7"/>
        <v/>
      </c>
      <c r="AA92" s="93" t="str">
        <f t="shared" si="8"/>
        <v>Très Bien</v>
      </c>
      <c r="AB92" s="49" t="e">
        <f t="shared" si="6"/>
        <v>#VALUE!</v>
      </c>
      <c r="AC92" s="49" t="str">
        <f t="shared" si="9"/>
        <v/>
      </c>
    </row>
    <row r="93" spans="1:29" ht="15" customHeight="1" x14ac:dyDescent="0.25">
      <c r="A93" s="16">
        <f>DATA!A99</f>
        <v>0</v>
      </c>
      <c r="B93" s="65" t="str">
        <f>UPPER(DATA!B99)</f>
        <v/>
      </c>
      <c r="C93" s="75" t="str">
        <f>UPPER(DATA!C99)</f>
        <v/>
      </c>
      <c r="D93" s="65" t="str">
        <f>PROPER(DATA!G99)</f>
        <v/>
      </c>
      <c r="E93" s="73" t="str">
        <f>PROPER(DATA!H99)</f>
        <v/>
      </c>
      <c r="F93" s="74" t="str">
        <f>UPPER(DATA!I99)</f>
        <v/>
      </c>
      <c r="G93" s="66" t="str">
        <f>IF(DATA!M99="","",DATA!M99)</f>
        <v/>
      </c>
      <c r="H93" s="66" t="str">
        <f>IF(DATA!N99="","",DATA!N99)</f>
        <v/>
      </c>
      <c r="I93" s="96" t="str" cm="1">
        <f t="array" ref="I93">IF(AND(G93:H93=""),"",SUMIF(G93:H93,"&lt;&gt;"))</f>
        <v/>
      </c>
      <c r="J93" s="66" t="str">
        <f>IF(DATA!O99="","",DATA!O99)</f>
        <v/>
      </c>
      <c r="K93" s="66" t="str">
        <f>IF(DATA!P99="","",DATA!P99)</f>
        <v/>
      </c>
      <c r="L93" s="96" t="str" cm="1">
        <f t="array" ref="L93">IF(AND(J93:K93=""),"",SUMIF(J93:K93,"&lt;&gt;"))</f>
        <v/>
      </c>
      <c r="M93" s="66" t="str">
        <f>IF(DATA!Q99="","",DATA!Q99)</f>
        <v/>
      </c>
      <c r="N93" s="66" t="str">
        <f>IF(DATA!R99="","",DATA!R99)</f>
        <v/>
      </c>
      <c r="O93" s="96" t="str" cm="1">
        <f t="array" ref="O93">IF(AND(M93:N93=""),"",SUMIF(M93:N93,"&lt;&gt;"))</f>
        <v/>
      </c>
      <c r="P93" s="66" t="str">
        <f>IF(DATA!S99="","",DATA!S99)</f>
        <v/>
      </c>
      <c r="Q93" s="66" t="str">
        <f>IF(DATA!T99="","",DATA!T99)</f>
        <v/>
      </c>
      <c r="R93" s="96" t="str" cm="1">
        <f t="array" ref="R93">IF(AND(P93:Q93=""),"",SUMIF(P93:Q93,"&lt;&gt;"))</f>
        <v/>
      </c>
      <c r="S93" s="66" t="str">
        <f>IF(DATA!U99="","",DATA!U99)</f>
        <v/>
      </c>
      <c r="T93" s="66" t="str">
        <f>IF(DATA!V99="","",DATA!V99)</f>
        <v/>
      </c>
      <c r="U93" s="66" t="str">
        <f>IF(DATA!W99="","",DATA!W99)</f>
        <v/>
      </c>
      <c r="V93" s="66" t="str">
        <f>IF(DATA!X99="","",DATA!X99)</f>
        <v/>
      </c>
      <c r="W93" s="66" t="str">
        <f>IF(DATA!Y99="","",DATA!Y99)</f>
        <v/>
      </c>
      <c r="X93" s="114" t="str" cm="1">
        <f t="array" ref="X93">IF(AND(_xlfn.HSTACK(I93,L93,O93,R93,S93,T93,U93,V93)=""),"",SUMPRODUCT(_xlfn.HSTACK(I93,L93,O93,R93,S93,T93,U93,V93),{1,1,1,1,1,1,1,1}))</f>
        <v/>
      </c>
      <c r="Y93" s="117" t="str" cm="1">
        <f t="array" ref="Y93">IF(COUNT(X93)=1,$Y$11*AVERAGE(IFERROR(_xlfn.HSTACK(G93:H93,J93:K93,M93:N93,P93:Q93,S93:V93)/TRANSPOSE(DATA!$AC$19:$AC$30),"")),"-")</f>
        <v>-</v>
      </c>
      <c r="Z93" s="121" t="str">
        <f t="shared" si="7"/>
        <v/>
      </c>
      <c r="AA93" s="93" t="str">
        <f t="shared" si="8"/>
        <v>Très Bien</v>
      </c>
      <c r="AB93" s="49" t="e">
        <f t="shared" si="6"/>
        <v>#VALUE!</v>
      </c>
      <c r="AC93" s="49" t="str">
        <f t="shared" si="9"/>
        <v/>
      </c>
    </row>
    <row r="94" spans="1:29" ht="15" customHeight="1" x14ac:dyDescent="0.25">
      <c r="A94" s="16">
        <f>DATA!A100</f>
        <v>0</v>
      </c>
      <c r="B94" s="65" t="str">
        <f>UPPER(DATA!B100)</f>
        <v/>
      </c>
      <c r="C94" s="75" t="str">
        <f>UPPER(DATA!C100)</f>
        <v/>
      </c>
      <c r="D94" s="65" t="str">
        <f>PROPER(DATA!G100)</f>
        <v/>
      </c>
      <c r="E94" s="73" t="str">
        <f>PROPER(DATA!H100)</f>
        <v/>
      </c>
      <c r="F94" s="74" t="str">
        <f>UPPER(DATA!I100)</f>
        <v/>
      </c>
      <c r="G94" s="66" t="str">
        <f>IF(DATA!M100="","",DATA!M100)</f>
        <v/>
      </c>
      <c r="H94" s="66" t="str">
        <f>IF(DATA!N100="","",DATA!N100)</f>
        <v/>
      </c>
      <c r="I94" s="96" t="str" cm="1">
        <f t="array" ref="I94">IF(AND(G94:H94=""),"",SUMIF(G94:H94,"&lt;&gt;"))</f>
        <v/>
      </c>
      <c r="J94" s="66" t="str">
        <f>IF(DATA!O100="","",DATA!O100)</f>
        <v/>
      </c>
      <c r="K94" s="66" t="str">
        <f>IF(DATA!P100="","",DATA!P100)</f>
        <v/>
      </c>
      <c r="L94" s="96" t="str" cm="1">
        <f t="array" ref="L94">IF(AND(J94:K94=""),"",SUMIF(J94:K94,"&lt;&gt;"))</f>
        <v/>
      </c>
      <c r="M94" s="66" t="str">
        <f>IF(DATA!Q100="","",DATA!Q100)</f>
        <v/>
      </c>
      <c r="N94" s="66" t="str">
        <f>IF(DATA!R100="","",DATA!R100)</f>
        <v/>
      </c>
      <c r="O94" s="96" t="str" cm="1">
        <f t="array" ref="O94">IF(AND(M94:N94=""),"",SUMIF(M94:N94,"&lt;&gt;"))</f>
        <v/>
      </c>
      <c r="P94" s="66" t="str">
        <f>IF(DATA!S100="","",DATA!S100)</f>
        <v/>
      </c>
      <c r="Q94" s="66" t="str">
        <f>IF(DATA!T100="","",DATA!T100)</f>
        <v/>
      </c>
      <c r="R94" s="96" t="str" cm="1">
        <f t="array" ref="R94">IF(AND(P94:Q94=""),"",SUMIF(P94:Q94,"&lt;&gt;"))</f>
        <v/>
      </c>
      <c r="S94" s="66" t="str">
        <f>IF(DATA!U100="","",DATA!U100)</f>
        <v/>
      </c>
      <c r="T94" s="66" t="str">
        <f>IF(DATA!V100="","",DATA!V100)</f>
        <v/>
      </c>
      <c r="U94" s="66" t="str">
        <f>IF(DATA!W100="","",DATA!W100)</f>
        <v/>
      </c>
      <c r="V94" s="66" t="str">
        <f>IF(DATA!X100="","",DATA!X100)</f>
        <v/>
      </c>
      <c r="W94" s="66" t="str">
        <f>IF(DATA!Y100="","",DATA!Y100)</f>
        <v/>
      </c>
      <c r="X94" s="114" t="str" cm="1">
        <f t="array" ref="X94">IF(AND(_xlfn.HSTACK(I94,L94,O94,R94,S94,T94,U94,V94)=""),"",SUMPRODUCT(_xlfn.HSTACK(I94,L94,O94,R94,S94,T94,U94,V94),{1,1,1,1,1,1,1,1}))</f>
        <v/>
      </c>
      <c r="Y94" s="117" t="str" cm="1">
        <f t="array" ref="Y94">IF(COUNT(X94)=1,$Y$11*AVERAGE(IFERROR(_xlfn.HSTACK(G94:H94,J94:K94,M94:N94,P94:Q94,S94:V94)/TRANSPOSE(DATA!$AC$19:$AC$30),"")),"-")</f>
        <v>-</v>
      </c>
      <c r="Z94" s="121" t="str">
        <f t="shared" si="7"/>
        <v/>
      </c>
      <c r="AA94" s="93" t="str">
        <f t="shared" si="8"/>
        <v>Très Bien</v>
      </c>
      <c r="AB94" s="49" t="e">
        <f t="shared" si="6"/>
        <v>#VALUE!</v>
      </c>
      <c r="AC94" s="49" t="str">
        <f t="shared" si="9"/>
        <v/>
      </c>
    </row>
    <row r="95" spans="1:29" ht="15" customHeight="1" x14ac:dyDescent="0.25">
      <c r="A95" s="16">
        <f>DATA!A101</f>
        <v>0</v>
      </c>
      <c r="B95" s="65" t="str">
        <f>UPPER(DATA!B101)</f>
        <v/>
      </c>
      <c r="C95" s="75" t="str">
        <f>UPPER(DATA!C101)</f>
        <v/>
      </c>
      <c r="D95" s="65" t="str">
        <f>PROPER(DATA!G101)</f>
        <v/>
      </c>
      <c r="E95" s="73" t="str">
        <f>PROPER(DATA!H101)</f>
        <v/>
      </c>
      <c r="F95" s="74" t="str">
        <f>UPPER(DATA!I101)</f>
        <v/>
      </c>
      <c r="G95" s="66" t="str">
        <f>IF(DATA!M101="","",DATA!M101)</f>
        <v/>
      </c>
      <c r="H95" s="66" t="str">
        <f>IF(DATA!N101="","",DATA!N101)</f>
        <v/>
      </c>
      <c r="I95" s="96" t="str" cm="1">
        <f t="array" ref="I95">IF(AND(G95:H95=""),"",SUMIF(G95:H95,"&lt;&gt;"))</f>
        <v/>
      </c>
      <c r="J95" s="66" t="str">
        <f>IF(DATA!O101="","",DATA!O101)</f>
        <v/>
      </c>
      <c r="K95" s="66" t="str">
        <f>IF(DATA!P101="","",DATA!P101)</f>
        <v/>
      </c>
      <c r="L95" s="96" t="str" cm="1">
        <f t="array" ref="L95">IF(AND(J95:K95=""),"",SUMIF(J95:K95,"&lt;&gt;"))</f>
        <v/>
      </c>
      <c r="M95" s="66" t="str">
        <f>IF(DATA!Q101="","",DATA!Q101)</f>
        <v/>
      </c>
      <c r="N95" s="66" t="str">
        <f>IF(DATA!R101="","",DATA!R101)</f>
        <v/>
      </c>
      <c r="O95" s="96" t="str" cm="1">
        <f t="array" ref="O95">IF(AND(M95:N95=""),"",SUMIF(M95:N95,"&lt;&gt;"))</f>
        <v/>
      </c>
      <c r="P95" s="66" t="str">
        <f>IF(DATA!S101="","",DATA!S101)</f>
        <v/>
      </c>
      <c r="Q95" s="66" t="str">
        <f>IF(DATA!T101="","",DATA!T101)</f>
        <v/>
      </c>
      <c r="R95" s="96" t="str" cm="1">
        <f t="array" ref="R95">IF(AND(P95:Q95=""),"",SUMIF(P95:Q95,"&lt;&gt;"))</f>
        <v/>
      </c>
      <c r="S95" s="66" t="str">
        <f>IF(DATA!U101="","",DATA!U101)</f>
        <v/>
      </c>
      <c r="T95" s="66" t="str">
        <f>IF(DATA!V101="","",DATA!V101)</f>
        <v/>
      </c>
      <c r="U95" s="66" t="str">
        <f>IF(DATA!W101="","",DATA!W101)</f>
        <v/>
      </c>
      <c r="V95" s="66" t="str">
        <f>IF(DATA!X101="","",DATA!X101)</f>
        <v/>
      </c>
      <c r="W95" s="66" t="str">
        <f>IF(DATA!Y101="","",DATA!Y101)</f>
        <v/>
      </c>
      <c r="X95" s="114" t="str" cm="1">
        <f t="array" ref="X95">IF(AND(_xlfn.HSTACK(I95,L95,O95,R95,S95,T95,U95,V95)=""),"",SUMPRODUCT(_xlfn.HSTACK(I95,L95,O95,R95,S95,T95,U95,V95),{1,1,1,1,1,1,1,1}))</f>
        <v/>
      </c>
      <c r="Y95" s="117" t="str" cm="1">
        <f t="array" ref="Y95">IF(COUNT(X95)=1,$Y$11*AVERAGE(IFERROR(_xlfn.HSTACK(G95:H95,J95:K95,M95:N95,P95:Q95,S95:V95)/TRANSPOSE(DATA!$AC$19:$AC$30),"")),"-")</f>
        <v>-</v>
      </c>
      <c r="Z95" s="121" t="str">
        <f t="shared" si="7"/>
        <v/>
      </c>
      <c r="AA95" s="93" t="str">
        <f t="shared" si="8"/>
        <v>Très Bien</v>
      </c>
      <c r="AB95" s="49" t="e">
        <f t="shared" si="6"/>
        <v>#VALUE!</v>
      </c>
      <c r="AC95" s="49" t="str">
        <f t="shared" si="9"/>
        <v/>
      </c>
    </row>
    <row r="96" spans="1:29" ht="15" customHeight="1" x14ac:dyDescent="0.25">
      <c r="A96" s="16">
        <f>DATA!A102</f>
        <v>0</v>
      </c>
      <c r="B96" s="65" t="str">
        <f>UPPER(DATA!B102)</f>
        <v/>
      </c>
      <c r="C96" s="75" t="str">
        <f>UPPER(DATA!C102)</f>
        <v/>
      </c>
      <c r="D96" s="65" t="str">
        <f>PROPER(DATA!G102)</f>
        <v/>
      </c>
      <c r="E96" s="73" t="str">
        <f>PROPER(DATA!H102)</f>
        <v/>
      </c>
      <c r="F96" s="74" t="str">
        <f>UPPER(DATA!I102)</f>
        <v/>
      </c>
      <c r="G96" s="66" t="str">
        <f>IF(DATA!M102="","",DATA!M102)</f>
        <v/>
      </c>
      <c r="H96" s="66" t="str">
        <f>IF(DATA!N102="","",DATA!N102)</f>
        <v/>
      </c>
      <c r="I96" s="96" t="str" cm="1">
        <f t="array" ref="I96">IF(AND(G96:H96=""),"",SUMIF(G96:H96,"&lt;&gt;"))</f>
        <v/>
      </c>
      <c r="J96" s="66" t="str">
        <f>IF(DATA!O102="","",DATA!O102)</f>
        <v/>
      </c>
      <c r="K96" s="66" t="str">
        <f>IF(DATA!P102="","",DATA!P102)</f>
        <v/>
      </c>
      <c r="L96" s="96" t="str" cm="1">
        <f t="array" ref="L96">IF(AND(J96:K96=""),"",SUMIF(J96:K96,"&lt;&gt;"))</f>
        <v/>
      </c>
      <c r="M96" s="66" t="str">
        <f>IF(DATA!Q102="","",DATA!Q102)</f>
        <v/>
      </c>
      <c r="N96" s="66" t="str">
        <f>IF(DATA!R102="","",DATA!R102)</f>
        <v/>
      </c>
      <c r="O96" s="96" t="str" cm="1">
        <f t="array" ref="O96">IF(AND(M96:N96=""),"",SUMIF(M96:N96,"&lt;&gt;"))</f>
        <v/>
      </c>
      <c r="P96" s="66" t="str">
        <f>IF(DATA!S102="","",DATA!S102)</f>
        <v/>
      </c>
      <c r="Q96" s="66" t="str">
        <f>IF(DATA!T102="","",DATA!T102)</f>
        <v/>
      </c>
      <c r="R96" s="96" t="str" cm="1">
        <f t="array" ref="R96">IF(AND(P96:Q96=""),"",SUMIF(P96:Q96,"&lt;&gt;"))</f>
        <v/>
      </c>
      <c r="S96" s="66" t="str">
        <f>IF(DATA!U102="","",DATA!U102)</f>
        <v/>
      </c>
      <c r="T96" s="66" t="str">
        <f>IF(DATA!V102="","",DATA!V102)</f>
        <v/>
      </c>
      <c r="U96" s="66" t="str">
        <f>IF(DATA!W102="","",DATA!W102)</f>
        <v/>
      </c>
      <c r="V96" s="66" t="str">
        <f>IF(DATA!X102="","",DATA!X102)</f>
        <v/>
      </c>
      <c r="W96" s="66" t="str">
        <f>IF(DATA!Y102="","",DATA!Y102)</f>
        <v/>
      </c>
      <c r="X96" s="114" t="str" cm="1">
        <f t="array" ref="X96">IF(AND(_xlfn.HSTACK(I96,L96,O96,R96,S96,T96,U96,V96)=""),"",SUMPRODUCT(_xlfn.HSTACK(I96,L96,O96,R96,S96,T96,U96,V96),{1,1,1,1,1,1,1,1}))</f>
        <v/>
      </c>
      <c r="Y96" s="117" t="str" cm="1">
        <f t="array" ref="Y96">IF(COUNT(X96)=1,$Y$11*AVERAGE(IFERROR(_xlfn.HSTACK(G96:H96,J96:K96,M96:N96,P96:Q96,S96:V96)/TRANSPOSE(DATA!$AC$19:$AC$30),"")),"-")</f>
        <v>-</v>
      </c>
      <c r="Z96" s="121" t="str">
        <f t="shared" si="7"/>
        <v/>
      </c>
      <c r="AA96" s="93" t="str">
        <f t="shared" si="8"/>
        <v>Très Bien</v>
      </c>
      <c r="AB96" s="49" t="e">
        <f t="shared" si="6"/>
        <v>#VALUE!</v>
      </c>
      <c r="AC96" s="49" t="str">
        <f t="shared" si="9"/>
        <v/>
      </c>
    </row>
    <row r="97" spans="1:29" ht="15" customHeight="1" x14ac:dyDescent="0.25">
      <c r="A97" s="16">
        <f>DATA!A103</f>
        <v>0</v>
      </c>
      <c r="B97" s="65" t="str">
        <f>UPPER(DATA!B103)</f>
        <v/>
      </c>
      <c r="C97" s="75" t="str">
        <f>UPPER(DATA!C103)</f>
        <v/>
      </c>
      <c r="D97" s="65" t="str">
        <f>PROPER(DATA!G103)</f>
        <v/>
      </c>
      <c r="E97" s="73" t="str">
        <f>PROPER(DATA!H103)</f>
        <v/>
      </c>
      <c r="F97" s="74" t="str">
        <f>UPPER(DATA!I103)</f>
        <v/>
      </c>
      <c r="G97" s="66" t="str">
        <f>IF(DATA!M103="","",DATA!M103)</f>
        <v/>
      </c>
      <c r="H97" s="66" t="str">
        <f>IF(DATA!N103="","",DATA!N103)</f>
        <v/>
      </c>
      <c r="I97" s="96" t="str" cm="1">
        <f t="array" ref="I97">IF(AND(G97:H97=""),"",SUMIF(G97:H97,"&lt;&gt;"))</f>
        <v/>
      </c>
      <c r="J97" s="66" t="str">
        <f>IF(DATA!O103="","",DATA!O103)</f>
        <v/>
      </c>
      <c r="K97" s="66" t="str">
        <f>IF(DATA!P103="","",DATA!P103)</f>
        <v/>
      </c>
      <c r="L97" s="96" t="str" cm="1">
        <f t="array" ref="L97">IF(AND(J97:K97=""),"",SUMIF(J97:K97,"&lt;&gt;"))</f>
        <v/>
      </c>
      <c r="M97" s="66" t="str">
        <f>IF(DATA!Q103="","",DATA!Q103)</f>
        <v/>
      </c>
      <c r="N97" s="66" t="str">
        <f>IF(DATA!R103="","",DATA!R103)</f>
        <v/>
      </c>
      <c r="O97" s="96" t="str" cm="1">
        <f t="array" ref="O97">IF(AND(M97:N97=""),"",SUMIF(M97:N97,"&lt;&gt;"))</f>
        <v/>
      </c>
      <c r="P97" s="66" t="str">
        <f>IF(DATA!S103="","",DATA!S103)</f>
        <v/>
      </c>
      <c r="Q97" s="66" t="str">
        <f>IF(DATA!T103="","",DATA!T103)</f>
        <v/>
      </c>
      <c r="R97" s="96" t="str" cm="1">
        <f t="array" ref="R97">IF(AND(P97:Q97=""),"",SUMIF(P97:Q97,"&lt;&gt;"))</f>
        <v/>
      </c>
      <c r="S97" s="66" t="str">
        <f>IF(DATA!U103="","",DATA!U103)</f>
        <v/>
      </c>
      <c r="T97" s="66" t="str">
        <f>IF(DATA!V103="","",DATA!V103)</f>
        <v/>
      </c>
      <c r="U97" s="66" t="str">
        <f>IF(DATA!W103="","",DATA!W103)</f>
        <v/>
      </c>
      <c r="V97" s="66" t="str">
        <f>IF(DATA!X103="","",DATA!X103)</f>
        <v/>
      </c>
      <c r="W97" s="66" t="str">
        <f>IF(DATA!Y103="","",DATA!Y103)</f>
        <v/>
      </c>
      <c r="X97" s="114" t="str" cm="1">
        <f t="array" ref="X97">IF(AND(_xlfn.HSTACK(I97,L97,O97,R97,S97,T97,U97,V97)=""),"",SUMPRODUCT(_xlfn.HSTACK(I97,L97,O97,R97,S97,T97,U97,V97),{1,1,1,1,1,1,1,1}))</f>
        <v/>
      </c>
      <c r="Y97" s="117" t="str" cm="1">
        <f t="array" ref="Y97">IF(COUNT(X97)=1,$Y$11*AVERAGE(IFERROR(_xlfn.HSTACK(G97:H97,J97:K97,M97:N97,P97:Q97,S97:V97)/TRANSPOSE(DATA!$AC$19:$AC$30),"")),"-")</f>
        <v>-</v>
      </c>
      <c r="Z97" s="121" t="str">
        <f t="shared" si="7"/>
        <v/>
      </c>
      <c r="AA97" s="93" t="str">
        <f t="shared" si="8"/>
        <v>Très Bien</v>
      </c>
      <c r="AB97" s="49" t="e">
        <f t="shared" si="6"/>
        <v>#VALUE!</v>
      </c>
      <c r="AC97" s="49" t="str">
        <f t="shared" si="9"/>
        <v/>
      </c>
    </row>
    <row r="98" spans="1:29" ht="15" customHeight="1" x14ac:dyDescent="0.25">
      <c r="A98" s="16">
        <f>DATA!A104</f>
        <v>0</v>
      </c>
      <c r="B98" s="65" t="str">
        <f>UPPER(DATA!B104)</f>
        <v/>
      </c>
      <c r="C98" s="75" t="str">
        <f>UPPER(DATA!C104)</f>
        <v/>
      </c>
      <c r="D98" s="65" t="str">
        <f>PROPER(DATA!G104)</f>
        <v/>
      </c>
      <c r="E98" s="73" t="str">
        <f>PROPER(DATA!H104)</f>
        <v/>
      </c>
      <c r="F98" s="74" t="str">
        <f>UPPER(DATA!I104)</f>
        <v/>
      </c>
      <c r="G98" s="66" t="str">
        <f>IF(DATA!M104="","",DATA!M104)</f>
        <v/>
      </c>
      <c r="H98" s="66" t="str">
        <f>IF(DATA!N104="","",DATA!N104)</f>
        <v/>
      </c>
      <c r="I98" s="96" t="str" cm="1">
        <f t="array" ref="I98">IF(AND(G98:H98=""),"",SUMIF(G98:H98,"&lt;&gt;"))</f>
        <v/>
      </c>
      <c r="J98" s="66" t="str">
        <f>IF(DATA!O104="","",DATA!O104)</f>
        <v/>
      </c>
      <c r="K98" s="66" t="str">
        <f>IF(DATA!P104="","",DATA!P104)</f>
        <v/>
      </c>
      <c r="L98" s="96" t="str" cm="1">
        <f t="array" ref="L98">IF(AND(J98:K98=""),"",SUMIF(J98:K98,"&lt;&gt;"))</f>
        <v/>
      </c>
      <c r="M98" s="66" t="str">
        <f>IF(DATA!Q104="","",DATA!Q104)</f>
        <v/>
      </c>
      <c r="N98" s="66" t="str">
        <f>IF(DATA!R104="","",DATA!R104)</f>
        <v/>
      </c>
      <c r="O98" s="96" t="str" cm="1">
        <f t="array" ref="O98">IF(AND(M98:N98=""),"",SUMIF(M98:N98,"&lt;&gt;"))</f>
        <v/>
      </c>
      <c r="P98" s="66" t="str">
        <f>IF(DATA!S104="","",DATA!S104)</f>
        <v/>
      </c>
      <c r="Q98" s="66" t="str">
        <f>IF(DATA!T104="","",DATA!T104)</f>
        <v/>
      </c>
      <c r="R98" s="96" t="str" cm="1">
        <f t="array" ref="R98">IF(AND(P98:Q98=""),"",SUMIF(P98:Q98,"&lt;&gt;"))</f>
        <v/>
      </c>
      <c r="S98" s="66" t="str">
        <f>IF(DATA!U104="","",DATA!U104)</f>
        <v/>
      </c>
      <c r="T98" s="66" t="str">
        <f>IF(DATA!V104="","",DATA!V104)</f>
        <v/>
      </c>
      <c r="U98" s="66" t="str">
        <f>IF(DATA!W104="","",DATA!W104)</f>
        <v/>
      </c>
      <c r="V98" s="66" t="str">
        <f>IF(DATA!X104="","",DATA!X104)</f>
        <v/>
      </c>
      <c r="W98" s="66" t="str">
        <f>IF(DATA!Y104="","",DATA!Y104)</f>
        <v/>
      </c>
      <c r="X98" s="114" t="str" cm="1">
        <f t="array" ref="X98">IF(AND(_xlfn.HSTACK(I98,L98,O98,R98,S98,T98,U98,V98)=""),"",SUMPRODUCT(_xlfn.HSTACK(I98,L98,O98,R98,S98,T98,U98,V98),{1,1,1,1,1,1,1,1}))</f>
        <v/>
      </c>
      <c r="Y98" s="117" t="str" cm="1">
        <f t="array" ref="Y98">IF(COUNT(X98)=1,$Y$11*AVERAGE(IFERROR(_xlfn.HSTACK(G98:H98,J98:K98,M98:N98,P98:Q98,S98:V98)/TRANSPOSE(DATA!$AC$19:$AC$30),"")),"-")</f>
        <v>-</v>
      </c>
      <c r="Z98" s="121" t="str">
        <f t="shared" si="7"/>
        <v/>
      </c>
      <c r="AA98" s="93" t="str">
        <f t="shared" si="8"/>
        <v>Très Bien</v>
      </c>
      <c r="AB98" s="49" t="e">
        <f t="shared" si="6"/>
        <v>#VALUE!</v>
      </c>
      <c r="AC98" s="49" t="str">
        <f t="shared" si="9"/>
        <v/>
      </c>
    </row>
    <row r="99" spans="1:29" ht="15" customHeight="1" x14ac:dyDescent="0.25">
      <c r="A99" s="16">
        <f>DATA!A105</f>
        <v>0</v>
      </c>
      <c r="B99" s="65" t="str">
        <f>UPPER(DATA!B105)</f>
        <v/>
      </c>
      <c r="C99" s="75" t="str">
        <f>UPPER(DATA!C105)</f>
        <v/>
      </c>
      <c r="D99" s="65" t="str">
        <f>PROPER(DATA!G105)</f>
        <v/>
      </c>
      <c r="E99" s="73" t="str">
        <f>PROPER(DATA!H105)</f>
        <v/>
      </c>
      <c r="F99" s="74" t="str">
        <f>UPPER(DATA!I105)</f>
        <v/>
      </c>
      <c r="G99" s="66" t="str">
        <f>IF(DATA!M105="","",DATA!M105)</f>
        <v/>
      </c>
      <c r="H99" s="66" t="str">
        <f>IF(DATA!N105="","",DATA!N105)</f>
        <v/>
      </c>
      <c r="I99" s="96" t="str" cm="1">
        <f t="array" ref="I99">IF(AND(G99:H99=""),"",SUMIF(G99:H99,"&lt;&gt;"))</f>
        <v/>
      </c>
      <c r="J99" s="66" t="str">
        <f>IF(DATA!O105="","",DATA!O105)</f>
        <v/>
      </c>
      <c r="K99" s="66" t="str">
        <f>IF(DATA!P105="","",DATA!P105)</f>
        <v/>
      </c>
      <c r="L99" s="96" t="str" cm="1">
        <f t="array" ref="L99">IF(AND(J99:K99=""),"",SUMIF(J99:K99,"&lt;&gt;"))</f>
        <v/>
      </c>
      <c r="M99" s="66" t="str">
        <f>IF(DATA!Q105="","",DATA!Q105)</f>
        <v/>
      </c>
      <c r="N99" s="66" t="str">
        <f>IF(DATA!R105="","",DATA!R105)</f>
        <v/>
      </c>
      <c r="O99" s="96" t="str" cm="1">
        <f t="array" ref="O99">IF(AND(M99:N99=""),"",SUMIF(M99:N99,"&lt;&gt;"))</f>
        <v/>
      </c>
      <c r="P99" s="66" t="str">
        <f>IF(DATA!S105="","",DATA!S105)</f>
        <v/>
      </c>
      <c r="Q99" s="66" t="str">
        <f>IF(DATA!T105="","",DATA!T105)</f>
        <v/>
      </c>
      <c r="R99" s="96" t="str" cm="1">
        <f t="array" ref="R99">IF(AND(P99:Q99=""),"",SUMIF(P99:Q99,"&lt;&gt;"))</f>
        <v/>
      </c>
      <c r="S99" s="66" t="str">
        <f>IF(DATA!U105="","",DATA!U105)</f>
        <v/>
      </c>
      <c r="T99" s="66" t="str">
        <f>IF(DATA!V105="","",DATA!V105)</f>
        <v/>
      </c>
      <c r="U99" s="66" t="str">
        <f>IF(DATA!W105="","",DATA!W105)</f>
        <v/>
      </c>
      <c r="V99" s="66" t="str">
        <f>IF(DATA!X105="","",DATA!X105)</f>
        <v/>
      </c>
      <c r="W99" s="66" t="str">
        <f>IF(DATA!Y105="","",DATA!Y105)</f>
        <v/>
      </c>
      <c r="X99" s="114" t="str" cm="1">
        <f t="array" ref="X99">IF(AND(_xlfn.HSTACK(I99,L99,O99,R99,S99,T99,U99,V99)=""),"",SUMPRODUCT(_xlfn.HSTACK(I99,L99,O99,R99,S99,T99,U99,V99),{1,1,1,1,1,1,1,1}))</f>
        <v/>
      </c>
      <c r="Y99" s="117" t="str" cm="1">
        <f t="array" ref="Y99">IF(COUNT(X99)=1,$Y$11*AVERAGE(IFERROR(_xlfn.HSTACK(G99:H99,J99:K99,M99:N99,P99:Q99,S99:V99)/TRANSPOSE(DATA!$AC$19:$AC$30),"")),"-")</f>
        <v>-</v>
      </c>
      <c r="Z99" s="121" t="str">
        <f t="shared" si="7"/>
        <v/>
      </c>
      <c r="AA99" s="93" t="str">
        <f t="shared" si="8"/>
        <v>Très Bien</v>
      </c>
      <c r="AB99" s="49" t="e">
        <f t="shared" si="6"/>
        <v>#VALUE!</v>
      </c>
      <c r="AC99" s="49" t="str">
        <f t="shared" si="9"/>
        <v/>
      </c>
    </row>
    <row r="100" spans="1:29" ht="15" customHeight="1" x14ac:dyDescent="0.25">
      <c r="A100" s="16">
        <f>DATA!A106</f>
        <v>0</v>
      </c>
      <c r="B100" s="65" t="str">
        <f>UPPER(DATA!B106)</f>
        <v/>
      </c>
      <c r="C100" s="75" t="str">
        <f>UPPER(DATA!C106)</f>
        <v/>
      </c>
      <c r="D100" s="65" t="str">
        <f>PROPER(DATA!G106)</f>
        <v/>
      </c>
      <c r="E100" s="73" t="str">
        <f>PROPER(DATA!H106)</f>
        <v/>
      </c>
      <c r="F100" s="74" t="str">
        <f>UPPER(DATA!I106)</f>
        <v/>
      </c>
      <c r="G100" s="66" t="str">
        <f>IF(DATA!M106="","",DATA!M106)</f>
        <v/>
      </c>
      <c r="H100" s="66" t="str">
        <f>IF(DATA!N106="","",DATA!N106)</f>
        <v/>
      </c>
      <c r="I100" s="96" t="str" cm="1">
        <f t="array" ref="I100">IF(AND(G100:H100=""),"",SUMIF(G100:H100,"&lt;&gt;"))</f>
        <v/>
      </c>
      <c r="J100" s="66" t="str">
        <f>IF(DATA!O106="","",DATA!O106)</f>
        <v/>
      </c>
      <c r="K100" s="66" t="str">
        <f>IF(DATA!P106="","",DATA!P106)</f>
        <v/>
      </c>
      <c r="L100" s="96" t="str" cm="1">
        <f t="array" ref="L100">IF(AND(J100:K100=""),"",SUMIF(J100:K100,"&lt;&gt;"))</f>
        <v/>
      </c>
      <c r="M100" s="66" t="str">
        <f>IF(DATA!Q106="","",DATA!Q106)</f>
        <v/>
      </c>
      <c r="N100" s="66" t="str">
        <f>IF(DATA!R106="","",DATA!R106)</f>
        <v/>
      </c>
      <c r="O100" s="96" t="str" cm="1">
        <f t="array" ref="O100">IF(AND(M100:N100=""),"",SUMIF(M100:N100,"&lt;&gt;"))</f>
        <v/>
      </c>
      <c r="P100" s="66" t="str">
        <f>IF(DATA!S106="","",DATA!S106)</f>
        <v/>
      </c>
      <c r="Q100" s="66" t="str">
        <f>IF(DATA!T106="","",DATA!T106)</f>
        <v/>
      </c>
      <c r="R100" s="96" t="str" cm="1">
        <f t="array" ref="R100">IF(AND(P100:Q100=""),"",SUMIF(P100:Q100,"&lt;&gt;"))</f>
        <v/>
      </c>
      <c r="S100" s="66" t="str">
        <f>IF(DATA!U106="","",DATA!U106)</f>
        <v/>
      </c>
      <c r="T100" s="66" t="str">
        <f>IF(DATA!V106="","",DATA!V106)</f>
        <v/>
      </c>
      <c r="U100" s="66" t="str">
        <f>IF(DATA!W106="","",DATA!W106)</f>
        <v/>
      </c>
      <c r="V100" s="66" t="str">
        <f>IF(DATA!X106="","",DATA!X106)</f>
        <v/>
      </c>
      <c r="W100" s="66" t="str">
        <f>IF(DATA!Y106="","",DATA!Y106)</f>
        <v/>
      </c>
      <c r="X100" s="114" t="str" cm="1">
        <f t="array" ref="X100">IF(AND(_xlfn.HSTACK(I100,L100,O100,R100,S100,T100,U100,V100)=""),"",SUMPRODUCT(_xlfn.HSTACK(I100,L100,O100,R100,S100,T100,U100,V100),{1,1,1,1,1,1,1,1}))</f>
        <v/>
      </c>
      <c r="Y100" s="117" t="str" cm="1">
        <f t="array" ref="Y100">IF(COUNT(X100)=1,$Y$11*AVERAGE(IFERROR(_xlfn.HSTACK(G100:H100,J100:K100,M100:N100,P100:Q100,S100:V100)/TRANSPOSE(DATA!$AC$19:$AC$30),"")),"-")</f>
        <v>-</v>
      </c>
      <c r="Z100" s="121" t="str">
        <f t="shared" si="7"/>
        <v/>
      </c>
      <c r="AA100" s="93" t="str">
        <f t="shared" si="8"/>
        <v>Très Bien</v>
      </c>
      <c r="AB100" s="49" t="e">
        <f t="shared" si="6"/>
        <v>#VALUE!</v>
      </c>
      <c r="AC100" s="49" t="str">
        <f t="shared" si="9"/>
        <v/>
      </c>
    </row>
    <row r="101" spans="1:29" ht="15" customHeight="1" x14ac:dyDescent="0.25">
      <c r="A101" s="16">
        <f>DATA!A107</f>
        <v>0</v>
      </c>
      <c r="B101" s="65" t="str">
        <f>UPPER(DATA!B107)</f>
        <v/>
      </c>
      <c r="C101" s="75" t="str">
        <f>UPPER(DATA!C107)</f>
        <v/>
      </c>
      <c r="D101" s="65" t="str">
        <f>PROPER(DATA!G107)</f>
        <v/>
      </c>
      <c r="E101" s="73" t="str">
        <f>PROPER(DATA!H107)</f>
        <v/>
      </c>
      <c r="F101" s="74" t="str">
        <f>UPPER(DATA!I107)</f>
        <v/>
      </c>
      <c r="G101" s="66" t="str">
        <f>IF(DATA!M107="","",DATA!M107)</f>
        <v/>
      </c>
      <c r="H101" s="66" t="str">
        <f>IF(DATA!N107="","",DATA!N107)</f>
        <v/>
      </c>
      <c r="I101" s="96" t="str" cm="1">
        <f t="array" ref="I101">IF(AND(G101:H101=""),"",SUMIF(G101:H101,"&lt;&gt;"))</f>
        <v/>
      </c>
      <c r="J101" s="66" t="str">
        <f>IF(DATA!O107="","",DATA!O107)</f>
        <v/>
      </c>
      <c r="K101" s="66" t="str">
        <f>IF(DATA!P107="","",DATA!P107)</f>
        <v/>
      </c>
      <c r="L101" s="96" t="str" cm="1">
        <f t="array" ref="L101">IF(AND(J101:K101=""),"",SUMIF(J101:K101,"&lt;&gt;"))</f>
        <v/>
      </c>
      <c r="M101" s="66" t="str">
        <f>IF(DATA!Q107="","",DATA!Q107)</f>
        <v/>
      </c>
      <c r="N101" s="66" t="str">
        <f>IF(DATA!R107="","",DATA!R107)</f>
        <v/>
      </c>
      <c r="O101" s="96" t="str" cm="1">
        <f t="array" ref="O101">IF(AND(M101:N101=""),"",SUMIF(M101:N101,"&lt;&gt;"))</f>
        <v/>
      </c>
      <c r="P101" s="66" t="str">
        <f>IF(DATA!S107="","",DATA!S107)</f>
        <v/>
      </c>
      <c r="Q101" s="66" t="str">
        <f>IF(DATA!T107="","",DATA!T107)</f>
        <v/>
      </c>
      <c r="R101" s="96" t="str" cm="1">
        <f t="array" ref="R101">IF(AND(P101:Q101=""),"",SUMIF(P101:Q101,"&lt;&gt;"))</f>
        <v/>
      </c>
      <c r="S101" s="66" t="str">
        <f>IF(DATA!U107="","",DATA!U107)</f>
        <v/>
      </c>
      <c r="T101" s="66" t="str">
        <f>IF(DATA!V107="","",DATA!V107)</f>
        <v/>
      </c>
      <c r="U101" s="66" t="str">
        <f>IF(DATA!W107="","",DATA!W107)</f>
        <v/>
      </c>
      <c r="V101" s="66" t="str">
        <f>IF(DATA!X107="","",DATA!X107)</f>
        <v/>
      </c>
      <c r="W101" s="66" t="str">
        <f>IF(DATA!Y107="","",DATA!Y107)</f>
        <v/>
      </c>
      <c r="X101" s="114" t="str" cm="1">
        <f t="array" ref="X101">IF(AND(_xlfn.HSTACK(I101,L101,O101,R101,S101,T101,U101,V101)=""),"",SUMPRODUCT(_xlfn.HSTACK(I101,L101,O101,R101,S101,T101,U101,V101),{1,1,1,1,1,1,1,1}))</f>
        <v/>
      </c>
      <c r="Y101" s="117" t="str" cm="1">
        <f t="array" ref="Y101">IF(COUNT(X101)=1,$Y$11*AVERAGE(IFERROR(_xlfn.HSTACK(G101:H101,J101:K101,M101:N101,P101:Q101,S101:V101)/TRANSPOSE(DATA!$AC$19:$AC$30),"")),"-")</f>
        <v>-</v>
      </c>
      <c r="Z101" s="121" t="str">
        <f t="shared" si="7"/>
        <v/>
      </c>
      <c r="AA101" s="93" t="str">
        <f t="shared" si="8"/>
        <v>Très Bien</v>
      </c>
      <c r="AB101" s="49" t="e">
        <f t="shared" si="6"/>
        <v>#VALUE!</v>
      </c>
      <c r="AC101" s="49" t="str">
        <f t="shared" si="9"/>
        <v/>
      </c>
    </row>
    <row r="102" spans="1:29" ht="15" customHeight="1" x14ac:dyDescent="0.25">
      <c r="A102" s="16">
        <f>DATA!A108</f>
        <v>0</v>
      </c>
      <c r="B102" s="65" t="str">
        <f>UPPER(DATA!B108)</f>
        <v/>
      </c>
      <c r="C102" s="75" t="str">
        <f>UPPER(DATA!C108)</f>
        <v/>
      </c>
      <c r="D102" s="65" t="str">
        <f>PROPER(DATA!G108)</f>
        <v/>
      </c>
      <c r="E102" s="73" t="str">
        <f>PROPER(DATA!H108)</f>
        <v/>
      </c>
      <c r="F102" s="74" t="str">
        <f>UPPER(DATA!I108)</f>
        <v/>
      </c>
      <c r="G102" s="66" t="str">
        <f>IF(DATA!M108="","",DATA!M108)</f>
        <v/>
      </c>
      <c r="H102" s="66" t="str">
        <f>IF(DATA!N108="","",DATA!N108)</f>
        <v/>
      </c>
      <c r="I102" s="96" t="str" cm="1">
        <f t="array" ref="I102">IF(AND(G102:H102=""),"",SUMIF(G102:H102,"&lt;&gt;"))</f>
        <v/>
      </c>
      <c r="J102" s="66" t="str">
        <f>IF(DATA!O108="","",DATA!O108)</f>
        <v/>
      </c>
      <c r="K102" s="66" t="str">
        <f>IF(DATA!P108="","",DATA!P108)</f>
        <v/>
      </c>
      <c r="L102" s="96" t="str" cm="1">
        <f t="array" ref="L102">IF(AND(J102:K102=""),"",SUMIF(J102:K102,"&lt;&gt;"))</f>
        <v/>
      </c>
      <c r="M102" s="66" t="str">
        <f>IF(DATA!Q108="","",DATA!Q108)</f>
        <v/>
      </c>
      <c r="N102" s="66" t="str">
        <f>IF(DATA!R108="","",DATA!R108)</f>
        <v/>
      </c>
      <c r="O102" s="96" t="str" cm="1">
        <f t="array" ref="O102">IF(AND(M102:N102=""),"",SUMIF(M102:N102,"&lt;&gt;"))</f>
        <v/>
      </c>
      <c r="P102" s="66" t="str">
        <f>IF(DATA!S108="","",DATA!S108)</f>
        <v/>
      </c>
      <c r="Q102" s="66" t="str">
        <f>IF(DATA!T108="","",DATA!T108)</f>
        <v/>
      </c>
      <c r="R102" s="96" t="str" cm="1">
        <f t="array" ref="R102">IF(AND(P102:Q102=""),"",SUMIF(P102:Q102,"&lt;&gt;"))</f>
        <v/>
      </c>
      <c r="S102" s="66" t="str">
        <f>IF(DATA!U108="","",DATA!U108)</f>
        <v/>
      </c>
      <c r="T102" s="66" t="str">
        <f>IF(DATA!V108="","",DATA!V108)</f>
        <v/>
      </c>
      <c r="U102" s="66" t="str">
        <f>IF(DATA!W108="","",DATA!W108)</f>
        <v/>
      </c>
      <c r="V102" s="66" t="str">
        <f>IF(DATA!X108="","",DATA!X108)</f>
        <v/>
      </c>
      <c r="W102" s="66" t="str">
        <f>IF(DATA!Y108="","",DATA!Y108)</f>
        <v/>
      </c>
      <c r="X102" s="114" t="str" cm="1">
        <f t="array" ref="X102">IF(AND(_xlfn.HSTACK(I102,L102,O102,R102,S102,T102,U102,V102)=""),"",SUMPRODUCT(_xlfn.HSTACK(I102,L102,O102,R102,S102,T102,U102,V102),{1,1,1,1,1,1,1,1}))</f>
        <v/>
      </c>
      <c r="Y102" s="117" t="str" cm="1">
        <f t="array" ref="Y102">IF(COUNT(X102)=1,$Y$11*AVERAGE(IFERROR(_xlfn.HSTACK(G102:H102,J102:K102,M102:N102,P102:Q102,S102:V102)/TRANSPOSE(DATA!$AC$19:$AC$30),"")),"-")</f>
        <v>-</v>
      </c>
      <c r="Z102" s="121" t="str">
        <f t="shared" si="7"/>
        <v/>
      </c>
      <c r="AA102" s="93" t="str">
        <f t="shared" si="8"/>
        <v>Très Bien</v>
      </c>
      <c r="AB102" s="49" t="e">
        <f t="shared" si="6"/>
        <v>#VALUE!</v>
      </c>
      <c r="AC102" s="49" t="str">
        <f t="shared" si="9"/>
        <v/>
      </c>
    </row>
    <row r="103" spans="1:29" ht="15" customHeight="1" x14ac:dyDescent="0.25">
      <c r="A103" s="16">
        <f>DATA!A109</f>
        <v>0</v>
      </c>
      <c r="B103" s="65" t="str">
        <f>UPPER(DATA!B109)</f>
        <v/>
      </c>
      <c r="C103" s="75" t="str">
        <f>UPPER(DATA!C109)</f>
        <v/>
      </c>
      <c r="D103" s="65" t="str">
        <f>PROPER(DATA!G109)</f>
        <v/>
      </c>
      <c r="E103" s="73" t="str">
        <f>PROPER(DATA!H109)</f>
        <v/>
      </c>
      <c r="F103" s="74" t="str">
        <f>UPPER(DATA!I109)</f>
        <v/>
      </c>
      <c r="G103" s="66" t="str">
        <f>IF(DATA!M109="","",DATA!M109)</f>
        <v/>
      </c>
      <c r="H103" s="66" t="str">
        <f>IF(DATA!N109="","",DATA!N109)</f>
        <v/>
      </c>
      <c r="I103" s="96" t="str" cm="1">
        <f t="array" ref="I103">IF(AND(G103:H103=""),"",SUMIF(G103:H103,"&lt;&gt;"))</f>
        <v/>
      </c>
      <c r="J103" s="66" t="str">
        <f>IF(DATA!O109="","",DATA!O109)</f>
        <v/>
      </c>
      <c r="K103" s="66" t="str">
        <f>IF(DATA!P109="","",DATA!P109)</f>
        <v/>
      </c>
      <c r="L103" s="96" t="str" cm="1">
        <f t="array" ref="L103">IF(AND(J103:K103=""),"",SUMIF(J103:K103,"&lt;&gt;"))</f>
        <v/>
      </c>
      <c r="M103" s="66" t="str">
        <f>IF(DATA!Q109="","",DATA!Q109)</f>
        <v/>
      </c>
      <c r="N103" s="66" t="str">
        <f>IF(DATA!R109="","",DATA!R109)</f>
        <v/>
      </c>
      <c r="O103" s="96" t="str" cm="1">
        <f t="array" ref="O103">IF(AND(M103:N103=""),"",SUMIF(M103:N103,"&lt;&gt;"))</f>
        <v/>
      </c>
      <c r="P103" s="66" t="str">
        <f>IF(DATA!S109="","",DATA!S109)</f>
        <v/>
      </c>
      <c r="Q103" s="66" t="str">
        <f>IF(DATA!T109="","",DATA!T109)</f>
        <v/>
      </c>
      <c r="R103" s="96" t="str" cm="1">
        <f t="array" ref="R103">IF(AND(P103:Q103=""),"",SUMIF(P103:Q103,"&lt;&gt;"))</f>
        <v/>
      </c>
      <c r="S103" s="66" t="str">
        <f>IF(DATA!U109="","",DATA!U109)</f>
        <v/>
      </c>
      <c r="T103" s="66" t="str">
        <f>IF(DATA!V109="","",DATA!V109)</f>
        <v/>
      </c>
      <c r="U103" s="66" t="str">
        <f>IF(DATA!W109="","",DATA!W109)</f>
        <v/>
      </c>
      <c r="V103" s="66" t="str">
        <f>IF(DATA!X109="","",DATA!X109)</f>
        <v/>
      </c>
      <c r="W103" s="66" t="str">
        <f>IF(DATA!Y109="","",DATA!Y109)</f>
        <v/>
      </c>
      <c r="X103" s="114" t="str" cm="1">
        <f t="array" ref="X103">IF(AND(_xlfn.HSTACK(I103,L103,O103,R103,S103,T103,U103,V103)=""),"",SUMPRODUCT(_xlfn.HSTACK(I103,L103,O103,R103,S103,T103,U103,V103),{1,1,1,1,1,1,1,1}))</f>
        <v/>
      </c>
      <c r="Y103" s="117" t="str" cm="1">
        <f t="array" ref="Y103">IF(COUNT(X103)=1,$Y$11*AVERAGE(IFERROR(_xlfn.HSTACK(G103:H103,J103:K103,M103:N103,P103:Q103,S103:V103)/TRANSPOSE(DATA!$AC$19:$AC$30),"")),"-")</f>
        <v>-</v>
      </c>
      <c r="Z103" s="121" t="str">
        <f t="shared" si="7"/>
        <v/>
      </c>
      <c r="AA103" s="93" t="str">
        <f t="shared" si="8"/>
        <v>Très Bien</v>
      </c>
      <c r="AB103" s="49" t="e">
        <f t="shared" si="6"/>
        <v>#VALUE!</v>
      </c>
      <c r="AC103" s="49" t="str">
        <f t="shared" si="9"/>
        <v/>
      </c>
    </row>
    <row r="104" spans="1:29" ht="15" customHeight="1" x14ac:dyDescent="0.25">
      <c r="A104" s="16">
        <f>DATA!A110</f>
        <v>0</v>
      </c>
      <c r="B104" s="65" t="str">
        <f>UPPER(DATA!B110)</f>
        <v/>
      </c>
      <c r="C104" s="75" t="str">
        <f>UPPER(DATA!C110)</f>
        <v/>
      </c>
      <c r="D104" s="65" t="str">
        <f>PROPER(DATA!G110)</f>
        <v/>
      </c>
      <c r="E104" s="73" t="str">
        <f>PROPER(DATA!H110)</f>
        <v/>
      </c>
      <c r="F104" s="74" t="str">
        <f>UPPER(DATA!I110)</f>
        <v/>
      </c>
      <c r="G104" s="66" t="str">
        <f>IF(DATA!M110="","",DATA!M110)</f>
        <v/>
      </c>
      <c r="H104" s="66" t="str">
        <f>IF(DATA!N110="","",DATA!N110)</f>
        <v/>
      </c>
      <c r="I104" s="96" t="str" cm="1">
        <f t="array" ref="I104">IF(AND(G104:H104=""),"",SUMIF(G104:H104,"&lt;&gt;"))</f>
        <v/>
      </c>
      <c r="J104" s="66" t="str">
        <f>IF(DATA!O110="","",DATA!O110)</f>
        <v/>
      </c>
      <c r="K104" s="66" t="str">
        <f>IF(DATA!P110="","",DATA!P110)</f>
        <v/>
      </c>
      <c r="L104" s="96" t="str" cm="1">
        <f t="array" ref="L104">IF(AND(J104:K104=""),"",SUMIF(J104:K104,"&lt;&gt;"))</f>
        <v/>
      </c>
      <c r="M104" s="66" t="str">
        <f>IF(DATA!Q110="","",DATA!Q110)</f>
        <v/>
      </c>
      <c r="N104" s="66" t="str">
        <f>IF(DATA!R110="","",DATA!R110)</f>
        <v/>
      </c>
      <c r="O104" s="96" t="str" cm="1">
        <f t="array" ref="O104">IF(AND(M104:N104=""),"",SUMIF(M104:N104,"&lt;&gt;"))</f>
        <v/>
      </c>
      <c r="P104" s="66" t="str">
        <f>IF(DATA!S110="","",DATA!S110)</f>
        <v/>
      </c>
      <c r="Q104" s="66" t="str">
        <f>IF(DATA!T110="","",DATA!T110)</f>
        <v/>
      </c>
      <c r="R104" s="96" t="str" cm="1">
        <f t="array" ref="R104">IF(AND(P104:Q104=""),"",SUMIF(P104:Q104,"&lt;&gt;"))</f>
        <v/>
      </c>
      <c r="S104" s="66" t="str">
        <f>IF(DATA!U110="","",DATA!U110)</f>
        <v/>
      </c>
      <c r="T104" s="66" t="str">
        <f>IF(DATA!V110="","",DATA!V110)</f>
        <v/>
      </c>
      <c r="U104" s="66" t="str">
        <f>IF(DATA!W110="","",DATA!W110)</f>
        <v/>
      </c>
      <c r="V104" s="66" t="str">
        <f>IF(DATA!X110="","",DATA!X110)</f>
        <v/>
      </c>
      <c r="W104" s="66" t="str">
        <f>IF(DATA!Y110="","",DATA!Y110)</f>
        <v/>
      </c>
      <c r="X104" s="114" t="str" cm="1">
        <f t="array" ref="X104">IF(AND(_xlfn.HSTACK(I104,L104,O104,R104,S104,T104,U104,V104)=""),"",SUMPRODUCT(_xlfn.HSTACK(I104,L104,O104,R104,S104,T104,U104,V104),{1,1,1,1,1,1,1,1}))</f>
        <v/>
      </c>
      <c r="Y104" s="117" t="str" cm="1">
        <f t="array" ref="Y104">IF(COUNT(X104)=1,$Y$11*AVERAGE(IFERROR(_xlfn.HSTACK(G104:H104,J104:K104,M104:N104,P104:Q104,S104:V104)/TRANSPOSE(DATA!$AC$19:$AC$30),"")),"-")</f>
        <v>-</v>
      </c>
      <c r="Z104" s="121" t="str">
        <f t="shared" si="7"/>
        <v/>
      </c>
      <c r="AA104" s="93" t="str">
        <f t="shared" si="8"/>
        <v>Très Bien</v>
      </c>
      <c r="AB104" s="49" t="e">
        <f t="shared" si="6"/>
        <v>#VALUE!</v>
      </c>
      <c r="AC104" s="49" t="str">
        <f t="shared" si="9"/>
        <v/>
      </c>
    </row>
    <row r="105" spans="1:29" ht="15" customHeight="1" x14ac:dyDescent="0.25">
      <c r="A105" s="16">
        <f>DATA!A111</f>
        <v>0</v>
      </c>
      <c r="B105" s="65" t="str">
        <f>UPPER(DATA!B111)</f>
        <v/>
      </c>
      <c r="C105" s="75" t="str">
        <f>UPPER(DATA!C111)</f>
        <v/>
      </c>
      <c r="D105" s="65" t="str">
        <f>PROPER(DATA!G111)</f>
        <v/>
      </c>
      <c r="E105" s="73" t="str">
        <f>PROPER(DATA!H111)</f>
        <v/>
      </c>
      <c r="F105" s="74" t="str">
        <f>UPPER(DATA!I111)</f>
        <v/>
      </c>
      <c r="G105" s="66" t="str">
        <f>IF(DATA!M111="","",DATA!M111)</f>
        <v/>
      </c>
      <c r="H105" s="66" t="str">
        <f>IF(DATA!N111="","",DATA!N111)</f>
        <v/>
      </c>
      <c r="I105" s="96" t="str" cm="1">
        <f t="array" ref="I105">IF(AND(G105:H105=""),"",SUMIF(G105:H105,"&lt;&gt;"))</f>
        <v/>
      </c>
      <c r="J105" s="66" t="str">
        <f>IF(DATA!O111="","",DATA!O111)</f>
        <v/>
      </c>
      <c r="K105" s="66" t="str">
        <f>IF(DATA!P111="","",DATA!P111)</f>
        <v/>
      </c>
      <c r="L105" s="96" t="str" cm="1">
        <f t="array" ref="L105">IF(AND(J105:K105=""),"",SUMIF(J105:K105,"&lt;&gt;"))</f>
        <v/>
      </c>
      <c r="M105" s="66" t="str">
        <f>IF(DATA!Q111="","",DATA!Q111)</f>
        <v/>
      </c>
      <c r="N105" s="66" t="str">
        <f>IF(DATA!R111="","",DATA!R111)</f>
        <v/>
      </c>
      <c r="O105" s="96" t="str" cm="1">
        <f t="array" ref="O105">IF(AND(M105:N105=""),"",SUMIF(M105:N105,"&lt;&gt;"))</f>
        <v/>
      </c>
      <c r="P105" s="66" t="str">
        <f>IF(DATA!S111="","",DATA!S111)</f>
        <v/>
      </c>
      <c r="Q105" s="66" t="str">
        <f>IF(DATA!T111="","",DATA!T111)</f>
        <v/>
      </c>
      <c r="R105" s="96" t="str" cm="1">
        <f t="array" ref="R105">IF(AND(P105:Q105=""),"",SUMIF(P105:Q105,"&lt;&gt;"))</f>
        <v/>
      </c>
      <c r="S105" s="66" t="str">
        <f>IF(DATA!U111="","",DATA!U111)</f>
        <v/>
      </c>
      <c r="T105" s="66" t="str">
        <f>IF(DATA!V111="","",DATA!V111)</f>
        <v/>
      </c>
      <c r="U105" s="66" t="str">
        <f>IF(DATA!W111="","",DATA!W111)</f>
        <v/>
      </c>
      <c r="V105" s="66" t="str">
        <f>IF(DATA!X111="","",DATA!X111)</f>
        <v/>
      </c>
      <c r="W105" s="66" t="str">
        <f>IF(DATA!Y111="","",DATA!Y111)</f>
        <v/>
      </c>
      <c r="X105" s="114" t="str" cm="1">
        <f t="array" ref="X105">IF(AND(_xlfn.HSTACK(I105,L105,O105,R105,S105,T105,U105,V105)=""),"",SUMPRODUCT(_xlfn.HSTACK(I105,L105,O105,R105,S105,T105,U105,V105),{1,1,1,1,1,1,1,1}))</f>
        <v/>
      </c>
      <c r="Y105" s="117" t="str" cm="1">
        <f t="array" ref="Y105">IF(COUNT(X105)=1,$Y$11*AVERAGE(IFERROR(_xlfn.HSTACK(G105:H105,J105:K105,M105:N105,P105:Q105,S105:V105)/TRANSPOSE(DATA!$AC$19:$AC$30),"")),"-")</f>
        <v>-</v>
      </c>
      <c r="Z105" s="121" t="str">
        <f t="shared" si="7"/>
        <v/>
      </c>
      <c r="AA105" s="93" t="str">
        <f t="shared" si="8"/>
        <v>Très Bien</v>
      </c>
      <c r="AB105" s="49" t="e">
        <f t="shared" si="6"/>
        <v>#VALUE!</v>
      </c>
      <c r="AC105" s="49" t="str">
        <f t="shared" si="9"/>
        <v/>
      </c>
    </row>
    <row r="106" spans="1:29" ht="15" customHeight="1" x14ac:dyDescent="0.25">
      <c r="A106" s="16">
        <f>DATA!A112</f>
        <v>0</v>
      </c>
      <c r="B106" s="65" t="str">
        <f>UPPER(DATA!B112)</f>
        <v/>
      </c>
      <c r="C106" s="75" t="str">
        <f>UPPER(DATA!C112)</f>
        <v/>
      </c>
      <c r="D106" s="65" t="str">
        <f>PROPER(DATA!G112)</f>
        <v/>
      </c>
      <c r="E106" s="73" t="str">
        <f>PROPER(DATA!H112)</f>
        <v/>
      </c>
      <c r="F106" s="74" t="str">
        <f>UPPER(DATA!I112)</f>
        <v/>
      </c>
      <c r="G106" s="66" t="str">
        <f>IF(DATA!M112="","",DATA!M112)</f>
        <v/>
      </c>
      <c r="H106" s="66" t="str">
        <f>IF(DATA!N112="","",DATA!N112)</f>
        <v/>
      </c>
      <c r="I106" s="96" t="str" cm="1">
        <f t="array" ref="I106">IF(AND(G106:H106=""),"",SUMIF(G106:H106,"&lt;&gt;"))</f>
        <v/>
      </c>
      <c r="J106" s="66" t="str">
        <f>IF(DATA!O112="","",DATA!O112)</f>
        <v/>
      </c>
      <c r="K106" s="66" t="str">
        <f>IF(DATA!P112="","",DATA!P112)</f>
        <v/>
      </c>
      <c r="L106" s="96" t="str" cm="1">
        <f t="array" ref="L106">IF(AND(J106:K106=""),"",SUMIF(J106:K106,"&lt;&gt;"))</f>
        <v/>
      </c>
      <c r="M106" s="66" t="str">
        <f>IF(DATA!Q112="","",DATA!Q112)</f>
        <v/>
      </c>
      <c r="N106" s="66" t="str">
        <f>IF(DATA!R112="","",DATA!R112)</f>
        <v/>
      </c>
      <c r="O106" s="96" t="str" cm="1">
        <f t="array" ref="O106">IF(AND(M106:N106=""),"",SUMIF(M106:N106,"&lt;&gt;"))</f>
        <v/>
      </c>
      <c r="P106" s="66" t="str">
        <f>IF(DATA!S112="","",DATA!S112)</f>
        <v/>
      </c>
      <c r="Q106" s="66" t="str">
        <f>IF(DATA!T112="","",DATA!T112)</f>
        <v/>
      </c>
      <c r="R106" s="96" t="str" cm="1">
        <f t="array" ref="R106">IF(AND(P106:Q106=""),"",SUMIF(P106:Q106,"&lt;&gt;"))</f>
        <v/>
      </c>
      <c r="S106" s="66" t="str">
        <f>IF(DATA!U112="","",DATA!U112)</f>
        <v/>
      </c>
      <c r="T106" s="66" t="str">
        <f>IF(DATA!V112="","",DATA!V112)</f>
        <v/>
      </c>
      <c r="U106" s="66" t="str">
        <f>IF(DATA!W112="","",DATA!W112)</f>
        <v/>
      </c>
      <c r="V106" s="66" t="str">
        <f>IF(DATA!X112="","",DATA!X112)</f>
        <v/>
      </c>
      <c r="W106" s="66" t="str">
        <f>IF(DATA!Y112="","",DATA!Y112)</f>
        <v/>
      </c>
      <c r="X106" s="114" t="str" cm="1">
        <f t="array" ref="X106">IF(AND(_xlfn.HSTACK(I106,L106,O106,R106,S106,T106,U106,V106)=""),"",SUMPRODUCT(_xlfn.HSTACK(I106,L106,O106,R106,S106,T106,U106,V106),{1,1,1,1,1,1,1,1}))</f>
        <v/>
      </c>
      <c r="Y106" s="117" t="str" cm="1">
        <f t="array" ref="Y106">IF(COUNT(X106)=1,$Y$11*AVERAGE(IFERROR(_xlfn.HSTACK(G106:H106,J106:K106,M106:N106,P106:Q106,S106:V106)/TRANSPOSE(DATA!$AC$19:$AC$30),"")),"-")</f>
        <v>-</v>
      </c>
      <c r="Z106" s="121" t="str">
        <f t="shared" si="7"/>
        <v/>
      </c>
      <c r="AA106" s="93" t="str">
        <f t="shared" si="8"/>
        <v>Très Bien</v>
      </c>
      <c r="AB106" s="49" t="e">
        <f t="shared" si="6"/>
        <v>#VALUE!</v>
      </c>
      <c r="AC106" s="49" t="str">
        <f t="shared" si="9"/>
        <v/>
      </c>
    </row>
    <row r="107" spans="1:29" ht="15" customHeight="1" x14ac:dyDescent="0.25">
      <c r="A107" s="16">
        <f>DATA!A113</f>
        <v>0</v>
      </c>
      <c r="B107" s="65" t="str">
        <f>UPPER(DATA!B113)</f>
        <v/>
      </c>
      <c r="C107" s="75" t="str">
        <f>UPPER(DATA!C113)</f>
        <v/>
      </c>
      <c r="D107" s="65" t="str">
        <f>PROPER(DATA!G113)</f>
        <v/>
      </c>
      <c r="E107" s="73" t="str">
        <f>PROPER(DATA!H113)</f>
        <v/>
      </c>
      <c r="F107" s="74" t="str">
        <f>UPPER(DATA!I113)</f>
        <v/>
      </c>
      <c r="G107" s="66" t="str">
        <f>IF(DATA!M113="","",DATA!M113)</f>
        <v/>
      </c>
      <c r="H107" s="66" t="str">
        <f>IF(DATA!N113="","",DATA!N113)</f>
        <v/>
      </c>
      <c r="I107" s="96" t="str" cm="1">
        <f t="array" ref="I107">IF(AND(G107:H107=""),"",SUMIF(G107:H107,"&lt;&gt;"))</f>
        <v/>
      </c>
      <c r="J107" s="66" t="str">
        <f>IF(DATA!O113="","",DATA!O113)</f>
        <v/>
      </c>
      <c r="K107" s="66" t="str">
        <f>IF(DATA!P113="","",DATA!P113)</f>
        <v/>
      </c>
      <c r="L107" s="96" t="str" cm="1">
        <f t="array" ref="L107">IF(AND(J107:K107=""),"",SUMIF(J107:K107,"&lt;&gt;"))</f>
        <v/>
      </c>
      <c r="M107" s="66" t="str">
        <f>IF(DATA!Q113="","",DATA!Q113)</f>
        <v/>
      </c>
      <c r="N107" s="66" t="str">
        <f>IF(DATA!R113="","",DATA!R113)</f>
        <v/>
      </c>
      <c r="O107" s="96" t="str" cm="1">
        <f t="array" ref="O107">IF(AND(M107:N107=""),"",SUMIF(M107:N107,"&lt;&gt;"))</f>
        <v/>
      </c>
      <c r="P107" s="66" t="str">
        <f>IF(DATA!S113="","",DATA!S113)</f>
        <v/>
      </c>
      <c r="Q107" s="66" t="str">
        <f>IF(DATA!T113="","",DATA!T113)</f>
        <v/>
      </c>
      <c r="R107" s="96" t="str" cm="1">
        <f t="array" ref="R107">IF(AND(P107:Q107=""),"",SUMIF(P107:Q107,"&lt;&gt;"))</f>
        <v/>
      </c>
      <c r="S107" s="66" t="str">
        <f>IF(DATA!U113="","",DATA!U113)</f>
        <v/>
      </c>
      <c r="T107" s="66" t="str">
        <f>IF(DATA!V113="","",DATA!V113)</f>
        <v/>
      </c>
      <c r="U107" s="66" t="str">
        <f>IF(DATA!W113="","",DATA!W113)</f>
        <v/>
      </c>
      <c r="V107" s="66" t="str">
        <f>IF(DATA!X113="","",DATA!X113)</f>
        <v/>
      </c>
      <c r="W107" s="66" t="str">
        <f>IF(DATA!Y113="","",DATA!Y113)</f>
        <v/>
      </c>
      <c r="X107" s="114" t="str" cm="1">
        <f t="array" ref="X107">IF(AND(_xlfn.HSTACK(I107,L107,O107,R107,S107,T107,U107,V107)=""),"",SUMPRODUCT(_xlfn.HSTACK(I107,L107,O107,R107,S107,T107,U107,V107),{1,1,1,1,1,1,1,1}))</f>
        <v/>
      </c>
      <c r="Y107" s="117" t="str" cm="1">
        <f t="array" ref="Y107">IF(COUNT(X107)=1,$Y$11*AVERAGE(IFERROR(_xlfn.HSTACK(G107:H107,J107:K107,M107:N107,P107:Q107,S107:V107)/TRANSPOSE(DATA!$AC$19:$AC$30),"")),"-")</f>
        <v>-</v>
      </c>
      <c r="Z107" s="121" t="str">
        <f t="shared" si="7"/>
        <v/>
      </c>
      <c r="AA107" s="93" t="str">
        <f t="shared" si="8"/>
        <v>Très Bien</v>
      </c>
      <c r="AB107" s="49" t="e">
        <f t="shared" si="6"/>
        <v>#VALUE!</v>
      </c>
      <c r="AC107" s="49" t="str">
        <f t="shared" si="9"/>
        <v/>
      </c>
    </row>
    <row r="108" spans="1:29" ht="15" customHeight="1" x14ac:dyDescent="0.25">
      <c r="A108" s="16">
        <f>DATA!A114</f>
        <v>0</v>
      </c>
      <c r="B108" s="65" t="str">
        <f>UPPER(DATA!B114)</f>
        <v/>
      </c>
      <c r="C108" s="75" t="str">
        <f>UPPER(DATA!C114)</f>
        <v/>
      </c>
      <c r="D108" s="65" t="str">
        <f>PROPER(DATA!G114)</f>
        <v/>
      </c>
      <c r="E108" s="73" t="str">
        <f>PROPER(DATA!H114)</f>
        <v/>
      </c>
      <c r="F108" s="74" t="str">
        <f>UPPER(DATA!I114)</f>
        <v/>
      </c>
      <c r="G108" s="66" t="str">
        <f>IF(DATA!M114="","",DATA!M114)</f>
        <v/>
      </c>
      <c r="H108" s="66" t="str">
        <f>IF(DATA!N114="","",DATA!N114)</f>
        <v/>
      </c>
      <c r="I108" s="96" t="str" cm="1">
        <f t="array" ref="I108">IF(AND(G108:H108=""),"",SUMIF(G108:H108,"&lt;&gt;"))</f>
        <v/>
      </c>
      <c r="J108" s="66" t="str">
        <f>IF(DATA!O114="","",DATA!O114)</f>
        <v/>
      </c>
      <c r="K108" s="66" t="str">
        <f>IF(DATA!P114="","",DATA!P114)</f>
        <v/>
      </c>
      <c r="L108" s="96" t="str" cm="1">
        <f t="array" ref="L108">IF(AND(J108:K108=""),"",SUMIF(J108:K108,"&lt;&gt;"))</f>
        <v/>
      </c>
      <c r="M108" s="66" t="str">
        <f>IF(DATA!Q114="","",DATA!Q114)</f>
        <v/>
      </c>
      <c r="N108" s="66" t="str">
        <f>IF(DATA!R114="","",DATA!R114)</f>
        <v/>
      </c>
      <c r="O108" s="96" t="str" cm="1">
        <f t="array" ref="O108">IF(AND(M108:N108=""),"",SUMIF(M108:N108,"&lt;&gt;"))</f>
        <v/>
      </c>
      <c r="P108" s="66" t="str">
        <f>IF(DATA!S114="","",DATA!S114)</f>
        <v/>
      </c>
      <c r="Q108" s="66" t="str">
        <f>IF(DATA!T114="","",DATA!T114)</f>
        <v/>
      </c>
      <c r="R108" s="96" t="str" cm="1">
        <f t="array" ref="R108">IF(AND(P108:Q108=""),"",SUMIF(P108:Q108,"&lt;&gt;"))</f>
        <v/>
      </c>
      <c r="S108" s="66" t="str">
        <f>IF(DATA!U114="","",DATA!U114)</f>
        <v/>
      </c>
      <c r="T108" s="66" t="str">
        <f>IF(DATA!V114="","",DATA!V114)</f>
        <v/>
      </c>
      <c r="U108" s="66" t="str">
        <f>IF(DATA!W114="","",DATA!W114)</f>
        <v/>
      </c>
      <c r="V108" s="66" t="str">
        <f>IF(DATA!X114="","",DATA!X114)</f>
        <v/>
      </c>
      <c r="W108" s="66" t="str">
        <f>IF(DATA!Y114="","",DATA!Y114)</f>
        <v/>
      </c>
      <c r="X108" s="114" t="str" cm="1">
        <f t="array" ref="X108">IF(AND(_xlfn.HSTACK(I108,L108,O108,R108,S108,T108,U108,V108)=""),"",SUMPRODUCT(_xlfn.HSTACK(I108,L108,O108,R108,S108,T108,U108,V108),{1,1,1,1,1,1,1,1}))</f>
        <v/>
      </c>
      <c r="Y108" s="117" t="str" cm="1">
        <f t="array" ref="Y108">IF(COUNT(X108)=1,$Y$11*AVERAGE(IFERROR(_xlfn.HSTACK(G108:H108,J108:K108,M108:N108,P108:Q108,S108:V108)/TRANSPOSE(DATA!$AC$19:$AC$30),"")),"-")</f>
        <v>-</v>
      </c>
      <c r="Z108" s="121" t="str">
        <f t="shared" si="7"/>
        <v/>
      </c>
      <c r="AA108" s="93" t="str">
        <f t="shared" si="8"/>
        <v>Très Bien</v>
      </c>
      <c r="AB108" s="49" t="e">
        <f t="shared" si="6"/>
        <v>#VALUE!</v>
      </c>
      <c r="AC108" s="49" t="str">
        <f t="shared" si="9"/>
        <v/>
      </c>
    </row>
    <row r="109" spans="1:29" ht="15" customHeight="1" x14ac:dyDescent="0.25">
      <c r="A109" s="16">
        <f>DATA!A115</f>
        <v>0</v>
      </c>
      <c r="B109" s="65" t="str">
        <f>UPPER(DATA!B115)</f>
        <v/>
      </c>
      <c r="C109" s="75" t="str">
        <f>UPPER(DATA!C115)</f>
        <v/>
      </c>
      <c r="D109" s="65" t="str">
        <f>PROPER(DATA!G115)</f>
        <v/>
      </c>
      <c r="E109" s="73" t="str">
        <f>PROPER(DATA!H115)</f>
        <v/>
      </c>
      <c r="F109" s="74" t="str">
        <f>UPPER(DATA!I115)</f>
        <v/>
      </c>
      <c r="G109" s="66" t="str">
        <f>IF(DATA!M115="","",DATA!M115)</f>
        <v/>
      </c>
      <c r="H109" s="66" t="str">
        <f>IF(DATA!N115="","",DATA!N115)</f>
        <v/>
      </c>
      <c r="I109" s="96" t="str" cm="1">
        <f t="array" ref="I109">IF(AND(G109:H109=""),"",SUMIF(G109:H109,"&lt;&gt;"))</f>
        <v/>
      </c>
      <c r="J109" s="66" t="str">
        <f>IF(DATA!O115="","",DATA!O115)</f>
        <v/>
      </c>
      <c r="K109" s="66" t="str">
        <f>IF(DATA!P115="","",DATA!P115)</f>
        <v/>
      </c>
      <c r="L109" s="96" t="str" cm="1">
        <f t="array" ref="L109">IF(AND(J109:K109=""),"",SUMIF(J109:K109,"&lt;&gt;"))</f>
        <v/>
      </c>
      <c r="M109" s="66" t="str">
        <f>IF(DATA!Q115="","",DATA!Q115)</f>
        <v/>
      </c>
      <c r="N109" s="66" t="str">
        <f>IF(DATA!R115="","",DATA!R115)</f>
        <v/>
      </c>
      <c r="O109" s="96" t="str" cm="1">
        <f t="array" ref="O109">IF(AND(M109:N109=""),"",SUMIF(M109:N109,"&lt;&gt;"))</f>
        <v/>
      </c>
      <c r="P109" s="66" t="str">
        <f>IF(DATA!S115="","",DATA!S115)</f>
        <v/>
      </c>
      <c r="Q109" s="66" t="str">
        <f>IF(DATA!T115="","",DATA!T115)</f>
        <v/>
      </c>
      <c r="R109" s="96" t="str" cm="1">
        <f t="array" ref="R109">IF(AND(P109:Q109=""),"",SUMIF(P109:Q109,"&lt;&gt;"))</f>
        <v/>
      </c>
      <c r="S109" s="66" t="str">
        <f>IF(DATA!U115="","",DATA!U115)</f>
        <v/>
      </c>
      <c r="T109" s="66" t="str">
        <f>IF(DATA!V115="","",DATA!V115)</f>
        <v/>
      </c>
      <c r="U109" s="66" t="str">
        <f>IF(DATA!W115="","",DATA!W115)</f>
        <v/>
      </c>
      <c r="V109" s="66" t="str">
        <f>IF(DATA!X115="","",DATA!X115)</f>
        <v/>
      </c>
      <c r="W109" s="66" t="str">
        <f>IF(DATA!Y115="","",DATA!Y115)</f>
        <v/>
      </c>
      <c r="X109" s="114" t="str" cm="1">
        <f t="array" ref="X109">IF(AND(_xlfn.HSTACK(I109,L109,O109,R109,S109,T109,U109,V109)=""),"",SUMPRODUCT(_xlfn.HSTACK(I109,L109,O109,R109,S109,T109,U109,V109),{1,1,1,1,1,1,1,1}))</f>
        <v/>
      </c>
      <c r="Y109" s="117" t="str" cm="1">
        <f t="array" ref="Y109">IF(COUNT(X109)=1,$Y$11*AVERAGE(IFERROR(_xlfn.HSTACK(G109:H109,J109:K109,M109:N109,P109:Q109,S109:V109)/TRANSPOSE(DATA!$AC$19:$AC$30),"")),"-")</f>
        <v>-</v>
      </c>
      <c r="Z109" s="121" t="str">
        <f t="shared" si="7"/>
        <v/>
      </c>
      <c r="AA109" s="93" t="str">
        <f t="shared" si="8"/>
        <v>Très Bien</v>
      </c>
      <c r="AB109" s="49" t="e">
        <f t="shared" si="6"/>
        <v>#VALUE!</v>
      </c>
      <c r="AC109" s="49" t="str">
        <f t="shared" si="9"/>
        <v/>
      </c>
    </row>
    <row r="110" spans="1:29" ht="15" customHeight="1" x14ac:dyDescent="0.25">
      <c r="A110" s="16">
        <f>DATA!A116</f>
        <v>0</v>
      </c>
      <c r="B110" s="65" t="str">
        <f>UPPER(DATA!B116)</f>
        <v/>
      </c>
      <c r="C110" s="75" t="str">
        <f>UPPER(DATA!C116)</f>
        <v/>
      </c>
      <c r="D110" s="65" t="str">
        <f>PROPER(DATA!G116)</f>
        <v/>
      </c>
      <c r="E110" s="73" t="str">
        <f>PROPER(DATA!H116)</f>
        <v/>
      </c>
      <c r="F110" s="74" t="str">
        <f>UPPER(DATA!I116)</f>
        <v/>
      </c>
      <c r="G110" s="66" t="str">
        <f>IF(DATA!M116="","",DATA!M116)</f>
        <v/>
      </c>
      <c r="H110" s="66" t="str">
        <f>IF(DATA!N116="","",DATA!N116)</f>
        <v/>
      </c>
      <c r="I110" s="96" t="str" cm="1">
        <f t="array" ref="I110">IF(AND(G110:H110=""),"",SUMIF(G110:H110,"&lt;&gt;"))</f>
        <v/>
      </c>
      <c r="J110" s="66" t="str">
        <f>IF(DATA!O116="","",DATA!O116)</f>
        <v/>
      </c>
      <c r="K110" s="66" t="str">
        <f>IF(DATA!P116="","",DATA!P116)</f>
        <v/>
      </c>
      <c r="L110" s="96" t="str" cm="1">
        <f t="array" ref="L110">IF(AND(J110:K110=""),"",SUMIF(J110:K110,"&lt;&gt;"))</f>
        <v/>
      </c>
      <c r="M110" s="66" t="str">
        <f>IF(DATA!Q116="","",DATA!Q116)</f>
        <v/>
      </c>
      <c r="N110" s="66" t="str">
        <f>IF(DATA!R116="","",DATA!R116)</f>
        <v/>
      </c>
      <c r="O110" s="96" t="str" cm="1">
        <f t="array" ref="O110">IF(AND(M110:N110=""),"",SUMIF(M110:N110,"&lt;&gt;"))</f>
        <v/>
      </c>
      <c r="P110" s="66" t="str">
        <f>IF(DATA!S116="","",DATA!S116)</f>
        <v/>
      </c>
      <c r="Q110" s="66" t="str">
        <f>IF(DATA!T116="","",DATA!T116)</f>
        <v/>
      </c>
      <c r="R110" s="96" t="str" cm="1">
        <f t="array" ref="R110">IF(AND(P110:Q110=""),"",SUMIF(P110:Q110,"&lt;&gt;"))</f>
        <v/>
      </c>
      <c r="S110" s="66" t="str">
        <f>IF(DATA!U116="","",DATA!U116)</f>
        <v/>
      </c>
      <c r="T110" s="66" t="str">
        <f>IF(DATA!V116="","",DATA!V116)</f>
        <v/>
      </c>
      <c r="U110" s="66" t="str">
        <f>IF(DATA!W116="","",DATA!W116)</f>
        <v/>
      </c>
      <c r="V110" s="66" t="str">
        <f>IF(DATA!X116="","",DATA!X116)</f>
        <v/>
      </c>
      <c r="W110" s="66" t="str">
        <f>IF(DATA!Y116="","",DATA!Y116)</f>
        <v/>
      </c>
      <c r="X110" s="114" t="str" cm="1">
        <f t="array" ref="X110">IF(AND(_xlfn.HSTACK(I110,L110,O110,R110,S110,T110,U110,V110)=""),"",SUMPRODUCT(_xlfn.HSTACK(I110,L110,O110,R110,S110,T110,U110,V110),{1,1,1,1,1,1,1,1}))</f>
        <v/>
      </c>
      <c r="Y110" s="117" t="str" cm="1">
        <f t="array" ref="Y110">IF(COUNT(X110)=1,$Y$11*AVERAGE(IFERROR(_xlfn.HSTACK(G110:H110,J110:K110,M110:N110,P110:Q110,S110:V110)/TRANSPOSE(DATA!$AC$19:$AC$30),"")),"-")</f>
        <v>-</v>
      </c>
      <c r="Z110" s="121" t="str">
        <f t="shared" si="7"/>
        <v/>
      </c>
      <c r="AA110" s="93" t="str">
        <f t="shared" si="8"/>
        <v>Très Bien</v>
      </c>
      <c r="AB110" s="49" t="e">
        <f t="shared" si="6"/>
        <v>#VALUE!</v>
      </c>
      <c r="AC110" s="49" t="str">
        <f t="shared" si="9"/>
        <v/>
      </c>
    </row>
    <row r="111" spans="1:29" ht="15" customHeight="1" x14ac:dyDescent="0.25">
      <c r="A111" s="16">
        <f>DATA!A117</f>
        <v>0</v>
      </c>
      <c r="B111" s="65" t="str">
        <f>UPPER(DATA!B117)</f>
        <v/>
      </c>
      <c r="C111" s="75" t="str">
        <f>UPPER(DATA!C117)</f>
        <v/>
      </c>
      <c r="D111" s="65" t="str">
        <f>PROPER(DATA!G117)</f>
        <v/>
      </c>
      <c r="E111" s="73" t="str">
        <f>PROPER(DATA!H117)</f>
        <v/>
      </c>
      <c r="F111" s="74" t="str">
        <f>UPPER(DATA!I117)</f>
        <v/>
      </c>
      <c r="G111" s="66" t="str">
        <f>IF(DATA!M117="","",DATA!M117)</f>
        <v/>
      </c>
      <c r="H111" s="66" t="str">
        <f>IF(DATA!N117="","",DATA!N117)</f>
        <v/>
      </c>
      <c r="I111" s="96" t="str" cm="1">
        <f t="array" ref="I111">IF(AND(G111:H111=""),"",SUMIF(G111:H111,"&lt;&gt;"))</f>
        <v/>
      </c>
      <c r="J111" s="66" t="str">
        <f>IF(DATA!O117="","",DATA!O117)</f>
        <v/>
      </c>
      <c r="K111" s="66" t="str">
        <f>IF(DATA!P117="","",DATA!P117)</f>
        <v/>
      </c>
      <c r="L111" s="96" t="str" cm="1">
        <f t="array" ref="L111">IF(AND(J111:K111=""),"",SUMIF(J111:K111,"&lt;&gt;"))</f>
        <v/>
      </c>
      <c r="M111" s="66" t="str">
        <f>IF(DATA!Q117="","",DATA!Q117)</f>
        <v/>
      </c>
      <c r="N111" s="66" t="str">
        <f>IF(DATA!R117="","",DATA!R117)</f>
        <v/>
      </c>
      <c r="O111" s="96" t="str" cm="1">
        <f t="array" ref="O111">IF(AND(M111:N111=""),"",SUMIF(M111:N111,"&lt;&gt;"))</f>
        <v/>
      </c>
      <c r="P111" s="66" t="str">
        <f>IF(DATA!S117="","",DATA!S117)</f>
        <v/>
      </c>
      <c r="Q111" s="66" t="str">
        <f>IF(DATA!T117="","",DATA!T117)</f>
        <v/>
      </c>
      <c r="R111" s="96" t="str" cm="1">
        <f t="array" ref="R111">IF(AND(P111:Q111=""),"",SUMIF(P111:Q111,"&lt;&gt;"))</f>
        <v/>
      </c>
      <c r="S111" s="66" t="str">
        <f>IF(DATA!U117="","",DATA!U117)</f>
        <v/>
      </c>
      <c r="T111" s="66" t="str">
        <f>IF(DATA!V117="","",DATA!V117)</f>
        <v/>
      </c>
      <c r="U111" s="66" t="str">
        <f>IF(DATA!W117="","",DATA!W117)</f>
        <v/>
      </c>
      <c r="V111" s="66" t="str">
        <f>IF(DATA!X117="","",DATA!X117)</f>
        <v/>
      </c>
      <c r="W111" s="66" t="str">
        <f>IF(DATA!Y117="","",DATA!Y117)</f>
        <v/>
      </c>
      <c r="X111" s="114" t="str" cm="1">
        <f t="array" ref="X111">IF(AND(_xlfn.HSTACK(I111,L111,O111,R111,S111,T111,U111,V111)=""),"",SUMPRODUCT(_xlfn.HSTACK(I111,L111,O111,R111,S111,T111,U111,V111),{1,1,1,1,1,1,1,1}))</f>
        <v/>
      </c>
      <c r="Y111" s="117" t="str" cm="1">
        <f t="array" ref="Y111">IF(COUNT(X111)=1,$Y$11*AVERAGE(IFERROR(_xlfn.HSTACK(G111:H111,J111:K111,M111:N111,P111:Q111,S111:V111)/TRANSPOSE(DATA!$AC$19:$AC$30),"")),"-")</f>
        <v>-</v>
      </c>
      <c r="Z111" s="121" t="str">
        <f t="shared" si="7"/>
        <v/>
      </c>
      <c r="AA111" s="93" t="str">
        <f t="shared" si="8"/>
        <v>Très Bien</v>
      </c>
      <c r="AB111" s="49" t="e">
        <f t="shared" si="6"/>
        <v>#VALUE!</v>
      </c>
      <c r="AC111" s="49" t="str">
        <f t="shared" si="9"/>
        <v/>
      </c>
    </row>
    <row r="112" spans="1:29" ht="15" customHeight="1" x14ac:dyDescent="0.25">
      <c r="A112" s="16">
        <f>DATA!A118</f>
        <v>0</v>
      </c>
      <c r="B112" s="65" t="str">
        <f>UPPER(DATA!B118)</f>
        <v/>
      </c>
      <c r="C112" s="75" t="str">
        <f>UPPER(DATA!C118)</f>
        <v/>
      </c>
      <c r="D112" s="65" t="str">
        <f>PROPER(DATA!G118)</f>
        <v/>
      </c>
      <c r="E112" s="73" t="str">
        <f>PROPER(DATA!H118)</f>
        <v/>
      </c>
      <c r="F112" s="74" t="str">
        <f>UPPER(DATA!I118)</f>
        <v/>
      </c>
      <c r="G112" s="66" t="str">
        <f>IF(DATA!M118="","",DATA!M118)</f>
        <v/>
      </c>
      <c r="H112" s="66" t="str">
        <f>IF(DATA!N118="","",DATA!N118)</f>
        <v/>
      </c>
      <c r="I112" s="96" t="str" cm="1">
        <f t="array" ref="I112">IF(AND(G112:H112=""),"",SUMIF(G112:H112,"&lt;&gt;"))</f>
        <v/>
      </c>
      <c r="J112" s="66" t="str">
        <f>IF(DATA!O118="","",DATA!O118)</f>
        <v/>
      </c>
      <c r="K112" s="66" t="str">
        <f>IF(DATA!P118="","",DATA!P118)</f>
        <v/>
      </c>
      <c r="L112" s="96" t="str" cm="1">
        <f t="array" ref="L112">IF(AND(J112:K112=""),"",SUMIF(J112:K112,"&lt;&gt;"))</f>
        <v/>
      </c>
      <c r="M112" s="66" t="str">
        <f>IF(DATA!Q118="","",DATA!Q118)</f>
        <v/>
      </c>
      <c r="N112" s="66" t="str">
        <f>IF(DATA!R118="","",DATA!R118)</f>
        <v/>
      </c>
      <c r="O112" s="96" t="str" cm="1">
        <f t="array" ref="O112">IF(AND(M112:N112=""),"",SUMIF(M112:N112,"&lt;&gt;"))</f>
        <v/>
      </c>
      <c r="P112" s="66" t="str">
        <f>IF(DATA!S118="","",DATA!S118)</f>
        <v/>
      </c>
      <c r="Q112" s="66" t="str">
        <f>IF(DATA!T118="","",DATA!T118)</f>
        <v/>
      </c>
      <c r="R112" s="96" t="str" cm="1">
        <f t="array" ref="R112">IF(AND(P112:Q112=""),"",SUMIF(P112:Q112,"&lt;&gt;"))</f>
        <v/>
      </c>
      <c r="S112" s="66" t="str">
        <f>IF(DATA!U118="","",DATA!U118)</f>
        <v/>
      </c>
      <c r="T112" s="66" t="str">
        <f>IF(DATA!V118="","",DATA!V118)</f>
        <v/>
      </c>
      <c r="U112" s="66" t="str">
        <f>IF(DATA!W118="","",DATA!W118)</f>
        <v/>
      </c>
      <c r="V112" s="66" t="str">
        <f>IF(DATA!X118="","",DATA!X118)</f>
        <v/>
      </c>
      <c r="W112" s="66" t="str">
        <f>IF(DATA!Y118="","",DATA!Y118)</f>
        <v/>
      </c>
      <c r="X112" s="114" t="str" cm="1">
        <f t="array" ref="X112">IF(AND(_xlfn.HSTACK(I112,L112,O112,R112,S112,T112,U112,V112)=""),"",SUMPRODUCT(_xlfn.HSTACK(I112,L112,O112,R112,S112,T112,U112,V112),{1,1,1,1,1,1,1,1}))</f>
        <v/>
      </c>
      <c r="Y112" s="117" t="str" cm="1">
        <f t="array" ref="Y112">IF(COUNT(X112)=1,$Y$11*AVERAGE(IFERROR(_xlfn.HSTACK(G112:H112,J112:K112,M112:N112,P112:Q112,S112:V112)/TRANSPOSE(DATA!$AC$19:$AC$30),"")),"-")</f>
        <v>-</v>
      </c>
      <c r="Z112" s="121" t="str">
        <f t="shared" si="7"/>
        <v/>
      </c>
      <c r="AA112" s="93" t="str">
        <f t="shared" si="8"/>
        <v>Très Bien</v>
      </c>
      <c r="AB112" s="49" t="e">
        <f t="shared" si="6"/>
        <v>#VALUE!</v>
      </c>
      <c r="AC112" s="49" t="str">
        <f t="shared" si="9"/>
        <v/>
      </c>
    </row>
  </sheetData>
  <mergeCells count="11">
    <mergeCell ref="X10:Z10"/>
    <mergeCell ref="A9:C11"/>
    <mergeCell ref="D9:F9"/>
    <mergeCell ref="G9:I9"/>
    <mergeCell ref="J9:L9"/>
    <mergeCell ref="M9:O9"/>
    <mergeCell ref="P9:R9"/>
    <mergeCell ref="S9:T9"/>
    <mergeCell ref="W9:W11"/>
    <mergeCell ref="D10:F11"/>
    <mergeCell ref="G10:V10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2024-01-09T21:43:42Z</dcterms:modified>
</cp:coreProperties>
</file>