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.tanguy6\Desktop\travaux infor\essai fichier pdep\"/>
    </mc:Choice>
  </mc:AlternateContent>
  <bookViews>
    <workbookView xWindow="0" yWindow="0" windowWidth="28770" windowHeight="859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A32" i="12"/>
  <c r="C32" i="12" s="1"/>
  <c r="A31" i="12"/>
  <c r="C31" i="12" s="1"/>
  <c r="A30" i="12"/>
  <c r="C30" i="12" s="1"/>
  <c r="A29" i="12"/>
  <c r="C29" i="12" s="1"/>
  <c r="A28" i="12"/>
  <c r="C28" i="12" s="1"/>
  <c r="A27" i="12"/>
  <c r="C27" i="12" s="1"/>
  <c r="A26" i="12"/>
  <c r="C26" i="12" s="1"/>
  <c r="A25" i="12"/>
  <c r="C25" i="12" s="1"/>
  <c r="A24" i="12"/>
  <c r="C24" i="12" s="1"/>
  <c r="A23" i="12"/>
  <c r="C23" i="12" s="1"/>
  <c r="A22" i="12"/>
  <c r="C22" i="12" s="1"/>
  <c r="A21" i="12"/>
  <c r="C21" i="12" s="1"/>
  <c r="A20" i="12"/>
  <c r="C20" i="12" s="1"/>
  <c r="A19" i="12"/>
  <c r="C19" i="12" s="1"/>
  <c r="A18" i="12"/>
  <c r="B18" i="12" s="1"/>
  <c r="A17" i="12"/>
  <c r="C17" i="12" s="1"/>
  <c r="A16" i="12"/>
  <c r="B16" i="12" s="1"/>
  <c r="A15" i="12"/>
  <c r="C15" i="12" s="1"/>
  <c r="A14" i="12"/>
  <c r="B14" i="12" s="1"/>
  <c r="A13" i="12"/>
  <c r="C13" i="12" s="1"/>
  <c r="A12" i="12"/>
  <c r="B12" i="12" s="1"/>
  <c r="A11" i="12"/>
  <c r="C11" i="12" s="1"/>
  <c r="A10" i="12"/>
  <c r="B10" i="12" s="1"/>
  <c r="A9" i="12"/>
  <c r="C9" i="12" s="1"/>
  <c r="A8" i="12"/>
  <c r="B8" i="12" s="1"/>
  <c r="A7" i="12"/>
  <c r="C7" i="12" s="1"/>
  <c r="A6" i="12"/>
  <c r="B6" i="12" s="1"/>
  <c r="A5" i="12"/>
  <c r="C5" i="12" s="1"/>
  <c r="C4" i="12"/>
  <c r="A4" i="12"/>
  <c r="B4" i="12" s="1"/>
  <c r="C3" i="12"/>
  <c r="B3" i="12"/>
  <c r="A3" i="12"/>
  <c r="A2" i="12"/>
  <c r="C2" i="12" s="1"/>
  <c r="S1" i="12"/>
  <c r="S2" i="12" s="1"/>
  <c r="A32" i="11"/>
  <c r="C32" i="11" s="1"/>
  <c r="A31" i="11"/>
  <c r="C31" i="11" s="1"/>
  <c r="A30" i="11"/>
  <c r="C30" i="11" s="1"/>
  <c r="A29" i="11"/>
  <c r="C29" i="11" s="1"/>
  <c r="A28" i="11"/>
  <c r="C28" i="11" s="1"/>
  <c r="A27" i="11"/>
  <c r="C27" i="11" s="1"/>
  <c r="A26" i="11"/>
  <c r="C26" i="11" s="1"/>
  <c r="A25" i="11"/>
  <c r="C25" i="11" s="1"/>
  <c r="A24" i="11"/>
  <c r="C24" i="11" s="1"/>
  <c r="A23" i="11"/>
  <c r="C23" i="11" s="1"/>
  <c r="A22" i="11"/>
  <c r="C22" i="11" s="1"/>
  <c r="A21" i="11"/>
  <c r="C21" i="11" s="1"/>
  <c r="A20" i="11"/>
  <c r="C20" i="11" s="1"/>
  <c r="A19" i="11"/>
  <c r="C19" i="11" s="1"/>
  <c r="A18" i="11"/>
  <c r="B18" i="11" s="1"/>
  <c r="A17" i="11"/>
  <c r="C17" i="11" s="1"/>
  <c r="A16" i="11"/>
  <c r="B16" i="11" s="1"/>
  <c r="A15" i="11"/>
  <c r="C15" i="11" s="1"/>
  <c r="A14" i="11"/>
  <c r="B14" i="11" s="1"/>
  <c r="A13" i="11"/>
  <c r="C13" i="11" s="1"/>
  <c r="A12" i="11"/>
  <c r="B12" i="11" s="1"/>
  <c r="A11" i="11"/>
  <c r="C11" i="11" s="1"/>
  <c r="A10" i="11"/>
  <c r="B10" i="11" s="1"/>
  <c r="A9" i="11"/>
  <c r="C9" i="11" s="1"/>
  <c r="A8" i="11"/>
  <c r="B8" i="11" s="1"/>
  <c r="A7" i="11"/>
  <c r="C7" i="11" s="1"/>
  <c r="A6" i="11"/>
  <c r="B6" i="11" s="1"/>
  <c r="A5" i="11"/>
  <c r="C5" i="11" s="1"/>
  <c r="A4" i="11"/>
  <c r="B4" i="11" s="1"/>
  <c r="B3" i="11"/>
  <c r="A3" i="11"/>
  <c r="C3" i="11" s="1"/>
  <c r="B2" i="11"/>
  <c r="A2" i="11"/>
  <c r="C2" i="11" s="1"/>
  <c r="S1" i="11"/>
  <c r="S2" i="11" s="1"/>
  <c r="A32" i="10"/>
  <c r="C32" i="10" s="1"/>
  <c r="A31" i="10"/>
  <c r="C31" i="10" s="1"/>
  <c r="A30" i="10"/>
  <c r="C30" i="10" s="1"/>
  <c r="A29" i="10"/>
  <c r="C29" i="10" s="1"/>
  <c r="A28" i="10"/>
  <c r="C28" i="10" s="1"/>
  <c r="A27" i="10"/>
  <c r="C27" i="10" s="1"/>
  <c r="A26" i="10"/>
  <c r="C26" i="10" s="1"/>
  <c r="A25" i="10"/>
  <c r="C25" i="10" s="1"/>
  <c r="A24" i="10"/>
  <c r="C24" i="10" s="1"/>
  <c r="A23" i="10"/>
  <c r="C23" i="10" s="1"/>
  <c r="A22" i="10"/>
  <c r="C22" i="10" s="1"/>
  <c r="A21" i="10"/>
  <c r="C21" i="10" s="1"/>
  <c r="A20" i="10"/>
  <c r="C20" i="10" s="1"/>
  <c r="A19" i="10"/>
  <c r="C19" i="10" s="1"/>
  <c r="A18" i="10"/>
  <c r="B18" i="10" s="1"/>
  <c r="A17" i="10"/>
  <c r="C17" i="10" s="1"/>
  <c r="A16" i="10"/>
  <c r="B16" i="10" s="1"/>
  <c r="A15" i="10"/>
  <c r="C15" i="10" s="1"/>
  <c r="A14" i="10"/>
  <c r="B14" i="10" s="1"/>
  <c r="A13" i="10"/>
  <c r="C13" i="10" s="1"/>
  <c r="A12" i="10"/>
  <c r="B12" i="10" s="1"/>
  <c r="A11" i="10"/>
  <c r="C11" i="10" s="1"/>
  <c r="A10" i="10"/>
  <c r="B10" i="10" s="1"/>
  <c r="A9" i="10"/>
  <c r="C9" i="10" s="1"/>
  <c r="A8" i="10"/>
  <c r="B8" i="10" s="1"/>
  <c r="A7" i="10"/>
  <c r="C7" i="10" s="1"/>
  <c r="A6" i="10"/>
  <c r="B6" i="10" s="1"/>
  <c r="A5" i="10"/>
  <c r="C5" i="10" s="1"/>
  <c r="A4" i="10"/>
  <c r="B4" i="10" s="1"/>
  <c r="C3" i="10"/>
  <c r="A3" i="10"/>
  <c r="B3" i="10" s="1"/>
  <c r="C2" i="10"/>
  <c r="A2" i="10"/>
  <c r="B2" i="10" s="1"/>
  <c r="S1" i="10"/>
  <c r="S2" i="10" s="1"/>
  <c r="A32" i="9"/>
  <c r="C32" i="9" s="1"/>
  <c r="A31" i="9"/>
  <c r="B31" i="9" s="1"/>
  <c r="A30" i="9"/>
  <c r="C30" i="9" s="1"/>
  <c r="A29" i="9"/>
  <c r="B29" i="9" s="1"/>
  <c r="A28" i="9"/>
  <c r="C28" i="9" s="1"/>
  <c r="A27" i="9"/>
  <c r="B27" i="9" s="1"/>
  <c r="A26" i="9"/>
  <c r="C26" i="9" s="1"/>
  <c r="A25" i="9"/>
  <c r="B25" i="9" s="1"/>
  <c r="A24" i="9"/>
  <c r="C24" i="9" s="1"/>
  <c r="C23" i="9"/>
  <c r="A23" i="9"/>
  <c r="B23" i="9" s="1"/>
  <c r="A22" i="9"/>
  <c r="C22" i="9" s="1"/>
  <c r="C21" i="9"/>
  <c r="A21" i="9"/>
  <c r="B21" i="9" s="1"/>
  <c r="A20" i="9"/>
  <c r="C20" i="9" s="1"/>
  <c r="A19" i="9"/>
  <c r="B19" i="9" s="1"/>
  <c r="C18" i="9"/>
  <c r="A18" i="9"/>
  <c r="B18" i="9" s="1"/>
  <c r="A17" i="9"/>
  <c r="C17" i="9" s="1"/>
  <c r="C16" i="9"/>
  <c r="A16" i="9"/>
  <c r="B16" i="9" s="1"/>
  <c r="A15" i="9"/>
  <c r="C15" i="9" s="1"/>
  <c r="A14" i="9"/>
  <c r="B14" i="9" s="1"/>
  <c r="B13" i="9"/>
  <c r="A13" i="9"/>
  <c r="C13" i="9" s="1"/>
  <c r="A12" i="9"/>
  <c r="B12" i="9" s="1"/>
  <c r="A11" i="9"/>
  <c r="C11" i="9" s="1"/>
  <c r="A10" i="9"/>
  <c r="B10" i="9" s="1"/>
  <c r="A9" i="9"/>
  <c r="C9" i="9" s="1"/>
  <c r="A8" i="9"/>
  <c r="B8" i="9" s="1"/>
  <c r="B7" i="9"/>
  <c r="A7" i="9"/>
  <c r="C7" i="9" s="1"/>
  <c r="A6" i="9"/>
  <c r="B6" i="9" s="1"/>
  <c r="A5" i="9"/>
  <c r="C5" i="9" s="1"/>
  <c r="A4" i="9"/>
  <c r="C4" i="9" s="1"/>
  <c r="C3" i="9"/>
  <c r="B3" i="9"/>
  <c r="A3" i="9"/>
  <c r="A2" i="9"/>
  <c r="C2" i="9" s="1"/>
  <c r="S1" i="9"/>
  <c r="S14" i="9" s="1"/>
  <c r="C32" i="8"/>
  <c r="A32" i="8"/>
  <c r="B32" i="8" s="1"/>
  <c r="A31" i="8"/>
  <c r="C31" i="8" s="1"/>
  <c r="A30" i="8"/>
  <c r="B30" i="8" s="1"/>
  <c r="A29" i="8"/>
  <c r="C29" i="8" s="1"/>
  <c r="A28" i="8"/>
  <c r="B28" i="8" s="1"/>
  <c r="A27" i="8"/>
  <c r="C27" i="8" s="1"/>
  <c r="A26" i="8"/>
  <c r="B26" i="8" s="1"/>
  <c r="A25" i="8"/>
  <c r="C25" i="8" s="1"/>
  <c r="A24" i="8"/>
  <c r="B24" i="8" s="1"/>
  <c r="A23" i="8"/>
  <c r="C23" i="8" s="1"/>
  <c r="C22" i="8"/>
  <c r="A22" i="8"/>
  <c r="B22" i="8" s="1"/>
  <c r="A21" i="8"/>
  <c r="C21" i="8" s="1"/>
  <c r="A20" i="8"/>
  <c r="B20" i="8" s="1"/>
  <c r="A19" i="8"/>
  <c r="C19" i="8" s="1"/>
  <c r="A18" i="8"/>
  <c r="C18" i="8" s="1"/>
  <c r="A17" i="8"/>
  <c r="C17" i="8" s="1"/>
  <c r="A16" i="8"/>
  <c r="C16" i="8" s="1"/>
  <c r="A15" i="8"/>
  <c r="C15" i="8" s="1"/>
  <c r="A14" i="8"/>
  <c r="C14" i="8" s="1"/>
  <c r="A13" i="8"/>
  <c r="C13" i="8" s="1"/>
  <c r="A12" i="8"/>
  <c r="C12" i="8" s="1"/>
  <c r="A11" i="8"/>
  <c r="C11" i="8" s="1"/>
  <c r="A10" i="8"/>
  <c r="C10" i="8" s="1"/>
  <c r="A9" i="8"/>
  <c r="C9" i="8" s="1"/>
  <c r="A8" i="8"/>
  <c r="C8" i="8" s="1"/>
  <c r="A7" i="8"/>
  <c r="C7" i="8" s="1"/>
  <c r="A6" i="8"/>
  <c r="C6" i="8" s="1"/>
  <c r="A5" i="8"/>
  <c r="C5" i="8" s="1"/>
  <c r="A4" i="8"/>
  <c r="B4" i="8" s="1"/>
  <c r="A3" i="8"/>
  <c r="C3" i="8" s="1"/>
  <c r="A2" i="8"/>
  <c r="C2" i="8" s="1"/>
  <c r="S1" i="8"/>
  <c r="S17" i="8" s="1"/>
  <c r="A32" i="7"/>
  <c r="C32" i="7" s="1"/>
  <c r="A31" i="7"/>
  <c r="C31" i="7" s="1"/>
  <c r="A30" i="7"/>
  <c r="C30" i="7" s="1"/>
  <c r="A29" i="7"/>
  <c r="C29" i="7" s="1"/>
  <c r="A28" i="7"/>
  <c r="C28" i="7" s="1"/>
  <c r="A27" i="7"/>
  <c r="C27" i="7" s="1"/>
  <c r="A26" i="7"/>
  <c r="C26" i="7" s="1"/>
  <c r="A25" i="7"/>
  <c r="C25" i="7" s="1"/>
  <c r="B24" i="7"/>
  <c r="A24" i="7"/>
  <c r="C24" i="7" s="1"/>
  <c r="A23" i="7"/>
  <c r="C23" i="7" s="1"/>
  <c r="A22" i="7"/>
  <c r="C22" i="7" s="1"/>
  <c r="A21" i="7"/>
  <c r="C21" i="7" s="1"/>
  <c r="A20" i="7"/>
  <c r="C20" i="7" s="1"/>
  <c r="A19" i="7"/>
  <c r="C19" i="7" s="1"/>
  <c r="A18" i="7"/>
  <c r="B18" i="7" s="1"/>
  <c r="A17" i="7"/>
  <c r="B17" i="7" s="1"/>
  <c r="A16" i="7"/>
  <c r="B16" i="7" s="1"/>
  <c r="A15" i="7"/>
  <c r="B15" i="7" s="1"/>
  <c r="A14" i="7"/>
  <c r="B14" i="7" s="1"/>
  <c r="A13" i="7"/>
  <c r="B13" i="7" s="1"/>
  <c r="A12" i="7"/>
  <c r="B12" i="7" s="1"/>
  <c r="A11" i="7"/>
  <c r="B11" i="7" s="1"/>
  <c r="A10" i="7"/>
  <c r="B10" i="7" s="1"/>
  <c r="A9" i="7"/>
  <c r="B9" i="7" s="1"/>
  <c r="A8" i="7"/>
  <c r="B8" i="7" s="1"/>
  <c r="A7" i="7"/>
  <c r="B7" i="7" s="1"/>
  <c r="A6" i="7"/>
  <c r="B6" i="7" s="1"/>
  <c r="A5" i="7"/>
  <c r="B5" i="7" s="1"/>
  <c r="A4" i="7"/>
  <c r="B4" i="7" s="1"/>
  <c r="A3" i="7"/>
  <c r="B3" i="7" s="1"/>
  <c r="A2" i="7"/>
  <c r="C2" i="7" s="1"/>
  <c r="S1" i="7"/>
  <c r="S2" i="7" s="1"/>
  <c r="A32" i="6"/>
  <c r="C32" i="6" s="1"/>
  <c r="A31" i="6"/>
  <c r="C31" i="6" s="1"/>
  <c r="A30" i="6"/>
  <c r="C30" i="6" s="1"/>
  <c r="A29" i="6"/>
  <c r="C29" i="6" s="1"/>
  <c r="A28" i="6"/>
  <c r="C28" i="6" s="1"/>
  <c r="A27" i="6"/>
  <c r="C27" i="6" s="1"/>
  <c r="A26" i="6"/>
  <c r="C26" i="6" s="1"/>
  <c r="A25" i="6"/>
  <c r="C25" i="6" s="1"/>
  <c r="A24" i="6"/>
  <c r="C24" i="6" s="1"/>
  <c r="A23" i="6"/>
  <c r="C23" i="6" s="1"/>
  <c r="A22" i="6"/>
  <c r="C22" i="6" s="1"/>
  <c r="A21" i="6"/>
  <c r="C21" i="6" s="1"/>
  <c r="A20" i="6"/>
  <c r="C20" i="6" s="1"/>
  <c r="A19" i="6"/>
  <c r="C19" i="6" s="1"/>
  <c r="A18" i="6"/>
  <c r="C18" i="6" s="1"/>
  <c r="A17" i="6"/>
  <c r="C17" i="6" s="1"/>
  <c r="A16" i="6"/>
  <c r="C16" i="6" s="1"/>
  <c r="A15" i="6"/>
  <c r="C15" i="6" s="1"/>
  <c r="A14" i="6"/>
  <c r="C14" i="6" s="1"/>
  <c r="A13" i="6"/>
  <c r="C13" i="6" s="1"/>
  <c r="A12" i="6"/>
  <c r="C12" i="6" s="1"/>
  <c r="A11" i="6"/>
  <c r="C11" i="6" s="1"/>
  <c r="A10" i="6"/>
  <c r="C10" i="6" s="1"/>
  <c r="A9" i="6"/>
  <c r="C9" i="6" s="1"/>
  <c r="A8" i="6"/>
  <c r="C8" i="6" s="1"/>
  <c r="A7" i="6"/>
  <c r="C7" i="6" s="1"/>
  <c r="B6" i="6"/>
  <c r="A6" i="6"/>
  <c r="C6" i="6" s="1"/>
  <c r="A5" i="6"/>
  <c r="C5" i="6" s="1"/>
  <c r="A4" i="6"/>
  <c r="B4" i="6" s="1"/>
  <c r="A3" i="6"/>
  <c r="C3" i="6" s="1"/>
  <c r="A2" i="6"/>
  <c r="B2" i="6" s="1"/>
  <c r="S1" i="6"/>
  <c r="S17" i="6" s="1"/>
  <c r="A32" i="5"/>
  <c r="C32" i="5" s="1"/>
  <c r="A31" i="5"/>
  <c r="C31" i="5" s="1"/>
  <c r="A30" i="5"/>
  <c r="C30" i="5" s="1"/>
  <c r="A29" i="5"/>
  <c r="C29" i="5" s="1"/>
  <c r="A28" i="5"/>
  <c r="C28" i="5" s="1"/>
  <c r="A27" i="5"/>
  <c r="C27" i="5" s="1"/>
  <c r="A26" i="5"/>
  <c r="C26" i="5" s="1"/>
  <c r="A25" i="5"/>
  <c r="C25" i="5" s="1"/>
  <c r="A24" i="5"/>
  <c r="C24" i="5" s="1"/>
  <c r="A23" i="5"/>
  <c r="C23" i="5" s="1"/>
  <c r="A22" i="5"/>
  <c r="C22" i="5" s="1"/>
  <c r="A21" i="5"/>
  <c r="C21" i="5" s="1"/>
  <c r="B20" i="5"/>
  <c r="A20" i="5"/>
  <c r="C20" i="5" s="1"/>
  <c r="A19" i="5"/>
  <c r="C19" i="5" s="1"/>
  <c r="A18" i="5"/>
  <c r="C18" i="5" s="1"/>
  <c r="C17" i="5"/>
  <c r="A17" i="5"/>
  <c r="B17" i="5" s="1"/>
  <c r="A16" i="5"/>
  <c r="B16" i="5" s="1"/>
  <c r="A15" i="5"/>
  <c r="B15" i="5" s="1"/>
  <c r="A14" i="5"/>
  <c r="C14" i="5" s="1"/>
  <c r="A13" i="5"/>
  <c r="B13" i="5" s="1"/>
  <c r="A12" i="5"/>
  <c r="B12" i="5" s="1"/>
  <c r="A11" i="5"/>
  <c r="B11" i="5" s="1"/>
  <c r="A10" i="5"/>
  <c r="C10" i="5" s="1"/>
  <c r="C9" i="5"/>
  <c r="A9" i="5"/>
  <c r="B9" i="5" s="1"/>
  <c r="A8" i="5"/>
  <c r="B8" i="5" s="1"/>
  <c r="A7" i="5"/>
  <c r="B7" i="5" s="1"/>
  <c r="A6" i="5"/>
  <c r="C6" i="5" s="1"/>
  <c r="A5" i="5"/>
  <c r="B5" i="5" s="1"/>
  <c r="C4" i="5"/>
  <c r="A4" i="5"/>
  <c r="B4" i="5" s="1"/>
  <c r="A3" i="5"/>
  <c r="B3" i="5" s="1"/>
  <c r="C2" i="5"/>
  <c r="A2" i="5"/>
  <c r="B2" i="5" s="1"/>
  <c r="S1" i="5"/>
  <c r="S2" i="5" s="1"/>
  <c r="A32" i="4"/>
  <c r="C32" i="4" s="1"/>
  <c r="A31" i="4"/>
  <c r="B31" i="4" s="1"/>
  <c r="A30" i="4"/>
  <c r="C30" i="4" s="1"/>
  <c r="A29" i="4"/>
  <c r="B29" i="4" s="1"/>
  <c r="A28" i="4"/>
  <c r="C28" i="4" s="1"/>
  <c r="A27" i="4"/>
  <c r="B27" i="4" s="1"/>
  <c r="A26" i="4"/>
  <c r="C26" i="4" s="1"/>
  <c r="A25" i="4"/>
  <c r="C25" i="4" s="1"/>
  <c r="A24" i="4"/>
  <c r="C24" i="4" s="1"/>
  <c r="A23" i="4"/>
  <c r="B23" i="4" s="1"/>
  <c r="B22" i="4"/>
  <c r="A22" i="4"/>
  <c r="C22" i="4" s="1"/>
  <c r="A21" i="4"/>
  <c r="C21" i="4" s="1"/>
  <c r="A20" i="4"/>
  <c r="C20" i="4" s="1"/>
  <c r="A19" i="4"/>
  <c r="B19" i="4" s="1"/>
  <c r="A18" i="4"/>
  <c r="B18" i="4" s="1"/>
  <c r="A17" i="4"/>
  <c r="C17" i="4" s="1"/>
  <c r="A16" i="4"/>
  <c r="B16" i="4" s="1"/>
  <c r="A15" i="4"/>
  <c r="C15" i="4" s="1"/>
  <c r="A14" i="4"/>
  <c r="B14" i="4" s="1"/>
  <c r="A13" i="4"/>
  <c r="C13" i="4" s="1"/>
  <c r="A12" i="4"/>
  <c r="B12" i="4" s="1"/>
  <c r="A11" i="4"/>
  <c r="C11" i="4" s="1"/>
  <c r="A10" i="4"/>
  <c r="B10" i="4" s="1"/>
  <c r="A9" i="4"/>
  <c r="C9" i="4" s="1"/>
  <c r="A8" i="4"/>
  <c r="B8" i="4" s="1"/>
  <c r="A7" i="4"/>
  <c r="C7" i="4" s="1"/>
  <c r="A6" i="4"/>
  <c r="B6" i="4" s="1"/>
  <c r="A5" i="4"/>
  <c r="C5" i="4" s="1"/>
  <c r="A4" i="4"/>
  <c r="B4" i="4" s="1"/>
  <c r="A3" i="4"/>
  <c r="C3" i="4" s="1"/>
  <c r="A2" i="4"/>
  <c r="B2" i="4" s="1"/>
  <c r="S1" i="4"/>
  <c r="S2" i="4" s="1"/>
  <c r="S31" i="4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B18" i="3" s="1"/>
  <c r="A17" i="3"/>
  <c r="B17" i="3" s="1"/>
  <c r="A16" i="3"/>
  <c r="B16" i="3" s="1"/>
  <c r="A15" i="3"/>
  <c r="B15" i="3" s="1"/>
  <c r="A14" i="3"/>
  <c r="B14" i="3" s="1"/>
  <c r="A13" i="3"/>
  <c r="B13" i="3" s="1"/>
  <c r="A12" i="3"/>
  <c r="B12" i="3" s="1"/>
  <c r="A11" i="3"/>
  <c r="B11" i="3" s="1"/>
  <c r="A10" i="3"/>
  <c r="B10" i="3" s="1"/>
  <c r="A9" i="3"/>
  <c r="B9" i="3" s="1"/>
  <c r="A8" i="3"/>
  <c r="B8" i="3" s="1"/>
  <c r="A7" i="3"/>
  <c r="B7" i="3" s="1"/>
  <c r="A6" i="3"/>
  <c r="B6" i="3" s="1"/>
  <c r="C5" i="3"/>
  <c r="A5" i="3"/>
  <c r="B5" i="3" s="1"/>
  <c r="A4" i="3"/>
  <c r="C4" i="3" s="1"/>
  <c r="A3" i="3"/>
  <c r="B3" i="3" s="1"/>
  <c r="A2" i="3"/>
  <c r="C2" i="3" s="1"/>
  <c r="S1" i="3"/>
  <c r="S2" i="3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B18" i="2" s="1"/>
  <c r="A17" i="2"/>
  <c r="C17" i="2" s="1"/>
  <c r="A16" i="2"/>
  <c r="B16" i="2" s="1"/>
  <c r="A15" i="2"/>
  <c r="C15" i="2" s="1"/>
  <c r="A14" i="2"/>
  <c r="B14" i="2" s="1"/>
  <c r="A13" i="2"/>
  <c r="C13" i="2" s="1"/>
  <c r="A12" i="2"/>
  <c r="B12" i="2" s="1"/>
  <c r="A11" i="2"/>
  <c r="C11" i="2" s="1"/>
  <c r="A10" i="2"/>
  <c r="B10" i="2" s="1"/>
  <c r="A9" i="2"/>
  <c r="C9" i="2" s="1"/>
  <c r="A8" i="2"/>
  <c r="B8" i="2" s="1"/>
  <c r="A7" i="2"/>
  <c r="C7" i="2" s="1"/>
  <c r="A6" i="2"/>
  <c r="B6" i="2" s="1"/>
  <c r="A5" i="2"/>
  <c r="C5" i="2" s="1"/>
  <c r="A4" i="2"/>
  <c r="B4" i="2" s="1"/>
  <c r="A3" i="2"/>
  <c r="C3" i="2" s="1"/>
  <c r="A2" i="2"/>
  <c r="B2" i="2" s="1"/>
  <c r="S1" i="2"/>
  <c r="S2" i="2" s="1"/>
  <c r="D28" i="2" l="1"/>
  <c r="D8" i="2"/>
  <c r="D32" i="2"/>
  <c r="D16" i="2"/>
  <c r="C4" i="2"/>
  <c r="D20" i="2"/>
  <c r="D24" i="2"/>
  <c r="D7" i="2"/>
  <c r="D15" i="2"/>
  <c r="D23" i="2"/>
  <c r="D31" i="2"/>
  <c r="D9" i="2"/>
  <c r="D17" i="2"/>
  <c r="D25" i="2"/>
  <c r="D2" i="2"/>
  <c r="D10" i="2"/>
  <c r="D18" i="2"/>
  <c r="D26" i="2"/>
  <c r="D3" i="2"/>
  <c r="D11" i="2"/>
  <c r="D19" i="2"/>
  <c r="D27" i="2"/>
  <c r="D4" i="2"/>
  <c r="D12" i="2"/>
  <c r="D5" i="2"/>
  <c r="D13" i="2"/>
  <c r="D21" i="2"/>
  <c r="D29" i="2"/>
  <c r="D6" i="2"/>
  <c r="D14" i="2"/>
  <c r="D22" i="2"/>
  <c r="D30" i="2"/>
  <c r="B2" i="12"/>
  <c r="C4" i="10"/>
  <c r="C8" i="9"/>
  <c r="C19" i="9"/>
  <c r="B4" i="9"/>
  <c r="B9" i="9"/>
  <c r="C25" i="9"/>
  <c r="B17" i="9"/>
  <c r="C27" i="9"/>
  <c r="C24" i="8"/>
  <c r="C30" i="8"/>
  <c r="C26" i="8"/>
  <c r="C5" i="7"/>
  <c r="B26" i="7"/>
  <c r="C7" i="7"/>
  <c r="B28" i="7"/>
  <c r="B14" i="6"/>
  <c r="B10" i="6"/>
  <c r="B18" i="6"/>
  <c r="C15" i="5"/>
  <c r="B26" i="5"/>
  <c r="B30" i="5"/>
  <c r="C5" i="5"/>
  <c r="C11" i="5"/>
  <c r="B22" i="5"/>
  <c r="C3" i="5"/>
  <c r="C13" i="5"/>
  <c r="B24" i="5"/>
  <c r="B28" i="5"/>
  <c r="B32" i="5"/>
  <c r="C7" i="5"/>
  <c r="B20" i="4"/>
  <c r="B4" i="3"/>
  <c r="C7" i="3"/>
  <c r="B30" i="3"/>
  <c r="S13" i="12"/>
  <c r="S6" i="12"/>
  <c r="S7" i="12" s="1"/>
  <c r="S17" i="12"/>
  <c r="S9" i="12"/>
  <c r="S15" i="12"/>
  <c r="S5" i="12"/>
  <c r="S16" i="12"/>
  <c r="S8" i="11"/>
  <c r="S8" i="12"/>
  <c r="S14" i="12"/>
  <c r="S31" i="12"/>
  <c r="S29" i="12"/>
  <c r="S27" i="12"/>
  <c r="S23" i="12"/>
  <c r="S19" i="12"/>
  <c r="S30" i="12"/>
  <c r="S28" i="12"/>
  <c r="S22" i="12"/>
  <c r="S20" i="12"/>
  <c r="C6" i="12"/>
  <c r="C8" i="12"/>
  <c r="C10" i="12"/>
  <c r="C12" i="12"/>
  <c r="C14" i="12"/>
  <c r="C16" i="12"/>
  <c r="C18" i="12"/>
  <c r="B19" i="12"/>
  <c r="B21" i="12"/>
  <c r="B23" i="12"/>
  <c r="B25" i="12"/>
  <c r="B27" i="12"/>
  <c r="B29" i="12"/>
  <c r="B31" i="12"/>
  <c r="S10" i="12"/>
  <c r="B5" i="12"/>
  <c r="B7" i="12"/>
  <c r="B9" i="12"/>
  <c r="B11" i="12"/>
  <c r="B13" i="12"/>
  <c r="B15" i="12"/>
  <c r="B17" i="12"/>
  <c r="B20" i="12"/>
  <c r="B22" i="12"/>
  <c r="B24" i="12"/>
  <c r="B26" i="12"/>
  <c r="B28" i="12"/>
  <c r="B30" i="12"/>
  <c r="B32" i="12"/>
  <c r="C4" i="11"/>
  <c r="S17" i="7"/>
  <c r="S9" i="11"/>
  <c r="S16" i="11"/>
  <c r="S6" i="11"/>
  <c r="S11" i="11" s="1"/>
  <c r="S9" i="10"/>
  <c r="S13" i="11"/>
  <c r="S17" i="11"/>
  <c r="S16" i="10"/>
  <c r="S14" i="11"/>
  <c r="S17" i="9"/>
  <c r="S5" i="10"/>
  <c r="S5" i="11"/>
  <c r="S15" i="11"/>
  <c r="S14" i="10"/>
  <c r="S31" i="11"/>
  <c r="S29" i="11"/>
  <c r="S27" i="11"/>
  <c r="S23" i="11"/>
  <c r="S19" i="11"/>
  <c r="S30" i="11"/>
  <c r="S28" i="11"/>
  <c r="S22" i="11"/>
  <c r="S20" i="11"/>
  <c r="C6" i="11"/>
  <c r="C8" i="11"/>
  <c r="C10" i="11"/>
  <c r="C12" i="11"/>
  <c r="C14" i="11"/>
  <c r="C16" i="11"/>
  <c r="C18" i="11"/>
  <c r="B19" i="11"/>
  <c r="B21" i="11"/>
  <c r="B23" i="11"/>
  <c r="B25" i="11"/>
  <c r="B27" i="11"/>
  <c r="B29" i="11"/>
  <c r="B31" i="11"/>
  <c r="S6" i="10"/>
  <c r="S10" i="10" s="1"/>
  <c r="S15" i="10"/>
  <c r="B5" i="11"/>
  <c r="B7" i="11"/>
  <c r="B9" i="11"/>
  <c r="B11" i="11"/>
  <c r="B13" i="11"/>
  <c r="B15" i="11"/>
  <c r="B17" i="11"/>
  <c r="B20" i="11"/>
  <c r="B22" i="11"/>
  <c r="B24" i="11"/>
  <c r="B26" i="11"/>
  <c r="B28" i="11"/>
  <c r="B30" i="11"/>
  <c r="B32" i="11"/>
  <c r="S8" i="10"/>
  <c r="S13" i="10"/>
  <c r="S17" i="10"/>
  <c r="S31" i="10"/>
  <c r="S29" i="10"/>
  <c r="S27" i="10"/>
  <c r="S23" i="10"/>
  <c r="S19" i="10"/>
  <c r="S30" i="10"/>
  <c r="S28" i="10"/>
  <c r="S22" i="10"/>
  <c r="S20" i="10"/>
  <c r="B30" i="10"/>
  <c r="C6" i="10"/>
  <c r="C8" i="10"/>
  <c r="C10" i="10"/>
  <c r="C12" i="10"/>
  <c r="C14" i="10"/>
  <c r="C16" i="10"/>
  <c r="C18" i="10"/>
  <c r="B19" i="10"/>
  <c r="B21" i="10"/>
  <c r="B23" i="10"/>
  <c r="B25" i="10"/>
  <c r="B27" i="10"/>
  <c r="B29" i="10"/>
  <c r="B31" i="10"/>
  <c r="B5" i="10"/>
  <c r="B7" i="10"/>
  <c r="B9" i="10"/>
  <c r="B11" i="10"/>
  <c r="B13" i="10"/>
  <c r="B15" i="10"/>
  <c r="B17" i="10"/>
  <c r="B20" i="10"/>
  <c r="B22" i="10"/>
  <c r="B24" i="10"/>
  <c r="B26" i="10"/>
  <c r="B28" i="10"/>
  <c r="B32" i="10"/>
  <c r="C10" i="9"/>
  <c r="C14" i="9"/>
  <c r="C6" i="9"/>
  <c r="B11" i="9"/>
  <c r="B15" i="9"/>
  <c r="C29" i="9"/>
  <c r="B5" i="9"/>
  <c r="S8" i="9"/>
  <c r="C12" i="9"/>
  <c r="S5" i="9"/>
  <c r="C31" i="9"/>
  <c r="S15" i="9"/>
  <c r="S9" i="9"/>
  <c r="S6" i="9"/>
  <c r="S11" i="9" s="1"/>
  <c r="S13" i="9"/>
  <c r="S16" i="9"/>
  <c r="S2" i="9"/>
  <c r="S31" i="9" s="1"/>
  <c r="B2" i="9"/>
  <c r="B20" i="9"/>
  <c r="B22" i="9"/>
  <c r="B24" i="9"/>
  <c r="B26" i="9"/>
  <c r="B28" i="9"/>
  <c r="B30" i="9"/>
  <c r="B32" i="9"/>
  <c r="B6" i="8"/>
  <c r="B10" i="8"/>
  <c r="B14" i="8"/>
  <c r="B18" i="8"/>
  <c r="C28" i="8"/>
  <c r="B8" i="8"/>
  <c r="B12" i="8"/>
  <c r="B16" i="8"/>
  <c r="C20" i="8"/>
  <c r="C15" i="7"/>
  <c r="B20" i="7"/>
  <c r="B2" i="7"/>
  <c r="C11" i="7"/>
  <c r="B32" i="7"/>
  <c r="C17" i="7"/>
  <c r="B22" i="7"/>
  <c r="C3" i="7"/>
  <c r="C13" i="7"/>
  <c r="C4" i="7"/>
  <c r="C9" i="7"/>
  <c r="B30" i="7"/>
  <c r="S9" i="7"/>
  <c r="S6" i="7"/>
  <c r="S11" i="7" s="1"/>
  <c r="S14" i="7"/>
  <c r="C4" i="8"/>
  <c r="B21" i="8"/>
  <c r="B23" i="8"/>
  <c r="B25" i="8"/>
  <c r="B27" i="8"/>
  <c r="B31" i="8"/>
  <c r="B2" i="8"/>
  <c r="S6" i="8"/>
  <c r="S8" i="8"/>
  <c r="S14" i="8"/>
  <c r="S16" i="8"/>
  <c r="B19" i="8"/>
  <c r="B29" i="8"/>
  <c r="S15" i="7"/>
  <c r="S2" i="8"/>
  <c r="B5" i="8"/>
  <c r="B7" i="8"/>
  <c r="B9" i="8"/>
  <c r="B11" i="8"/>
  <c r="B13" i="8"/>
  <c r="B15" i="8"/>
  <c r="B17" i="8"/>
  <c r="S8" i="7"/>
  <c r="S16" i="7"/>
  <c r="B3" i="8"/>
  <c r="S5" i="8"/>
  <c r="S9" i="8"/>
  <c r="S13" i="8"/>
  <c r="S15" i="8"/>
  <c r="S5" i="7"/>
  <c r="S13" i="7"/>
  <c r="S31" i="7"/>
  <c r="S29" i="7"/>
  <c r="S27" i="7"/>
  <c r="S23" i="7"/>
  <c r="S19" i="7"/>
  <c r="S30" i="7"/>
  <c r="S28" i="7"/>
  <c r="S22" i="7"/>
  <c r="S20" i="7"/>
  <c r="C6" i="7"/>
  <c r="C8" i="7"/>
  <c r="C10" i="7"/>
  <c r="C12" i="7"/>
  <c r="C14" i="7"/>
  <c r="C16" i="7"/>
  <c r="C18" i="7"/>
  <c r="B19" i="7"/>
  <c r="B21" i="7"/>
  <c r="B23" i="7"/>
  <c r="B25" i="7"/>
  <c r="B27" i="7"/>
  <c r="B29" i="7"/>
  <c r="B31" i="7"/>
  <c r="B3" i="6"/>
  <c r="B8" i="6"/>
  <c r="B12" i="6"/>
  <c r="B16" i="6"/>
  <c r="C2" i="4"/>
  <c r="B32" i="4"/>
  <c r="B3" i="4"/>
  <c r="B28" i="4"/>
  <c r="B24" i="4"/>
  <c r="C4" i="4"/>
  <c r="B30" i="4"/>
  <c r="B26" i="4"/>
  <c r="C3" i="3"/>
  <c r="C13" i="3"/>
  <c r="B24" i="3"/>
  <c r="C9" i="3"/>
  <c r="B20" i="3"/>
  <c r="C15" i="3"/>
  <c r="B26" i="3"/>
  <c r="B32" i="3"/>
  <c r="C11" i="3"/>
  <c r="B22" i="3"/>
  <c r="C17" i="3"/>
  <c r="B28" i="3"/>
  <c r="C2" i="2"/>
  <c r="B3" i="2"/>
  <c r="S16" i="4"/>
  <c r="S8" i="5"/>
  <c r="C4" i="6"/>
  <c r="C2" i="6"/>
  <c r="B19" i="6"/>
  <c r="B21" i="6"/>
  <c r="B23" i="6"/>
  <c r="B25" i="6"/>
  <c r="B27" i="6"/>
  <c r="B29" i="6"/>
  <c r="B31" i="6"/>
  <c r="S13" i="5"/>
  <c r="S6" i="6"/>
  <c r="S16" i="6"/>
  <c r="S6" i="5"/>
  <c r="S11" i="5" s="1"/>
  <c r="S14" i="5"/>
  <c r="S17" i="5"/>
  <c r="S2" i="6"/>
  <c r="B5" i="6"/>
  <c r="B7" i="6"/>
  <c r="B9" i="6"/>
  <c r="B11" i="6"/>
  <c r="B13" i="6"/>
  <c r="B15" i="6"/>
  <c r="B17" i="6"/>
  <c r="S16" i="5"/>
  <c r="S5" i="5"/>
  <c r="S8" i="6"/>
  <c r="S14" i="6"/>
  <c r="S9" i="5"/>
  <c r="S6" i="4"/>
  <c r="S11" i="4" s="1"/>
  <c r="S13" i="6"/>
  <c r="S5" i="6"/>
  <c r="S9" i="6"/>
  <c r="S15" i="6"/>
  <c r="S15" i="5"/>
  <c r="B20" i="6"/>
  <c r="B22" i="6"/>
  <c r="B24" i="6"/>
  <c r="B26" i="6"/>
  <c r="B28" i="6"/>
  <c r="B30" i="6"/>
  <c r="B32" i="6"/>
  <c r="S31" i="5"/>
  <c r="S29" i="5"/>
  <c r="S27" i="5"/>
  <c r="S23" i="5"/>
  <c r="S19" i="5"/>
  <c r="S30" i="5"/>
  <c r="S28" i="5"/>
  <c r="S22" i="5"/>
  <c r="S20" i="5"/>
  <c r="B6" i="5"/>
  <c r="B10" i="5"/>
  <c r="B14" i="5"/>
  <c r="B18" i="5"/>
  <c r="S13" i="4"/>
  <c r="S17" i="4"/>
  <c r="C8" i="5"/>
  <c r="C12" i="5"/>
  <c r="C16" i="5"/>
  <c r="S14" i="4"/>
  <c r="B19" i="5"/>
  <c r="B21" i="5"/>
  <c r="B23" i="5"/>
  <c r="B25" i="5"/>
  <c r="B27" i="5"/>
  <c r="B29" i="5"/>
  <c r="B31" i="5"/>
  <c r="S9" i="4"/>
  <c r="S8" i="4"/>
  <c r="S5" i="4"/>
  <c r="S15" i="4"/>
  <c r="S13" i="3"/>
  <c r="S17" i="3"/>
  <c r="C6" i="4"/>
  <c r="C8" i="4"/>
  <c r="C10" i="4"/>
  <c r="C12" i="4"/>
  <c r="C14" i="4"/>
  <c r="C16" i="4"/>
  <c r="C18" i="4"/>
  <c r="S20" i="4"/>
  <c r="S22" i="4"/>
  <c r="S28" i="4"/>
  <c r="S30" i="4"/>
  <c r="S9" i="3"/>
  <c r="B21" i="4"/>
  <c r="B7" i="4"/>
  <c r="B9" i="4"/>
  <c r="B11" i="4"/>
  <c r="B15" i="4"/>
  <c r="B17" i="4"/>
  <c r="C19" i="4"/>
  <c r="C23" i="4"/>
  <c r="C27" i="4"/>
  <c r="C29" i="4"/>
  <c r="C31" i="4"/>
  <c r="S5" i="3"/>
  <c r="B25" i="4"/>
  <c r="B5" i="4"/>
  <c r="B13" i="4"/>
  <c r="S15" i="3"/>
  <c r="S19" i="4"/>
  <c r="S23" i="4"/>
  <c r="S27" i="4"/>
  <c r="S29" i="4"/>
  <c r="S31" i="3"/>
  <c r="S29" i="3"/>
  <c r="S27" i="3"/>
  <c r="S23" i="3"/>
  <c r="S19" i="3"/>
  <c r="S28" i="3"/>
  <c r="S22" i="3"/>
  <c r="S30" i="3"/>
  <c r="S20" i="3"/>
  <c r="C8" i="3"/>
  <c r="C12" i="3"/>
  <c r="C16" i="3"/>
  <c r="S8" i="3"/>
  <c r="C6" i="3"/>
  <c r="C10" i="3"/>
  <c r="C14" i="3"/>
  <c r="C18" i="3"/>
  <c r="B2" i="3"/>
  <c r="B19" i="3"/>
  <c r="B21" i="3"/>
  <c r="B23" i="3"/>
  <c r="B25" i="3"/>
  <c r="B27" i="3"/>
  <c r="B29" i="3"/>
  <c r="B31" i="3"/>
  <c r="S6" i="3"/>
  <c r="S14" i="3"/>
  <c r="S16" i="3"/>
  <c r="S15" i="2"/>
  <c r="S6" i="2"/>
  <c r="S12" i="2" s="1"/>
  <c r="S16" i="2"/>
  <c r="S13" i="2"/>
  <c r="S17" i="2"/>
  <c r="S5" i="2"/>
  <c r="S8" i="2"/>
  <c r="S14" i="2"/>
  <c r="S9" i="2"/>
  <c r="S31" i="2"/>
  <c r="S29" i="2"/>
  <c r="S27" i="2"/>
  <c r="S23" i="2"/>
  <c r="S19" i="2"/>
  <c r="S30" i="2"/>
  <c r="S28" i="2"/>
  <c r="S22" i="2"/>
  <c r="S20" i="2"/>
  <c r="C6" i="2"/>
  <c r="C8" i="2"/>
  <c r="C10" i="2"/>
  <c r="C12" i="2"/>
  <c r="C14" i="2"/>
  <c r="C16" i="2"/>
  <c r="C18" i="2"/>
  <c r="B19" i="2"/>
  <c r="B21" i="2"/>
  <c r="B23" i="2"/>
  <c r="B25" i="2"/>
  <c r="B27" i="2"/>
  <c r="B29" i="2"/>
  <c r="B31" i="2"/>
  <c r="B5" i="2"/>
  <c r="B7" i="2"/>
  <c r="B9" i="2"/>
  <c r="B11" i="2"/>
  <c r="B13" i="2"/>
  <c r="B15" i="2"/>
  <c r="B17" i="2"/>
  <c r="B20" i="2"/>
  <c r="B22" i="2"/>
  <c r="B24" i="2"/>
  <c r="B26" i="2"/>
  <c r="B28" i="2"/>
  <c r="B30" i="2"/>
  <c r="B32" i="2"/>
  <c r="S1" i="1"/>
  <c r="S2" i="1" s="1"/>
  <c r="S31" i="1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2" i="1"/>
  <c r="D5" i="1" l="1"/>
  <c r="C5" i="1"/>
  <c r="D3" i="1"/>
  <c r="C3" i="1"/>
  <c r="D26" i="1"/>
  <c r="C26" i="1"/>
  <c r="D18" i="1"/>
  <c r="C18" i="1"/>
  <c r="D10" i="1"/>
  <c r="C10" i="1"/>
  <c r="D19" i="1"/>
  <c r="C19" i="1"/>
  <c r="D2" i="1"/>
  <c r="C2" i="1"/>
  <c r="B17" i="1"/>
  <c r="C17" i="1"/>
  <c r="D17" i="1"/>
  <c r="D24" i="1"/>
  <c r="C24" i="1"/>
  <c r="D16" i="1"/>
  <c r="C16" i="1"/>
  <c r="D8" i="1"/>
  <c r="C8" i="1"/>
  <c r="D11" i="1"/>
  <c r="C11" i="1"/>
  <c r="D25" i="1"/>
  <c r="C25" i="1"/>
  <c r="B9" i="1"/>
  <c r="D9" i="1"/>
  <c r="C9" i="1"/>
  <c r="D32" i="1"/>
  <c r="C32" i="1"/>
  <c r="D31" i="1"/>
  <c r="C31" i="1"/>
  <c r="C23" i="1"/>
  <c r="D23" i="1"/>
  <c r="D15" i="1"/>
  <c r="C15" i="1"/>
  <c r="D7" i="1"/>
  <c r="C7" i="1"/>
  <c r="D29" i="1"/>
  <c r="C29" i="1"/>
  <c r="D30" i="1"/>
  <c r="C30" i="1"/>
  <c r="D22" i="1"/>
  <c r="C22" i="1"/>
  <c r="D14" i="1"/>
  <c r="C14" i="1"/>
  <c r="D6" i="1"/>
  <c r="C6" i="1"/>
  <c r="D13" i="1"/>
  <c r="C13" i="1"/>
  <c r="D21" i="1"/>
  <c r="C21" i="1"/>
  <c r="C28" i="1"/>
  <c r="D28" i="1"/>
  <c r="C20" i="1"/>
  <c r="D20" i="1"/>
  <c r="C12" i="1"/>
  <c r="D12" i="1"/>
  <c r="D4" i="1"/>
  <c r="C4" i="1"/>
  <c r="D27" i="1"/>
  <c r="C27" i="1"/>
  <c r="S11" i="12"/>
  <c r="S12" i="12"/>
  <c r="S12" i="11"/>
  <c r="S10" i="11"/>
  <c r="S27" i="9"/>
  <c r="S25" i="12"/>
  <c r="S21" i="12"/>
  <c r="S26" i="12"/>
  <c r="S24" i="12"/>
  <c r="S19" i="9"/>
  <c r="S7" i="11"/>
  <c r="S23" i="9"/>
  <c r="S28" i="9"/>
  <c r="S12" i="10"/>
  <c r="S7" i="10"/>
  <c r="S11" i="10"/>
  <c r="S25" i="11"/>
  <c r="S21" i="11"/>
  <c r="S26" i="11"/>
  <c r="S24" i="11"/>
  <c r="S30" i="9"/>
  <c r="S22" i="9"/>
  <c r="S25" i="10"/>
  <c r="S21" i="10"/>
  <c r="S26" i="10"/>
  <c r="S24" i="10"/>
  <c r="S10" i="7"/>
  <c r="S10" i="9"/>
  <c r="S7" i="9"/>
  <c r="S20" i="9"/>
  <c r="S24" i="9" s="1"/>
  <c r="S12" i="7"/>
  <c r="S29" i="9"/>
  <c r="S12" i="9"/>
  <c r="S7" i="7"/>
  <c r="S11" i="8"/>
  <c r="S7" i="8"/>
  <c r="S10" i="8"/>
  <c r="S12" i="8"/>
  <c r="S28" i="8"/>
  <c r="S20" i="8"/>
  <c r="S22" i="8"/>
  <c r="S31" i="8"/>
  <c r="S29" i="8"/>
  <c r="S27" i="8"/>
  <c r="S23" i="8"/>
  <c r="S19" i="8"/>
  <c r="S30" i="8"/>
  <c r="S25" i="7"/>
  <c r="S21" i="7"/>
  <c r="S26" i="7"/>
  <c r="S24" i="7"/>
  <c r="S10" i="4"/>
  <c r="S12" i="4"/>
  <c r="S12" i="5"/>
  <c r="S7" i="4"/>
  <c r="S10" i="5"/>
  <c r="S11" i="6"/>
  <c r="S7" i="6"/>
  <c r="S10" i="6"/>
  <c r="S12" i="6"/>
  <c r="S7" i="5"/>
  <c r="S31" i="6"/>
  <c r="S29" i="6"/>
  <c r="S27" i="6"/>
  <c r="S23" i="6"/>
  <c r="S19" i="6"/>
  <c r="S28" i="6"/>
  <c r="S22" i="6"/>
  <c r="S30" i="6"/>
  <c r="S20" i="6"/>
  <c r="S25" i="5"/>
  <c r="S21" i="5"/>
  <c r="S26" i="5"/>
  <c r="S24" i="5"/>
  <c r="S11" i="2"/>
  <c r="S10" i="2"/>
  <c r="S7" i="2"/>
  <c r="S25" i="4"/>
  <c r="S21" i="4"/>
  <c r="S26" i="4"/>
  <c r="S24" i="4"/>
  <c r="S11" i="3"/>
  <c r="S7" i="3"/>
  <c r="S12" i="3"/>
  <c r="S10" i="3"/>
  <c r="S25" i="3"/>
  <c r="S21" i="3"/>
  <c r="S26" i="3"/>
  <c r="S24" i="3"/>
  <c r="S25" i="2"/>
  <c r="S21" i="2"/>
  <c r="S26" i="2"/>
  <c r="S24" i="2"/>
  <c r="S30" i="1"/>
  <c r="S20" i="1"/>
  <c r="S21" i="1" s="1"/>
  <c r="S22" i="1"/>
  <c r="S23" i="1"/>
  <c r="S27" i="1"/>
  <c r="S28" i="1"/>
  <c r="S29" i="1"/>
  <c r="S6" i="1"/>
  <c r="S12" i="1" s="1"/>
  <c r="S8" i="1"/>
  <c r="S9" i="1"/>
  <c r="S13" i="1"/>
  <c r="S14" i="1"/>
  <c r="S15" i="1"/>
  <c r="S16" i="1"/>
  <c r="S17" i="1"/>
  <c r="S5" i="1"/>
  <c r="S19" i="1"/>
  <c r="B2" i="1"/>
  <c r="B26" i="1"/>
  <c r="B18" i="1"/>
  <c r="B10" i="1"/>
  <c r="B25" i="1"/>
  <c r="B32" i="1"/>
  <c r="B24" i="1"/>
  <c r="B16" i="1"/>
  <c r="B8" i="1"/>
  <c r="B31" i="1"/>
  <c r="B23" i="1"/>
  <c r="B15" i="1"/>
  <c r="B7" i="1"/>
  <c r="B30" i="1"/>
  <c r="B22" i="1"/>
  <c r="B14" i="1"/>
  <c r="B6" i="1"/>
  <c r="B29" i="1"/>
  <c r="B21" i="1"/>
  <c r="B13" i="1"/>
  <c r="B5" i="1"/>
  <c r="B28" i="1"/>
  <c r="B20" i="1"/>
  <c r="B12" i="1"/>
  <c r="B4" i="1"/>
  <c r="B27" i="1"/>
  <c r="B19" i="1"/>
  <c r="B11" i="1"/>
  <c r="B3" i="1"/>
  <c r="S25" i="9" l="1"/>
  <c r="S26" i="9"/>
  <c r="S21" i="9"/>
  <c r="S26" i="8"/>
  <c r="S25" i="8"/>
  <c r="S21" i="8"/>
  <c r="S24" i="8"/>
  <c r="S25" i="6"/>
  <c r="S21" i="6"/>
  <c r="S24" i="6"/>
  <c r="S26" i="6"/>
  <c r="S26" i="1"/>
  <c r="S25" i="1"/>
  <c r="S24" i="1"/>
  <c r="S11" i="1"/>
  <c r="S10" i="1"/>
  <c r="S7" i="1"/>
</calcChain>
</file>

<file path=xl/sharedStrings.xml><?xml version="1.0" encoding="utf-8"?>
<sst xmlns="http://schemas.openxmlformats.org/spreadsheetml/2006/main" count="612" uniqueCount="34">
  <si>
    <t>Date</t>
  </si>
  <si>
    <t>Jour</t>
  </si>
  <si>
    <t>Semaine</t>
  </si>
  <si>
    <t>mois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</si>
  <si>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</si>
  <si>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</si>
  <si>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</si>
  <si>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</si>
  <si>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</si>
  <si>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</si>
  <si>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</si>
  <si>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</si>
  <si>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</si>
  <si>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</si>
  <si>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</si>
  <si>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</si>
  <si>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</si>
  <si>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jours fériés année en cours</t>
  </si>
  <si>
    <t>1er janvier</t>
  </si>
  <si>
    <t>Pâques</t>
  </si>
  <si>
    <t>Lundi de Pâques</t>
  </si>
  <si>
    <t>1er Mai</t>
  </si>
  <si>
    <t>8 Mai</t>
  </si>
  <si>
    <t>Ascencion</t>
  </si>
  <si>
    <t>Pentecôte</t>
  </si>
  <si>
    <t>Lundi de Pentecôte</t>
  </si>
  <si>
    <t>14 juillet</t>
  </si>
  <si>
    <t>15 Août</t>
  </si>
  <si>
    <t>1er Novembre</t>
  </si>
  <si>
    <t>11 Novembre</t>
  </si>
  <si>
    <t>25 Décembre</t>
  </si>
  <si>
    <t>jours fériés année prochaine</t>
  </si>
  <si>
    <t>année aujourdhui</t>
  </si>
  <si>
    <t>année prochaine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</si>
</sst>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3" borderId="1" xfId="0" applyFill="1" applyBorder="1" applyAlignment="1">
      <alignment horizontal="centerContinuous"/>
    </xf>
    <xf numFmtId="0" fontId="0" fillId="3" borderId="1" xfId="0" applyNumberFormat="1" applyFill="1" applyBorder="1" applyAlignment="1">
      <alignment horizontal="right"/>
    </xf>
    <xf numFmtId="1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0" fillId="4" borderId="1" xfId="0" applyNumberFormat="1" applyFill="1" applyBorder="1" applyAlignment="1">
      <alignment horizontal="centerContinuous"/>
    </xf>
    <xf numFmtId="14" fontId="0" fillId="4" borderId="1" xfId="0" applyNumberFormat="1" applyFill="1" applyBorder="1" applyAlignment="1">
      <alignment horizontal="centerContinuous"/>
    </xf>
    <xf numFmtId="0" fontId="0" fillId="4" borderId="1" xfId="0" applyNumberFormat="1" applyFill="1" applyBorder="1" applyAlignment="1">
      <alignment horizontal="right"/>
    </xf>
    <xf numFmtId="14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S32"/>
  <sheetViews>
    <sheetView tabSelected="1" workbookViewId="0">
      <selection activeCell="F27" sqref="F27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5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44927</v>
      </c>
      <c r="B2" s="3" t="str">
        <f>IFERROR(TEXT(A2,"jjjj"),"")</f>
        <v>dimanche</v>
      </c>
      <c r="C2" s="3">
        <f>IFERROR(WEEKNUM($A2,2),"")</f>
        <v>1</v>
      </c>
      <c r="D2" s="3">
        <f>IFERROR(_xlfn.ISOWEEKNUM($A2),"")</f>
        <v>52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44928</v>
      </c>
      <c r="B3" s="3" t="str">
        <f t="shared" ref="B3:B32" si="1">IFERROR(TEXT(A3,"jjjj"),"")</f>
        <v>lundi</v>
      </c>
      <c r="C3" s="3">
        <f t="shared" ref="C3:C32" si="2">IFERROR(WEEKNUM($A3,2),"")</f>
        <v>2</v>
      </c>
      <c r="D3" s="3">
        <f t="shared" ref="D3:D32" si="3">IFERROR(_xlfn.ISOWEEKNUM($A3),"")</f>
        <v>1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44929</v>
      </c>
      <c r="B4" s="3" t="str">
        <f t="shared" si="1"/>
        <v>mardi</v>
      </c>
      <c r="C4" s="3">
        <f t="shared" si="2"/>
        <v>2</v>
      </c>
      <c r="D4" s="3">
        <f t="shared" si="3"/>
        <v>1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44930</v>
      </c>
      <c r="B5" s="3" t="str">
        <f t="shared" si="1"/>
        <v>mercredi</v>
      </c>
      <c r="C5" s="3">
        <f t="shared" si="2"/>
        <v>2</v>
      </c>
      <c r="D5" s="3">
        <f t="shared" si="3"/>
        <v>1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44931</v>
      </c>
      <c r="B6" s="3" t="str">
        <f t="shared" si="1"/>
        <v>jeudi</v>
      </c>
      <c r="C6" s="3">
        <f t="shared" si="2"/>
        <v>2</v>
      </c>
      <c r="D6" s="3">
        <f t="shared" si="3"/>
        <v>1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44932</v>
      </c>
      <c r="B7" s="3" t="str">
        <f t="shared" si="1"/>
        <v>vendredi</v>
      </c>
      <c r="C7" s="3">
        <f t="shared" si="2"/>
        <v>2</v>
      </c>
      <c r="D7" s="3">
        <f t="shared" si="3"/>
        <v>1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44933</v>
      </c>
      <c r="B8" s="3" t="str">
        <f t="shared" si="1"/>
        <v>samedi</v>
      </c>
      <c r="C8" s="3">
        <f t="shared" si="2"/>
        <v>2</v>
      </c>
      <c r="D8" s="3">
        <f t="shared" si="3"/>
        <v>1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44934</v>
      </c>
      <c r="B9" s="3" t="str">
        <f t="shared" si="1"/>
        <v>dimanche</v>
      </c>
      <c r="C9" s="3">
        <f t="shared" si="2"/>
        <v>2</v>
      </c>
      <c r="D9" s="3">
        <f t="shared" si="3"/>
        <v>1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44935</v>
      </c>
      <c r="B10" s="3" t="str">
        <f t="shared" si="1"/>
        <v>lundi</v>
      </c>
      <c r="C10" s="3">
        <f t="shared" si="2"/>
        <v>3</v>
      </c>
      <c r="D10" s="3">
        <f t="shared" si="3"/>
        <v>2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44936</v>
      </c>
      <c r="B11" s="3" t="str">
        <f t="shared" si="1"/>
        <v>mardi</v>
      </c>
      <c r="C11" s="3">
        <f t="shared" si="2"/>
        <v>3</v>
      </c>
      <c r="D11" s="3">
        <f t="shared" si="3"/>
        <v>2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44937</v>
      </c>
      <c r="B12" s="3" t="str">
        <f t="shared" si="1"/>
        <v>mercredi</v>
      </c>
      <c r="C12" s="3">
        <f t="shared" si="2"/>
        <v>3</v>
      </c>
      <c r="D12" s="3">
        <f t="shared" si="3"/>
        <v>2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44938</v>
      </c>
      <c r="B13" s="3" t="str">
        <f t="shared" si="1"/>
        <v>jeudi</v>
      </c>
      <c r="C13" s="3">
        <f t="shared" si="2"/>
        <v>3</v>
      </c>
      <c r="D13" s="3">
        <f t="shared" si="3"/>
        <v>2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44939</v>
      </c>
      <c r="B14" s="3" t="str">
        <f t="shared" si="1"/>
        <v>vendredi</v>
      </c>
      <c r="C14" s="3">
        <f t="shared" si="2"/>
        <v>3</v>
      </c>
      <c r="D14" s="3">
        <f t="shared" si="3"/>
        <v>2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44940</v>
      </c>
      <c r="B15" s="3" t="str">
        <f t="shared" si="1"/>
        <v>samedi</v>
      </c>
      <c r="C15" s="3">
        <f t="shared" si="2"/>
        <v>3</v>
      </c>
      <c r="D15" s="3">
        <f t="shared" si="3"/>
        <v>2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44941</v>
      </c>
      <c r="B16" s="3" t="str">
        <f t="shared" si="1"/>
        <v>dimanche</v>
      </c>
      <c r="C16" s="3">
        <f t="shared" si="2"/>
        <v>3</v>
      </c>
      <c r="D16" s="3">
        <f t="shared" si="3"/>
        <v>2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44942</v>
      </c>
      <c r="B17" s="3" t="str">
        <f t="shared" si="1"/>
        <v>lundi</v>
      </c>
      <c r="C17" s="3">
        <f t="shared" si="2"/>
        <v>4</v>
      </c>
      <c r="D17" s="3">
        <f t="shared" si="3"/>
        <v>3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44943</v>
      </c>
      <c r="B18" s="3" t="str">
        <f t="shared" si="1"/>
        <v>mardi</v>
      </c>
      <c r="C18" s="3">
        <f t="shared" si="2"/>
        <v>4</v>
      </c>
      <c r="D18" s="3">
        <f t="shared" si="3"/>
        <v>3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44944</v>
      </c>
      <c r="B19" s="3" t="str">
        <f t="shared" si="1"/>
        <v>mercredi</v>
      </c>
      <c r="C19" s="3">
        <f t="shared" si="2"/>
        <v>4</v>
      </c>
      <c r="D19" s="3">
        <f t="shared" si="3"/>
        <v>3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44945</v>
      </c>
      <c r="B20" s="3" t="str">
        <f t="shared" si="1"/>
        <v>jeudi</v>
      </c>
      <c r="C20" s="3">
        <f t="shared" si="2"/>
        <v>4</v>
      </c>
      <c r="D20" s="3">
        <f t="shared" si="3"/>
        <v>3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44946</v>
      </c>
      <c r="B21" s="3" t="str">
        <f t="shared" si="1"/>
        <v>vendredi</v>
      </c>
      <c r="C21" s="3">
        <f t="shared" si="2"/>
        <v>4</v>
      </c>
      <c r="D21" s="3">
        <f t="shared" si="3"/>
        <v>3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44947</v>
      </c>
      <c r="B22" s="3" t="str">
        <f t="shared" si="1"/>
        <v>samedi</v>
      </c>
      <c r="C22" s="3">
        <f t="shared" si="2"/>
        <v>4</v>
      </c>
      <c r="D22" s="3">
        <f t="shared" si="3"/>
        <v>3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44948</v>
      </c>
      <c r="B23" s="3" t="str">
        <f t="shared" si="1"/>
        <v>dimanche</v>
      </c>
      <c r="C23" s="3">
        <f t="shared" si="2"/>
        <v>4</v>
      </c>
      <c r="D23" s="3">
        <f t="shared" si="3"/>
        <v>3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44949</v>
      </c>
      <c r="B24" s="3" t="str">
        <f t="shared" si="1"/>
        <v>lundi</v>
      </c>
      <c r="C24" s="3">
        <f t="shared" si="2"/>
        <v>5</v>
      </c>
      <c r="D24" s="3">
        <f t="shared" si="3"/>
        <v>4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44950</v>
      </c>
      <c r="B25" s="3" t="str">
        <f t="shared" si="1"/>
        <v>mardi</v>
      </c>
      <c r="C25" s="3">
        <f t="shared" si="2"/>
        <v>5</v>
      </c>
      <c r="D25" s="3">
        <f t="shared" si="3"/>
        <v>4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44951</v>
      </c>
      <c r="B26" s="3" t="str">
        <f t="shared" si="1"/>
        <v>mercredi</v>
      </c>
      <c r="C26" s="3">
        <f t="shared" si="2"/>
        <v>5</v>
      </c>
      <c r="D26" s="3">
        <f t="shared" si="3"/>
        <v>4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44952</v>
      </c>
      <c r="B27" s="3" t="str">
        <f t="shared" si="1"/>
        <v>jeudi</v>
      </c>
      <c r="C27" s="3">
        <f t="shared" si="2"/>
        <v>5</v>
      </c>
      <c r="D27" s="3">
        <f t="shared" si="3"/>
        <v>4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44953</v>
      </c>
      <c r="B28" s="3" t="str">
        <f t="shared" si="1"/>
        <v>vendredi</v>
      </c>
      <c r="C28" s="3">
        <f t="shared" si="2"/>
        <v>5</v>
      </c>
      <c r="D28" s="3">
        <f t="shared" si="3"/>
        <v>4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44954</v>
      </c>
      <c r="B29" s="3" t="str">
        <f t="shared" si="1"/>
        <v>samedi</v>
      </c>
      <c r="C29" s="3">
        <f t="shared" si="2"/>
        <v>5</v>
      </c>
      <c r="D29" s="3">
        <f t="shared" si="3"/>
        <v>4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44955</v>
      </c>
      <c r="B30" s="3" t="str">
        <f t="shared" si="1"/>
        <v>dimanche</v>
      </c>
      <c r="C30" s="3">
        <f t="shared" si="2"/>
        <v>5</v>
      </c>
      <c r="D30" s="3">
        <f t="shared" si="3"/>
        <v>4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44956</v>
      </c>
      <c r="B31" s="3" t="str">
        <f t="shared" si="1"/>
        <v>lundi</v>
      </c>
      <c r="C31" s="3">
        <f t="shared" si="2"/>
        <v>6</v>
      </c>
      <c r="D31" s="3">
        <f t="shared" si="3"/>
        <v>5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44957</v>
      </c>
      <c r="B32" s="3" t="str">
        <f t="shared" si="1"/>
        <v>mardi</v>
      </c>
      <c r="C32" s="3">
        <f t="shared" si="2"/>
        <v>6</v>
      </c>
      <c r="D32" s="3">
        <f t="shared" si="3"/>
        <v>5</v>
      </c>
      <c r="M32">
        <v>31</v>
      </c>
    </row>
  </sheetData>
  <conditionalFormatting sqref="B2:B32">
    <cfRule type="expression" dxfId="23" priority="2">
      <formula>WEEKDAY($A2,2)&gt;5</formula>
    </cfRule>
    <cfRule type="expression" dxfId="22" priority="1">
      <formula>NOT(ISNA(VLOOKUP($A2,$S$5:$S$31,1,0)))</formula>
    </cfRule>
  </conditionalFormatting>
  <dataValidations count="2">
    <dataValidation type="list" allowBlank="1" showInputMessage="1" showErrorMessage="1" sqref="F1">
      <formula1>$O$2:$O$13</formula1>
    </dataValidation>
    <dataValidation type="list" allowBlank="1" showInputMessage="1" showErrorMessage="1" sqref="F2">
      <formula1>$N$2:$N$7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H35" sqref="H35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14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45200</v>
      </c>
      <c r="B2" s="3" t="str">
        <f>IFERROR(TEXT(A2,"jjjj"),"")</f>
        <v>dimanche</v>
      </c>
      <c r="C2" s="3">
        <f>IFERROR(WEEKNUM(A2,2),"")</f>
        <v>40</v>
      </c>
      <c r="D2" s="3">
        <f>IFERROR(_xlfn.ISOWEEKNUM($A2),"")</f>
        <v>39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45201</v>
      </c>
      <c r="B3" s="3" t="str">
        <f t="shared" ref="B3:B32" si="1">IFERROR(TEXT(A3,"jjjj"),"")</f>
        <v>lundi</v>
      </c>
      <c r="C3" s="3">
        <f t="shared" ref="C3:C32" si="2">IFERROR(WEEKNUM(A3,2),"")</f>
        <v>41</v>
      </c>
      <c r="D3" s="3">
        <f t="shared" ref="D3:D32" si="3">IFERROR(_xlfn.ISOWEEKNUM($A3),"")</f>
        <v>40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45202</v>
      </c>
      <c r="B4" s="3" t="str">
        <f t="shared" si="1"/>
        <v>mardi</v>
      </c>
      <c r="C4" s="3">
        <f t="shared" si="2"/>
        <v>41</v>
      </c>
      <c r="D4" s="3">
        <f t="shared" si="3"/>
        <v>40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45203</v>
      </c>
      <c r="B5" s="3" t="str">
        <f t="shared" si="1"/>
        <v>mercredi</v>
      </c>
      <c r="C5" s="3">
        <f t="shared" si="2"/>
        <v>41</v>
      </c>
      <c r="D5" s="3">
        <f t="shared" si="3"/>
        <v>40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45204</v>
      </c>
      <c r="B6" s="3" t="str">
        <f t="shared" si="1"/>
        <v>jeudi</v>
      </c>
      <c r="C6" s="3">
        <f t="shared" si="2"/>
        <v>41</v>
      </c>
      <c r="D6" s="3">
        <f t="shared" si="3"/>
        <v>40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45205</v>
      </c>
      <c r="B7" s="3" t="str">
        <f t="shared" si="1"/>
        <v>vendredi</v>
      </c>
      <c r="C7" s="3">
        <f t="shared" si="2"/>
        <v>41</v>
      </c>
      <c r="D7" s="3">
        <f t="shared" si="3"/>
        <v>40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45206</v>
      </c>
      <c r="B8" s="3" t="str">
        <f t="shared" si="1"/>
        <v>samedi</v>
      </c>
      <c r="C8" s="3">
        <f t="shared" si="2"/>
        <v>41</v>
      </c>
      <c r="D8" s="3">
        <f t="shared" si="3"/>
        <v>40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45207</v>
      </c>
      <c r="B9" s="3" t="str">
        <f t="shared" si="1"/>
        <v>dimanche</v>
      </c>
      <c r="C9" s="3">
        <f t="shared" si="2"/>
        <v>41</v>
      </c>
      <c r="D9" s="3">
        <f t="shared" si="3"/>
        <v>40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45208</v>
      </c>
      <c r="B10" s="3" t="str">
        <f t="shared" si="1"/>
        <v>lundi</v>
      </c>
      <c r="C10" s="3">
        <f t="shared" si="2"/>
        <v>42</v>
      </c>
      <c r="D10" s="3">
        <f t="shared" si="3"/>
        <v>41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45209</v>
      </c>
      <c r="B11" s="3" t="str">
        <f t="shared" si="1"/>
        <v>mardi</v>
      </c>
      <c r="C11" s="3">
        <f t="shared" si="2"/>
        <v>42</v>
      </c>
      <c r="D11" s="3">
        <f t="shared" si="3"/>
        <v>41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45210</v>
      </c>
      <c r="B12" s="3" t="str">
        <f t="shared" si="1"/>
        <v>mercredi</v>
      </c>
      <c r="C12" s="3">
        <f t="shared" si="2"/>
        <v>42</v>
      </c>
      <c r="D12" s="3">
        <f t="shared" si="3"/>
        <v>41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45211</v>
      </c>
      <c r="B13" s="3" t="str">
        <f t="shared" si="1"/>
        <v>jeudi</v>
      </c>
      <c r="C13" s="3">
        <f t="shared" si="2"/>
        <v>42</v>
      </c>
      <c r="D13" s="3">
        <f t="shared" si="3"/>
        <v>41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45212</v>
      </c>
      <c r="B14" s="3" t="str">
        <f t="shared" si="1"/>
        <v>vendredi</v>
      </c>
      <c r="C14" s="3">
        <f t="shared" si="2"/>
        <v>42</v>
      </c>
      <c r="D14" s="3">
        <f t="shared" si="3"/>
        <v>41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45213</v>
      </c>
      <c r="B15" s="3" t="str">
        <f t="shared" si="1"/>
        <v>samedi</v>
      </c>
      <c r="C15" s="3">
        <f t="shared" si="2"/>
        <v>42</v>
      </c>
      <c r="D15" s="3">
        <f t="shared" si="3"/>
        <v>41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45214</v>
      </c>
      <c r="B16" s="3" t="str">
        <f t="shared" si="1"/>
        <v>dimanche</v>
      </c>
      <c r="C16" s="3">
        <f t="shared" si="2"/>
        <v>42</v>
      </c>
      <c r="D16" s="3">
        <f t="shared" si="3"/>
        <v>41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45215</v>
      </c>
      <c r="B17" s="3" t="str">
        <f t="shared" si="1"/>
        <v>lundi</v>
      </c>
      <c r="C17" s="3">
        <f t="shared" si="2"/>
        <v>43</v>
      </c>
      <c r="D17" s="3">
        <f t="shared" si="3"/>
        <v>42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45216</v>
      </c>
      <c r="B18" s="3" t="str">
        <f t="shared" si="1"/>
        <v>mardi</v>
      </c>
      <c r="C18" s="3">
        <f t="shared" si="2"/>
        <v>43</v>
      </c>
      <c r="D18" s="3">
        <f t="shared" si="3"/>
        <v>42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45217</v>
      </c>
      <c r="B19" s="3" t="str">
        <f t="shared" si="1"/>
        <v>mercredi</v>
      </c>
      <c r="C19" s="3">
        <f t="shared" si="2"/>
        <v>43</v>
      </c>
      <c r="D19" s="3">
        <f t="shared" si="3"/>
        <v>42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45218</v>
      </c>
      <c r="B20" s="3" t="str">
        <f t="shared" si="1"/>
        <v>jeudi</v>
      </c>
      <c r="C20" s="3">
        <f t="shared" si="2"/>
        <v>43</v>
      </c>
      <c r="D20" s="3">
        <f t="shared" si="3"/>
        <v>42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45219</v>
      </c>
      <c r="B21" s="3" t="str">
        <f t="shared" si="1"/>
        <v>vendredi</v>
      </c>
      <c r="C21" s="3">
        <f t="shared" si="2"/>
        <v>43</v>
      </c>
      <c r="D21" s="3">
        <f t="shared" si="3"/>
        <v>42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45220</v>
      </c>
      <c r="B22" s="3" t="str">
        <f t="shared" si="1"/>
        <v>samedi</v>
      </c>
      <c r="C22" s="3">
        <f t="shared" si="2"/>
        <v>43</v>
      </c>
      <c r="D22" s="3">
        <f t="shared" si="3"/>
        <v>42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45221</v>
      </c>
      <c r="B23" s="3" t="str">
        <f t="shared" si="1"/>
        <v>dimanche</v>
      </c>
      <c r="C23" s="3">
        <f t="shared" si="2"/>
        <v>43</v>
      </c>
      <c r="D23" s="3">
        <f t="shared" si="3"/>
        <v>42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45222</v>
      </c>
      <c r="B24" s="3" t="str">
        <f t="shared" si="1"/>
        <v>lundi</v>
      </c>
      <c r="C24" s="3">
        <f t="shared" si="2"/>
        <v>44</v>
      </c>
      <c r="D24" s="3">
        <f t="shared" si="3"/>
        <v>43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45223</v>
      </c>
      <c r="B25" s="3" t="str">
        <f t="shared" si="1"/>
        <v>mardi</v>
      </c>
      <c r="C25" s="3">
        <f t="shared" si="2"/>
        <v>44</v>
      </c>
      <c r="D25" s="3">
        <f t="shared" si="3"/>
        <v>43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45224</v>
      </c>
      <c r="B26" s="3" t="str">
        <f t="shared" si="1"/>
        <v>mercredi</v>
      </c>
      <c r="C26" s="3">
        <f t="shared" si="2"/>
        <v>44</v>
      </c>
      <c r="D26" s="3">
        <f t="shared" si="3"/>
        <v>43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45225</v>
      </c>
      <c r="B27" s="3" t="str">
        <f t="shared" si="1"/>
        <v>jeudi</v>
      </c>
      <c r="C27" s="3">
        <f t="shared" si="2"/>
        <v>44</v>
      </c>
      <c r="D27" s="3">
        <f t="shared" si="3"/>
        <v>43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45226</v>
      </c>
      <c r="B28" s="3" t="str">
        <f t="shared" si="1"/>
        <v>vendredi</v>
      </c>
      <c r="C28" s="3">
        <f t="shared" si="2"/>
        <v>44</v>
      </c>
      <c r="D28" s="3">
        <f t="shared" si="3"/>
        <v>43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45227</v>
      </c>
      <c r="B29" s="3" t="str">
        <f t="shared" si="1"/>
        <v>samedi</v>
      </c>
      <c r="C29" s="3">
        <f t="shared" si="2"/>
        <v>44</v>
      </c>
      <c r="D29" s="3">
        <f t="shared" si="3"/>
        <v>43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45228</v>
      </c>
      <c r="B30" s="3" t="str">
        <f t="shared" si="1"/>
        <v>dimanche</v>
      </c>
      <c r="C30" s="3">
        <f t="shared" si="2"/>
        <v>44</v>
      </c>
      <c r="D30" s="3">
        <f t="shared" si="3"/>
        <v>43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45229</v>
      </c>
      <c r="B31" s="3" t="str">
        <f t="shared" si="1"/>
        <v>lundi</v>
      </c>
      <c r="C31" s="3">
        <f t="shared" si="2"/>
        <v>45</v>
      </c>
      <c r="D31" s="3">
        <f t="shared" si="3"/>
        <v>44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45230</v>
      </c>
      <c r="B32" s="3" t="str">
        <f t="shared" si="1"/>
        <v>mardi</v>
      </c>
      <c r="C32" s="3">
        <f t="shared" si="2"/>
        <v>45</v>
      </c>
      <c r="D32" s="3">
        <f t="shared" si="3"/>
        <v>44</v>
      </c>
      <c r="M32">
        <v>31</v>
      </c>
    </row>
  </sheetData>
  <conditionalFormatting sqref="B2:B32">
    <cfRule type="expression" dxfId="5" priority="1">
      <formula>NOT(ISNA(VLOOKUP($A2,$S$5:$S$31,1,0)))</formula>
    </cfRule>
    <cfRule type="expression" dxfId="4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H34" sqref="H34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15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45231</v>
      </c>
      <c r="B2" s="3" t="str">
        <f>IFERROR(TEXT(A2,"jjjj"),"")</f>
        <v>mercredi</v>
      </c>
      <c r="C2" s="3">
        <f>IFERROR(WEEKNUM(A2,2),"")</f>
        <v>45</v>
      </c>
      <c r="D2" s="3">
        <f>IFERROR(_xlfn.ISOWEEKNUM($A2),"")</f>
        <v>44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45232</v>
      </c>
      <c r="B3" s="3" t="str">
        <f t="shared" ref="B3:B32" si="1">IFERROR(TEXT(A3,"jjjj"),"")</f>
        <v>jeudi</v>
      </c>
      <c r="C3" s="3">
        <f t="shared" ref="C3:C32" si="2">IFERROR(WEEKNUM(A3,2),"")</f>
        <v>45</v>
      </c>
      <c r="D3" s="3">
        <f t="shared" ref="D3:D32" si="3">IFERROR(_xlfn.ISOWEEKNUM($A3),"")</f>
        <v>44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45233</v>
      </c>
      <c r="B4" s="3" t="str">
        <f t="shared" si="1"/>
        <v>vendredi</v>
      </c>
      <c r="C4" s="3">
        <f t="shared" si="2"/>
        <v>45</v>
      </c>
      <c r="D4" s="3">
        <f t="shared" si="3"/>
        <v>44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45234</v>
      </c>
      <c r="B5" s="3" t="str">
        <f t="shared" si="1"/>
        <v>samedi</v>
      </c>
      <c r="C5" s="3">
        <f t="shared" si="2"/>
        <v>45</v>
      </c>
      <c r="D5" s="3">
        <f t="shared" si="3"/>
        <v>44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45235</v>
      </c>
      <c r="B6" s="3" t="str">
        <f t="shared" si="1"/>
        <v>dimanche</v>
      </c>
      <c r="C6" s="3">
        <f t="shared" si="2"/>
        <v>45</v>
      </c>
      <c r="D6" s="3">
        <f t="shared" si="3"/>
        <v>44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45236</v>
      </c>
      <c r="B7" s="3" t="str">
        <f t="shared" si="1"/>
        <v>lundi</v>
      </c>
      <c r="C7" s="3">
        <f t="shared" si="2"/>
        <v>46</v>
      </c>
      <c r="D7" s="3">
        <f t="shared" si="3"/>
        <v>45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45237</v>
      </c>
      <c r="B8" s="3" t="str">
        <f t="shared" si="1"/>
        <v>mardi</v>
      </c>
      <c r="C8" s="3">
        <f t="shared" si="2"/>
        <v>46</v>
      </c>
      <c r="D8" s="3">
        <f t="shared" si="3"/>
        <v>45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45238</v>
      </c>
      <c r="B9" s="3" t="str">
        <f t="shared" si="1"/>
        <v>mercredi</v>
      </c>
      <c r="C9" s="3">
        <f t="shared" si="2"/>
        <v>46</v>
      </c>
      <c r="D9" s="3">
        <f t="shared" si="3"/>
        <v>45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45239</v>
      </c>
      <c r="B10" s="3" t="str">
        <f t="shared" si="1"/>
        <v>jeudi</v>
      </c>
      <c r="C10" s="3">
        <f t="shared" si="2"/>
        <v>46</v>
      </c>
      <c r="D10" s="3">
        <f t="shared" si="3"/>
        <v>45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45240</v>
      </c>
      <c r="B11" s="3" t="str">
        <f t="shared" si="1"/>
        <v>vendredi</v>
      </c>
      <c r="C11" s="3">
        <f t="shared" si="2"/>
        <v>46</v>
      </c>
      <c r="D11" s="3">
        <f t="shared" si="3"/>
        <v>45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45241</v>
      </c>
      <c r="B12" s="3" t="str">
        <f t="shared" si="1"/>
        <v>samedi</v>
      </c>
      <c r="C12" s="3">
        <f t="shared" si="2"/>
        <v>46</v>
      </c>
      <c r="D12" s="3">
        <f t="shared" si="3"/>
        <v>45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45242</v>
      </c>
      <c r="B13" s="3" t="str">
        <f t="shared" si="1"/>
        <v>dimanche</v>
      </c>
      <c r="C13" s="3">
        <f t="shared" si="2"/>
        <v>46</v>
      </c>
      <c r="D13" s="3">
        <f t="shared" si="3"/>
        <v>45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45243</v>
      </c>
      <c r="B14" s="3" t="str">
        <f t="shared" si="1"/>
        <v>lundi</v>
      </c>
      <c r="C14" s="3">
        <f t="shared" si="2"/>
        <v>47</v>
      </c>
      <c r="D14" s="3">
        <f t="shared" si="3"/>
        <v>46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45244</v>
      </c>
      <c r="B15" s="3" t="str">
        <f t="shared" si="1"/>
        <v>mardi</v>
      </c>
      <c r="C15" s="3">
        <f t="shared" si="2"/>
        <v>47</v>
      </c>
      <c r="D15" s="3">
        <f t="shared" si="3"/>
        <v>46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45245</v>
      </c>
      <c r="B16" s="3" t="str">
        <f t="shared" si="1"/>
        <v>mercredi</v>
      </c>
      <c r="C16" s="3">
        <f t="shared" si="2"/>
        <v>47</v>
      </c>
      <c r="D16" s="3">
        <f t="shared" si="3"/>
        <v>46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45246</v>
      </c>
      <c r="B17" s="3" t="str">
        <f t="shared" si="1"/>
        <v>jeudi</v>
      </c>
      <c r="C17" s="3">
        <f t="shared" si="2"/>
        <v>47</v>
      </c>
      <c r="D17" s="3">
        <f t="shared" si="3"/>
        <v>46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45247</v>
      </c>
      <c r="B18" s="3" t="str">
        <f t="shared" si="1"/>
        <v>vendredi</v>
      </c>
      <c r="C18" s="3">
        <f t="shared" si="2"/>
        <v>47</v>
      </c>
      <c r="D18" s="3">
        <f t="shared" si="3"/>
        <v>46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45248</v>
      </c>
      <c r="B19" s="3" t="str">
        <f t="shared" si="1"/>
        <v>samedi</v>
      </c>
      <c r="C19" s="3">
        <f t="shared" si="2"/>
        <v>47</v>
      </c>
      <c r="D19" s="3">
        <f t="shared" si="3"/>
        <v>46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45249</v>
      </c>
      <c r="B20" s="3" t="str">
        <f t="shared" si="1"/>
        <v>dimanche</v>
      </c>
      <c r="C20" s="3">
        <f t="shared" si="2"/>
        <v>47</v>
      </c>
      <c r="D20" s="3">
        <f t="shared" si="3"/>
        <v>46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45250</v>
      </c>
      <c r="B21" s="3" t="str">
        <f t="shared" si="1"/>
        <v>lundi</v>
      </c>
      <c r="C21" s="3">
        <f t="shared" si="2"/>
        <v>48</v>
      </c>
      <c r="D21" s="3">
        <f t="shared" si="3"/>
        <v>47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45251</v>
      </c>
      <c r="B22" s="3" t="str">
        <f t="shared" si="1"/>
        <v>mardi</v>
      </c>
      <c r="C22" s="3">
        <f t="shared" si="2"/>
        <v>48</v>
      </c>
      <c r="D22" s="3">
        <f t="shared" si="3"/>
        <v>47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45252</v>
      </c>
      <c r="B23" s="3" t="str">
        <f t="shared" si="1"/>
        <v>mercredi</v>
      </c>
      <c r="C23" s="3">
        <f t="shared" si="2"/>
        <v>48</v>
      </c>
      <c r="D23" s="3">
        <f t="shared" si="3"/>
        <v>47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45253</v>
      </c>
      <c r="B24" s="3" t="str">
        <f t="shared" si="1"/>
        <v>jeudi</v>
      </c>
      <c r="C24" s="3">
        <f t="shared" si="2"/>
        <v>48</v>
      </c>
      <c r="D24" s="3">
        <f t="shared" si="3"/>
        <v>47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45254</v>
      </c>
      <c r="B25" s="3" t="str">
        <f t="shared" si="1"/>
        <v>vendredi</v>
      </c>
      <c r="C25" s="3">
        <f t="shared" si="2"/>
        <v>48</v>
      </c>
      <c r="D25" s="3">
        <f t="shared" si="3"/>
        <v>47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45255</v>
      </c>
      <c r="B26" s="3" t="str">
        <f t="shared" si="1"/>
        <v>samedi</v>
      </c>
      <c r="C26" s="3">
        <f t="shared" si="2"/>
        <v>48</v>
      </c>
      <c r="D26" s="3">
        <f t="shared" si="3"/>
        <v>47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45256</v>
      </c>
      <c r="B27" s="3" t="str">
        <f t="shared" si="1"/>
        <v>dimanche</v>
      </c>
      <c r="C27" s="3">
        <f t="shared" si="2"/>
        <v>48</v>
      </c>
      <c r="D27" s="3">
        <f t="shared" si="3"/>
        <v>47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45257</v>
      </c>
      <c r="B28" s="3" t="str">
        <f t="shared" si="1"/>
        <v>lundi</v>
      </c>
      <c r="C28" s="3">
        <f t="shared" si="2"/>
        <v>49</v>
      </c>
      <c r="D28" s="3">
        <f t="shared" si="3"/>
        <v>48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45258</v>
      </c>
      <c r="B29" s="3" t="str">
        <f t="shared" si="1"/>
        <v>mardi</v>
      </c>
      <c r="C29" s="3">
        <f t="shared" si="2"/>
        <v>49</v>
      </c>
      <c r="D29" s="3">
        <f t="shared" si="3"/>
        <v>48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45259</v>
      </c>
      <c r="B30" s="3" t="str">
        <f t="shared" si="1"/>
        <v>mercredi</v>
      </c>
      <c r="C30" s="3">
        <f t="shared" si="2"/>
        <v>49</v>
      </c>
      <c r="D30" s="3">
        <f t="shared" si="3"/>
        <v>48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45260</v>
      </c>
      <c r="B31" s="3" t="str">
        <f t="shared" si="1"/>
        <v>jeudi</v>
      </c>
      <c r="C31" s="3">
        <f t="shared" si="2"/>
        <v>49</v>
      </c>
      <c r="D31" s="3">
        <f t="shared" si="3"/>
        <v>48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45261</v>
      </c>
      <c r="B32" s="3" t="str">
        <f t="shared" si="1"/>
        <v>vendredi</v>
      </c>
      <c r="C32" s="3">
        <f t="shared" si="2"/>
        <v>49</v>
      </c>
      <c r="D32" s="3">
        <f t="shared" si="3"/>
        <v>48</v>
      </c>
      <c r="M32">
        <v>31</v>
      </c>
    </row>
  </sheetData>
  <conditionalFormatting sqref="B2:B32">
    <cfRule type="expression" dxfId="3" priority="1">
      <formula>NOT(ISNA(VLOOKUP($A2,$S$5:$S$31,1,0)))</formula>
    </cfRule>
    <cfRule type="expression" dxfId="2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G28" sqref="G28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16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45261</v>
      </c>
      <c r="B2" s="3" t="str">
        <f>IFERROR(TEXT(A2,"jjjj"),"")</f>
        <v>vendredi</v>
      </c>
      <c r="C2" s="3">
        <f>IFERROR(WEEKNUM(A2,2),"")</f>
        <v>49</v>
      </c>
      <c r="D2" s="3">
        <f>IFERROR(_xlfn.ISOWEEKNUM($A2),"")</f>
        <v>48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45262</v>
      </c>
      <c r="B3" s="3" t="str">
        <f t="shared" ref="B3:B32" si="1">IFERROR(TEXT(A3,"jjjj"),"")</f>
        <v>samedi</v>
      </c>
      <c r="C3" s="3">
        <f t="shared" ref="C3:C32" si="2">IFERROR(WEEKNUM(A3,2),"")</f>
        <v>49</v>
      </c>
      <c r="D3" s="3">
        <f t="shared" ref="D3:D32" si="3">IFERROR(_xlfn.ISOWEEKNUM($A3),"")</f>
        <v>48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45263</v>
      </c>
      <c r="B4" s="3" t="str">
        <f t="shared" si="1"/>
        <v>dimanche</v>
      </c>
      <c r="C4" s="3">
        <f t="shared" si="2"/>
        <v>49</v>
      </c>
      <c r="D4" s="3">
        <f t="shared" si="3"/>
        <v>48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45264</v>
      </c>
      <c r="B5" s="3" t="str">
        <f t="shared" si="1"/>
        <v>lundi</v>
      </c>
      <c r="C5" s="3">
        <f t="shared" si="2"/>
        <v>50</v>
      </c>
      <c r="D5" s="3">
        <f t="shared" si="3"/>
        <v>49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45265</v>
      </c>
      <c r="B6" s="3" t="str">
        <f t="shared" si="1"/>
        <v>mardi</v>
      </c>
      <c r="C6" s="3">
        <f t="shared" si="2"/>
        <v>50</v>
      </c>
      <c r="D6" s="3">
        <f t="shared" si="3"/>
        <v>49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45266</v>
      </c>
      <c r="B7" s="3" t="str">
        <f t="shared" si="1"/>
        <v>mercredi</v>
      </c>
      <c r="C7" s="3">
        <f t="shared" si="2"/>
        <v>50</v>
      </c>
      <c r="D7" s="3">
        <f t="shared" si="3"/>
        <v>49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45267</v>
      </c>
      <c r="B8" s="3" t="str">
        <f t="shared" si="1"/>
        <v>jeudi</v>
      </c>
      <c r="C8" s="3">
        <f t="shared" si="2"/>
        <v>50</v>
      </c>
      <c r="D8" s="3">
        <f t="shared" si="3"/>
        <v>49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45268</v>
      </c>
      <c r="B9" s="3" t="str">
        <f t="shared" si="1"/>
        <v>vendredi</v>
      </c>
      <c r="C9" s="3">
        <f t="shared" si="2"/>
        <v>50</v>
      </c>
      <c r="D9" s="3">
        <f t="shared" si="3"/>
        <v>49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45269</v>
      </c>
      <c r="B10" s="3" t="str">
        <f t="shared" si="1"/>
        <v>samedi</v>
      </c>
      <c r="C10" s="3">
        <f t="shared" si="2"/>
        <v>50</v>
      </c>
      <c r="D10" s="3">
        <f t="shared" si="3"/>
        <v>49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45270</v>
      </c>
      <c r="B11" s="3" t="str">
        <f t="shared" si="1"/>
        <v>dimanche</v>
      </c>
      <c r="C11" s="3">
        <f t="shared" si="2"/>
        <v>50</v>
      </c>
      <c r="D11" s="3">
        <f t="shared" si="3"/>
        <v>49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45271</v>
      </c>
      <c r="B12" s="3" t="str">
        <f t="shared" si="1"/>
        <v>lundi</v>
      </c>
      <c r="C12" s="3">
        <f t="shared" si="2"/>
        <v>51</v>
      </c>
      <c r="D12" s="3">
        <f t="shared" si="3"/>
        <v>50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45272</v>
      </c>
      <c r="B13" s="3" t="str">
        <f t="shared" si="1"/>
        <v>mardi</v>
      </c>
      <c r="C13" s="3">
        <f t="shared" si="2"/>
        <v>51</v>
      </c>
      <c r="D13" s="3">
        <f t="shared" si="3"/>
        <v>50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45273</v>
      </c>
      <c r="B14" s="3" t="str">
        <f t="shared" si="1"/>
        <v>mercredi</v>
      </c>
      <c r="C14" s="3">
        <f t="shared" si="2"/>
        <v>51</v>
      </c>
      <c r="D14" s="3">
        <f t="shared" si="3"/>
        <v>50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45274</v>
      </c>
      <c r="B15" s="3" t="str">
        <f t="shared" si="1"/>
        <v>jeudi</v>
      </c>
      <c r="C15" s="3">
        <f t="shared" si="2"/>
        <v>51</v>
      </c>
      <c r="D15" s="3">
        <f t="shared" si="3"/>
        <v>50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45275</v>
      </c>
      <c r="B16" s="3" t="str">
        <f t="shared" si="1"/>
        <v>vendredi</v>
      </c>
      <c r="C16" s="3">
        <f t="shared" si="2"/>
        <v>51</v>
      </c>
      <c r="D16" s="3">
        <f t="shared" si="3"/>
        <v>50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45276</v>
      </c>
      <c r="B17" s="3" t="str">
        <f t="shared" si="1"/>
        <v>samedi</v>
      </c>
      <c r="C17" s="3">
        <f t="shared" si="2"/>
        <v>51</v>
      </c>
      <c r="D17" s="3">
        <f t="shared" si="3"/>
        <v>50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45277</v>
      </c>
      <c r="B18" s="3" t="str">
        <f t="shared" si="1"/>
        <v>dimanche</v>
      </c>
      <c r="C18" s="3">
        <f t="shared" si="2"/>
        <v>51</v>
      </c>
      <c r="D18" s="3">
        <f t="shared" si="3"/>
        <v>50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45278</v>
      </c>
      <c r="B19" s="3" t="str">
        <f t="shared" si="1"/>
        <v>lundi</v>
      </c>
      <c r="C19" s="3">
        <f t="shared" si="2"/>
        <v>52</v>
      </c>
      <c r="D19" s="3">
        <f t="shared" si="3"/>
        <v>51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45279</v>
      </c>
      <c r="B20" s="3" t="str">
        <f t="shared" si="1"/>
        <v>mardi</v>
      </c>
      <c r="C20" s="3">
        <f t="shared" si="2"/>
        <v>52</v>
      </c>
      <c r="D20" s="3">
        <f t="shared" si="3"/>
        <v>51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45280</v>
      </c>
      <c r="B21" s="3" t="str">
        <f t="shared" si="1"/>
        <v>mercredi</v>
      </c>
      <c r="C21" s="3">
        <f t="shared" si="2"/>
        <v>52</v>
      </c>
      <c r="D21" s="3">
        <f t="shared" si="3"/>
        <v>51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45281</v>
      </c>
      <c r="B22" s="3" t="str">
        <f t="shared" si="1"/>
        <v>jeudi</v>
      </c>
      <c r="C22" s="3">
        <f t="shared" si="2"/>
        <v>52</v>
      </c>
      <c r="D22" s="3">
        <f t="shared" si="3"/>
        <v>51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45282</v>
      </c>
      <c r="B23" s="3" t="str">
        <f t="shared" si="1"/>
        <v>vendredi</v>
      </c>
      <c r="C23" s="3">
        <f t="shared" si="2"/>
        <v>52</v>
      </c>
      <c r="D23" s="3">
        <f t="shared" si="3"/>
        <v>51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45283</v>
      </c>
      <c r="B24" s="3" t="str">
        <f t="shared" si="1"/>
        <v>samedi</v>
      </c>
      <c r="C24" s="3">
        <f t="shared" si="2"/>
        <v>52</v>
      </c>
      <c r="D24" s="3">
        <f t="shared" si="3"/>
        <v>51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45284</v>
      </c>
      <c r="B25" s="3" t="str">
        <f t="shared" si="1"/>
        <v>dimanche</v>
      </c>
      <c r="C25" s="3">
        <f t="shared" si="2"/>
        <v>52</v>
      </c>
      <c r="D25" s="3">
        <f t="shared" si="3"/>
        <v>51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45285</v>
      </c>
      <c r="B26" s="3" t="str">
        <f t="shared" si="1"/>
        <v>lundi</v>
      </c>
      <c r="C26" s="3">
        <f t="shared" si="2"/>
        <v>53</v>
      </c>
      <c r="D26" s="3">
        <f t="shared" si="3"/>
        <v>52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45286</v>
      </c>
      <c r="B27" s="3" t="str">
        <f t="shared" si="1"/>
        <v>mardi</v>
      </c>
      <c r="C27" s="3">
        <f t="shared" si="2"/>
        <v>53</v>
      </c>
      <c r="D27" s="3">
        <f t="shared" si="3"/>
        <v>52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45287</v>
      </c>
      <c r="B28" s="3" t="str">
        <f t="shared" si="1"/>
        <v>mercredi</v>
      </c>
      <c r="C28" s="3">
        <f t="shared" si="2"/>
        <v>53</v>
      </c>
      <c r="D28" s="3">
        <f t="shared" si="3"/>
        <v>52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45288</v>
      </c>
      <c r="B29" s="3" t="str">
        <f t="shared" si="1"/>
        <v>jeudi</v>
      </c>
      <c r="C29" s="3">
        <f t="shared" si="2"/>
        <v>53</v>
      </c>
      <c r="D29" s="3">
        <f t="shared" si="3"/>
        <v>52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45289</v>
      </c>
      <c r="B30" s="3" t="str">
        <f t="shared" si="1"/>
        <v>vendredi</v>
      </c>
      <c r="C30" s="3">
        <f t="shared" si="2"/>
        <v>53</v>
      </c>
      <c r="D30" s="3">
        <f t="shared" si="3"/>
        <v>52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45290</v>
      </c>
      <c r="B31" s="3" t="str">
        <f t="shared" si="1"/>
        <v>samedi</v>
      </c>
      <c r="C31" s="3">
        <f t="shared" si="2"/>
        <v>53</v>
      </c>
      <c r="D31" s="3">
        <f t="shared" si="3"/>
        <v>52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45291</v>
      </c>
      <c r="B32" s="3" t="str">
        <f t="shared" si="1"/>
        <v>dimanche</v>
      </c>
      <c r="C32" s="3">
        <f t="shared" si="2"/>
        <v>53</v>
      </c>
      <c r="D32" s="3">
        <f t="shared" si="3"/>
        <v>52</v>
      </c>
      <c r="M32">
        <v>31</v>
      </c>
    </row>
  </sheetData>
  <conditionalFormatting sqref="B2:B32">
    <cfRule type="expression" dxfId="1" priority="1">
      <formula>NOT(ISNA(VLOOKUP($A2,$S$5:$S$31,1,0)))</formula>
    </cfRule>
    <cfRule type="expression" dxfId="0" priority="2">
      <formula>WEEKDAY($A2,2)&gt;5</formula>
    </cfRule>
  </conditionalFormatting>
  <dataValidations count="2">
    <dataValidation type="list" allowBlank="1" showInputMessage="1" showErrorMessage="1" sqref="F1">
      <formula1>$O$2:$O$13</formula1>
    </dataValidation>
    <dataValidation type="list" allowBlank="1" showInputMessage="1" showErrorMessage="1" sqref="F2">
      <formula1>$N$2:$N$7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2" sqref="F2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6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44958</v>
      </c>
      <c r="B2" s="3" t="str">
        <f>IFERROR(TEXT(A2,"jjjj"),"")</f>
        <v>mercredi</v>
      </c>
      <c r="C2" s="3">
        <f>IFERROR(WEEKNUM(A2,2),"")</f>
        <v>6</v>
      </c>
      <c r="D2" s="3">
        <f>IFERROR(_xlfn.ISOWEEKNUM($A2),"")</f>
        <v>5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44959</v>
      </c>
      <c r="B3" s="3" t="str">
        <f t="shared" ref="B3:B32" si="1">IFERROR(TEXT(A3,"jjjj"),"")</f>
        <v>jeudi</v>
      </c>
      <c r="C3" s="3">
        <f t="shared" ref="C3:C32" si="2">IFERROR(WEEKNUM(A3,2),"")</f>
        <v>6</v>
      </c>
      <c r="D3" s="3">
        <f t="shared" ref="D3:D32" si="3">IFERROR(_xlfn.ISOWEEKNUM($A3),"")</f>
        <v>5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44960</v>
      </c>
      <c r="B4" s="3" t="str">
        <f t="shared" si="1"/>
        <v>vendredi</v>
      </c>
      <c r="C4" s="3">
        <f t="shared" si="2"/>
        <v>6</v>
      </c>
      <c r="D4" s="3">
        <f t="shared" si="3"/>
        <v>5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44961</v>
      </c>
      <c r="B5" s="3" t="str">
        <f t="shared" si="1"/>
        <v>samedi</v>
      </c>
      <c r="C5" s="3">
        <f t="shared" si="2"/>
        <v>6</v>
      </c>
      <c r="D5" s="3">
        <f t="shared" si="3"/>
        <v>5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44962</v>
      </c>
      <c r="B6" s="3" t="str">
        <f t="shared" si="1"/>
        <v>dimanche</v>
      </c>
      <c r="C6" s="3">
        <f t="shared" si="2"/>
        <v>6</v>
      </c>
      <c r="D6" s="3">
        <f t="shared" si="3"/>
        <v>5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44963</v>
      </c>
      <c r="B7" s="3" t="str">
        <f t="shared" si="1"/>
        <v>lundi</v>
      </c>
      <c r="C7" s="3">
        <f t="shared" si="2"/>
        <v>7</v>
      </c>
      <c r="D7" s="3">
        <f t="shared" si="3"/>
        <v>6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44964</v>
      </c>
      <c r="B8" s="3" t="str">
        <f t="shared" si="1"/>
        <v>mardi</v>
      </c>
      <c r="C8" s="3">
        <f t="shared" si="2"/>
        <v>7</v>
      </c>
      <c r="D8" s="3">
        <f t="shared" si="3"/>
        <v>6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44965</v>
      </c>
      <c r="B9" s="3" t="str">
        <f t="shared" si="1"/>
        <v>mercredi</v>
      </c>
      <c r="C9" s="3">
        <f t="shared" si="2"/>
        <v>7</v>
      </c>
      <c r="D9" s="3">
        <f t="shared" si="3"/>
        <v>6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44966</v>
      </c>
      <c r="B10" s="3" t="str">
        <f t="shared" si="1"/>
        <v>jeudi</v>
      </c>
      <c r="C10" s="3">
        <f t="shared" si="2"/>
        <v>7</v>
      </c>
      <c r="D10" s="3">
        <f t="shared" si="3"/>
        <v>6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44967</v>
      </c>
      <c r="B11" s="3" t="str">
        <f t="shared" si="1"/>
        <v>vendredi</v>
      </c>
      <c r="C11" s="3">
        <f t="shared" si="2"/>
        <v>7</v>
      </c>
      <c r="D11" s="3">
        <f t="shared" si="3"/>
        <v>6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44968</v>
      </c>
      <c r="B12" s="3" t="str">
        <f t="shared" si="1"/>
        <v>samedi</v>
      </c>
      <c r="C12" s="3">
        <f t="shared" si="2"/>
        <v>7</v>
      </c>
      <c r="D12" s="3">
        <f t="shared" si="3"/>
        <v>6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44969</v>
      </c>
      <c r="B13" s="3" t="str">
        <f t="shared" si="1"/>
        <v>dimanche</v>
      </c>
      <c r="C13" s="3">
        <f t="shared" si="2"/>
        <v>7</v>
      </c>
      <c r="D13" s="3">
        <f t="shared" si="3"/>
        <v>6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44970</v>
      </c>
      <c r="B14" s="3" t="str">
        <f t="shared" si="1"/>
        <v>lundi</v>
      </c>
      <c r="C14" s="3">
        <f t="shared" si="2"/>
        <v>8</v>
      </c>
      <c r="D14" s="3">
        <f t="shared" si="3"/>
        <v>7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44971</v>
      </c>
      <c r="B15" s="3" t="str">
        <f t="shared" si="1"/>
        <v>mardi</v>
      </c>
      <c r="C15" s="3">
        <f t="shared" si="2"/>
        <v>8</v>
      </c>
      <c r="D15" s="3">
        <f t="shared" si="3"/>
        <v>7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44972</v>
      </c>
      <c r="B16" s="3" t="str">
        <f t="shared" si="1"/>
        <v>mercredi</v>
      </c>
      <c r="C16" s="3">
        <f t="shared" si="2"/>
        <v>8</v>
      </c>
      <c r="D16" s="3">
        <f t="shared" si="3"/>
        <v>7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44973</v>
      </c>
      <c r="B17" s="3" t="str">
        <f t="shared" si="1"/>
        <v>jeudi</v>
      </c>
      <c r="C17" s="3">
        <f t="shared" si="2"/>
        <v>8</v>
      </c>
      <c r="D17" s="3">
        <f t="shared" si="3"/>
        <v>7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44974</v>
      </c>
      <c r="B18" s="3" t="str">
        <f t="shared" si="1"/>
        <v>vendredi</v>
      </c>
      <c r="C18" s="3">
        <f t="shared" si="2"/>
        <v>8</v>
      </c>
      <c r="D18" s="3">
        <f t="shared" si="3"/>
        <v>7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44975</v>
      </c>
      <c r="B19" s="3" t="str">
        <f t="shared" si="1"/>
        <v>samedi</v>
      </c>
      <c r="C19" s="3">
        <f t="shared" si="2"/>
        <v>8</v>
      </c>
      <c r="D19" s="3">
        <f t="shared" si="3"/>
        <v>7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44976</v>
      </c>
      <c r="B20" s="3" t="str">
        <f t="shared" si="1"/>
        <v>dimanche</v>
      </c>
      <c r="C20" s="3">
        <f t="shared" si="2"/>
        <v>8</v>
      </c>
      <c r="D20" s="3">
        <f t="shared" si="3"/>
        <v>7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44977</v>
      </c>
      <c r="B21" s="3" t="str">
        <f t="shared" si="1"/>
        <v>lundi</v>
      </c>
      <c r="C21" s="3">
        <f t="shared" si="2"/>
        <v>9</v>
      </c>
      <c r="D21" s="3">
        <f t="shared" si="3"/>
        <v>8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44978</v>
      </c>
      <c r="B22" s="3" t="str">
        <f t="shared" si="1"/>
        <v>mardi</v>
      </c>
      <c r="C22" s="3">
        <f t="shared" si="2"/>
        <v>9</v>
      </c>
      <c r="D22" s="3">
        <f t="shared" si="3"/>
        <v>8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44979</v>
      </c>
      <c r="B23" s="3" t="str">
        <f t="shared" si="1"/>
        <v>mercredi</v>
      </c>
      <c r="C23" s="3">
        <f t="shared" si="2"/>
        <v>9</v>
      </c>
      <c r="D23" s="3">
        <f t="shared" si="3"/>
        <v>8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44980</v>
      </c>
      <c r="B24" s="3" t="str">
        <f t="shared" si="1"/>
        <v>jeudi</v>
      </c>
      <c r="C24" s="3">
        <f t="shared" si="2"/>
        <v>9</v>
      </c>
      <c r="D24" s="3">
        <f t="shared" si="3"/>
        <v>8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44981</v>
      </c>
      <c r="B25" s="3" t="str">
        <f t="shared" si="1"/>
        <v>vendredi</v>
      </c>
      <c r="C25" s="3">
        <f t="shared" si="2"/>
        <v>9</v>
      </c>
      <c r="D25" s="3">
        <f t="shared" si="3"/>
        <v>8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44982</v>
      </c>
      <c r="B26" s="3" t="str">
        <f t="shared" si="1"/>
        <v>samedi</v>
      </c>
      <c r="C26" s="3">
        <f t="shared" si="2"/>
        <v>9</v>
      </c>
      <c r="D26" s="3">
        <f t="shared" si="3"/>
        <v>8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44983</v>
      </c>
      <c r="B27" s="3" t="str">
        <f t="shared" si="1"/>
        <v>dimanche</v>
      </c>
      <c r="C27" s="3">
        <f t="shared" si="2"/>
        <v>9</v>
      </c>
      <c r="D27" s="3">
        <f t="shared" si="3"/>
        <v>8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44984</v>
      </c>
      <c r="B28" s="3" t="str">
        <f t="shared" si="1"/>
        <v>lundi</v>
      </c>
      <c r="C28" s="3">
        <f t="shared" si="2"/>
        <v>10</v>
      </c>
      <c r="D28" s="3">
        <f t="shared" si="3"/>
        <v>9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44985</v>
      </c>
      <c r="B29" s="3" t="str">
        <f t="shared" si="1"/>
        <v>mardi</v>
      </c>
      <c r="C29" s="3">
        <f t="shared" si="2"/>
        <v>10</v>
      </c>
      <c r="D29" s="3">
        <f t="shared" si="3"/>
        <v>9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44986</v>
      </c>
      <c r="B30" s="3" t="str">
        <f t="shared" si="1"/>
        <v>mercredi</v>
      </c>
      <c r="C30" s="3">
        <f t="shared" si="2"/>
        <v>10</v>
      </c>
      <c r="D30" s="3">
        <f t="shared" si="3"/>
        <v>9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44987</v>
      </c>
      <c r="B31" s="3" t="str">
        <f t="shared" si="1"/>
        <v>jeudi</v>
      </c>
      <c r="C31" s="3">
        <f t="shared" si="2"/>
        <v>10</v>
      </c>
      <c r="D31" s="3">
        <f t="shared" si="3"/>
        <v>9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44988</v>
      </c>
      <c r="B32" s="3" t="str">
        <f t="shared" si="1"/>
        <v>vendredi</v>
      </c>
      <c r="C32" s="3">
        <f t="shared" si="2"/>
        <v>10</v>
      </c>
      <c r="D32" s="3">
        <f t="shared" si="3"/>
        <v>9</v>
      </c>
      <c r="M32">
        <v>31</v>
      </c>
    </row>
  </sheetData>
  <conditionalFormatting sqref="B2:B32">
    <cfRule type="expression" dxfId="20" priority="1">
      <formula>NOT(ISNA(VLOOKUP($A2,$S$5:$S$31,1,0)))</formula>
    </cfRule>
    <cfRule type="expression" dxfId="21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D2" sqref="D2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7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44986</v>
      </c>
      <c r="B2" s="3" t="str">
        <f>IFERROR(TEXT(A2,"jjjj"),"")</f>
        <v>mercredi</v>
      </c>
      <c r="C2" s="3">
        <f>IFERROR(WEEKNUM(A2,2),"")</f>
        <v>10</v>
      </c>
      <c r="D2" s="3">
        <f>IFERROR(_xlfn.ISOWEEKNUM($A2),"")</f>
        <v>9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44987</v>
      </c>
      <c r="B3" s="3" t="str">
        <f t="shared" ref="B3:B32" si="1">IFERROR(TEXT(A3,"jjjj"),"")</f>
        <v>jeudi</v>
      </c>
      <c r="C3" s="3">
        <f t="shared" ref="C3:C32" si="2">IFERROR(WEEKNUM(A3,2),"")</f>
        <v>10</v>
      </c>
      <c r="D3" s="3">
        <f t="shared" ref="D3:D32" si="3">IFERROR(_xlfn.ISOWEEKNUM($A3),"")</f>
        <v>9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44988</v>
      </c>
      <c r="B4" s="3" t="str">
        <f t="shared" si="1"/>
        <v>vendredi</v>
      </c>
      <c r="C4" s="3">
        <f t="shared" si="2"/>
        <v>10</v>
      </c>
      <c r="D4" s="3">
        <f t="shared" si="3"/>
        <v>9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44989</v>
      </c>
      <c r="B5" s="3" t="str">
        <f t="shared" si="1"/>
        <v>samedi</v>
      </c>
      <c r="C5" s="3">
        <f t="shared" si="2"/>
        <v>10</v>
      </c>
      <c r="D5" s="3">
        <f t="shared" si="3"/>
        <v>9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44990</v>
      </c>
      <c r="B6" s="3" t="str">
        <f t="shared" si="1"/>
        <v>dimanche</v>
      </c>
      <c r="C6" s="3">
        <f t="shared" si="2"/>
        <v>10</v>
      </c>
      <c r="D6" s="3">
        <f t="shared" si="3"/>
        <v>9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44991</v>
      </c>
      <c r="B7" s="3" t="str">
        <f t="shared" si="1"/>
        <v>lundi</v>
      </c>
      <c r="C7" s="3">
        <f t="shared" si="2"/>
        <v>11</v>
      </c>
      <c r="D7" s="3">
        <f t="shared" si="3"/>
        <v>10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44992</v>
      </c>
      <c r="B8" s="3" t="str">
        <f t="shared" si="1"/>
        <v>mardi</v>
      </c>
      <c r="C8" s="3">
        <f t="shared" si="2"/>
        <v>11</v>
      </c>
      <c r="D8" s="3">
        <f t="shared" si="3"/>
        <v>10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44993</v>
      </c>
      <c r="B9" s="3" t="str">
        <f t="shared" si="1"/>
        <v>mercredi</v>
      </c>
      <c r="C9" s="3">
        <f t="shared" si="2"/>
        <v>11</v>
      </c>
      <c r="D9" s="3">
        <f t="shared" si="3"/>
        <v>10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44994</v>
      </c>
      <c r="B10" s="3" t="str">
        <f t="shared" si="1"/>
        <v>jeudi</v>
      </c>
      <c r="C10" s="3">
        <f t="shared" si="2"/>
        <v>11</v>
      </c>
      <c r="D10" s="3">
        <f t="shared" si="3"/>
        <v>10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44995</v>
      </c>
      <c r="B11" s="3" t="str">
        <f t="shared" si="1"/>
        <v>vendredi</v>
      </c>
      <c r="C11" s="3">
        <f t="shared" si="2"/>
        <v>11</v>
      </c>
      <c r="D11" s="3">
        <f t="shared" si="3"/>
        <v>10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44996</v>
      </c>
      <c r="B12" s="3" t="str">
        <f t="shared" si="1"/>
        <v>samedi</v>
      </c>
      <c r="C12" s="3">
        <f t="shared" si="2"/>
        <v>11</v>
      </c>
      <c r="D12" s="3">
        <f t="shared" si="3"/>
        <v>10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44997</v>
      </c>
      <c r="B13" s="3" t="str">
        <f t="shared" si="1"/>
        <v>dimanche</v>
      </c>
      <c r="C13" s="3">
        <f t="shared" si="2"/>
        <v>11</v>
      </c>
      <c r="D13" s="3">
        <f t="shared" si="3"/>
        <v>10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44998</v>
      </c>
      <c r="B14" s="3" t="str">
        <f t="shared" si="1"/>
        <v>lundi</v>
      </c>
      <c r="C14" s="3">
        <f t="shared" si="2"/>
        <v>12</v>
      </c>
      <c r="D14" s="3">
        <f t="shared" si="3"/>
        <v>11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44999</v>
      </c>
      <c r="B15" s="3" t="str">
        <f t="shared" si="1"/>
        <v>mardi</v>
      </c>
      <c r="C15" s="3">
        <f t="shared" si="2"/>
        <v>12</v>
      </c>
      <c r="D15" s="3">
        <f t="shared" si="3"/>
        <v>11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45000</v>
      </c>
      <c r="B16" s="3" t="str">
        <f t="shared" si="1"/>
        <v>mercredi</v>
      </c>
      <c r="C16" s="3">
        <f t="shared" si="2"/>
        <v>12</v>
      </c>
      <c r="D16" s="3">
        <f t="shared" si="3"/>
        <v>11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45001</v>
      </c>
      <c r="B17" s="3" t="str">
        <f t="shared" si="1"/>
        <v>jeudi</v>
      </c>
      <c r="C17" s="3">
        <f t="shared" si="2"/>
        <v>12</v>
      </c>
      <c r="D17" s="3">
        <f t="shared" si="3"/>
        <v>11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45002</v>
      </c>
      <c r="B18" s="3" t="str">
        <f t="shared" si="1"/>
        <v>vendredi</v>
      </c>
      <c r="C18" s="3">
        <f t="shared" si="2"/>
        <v>12</v>
      </c>
      <c r="D18" s="3">
        <f t="shared" si="3"/>
        <v>11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45003</v>
      </c>
      <c r="B19" s="3" t="str">
        <f t="shared" si="1"/>
        <v>samedi</v>
      </c>
      <c r="C19" s="3">
        <f t="shared" si="2"/>
        <v>12</v>
      </c>
      <c r="D19" s="3">
        <f t="shared" si="3"/>
        <v>11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45004</v>
      </c>
      <c r="B20" s="3" t="str">
        <f t="shared" si="1"/>
        <v>dimanche</v>
      </c>
      <c r="C20" s="3">
        <f t="shared" si="2"/>
        <v>12</v>
      </c>
      <c r="D20" s="3">
        <f t="shared" si="3"/>
        <v>11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45005</v>
      </c>
      <c r="B21" s="3" t="str">
        <f t="shared" si="1"/>
        <v>lundi</v>
      </c>
      <c r="C21" s="3">
        <f t="shared" si="2"/>
        <v>13</v>
      </c>
      <c r="D21" s="3">
        <f t="shared" si="3"/>
        <v>12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45006</v>
      </c>
      <c r="B22" s="3" t="str">
        <f t="shared" si="1"/>
        <v>mardi</v>
      </c>
      <c r="C22" s="3">
        <f t="shared" si="2"/>
        <v>13</v>
      </c>
      <c r="D22" s="3">
        <f t="shared" si="3"/>
        <v>12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45007</v>
      </c>
      <c r="B23" s="3" t="str">
        <f t="shared" si="1"/>
        <v>mercredi</v>
      </c>
      <c r="C23" s="3">
        <f t="shared" si="2"/>
        <v>13</v>
      </c>
      <c r="D23" s="3">
        <f t="shared" si="3"/>
        <v>12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45008</v>
      </c>
      <c r="B24" s="3" t="str">
        <f t="shared" si="1"/>
        <v>jeudi</v>
      </c>
      <c r="C24" s="3">
        <f t="shared" si="2"/>
        <v>13</v>
      </c>
      <c r="D24" s="3">
        <f t="shared" si="3"/>
        <v>12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45009</v>
      </c>
      <c r="B25" s="3" t="str">
        <f t="shared" si="1"/>
        <v>vendredi</v>
      </c>
      <c r="C25" s="3">
        <f t="shared" si="2"/>
        <v>13</v>
      </c>
      <c r="D25" s="3">
        <f t="shared" si="3"/>
        <v>12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45010</v>
      </c>
      <c r="B26" s="3" t="str">
        <f t="shared" si="1"/>
        <v>samedi</v>
      </c>
      <c r="C26" s="3">
        <f t="shared" si="2"/>
        <v>13</v>
      </c>
      <c r="D26" s="3">
        <f t="shared" si="3"/>
        <v>12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45011</v>
      </c>
      <c r="B27" s="3" t="str">
        <f t="shared" si="1"/>
        <v>dimanche</v>
      </c>
      <c r="C27" s="3">
        <f t="shared" si="2"/>
        <v>13</v>
      </c>
      <c r="D27" s="3">
        <f t="shared" si="3"/>
        <v>12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45012</v>
      </c>
      <c r="B28" s="3" t="str">
        <f t="shared" si="1"/>
        <v>lundi</v>
      </c>
      <c r="C28" s="3">
        <f t="shared" si="2"/>
        <v>14</v>
      </c>
      <c r="D28" s="3">
        <f t="shared" si="3"/>
        <v>13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45013</v>
      </c>
      <c r="B29" s="3" t="str">
        <f t="shared" si="1"/>
        <v>mardi</v>
      </c>
      <c r="C29" s="3">
        <f t="shared" si="2"/>
        <v>14</v>
      </c>
      <c r="D29" s="3">
        <f t="shared" si="3"/>
        <v>13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45014</v>
      </c>
      <c r="B30" s="3" t="str">
        <f t="shared" si="1"/>
        <v>mercredi</v>
      </c>
      <c r="C30" s="3">
        <f t="shared" si="2"/>
        <v>14</v>
      </c>
      <c r="D30" s="3">
        <f t="shared" si="3"/>
        <v>13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45015</v>
      </c>
      <c r="B31" s="3" t="str">
        <f t="shared" si="1"/>
        <v>jeudi</v>
      </c>
      <c r="C31" s="3">
        <f t="shared" si="2"/>
        <v>14</v>
      </c>
      <c r="D31" s="3">
        <f t="shared" si="3"/>
        <v>13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45016</v>
      </c>
      <c r="B32" s="3" t="str">
        <f t="shared" si="1"/>
        <v>vendredi</v>
      </c>
      <c r="C32" s="3">
        <f t="shared" si="2"/>
        <v>14</v>
      </c>
      <c r="D32" s="3">
        <f t="shared" si="3"/>
        <v>13</v>
      </c>
      <c r="M32">
        <v>31</v>
      </c>
    </row>
  </sheetData>
  <conditionalFormatting sqref="B2:B32">
    <cfRule type="expression" dxfId="18" priority="1">
      <formula>NOT(ISNA(VLOOKUP($A2,$S$5:$S$31,1,0)))</formula>
    </cfRule>
    <cfRule type="expression" dxfId="19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24" sqref="F24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8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45017</v>
      </c>
      <c r="B2" s="3" t="str">
        <f>IFERROR(TEXT(A2,"jjjj"),"")</f>
        <v>samedi</v>
      </c>
      <c r="C2" s="3">
        <f>IFERROR(WEEKNUM(A2,2),"")</f>
        <v>14</v>
      </c>
      <c r="D2" s="3">
        <f>IFERROR(_xlfn.ISOWEEKNUM($A2),"")</f>
        <v>13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45018</v>
      </c>
      <c r="B3" s="3" t="str">
        <f t="shared" ref="B3:B32" si="1">IFERROR(TEXT(A3,"jjjj"),"")</f>
        <v>dimanche</v>
      </c>
      <c r="C3" s="3">
        <f t="shared" ref="C3:C32" si="2">IFERROR(WEEKNUM(A3,2),"")</f>
        <v>14</v>
      </c>
      <c r="D3" s="3">
        <f t="shared" ref="D3:D32" si="3">IFERROR(_xlfn.ISOWEEKNUM($A3),"")</f>
        <v>13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45019</v>
      </c>
      <c r="B4" s="3" t="str">
        <f t="shared" si="1"/>
        <v>lundi</v>
      </c>
      <c r="C4" s="3">
        <f t="shared" si="2"/>
        <v>15</v>
      </c>
      <c r="D4" s="3">
        <f t="shared" si="3"/>
        <v>14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45020</v>
      </c>
      <c r="B5" s="3" t="str">
        <f t="shared" si="1"/>
        <v>mardi</v>
      </c>
      <c r="C5" s="3">
        <f t="shared" si="2"/>
        <v>15</v>
      </c>
      <c r="D5" s="3">
        <f t="shared" si="3"/>
        <v>14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45021</v>
      </c>
      <c r="B6" s="3" t="str">
        <f t="shared" si="1"/>
        <v>mercredi</v>
      </c>
      <c r="C6" s="3">
        <f t="shared" si="2"/>
        <v>15</v>
      </c>
      <c r="D6" s="3">
        <f t="shared" si="3"/>
        <v>14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45022</v>
      </c>
      <c r="B7" s="3" t="str">
        <f t="shared" si="1"/>
        <v>jeudi</v>
      </c>
      <c r="C7" s="3">
        <f t="shared" si="2"/>
        <v>15</v>
      </c>
      <c r="D7" s="3">
        <f t="shared" si="3"/>
        <v>14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45023</v>
      </c>
      <c r="B8" s="3" t="str">
        <f t="shared" si="1"/>
        <v>vendredi</v>
      </c>
      <c r="C8" s="3">
        <f t="shared" si="2"/>
        <v>15</v>
      </c>
      <c r="D8" s="3">
        <f t="shared" si="3"/>
        <v>14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45024</v>
      </c>
      <c r="B9" s="3" t="str">
        <f t="shared" si="1"/>
        <v>samedi</v>
      </c>
      <c r="C9" s="3">
        <f t="shared" si="2"/>
        <v>15</v>
      </c>
      <c r="D9" s="3">
        <f t="shared" si="3"/>
        <v>14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45025</v>
      </c>
      <c r="B10" s="3" t="str">
        <f t="shared" si="1"/>
        <v>dimanche</v>
      </c>
      <c r="C10" s="3">
        <f t="shared" si="2"/>
        <v>15</v>
      </c>
      <c r="D10" s="3">
        <f t="shared" si="3"/>
        <v>14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45026</v>
      </c>
      <c r="B11" s="3" t="str">
        <f t="shared" si="1"/>
        <v>lundi</v>
      </c>
      <c r="C11" s="3">
        <f t="shared" si="2"/>
        <v>16</v>
      </c>
      <c r="D11" s="3">
        <f t="shared" si="3"/>
        <v>15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45027</v>
      </c>
      <c r="B12" s="3" t="str">
        <f t="shared" si="1"/>
        <v>mardi</v>
      </c>
      <c r="C12" s="3">
        <f t="shared" si="2"/>
        <v>16</v>
      </c>
      <c r="D12" s="3">
        <f t="shared" si="3"/>
        <v>15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45028</v>
      </c>
      <c r="B13" s="3" t="str">
        <f t="shared" si="1"/>
        <v>mercredi</v>
      </c>
      <c r="C13" s="3">
        <f t="shared" si="2"/>
        <v>16</v>
      </c>
      <c r="D13" s="3">
        <f t="shared" si="3"/>
        <v>15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45029</v>
      </c>
      <c r="B14" s="3" t="str">
        <f t="shared" si="1"/>
        <v>jeudi</v>
      </c>
      <c r="C14" s="3">
        <f t="shared" si="2"/>
        <v>16</v>
      </c>
      <c r="D14" s="3">
        <f t="shared" si="3"/>
        <v>15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45030</v>
      </c>
      <c r="B15" s="3" t="str">
        <f t="shared" si="1"/>
        <v>vendredi</v>
      </c>
      <c r="C15" s="3">
        <f t="shared" si="2"/>
        <v>16</v>
      </c>
      <c r="D15" s="3">
        <f t="shared" si="3"/>
        <v>15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45031</v>
      </c>
      <c r="B16" s="3" t="str">
        <f t="shared" si="1"/>
        <v>samedi</v>
      </c>
      <c r="C16" s="3">
        <f t="shared" si="2"/>
        <v>16</v>
      </c>
      <c r="D16" s="3">
        <f t="shared" si="3"/>
        <v>15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45032</v>
      </c>
      <c r="B17" s="3" t="str">
        <f t="shared" si="1"/>
        <v>dimanche</v>
      </c>
      <c r="C17" s="3">
        <f t="shared" si="2"/>
        <v>16</v>
      </c>
      <c r="D17" s="3">
        <f t="shared" si="3"/>
        <v>15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45033</v>
      </c>
      <c r="B18" s="3" t="str">
        <f t="shared" si="1"/>
        <v>lundi</v>
      </c>
      <c r="C18" s="3">
        <f t="shared" si="2"/>
        <v>17</v>
      </c>
      <c r="D18" s="3">
        <f t="shared" si="3"/>
        <v>16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45034</v>
      </c>
      <c r="B19" s="3" t="str">
        <f t="shared" si="1"/>
        <v>mardi</v>
      </c>
      <c r="C19" s="3">
        <f t="shared" si="2"/>
        <v>17</v>
      </c>
      <c r="D19" s="3">
        <f t="shared" si="3"/>
        <v>16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45035</v>
      </c>
      <c r="B20" s="3" t="str">
        <f t="shared" si="1"/>
        <v>mercredi</v>
      </c>
      <c r="C20" s="3">
        <f t="shared" si="2"/>
        <v>17</v>
      </c>
      <c r="D20" s="3">
        <f t="shared" si="3"/>
        <v>16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45036</v>
      </c>
      <c r="B21" s="3" t="str">
        <f t="shared" si="1"/>
        <v>jeudi</v>
      </c>
      <c r="C21" s="3">
        <f t="shared" si="2"/>
        <v>17</v>
      </c>
      <c r="D21" s="3">
        <f t="shared" si="3"/>
        <v>16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45037</v>
      </c>
      <c r="B22" s="3" t="str">
        <f t="shared" si="1"/>
        <v>vendredi</v>
      </c>
      <c r="C22" s="3">
        <f t="shared" si="2"/>
        <v>17</v>
      </c>
      <c r="D22" s="3">
        <f t="shared" si="3"/>
        <v>16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45038</v>
      </c>
      <c r="B23" s="3" t="str">
        <f t="shared" si="1"/>
        <v>samedi</v>
      </c>
      <c r="C23" s="3">
        <f t="shared" si="2"/>
        <v>17</v>
      </c>
      <c r="D23" s="3">
        <f t="shared" si="3"/>
        <v>16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45039</v>
      </c>
      <c r="B24" s="3" t="str">
        <f t="shared" si="1"/>
        <v>dimanche</v>
      </c>
      <c r="C24" s="3">
        <f t="shared" si="2"/>
        <v>17</v>
      </c>
      <c r="D24" s="3">
        <f t="shared" si="3"/>
        <v>16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45040</v>
      </c>
      <c r="B25" s="3" t="str">
        <f t="shared" si="1"/>
        <v>lundi</v>
      </c>
      <c r="C25" s="3">
        <f t="shared" si="2"/>
        <v>18</v>
      </c>
      <c r="D25" s="3">
        <f t="shared" si="3"/>
        <v>17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45041</v>
      </c>
      <c r="B26" s="3" t="str">
        <f t="shared" si="1"/>
        <v>mardi</v>
      </c>
      <c r="C26" s="3">
        <f t="shared" si="2"/>
        <v>18</v>
      </c>
      <c r="D26" s="3">
        <f t="shared" si="3"/>
        <v>17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45042</v>
      </c>
      <c r="B27" s="3" t="str">
        <f t="shared" si="1"/>
        <v>mercredi</v>
      </c>
      <c r="C27" s="3">
        <f t="shared" si="2"/>
        <v>18</v>
      </c>
      <c r="D27" s="3">
        <f t="shared" si="3"/>
        <v>17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45043</v>
      </c>
      <c r="B28" s="3" t="str">
        <f t="shared" si="1"/>
        <v>jeudi</v>
      </c>
      <c r="C28" s="3">
        <f t="shared" si="2"/>
        <v>18</v>
      </c>
      <c r="D28" s="3">
        <f t="shared" si="3"/>
        <v>17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45044</v>
      </c>
      <c r="B29" s="3" t="str">
        <f t="shared" si="1"/>
        <v>vendredi</v>
      </c>
      <c r="C29" s="3">
        <f t="shared" si="2"/>
        <v>18</v>
      </c>
      <c r="D29" s="3">
        <f t="shared" si="3"/>
        <v>17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45045</v>
      </c>
      <c r="B30" s="3" t="str">
        <f t="shared" si="1"/>
        <v>samedi</v>
      </c>
      <c r="C30" s="3">
        <f t="shared" si="2"/>
        <v>18</v>
      </c>
      <c r="D30" s="3">
        <f t="shared" si="3"/>
        <v>17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45046</v>
      </c>
      <c r="B31" s="3" t="str">
        <f t="shared" si="1"/>
        <v>dimanche</v>
      </c>
      <c r="C31" s="3">
        <f t="shared" si="2"/>
        <v>18</v>
      </c>
      <c r="D31" s="3">
        <f t="shared" si="3"/>
        <v>17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45047</v>
      </c>
      <c r="B32" s="3" t="str">
        <f t="shared" si="1"/>
        <v>lundi</v>
      </c>
      <c r="C32" s="3">
        <f t="shared" si="2"/>
        <v>19</v>
      </c>
      <c r="D32" s="3">
        <f t="shared" si="3"/>
        <v>18</v>
      </c>
      <c r="M32">
        <v>31</v>
      </c>
    </row>
  </sheetData>
  <conditionalFormatting sqref="B2:B32">
    <cfRule type="expression" dxfId="16" priority="1">
      <formula>NOT(ISNA(VLOOKUP($A2,$S$5:$S$31,1,0)))</formula>
    </cfRule>
    <cfRule type="expression" dxfId="17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37" sqref="F36:F37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9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45047</v>
      </c>
      <c r="B2" s="3" t="str">
        <f>IFERROR(TEXT(A2,"jjjj"),"")</f>
        <v>lundi</v>
      </c>
      <c r="C2" s="3">
        <f>IFERROR(WEEKNUM(A2,2),"")</f>
        <v>19</v>
      </c>
      <c r="D2" s="3">
        <f>IFERROR(_xlfn.ISOWEEKNUM($A2),"")</f>
        <v>18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45048</v>
      </c>
      <c r="B3" s="3" t="str">
        <f t="shared" ref="B3:B32" si="1">IFERROR(TEXT(A3,"jjjj"),"")</f>
        <v>mardi</v>
      </c>
      <c r="C3" s="3">
        <f t="shared" ref="C3:C32" si="2">IFERROR(WEEKNUM(A3,2),"")</f>
        <v>19</v>
      </c>
      <c r="D3" s="3">
        <f t="shared" ref="D3:D32" si="3">IFERROR(_xlfn.ISOWEEKNUM($A3),"")</f>
        <v>18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45049</v>
      </c>
      <c r="B4" s="3" t="str">
        <f t="shared" si="1"/>
        <v>mercredi</v>
      </c>
      <c r="C4" s="3">
        <f t="shared" si="2"/>
        <v>19</v>
      </c>
      <c r="D4" s="3">
        <f t="shared" si="3"/>
        <v>18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45050</v>
      </c>
      <c r="B5" s="3" t="str">
        <f t="shared" si="1"/>
        <v>jeudi</v>
      </c>
      <c r="C5" s="3">
        <f t="shared" si="2"/>
        <v>19</v>
      </c>
      <c r="D5" s="3">
        <f t="shared" si="3"/>
        <v>18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45051</v>
      </c>
      <c r="B6" s="3" t="str">
        <f t="shared" si="1"/>
        <v>vendredi</v>
      </c>
      <c r="C6" s="3">
        <f t="shared" si="2"/>
        <v>19</v>
      </c>
      <c r="D6" s="3">
        <f t="shared" si="3"/>
        <v>18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45052</v>
      </c>
      <c r="B7" s="3" t="str">
        <f t="shared" si="1"/>
        <v>samedi</v>
      </c>
      <c r="C7" s="3">
        <f t="shared" si="2"/>
        <v>19</v>
      </c>
      <c r="D7" s="3">
        <f t="shared" si="3"/>
        <v>18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45053</v>
      </c>
      <c r="B8" s="3" t="str">
        <f t="shared" si="1"/>
        <v>dimanche</v>
      </c>
      <c r="C8" s="3">
        <f t="shared" si="2"/>
        <v>19</v>
      </c>
      <c r="D8" s="3">
        <f t="shared" si="3"/>
        <v>18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45054</v>
      </c>
      <c r="B9" s="3" t="str">
        <f t="shared" si="1"/>
        <v>lundi</v>
      </c>
      <c r="C9" s="3">
        <f t="shared" si="2"/>
        <v>20</v>
      </c>
      <c r="D9" s="3">
        <f t="shared" si="3"/>
        <v>19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45055</v>
      </c>
      <c r="B10" s="3" t="str">
        <f t="shared" si="1"/>
        <v>mardi</v>
      </c>
      <c r="C10" s="3">
        <f t="shared" si="2"/>
        <v>20</v>
      </c>
      <c r="D10" s="3">
        <f t="shared" si="3"/>
        <v>19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45056</v>
      </c>
      <c r="B11" s="3" t="str">
        <f t="shared" si="1"/>
        <v>mercredi</v>
      </c>
      <c r="C11" s="3">
        <f t="shared" si="2"/>
        <v>20</v>
      </c>
      <c r="D11" s="3">
        <f t="shared" si="3"/>
        <v>19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45057</v>
      </c>
      <c r="B12" s="3" t="str">
        <f t="shared" si="1"/>
        <v>jeudi</v>
      </c>
      <c r="C12" s="3">
        <f t="shared" si="2"/>
        <v>20</v>
      </c>
      <c r="D12" s="3">
        <f t="shared" si="3"/>
        <v>19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45058</v>
      </c>
      <c r="B13" s="3" t="str">
        <f t="shared" si="1"/>
        <v>vendredi</v>
      </c>
      <c r="C13" s="3">
        <f t="shared" si="2"/>
        <v>20</v>
      </c>
      <c r="D13" s="3">
        <f t="shared" si="3"/>
        <v>19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45059</v>
      </c>
      <c r="B14" s="3" t="str">
        <f t="shared" si="1"/>
        <v>samedi</v>
      </c>
      <c r="C14" s="3">
        <f t="shared" si="2"/>
        <v>20</v>
      </c>
      <c r="D14" s="3">
        <f t="shared" si="3"/>
        <v>19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45060</v>
      </c>
      <c r="B15" s="3" t="str">
        <f t="shared" si="1"/>
        <v>dimanche</v>
      </c>
      <c r="C15" s="3">
        <f t="shared" si="2"/>
        <v>20</v>
      </c>
      <c r="D15" s="3">
        <f t="shared" si="3"/>
        <v>19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45061</v>
      </c>
      <c r="B16" s="3" t="str">
        <f t="shared" si="1"/>
        <v>lundi</v>
      </c>
      <c r="C16" s="3">
        <f t="shared" si="2"/>
        <v>21</v>
      </c>
      <c r="D16" s="3">
        <f t="shared" si="3"/>
        <v>20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45062</v>
      </c>
      <c r="B17" s="3" t="str">
        <f t="shared" si="1"/>
        <v>mardi</v>
      </c>
      <c r="C17" s="3">
        <f t="shared" si="2"/>
        <v>21</v>
      </c>
      <c r="D17" s="3">
        <f t="shared" si="3"/>
        <v>20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45063</v>
      </c>
      <c r="B18" s="3" t="str">
        <f t="shared" si="1"/>
        <v>mercredi</v>
      </c>
      <c r="C18" s="3">
        <f t="shared" si="2"/>
        <v>21</v>
      </c>
      <c r="D18" s="3">
        <f t="shared" si="3"/>
        <v>20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45064</v>
      </c>
      <c r="B19" s="3" t="str">
        <f t="shared" si="1"/>
        <v>jeudi</v>
      </c>
      <c r="C19" s="3">
        <f t="shared" si="2"/>
        <v>21</v>
      </c>
      <c r="D19" s="3">
        <f t="shared" si="3"/>
        <v>20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45065</v>
      </c>
      <c r="B20" s="3" t="str">
        <f t="shared" si="1"/>
        <v>vendredi</v>
      </c>
      <c r="C20" s="3">
        <f t="shared" si="2"/>
        <v>21</v>
      </c>
      <c r="D20" s="3">
        <f t="shared" si="3"/>
        <v>20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45066</v>
      </c>
      <c r="B21" s="3" t="str">
        <f t="shared" si="1"/>
        <v>samedi</v>
      </c>
      <c r="C21" s="3">
        <f t="shared" si="2"/>
        <v>21</v>
      </c>
      <c r="D21" s="3">
        <f t="shared" si="3"/>
        <v>20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45067</v>
      </c>
      <c r="B22" s="3" t="str">
        <f t="shared" si="1"/>
        <v>dimanche</v>
      </c>
      <c r="C22" s="3">
        <f t="shared" si="2"/>
        <v>21</v>
      </c>
      <c r="D22" s="3">
        <f t="shared" si="3"/>
        <v>20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45068</v>
      </c>
      <c r="B23" s="3" t="str">
        <f t="shared" si="1"/>
        <v>lundi</v>
      </c>
      <c r="C23" s="3">
        <f t="shared" si="2"/>
        <v>22</v>
      </c>
      <c r="D23" s="3">
        <f t="shared" si="3"/>
        <v>21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45069</v>
      </c>
      <c r="B24" s="3" t="str">
        <f t="shared" si="1"/>
        <v>mardi</v>
      </c>
      <c r="C24" s="3">
        <f t="shared" si="2"/>
        <v>22</v>
      </c>
      <c r="D24" s="3">
        <f t="shared" si="3"/>
        <v>21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45070</v>
      </c>
      <c r="B25" s="3" t="str">
        <f t="shared" si="1"/>
        <v>mercredi</v>
      </c>
      <c r="C25" s="3">
        <f t="shared" si="2"/>
        <v>22</v>
      </c>
      <c r="D25" s="3">
        <f t="shared" si="3"/>
        <v>21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45071</v>
      </c>
      <c r="B26" s="3" t="str">
        <f t="shared" si="1"/>
        <v>jeudi</v>
      </c>
      <c r="C26" s="3">
        <f t="shared" si="2"/>
        <v>22</v>
      </c>
      <c r="D26" s="3">
        <f t="shared" si="3"/>
        <v>21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45072</v>
      </c>
      <c r="B27" s="3" t="str">
        <f t="shared" si="1"/>
        <v>vendredi</v>
      </c>
      <c r="C27" s="3">
        <f t="shared" si="2"/>
        <v>22</v>
      </c>
      <c r="D27" s="3">
        <f t="shared" si="3"/>
        <v>21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45073</v>
      </c>
      <c r="B28" s="3" t="str">
        <f t="shared" si="1"/>
        <v>samedi</v>
      </c>
      <c r="C28" s="3">
        <f t="shared" si="2"/>
        <v>22</v>
      </c>
      <c r="D28" s="3">
        <f t="shared" si="3"/>
        <v>21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45074</v>
      </c>
      <c r="B29" s="3" t="str">
        <f t="shared" si="1"/>
        <v>dimanche</v>
      </c>
      <c r="C29" s="3">
        <f t="shared" si="2"/>
        <v>22</v>
      </c>
      <c r="D29" s="3">
        <f t="shared" si="3"/>
        <v>21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45075</v>
      </c>
      <c r="B30" s="3" t="str">
        <f t="shared" si="1"/>
        <v>lundi</v>
      </c>
      <c r="C30" s="3">
        <f t="shared" si="2"/>
        <v>23</v>
      </c>
      <c r="D30" s="3">
        <f t="shared" si="3"/>
        <v>22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45076</v>
      </c>
      <c r="B31" s="3" t="str">
        <f t="shared" si="1"/>
        <v>mardi</v>
      </c>
      <c r="C31" s="3">
        <f t="shared" si="2"/>
        <v>23</v>
      </c>
      <c r="D31" s="3">
        <f t="shared" si="3"/>
        <v>22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45077</v>
      </c>
      <c r="B32" s="3" t="str">
        <f t="shared" si="1"/>
        <v>mercredi</v>
      </c>
      <c r="C32" s="3">
        <f t="shared" si="2"/>
        <v>23</v>
      </c>
      <c r="D32" s="3">
        <f t="shared" si="3"/>
        <v>22</v>
      </c>
      <c r="M32">
        <v>31</v>
      </c>
    </row>
  </sheetData>
  <conditionalFormatting sqref="B2:B32">
    <cfRule type="expression" dxfId="14" priority="1">
      <formula>NOT(ISNA(VLOOKUP($A2,$S$5:$S$31,1,0)))</formula>
    </cfRule>
    <cfRule type="expression" dxfId="15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D1" sqref="D1:D32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10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45078</v>
      </c>
      <c r="B2" s="3" t="str">
        <f>IFERROR(TEXT(A2,"jjjj"),"")</f>
        <v>jeudi</v>
      </c>
      <c r="C2" s="3">
        <f>IFERROR(WEEKNUM(A2,2),"")</f>
        <v>23</v>
      </c>
      <c r="D2" s="3">
        <f>IFERROR(_xlfn.ISOWEEKNUM($A2),"")</f>
        <v>22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45079</v>
      </c>
      <c r="B3" s="3" t="str">
        <f t="shared" ref="B3:B32" si="1">IFERROR(TEXT(A3,"jjjj"),"")</f>
        <v>vendredi</v>
      </c>
      <c r="C3" s="3">
        <f t="shared" ref="C3:C32" si="2">IFERROR(WEEKNUM(A3,2),"")</f>
        <v>23</v>
      </c>
      <c r="D3" s="3">
        <f t="shared" ref="D3:D32" si="3">IFERROR(_xlfn.ISOWEEKNUM($A3),"")</f>
        <v>22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45080</v>
      </c>
      <c r="B4" s="3" t="str">
        <f t="shared" si="1"/>
        <v>samedi</v>
      </c>
      <c r="C4" s="3">
        <f t="shared" si="2"/>
        <v>23</v>
      </c>
      <c r="D4" s="3">
        <f t="shared" si="3"/>
        <v>22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45081</v>
      </c>
      <c r="B5" s="3" t="str">
        <f t="shared" si="1"/>
        <v>dimanche</v>
      </c>
      <c r="C5" s="3">
        <f t="shared" si="2"/>
        <v>23</v>
      </c>
      <c r="D5" s="3">
        <f t="shared" si="3"/>
        <v>22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45082</v>
      </c>
      <c r="B6" s="3" t="str">
        <f t="shared" si="1"/>
        <v>lundi</v>
      </c>
      <c r="C6" s="3">
        <f t="shared" si="2"/>
        <v>24</v>
      </c>
      <c r="D6" s="3">
        <f t="shared" si="3"/>
        <v>23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45083</v>
      </c>
      <c r="B7" s="3" t="str">
        <f t="shared" si="1"/>
        <v>mardi</v>
      </c>
      <c r="C7" s="3">
        <f t="shared" si="2"/>
        <v>24</v>
      </c>
      <c r="D7" s="3">
        <f t="shared" si="3"/>
        <v>23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45084</v>
      </c>
      <c r="B8" s="3" t="str">
        <f t="shared" si="1"/>
        <v>mercredi</v>
      </c>
      <c r="C8" s="3">
        <f t="shared" si="2"/>
        <v>24</v>
      </c>
      <c r="D8" s="3">
        <f t="shared" si="3"/>
        <v>23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45085</v>
      </c>
      <c r="B9" s="3" t="str">
        <f t="shared" si="1"/>
        <v>jeudi</v>
      </c>
      <c r="C9" s="3">
        <f t="shared" si="2"/>
        <v>24</v>
      </c>
      <c r="D9" s="3">
        <f t="shared" si="3"/>
        <v>23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45086</v>
      </c>
      <c r="B10" s="3" t="str">
        <f t="shared" si="1"/>
        <v>vendredi</v>
      </c>
      <c r="C10" s="3">
        <f t="shared" si="2"/>
        <v>24</v>
      </c>
      <c r="D10" s="3">
        <f t="shared" si="3"/>
        <v>23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45087</v>
      </c>
      <c r="B11" s="3" t="str">
        <f t="shared" si="1"/>
        <v>samedi</v>
      </c>
      <c r="C11" s="3">
        <f t="shared" si="2"/>
        <v>24</v>
      </c>
      <c r="D11" s="3">
        <f t="shared" si="3"/>
        <v>23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45088</v>
      </c>
      <c r="B12" s="3" t="str">
        <f t="shared" si="1"/>
        <v>dimanche</v>
      </c>
      <c r="C12" s="3">
        <f t="shared" si="2"/>
        <v>24</v>
      </c>
      <c r="D12" s="3">
        <f t="shared" si="3"/>
        <v>23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45089</v>
      </c>
      <c r="B13" s="3" t="str">
        <f t="shared" si="1"/>
        <v>lundi</v>
      </c>
      <c r="C13" s="3">
        <f t="shared" si="2"/>
        <v>25</v>
      </c>
      <c r="D13" s="3">
        <f t="shared" si="3"/>
        <v>24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45090</v>
      </c>
      <c r="B14" s="3" t="str">
        <f t="shared" si="1"/>
        <v>mardi</v>
      </c>
      <c r="C14" s="3">
        <f t="shared" si="2"/>
        <v>25</v>
      </c>
      <c r="D14" s="3">
        <f t="shared" si="3"/>
        <v>24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45091</v>
      </c>
      <c r="B15" s="3" t="str">
        <f t="shared" si="1"/>
        <v>mercredi</v>
      </c>
      <c r="C15" s="3">
        <f t="shared" si="2"/>
        <v>25</v>
      </c>
      <c r="D15" s="3">
        <f t="shared" si="3"/>
        <v>24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45092</v>
      </c>
      <c r="B16" s="3" t="str">
        <f t="shared" si="1"/>
        <v>jeudi</v>
      </c>
      <c r="C16" s="3">
        <f t="shared" si="2"/>
        <v>25</v>
      </c>
      <c r="D16" s="3">
        <f t="shared" si="3"/>
        <v>24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45093</v>
      </c>
      <c r="B17" s="3" t="str">
        <f t="shared" si="1"/>
        <v>vendredi</v>
      </c>
      <c r="C17" s="3">
        <f t="shared" si="2"/>
        <v>25</v>
      </c>
      <c r="D17" s="3">
        <f t="shared" si="3"/>
        <v>24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45094</v>
      </c>
      <c r="B18" s="3" t="str">
        <f t="shared" si="1"/>
        <v>samedi</v>
      </c>
      <c r="C18" s="3">
        <f t="shared" si="2"/>
        <v>25</v>
      </c>
      <c r="D18" s="3">
        <f t="shared" si="3"/>
        <v>24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45095</v>
      </c>
      <c r="B19" s="3" t="str">
        <f t="shared" si="1"/>
        <v>dimanche</v>
      </c>
      <c r="C19" s="3">
        <f t="shared" si="2"/>
        <v>25</v>
      </c>
      <c r="D19" s="3">
        <f t="shared" si="3"/>
        <v>24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45096</v>
      </c>
      <c r="B20" s="3" t="str">
        <f t="shared" si="1"/>
        <v>lundi</v>
      </c>
      <c r="C20" s="3">
        <f t="shared" si="2"/>
        <v>26</v>
      </c>
      <c r="D20" s="3">
        <f t="shared" si="3"/>
        <v>25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45097</v>
      </c>
      <c r="B21" s="3" t="str">
        <f t="shared" si="1"/>
        <v>mardi</v>
      </c>
      <c r="C21" s="3">
        <f t="shared" si="2"/>
        <v>26</v>
      </c>
      <c r="D21" s="3">
        <f t="shared" si="3"/>
        <v>25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45098</v>
      </c>
      <c r="B22" s="3" t="str">
        <f t="shared" si="1"/>
        <v>mercredi</v>
      </c>
      <c r="C22" s="3">
        <f t="shared" si="2"/>
        <v>26</v>
      </c>
      <c r="D22" s="3">
        <f t="shared" si="3"/>
        <v>25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45099</v>
      </c>
      <c r="B23" s="3" t="str">
        <f t="shared" si="1"/>
        <v>jeudi</v>
      </c>
      <c r="C23" s="3">
        <f t="shared" si="2"/>
        <v>26</v>
      </c>
      <c r="D23" s="3">
        <f t="shared" si="3"/>
        <v>25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45100</v>
      </c>
      <c r="B24" s="3" t="str">
        <f t="shared" si="1"/>
        <v>vendredi</v>
      </c>
      <c r="C24" s="3">
        <f t="shared" si="2"/>
        <v>26</v>
      </c>
      <c r="D24" s="3">
        <f t="shared" si="3"/>
        <v>25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45101</v>
      </c>
      <c r="B25" s="3" t="str">
        <f t="shared" si="1"/>
        <v>samedi</v>
      </c>
      <c r="C25" s="3">
        <f t="shared" si="2"/>
        <v>26</v>
      </c>
      <c r="D25" s="3">
        <f t="shared" si="3"/>
        <v>25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45102</v>
      </c>
      <c r="B26" s="3" t="str">
        <f t="shared" si="1"/>
        <v>dimanche</v>
      </c>
      <c r="C26" s="3">
        <f t="shared" si="2"/>
        <v>26</v>
      </c>
      <c r="D26" s="3">
        <f t="shared" si="3"/>
        <v>25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45103</v>
      </c>
      <c r="B27" s="3" t="str">
        <f t="shared" si="1"/>
        <v>lundi</v>
      </c>
      <c r="C27" s="3">
        <f t="shared" si="2"/>
        <v>27</v>
      </c>
      <c r="D27" s="3">
        <f t="shared" si="3"/>
        <v>26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45104</v>
      </c>
      <c r="B28" s="3" t="str">
        <f t="shared" si="1"/>
        <v>mardi</v>
      </c>
      <c r="C28" s="3">
        <f t="shared" si="2"/>
        <v>27</v>
      </c>
      <c r="D28" s="3">
        <f t="shared" si="3"/>
        <v>26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45105</v>
      </c>
      <c r="B29" s="3" t="str">
        <f t="shared" si="1"/>
        <v>mercredi</v>
      </c>
      <c r="C29" s="3">
        <f t="shared" si="2"/>
        <v>27</v>
      </c>
      <c r="D29" s="3">
        <f t="shared" si="3"/>
        <v>26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45106</v>
      </c>
      <c r="B30" s="3" t="str">
        <f t="shared" si="1"/>
        <v>jeudi</v>
      </c>
      <c r="C30" s="3">
        <f t="shared" si="2"/>
        <v>27</v>
      </c>
      <c r="D30" s="3">
        <f t="shared" si="3"/>
        <v>26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45107</v>
      </c>
      <c r="B31" s="3" t="str">
        <f t="shared" si="1"/>
        <v>vendredi</v>
      </c>
      <c r="C31" s="3">
        <f t="shared" si="2"/>
        <v>27</v>
      </c>
      <c r="D31" s="3">
        <f t="shared" si="3"/>
        <v>26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45108</v>
      </c>
      <c r="B32" s="3" t="str">
        <f t="shared" si="1"/>
        <v>samedi</v>
      </c>
      <c r="C32" s="3">
        <f t="shared" si="2"/>
        <v>27</v>
      </c>
      <c r="D32" s="3">
        <f t="shared" si="3"/>
        <v>26</v>
      </c>
      <c r="M32">
        <v>31</v>
      </c>
    </row>
  </sheetData>
  <conditionalFormatting sqref="B2:B32">
    <cfRule type="expression" dxfId="12" priority="1">
      <formula>NOT(ISNA(VLOOKUP($A2,$S$5:$S$31,1,0)))</formula>
    </cfRule>
    <cfRule type="expression" dxfId="13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G36" sqref="G36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11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45108</v>
      </c>
      <c r="B2" s="3" t="str">
        <f>IFERROR(TEXT(A2,"jjjj"),"")</f>
        <v>samedi</v>
      </c>
      <c r="C2" s="3">
        <f>IFERROR(WEEKNUM(A2,2),"")</f>
        <v>27</v>
      </c>
      <c r="D2" s="3">
        <f>IFERROR(_xlfn.ISOWEEKNUM($A2),"")</f>
        <v>26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45109</v>
      </c>
      <c r="B3" s="3" t="str">
        <f t="shared" ref="B3:B32" si="1">IFERROR(TEXT(A3,"jjjj"),"")</f>
        <v>dimanche</v>
      </c>
      <c r="C3" s="3">
        <f t="shared" ref="C3:C32" si="2">IFERROR(WEEKNUM(A3,2),"")</f>
        <v>27</v>
      </c>
      <c r="D3" s="3">
        <f t="shared" ref="D3:D32" si="3">IFERROR(_xlfn.ISOWEEKNUM($A3),"")</f>
        <v>26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45110</v>
      </c>
      <c r="B4" s="3" t="str">
        <f t="shared" si="1"/>
        <v>lundi</v>
      </c>
      <c r="C4" s="3">
        <f t="shared" si="2"/>
        <v>28</v>
      </c>
      <c r="D4" s="3">
        <f t="shared" si="3"/>
        <v>27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45111</v>
      </c>
      <c r="B5" s="3" t="str">
        <f t="shared" si="1"/>
        <v>mardi</v>
      </c>
      <c r="C5" s="3">
        <f t="shared" si="2"/>
        <v>28</v>
      </c>
      <c r="D5" s="3">
        <f t="shared" si="3"/>
        <v>27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45112</v>
      </c>
      <c r="B6" s="3" t="str">
        <f t="shared" si="1"/>
        <v>mercredi</v>
      </c>
      <c r="C6" s="3">
        <f t="shared" si="2"/>
        <v>28</v>
      </c>
      <c r="D6" s="3">
        <f t="shared" si="3"/>
        <v>27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45113</v>
      </c>
      <c r="B7" s="3" t="str">
        <f t="shared" si="1"/>
        <v>jeudi</v>
      </c>
      <c r="C7" s="3">
        <f t="shared" si="2"/>
        <v>28</v>
      </c>
      <c r="D7" s="3">
        <f t="shared" si="3"/>
        <v>27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45114</v>
      </c>
      <c r="B8" s="3" t="str">
        <f t="shared" si="1"/>
        <v>vendredi</v>
      </c>
      <c r="C8" s="3">
        <f t="shared" si="2"/>
        <v>28</v>
      </c>
      <c r="D8" s="3">
        <f t="shared" si="3"/>
        <v>27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45115</v>
      </c>
      <c r="B9" s="3" t="str">
        <f t="shared" si="1"/>
        <v>samedi</v>
      </c>
      <c r="C9" s="3">
        <f t="shared" si="2"/>
        <v>28</v>
      </c>
      <c r="D9" s="3">
        <f t="shared" si="3"/>
        <v>27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45116</v>
      </c>
      <c r="B10" s="3" t="str">
        <f t="shared" si="1"/>
        <v>dimanche</v>
      </c>
      <c r="C10" s="3">
        <f t="shared" si="2"/>
        <v>28</v>
      </c>
      <c r="D10" s="3">
        <f t="shared" si="3"/>
        <v>27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45117</v>
      </c>
      <c r="B11" s="3" t="str">
        <f t="shared" si="1"/>
        <v>lundi</v>
      </c>
      <c r="C11" s="3">
        <f t="shared" si="2"/>
        <v>29</v>
      </c>
      <c r="D11" s="3">
        <f t="shared" si="3"/>
        <v>28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45118</v>
      </c>
      <c r="B12" s="3" t="str">
        <f t="shared" si="1"/>
        <v>mardi</v>
      </c>
      <c r="C12" s="3">
        <f t="shared" si="2"/>
        <v>29</v>
      </c>
      <c r="D12" s="3">
        <f t="shared" si="3"/>
        <v>28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45119</v>
      </c>
      <c r="B13" s="3" t="str">
        <f t="shared" si="1"/>
        <v>mercredi</v>
      </c>
      <c r="C13" s="3">
        <f t="shared" si="2"/>
        <v>29</v>
      </c>
      <c r="D13" s="3">
        <f t="shared" si="3"/>
        <v>28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45120</v>
      </c>
      <c r="B14" s="3" t="str">
        <f t="shared" si="1"/>
        <v>jeudi</v>
      </c>
      <c r="C14" s="3">
        <f t="shared" si="2"/>
        <v>29</v>
      </c>
      <c r="D14" s="3">
        <f t="shared" si="3"/>
        <v>28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45121</v>
      </c>
      <c r="B15" s="3" t="str">
        <f t="shared" si="1"/>
        <v>vendredi</v>
      </c>
      <c r="C15" s="3">
        <f t="shared" si="2"/>
        <v>29</v>
      </c>
      <c r="D15" s="3">
        <f t="shared" si="3"/>
        <v>28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45122</v>
      </c>
      <c r="B16" s="3" t="str">
        <f t="shared" si="1"/>
        <v>samedi</v>
      </c>
      <c r="C16" s="3">
        <f t="shared" si="2"/>
        <v>29</v>
      </c>
      <c r="D16" s="3">
        <f t="shared" si="3"/>
        <v>28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45123</v>
      </c>
      <c r="B17" s="3" t="str">
        <f t="shared" si="1"/>
        <v>dimanche</v>
      </c>
      <c r="C17" s="3">
        <f t="shared" si="2"/>
        <v>29</v>
      </c>
      <c r="D17" s="3">
        <f t="shared" si="3"/>
        <v>28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45124</v>
      </c>
      <c r="B18" s="3" t="str">
        <f t="shared" si="1"/>
        <v>lundi</v>
      </c>
      <c r="C18" s="3">
        <f t="shared" si="2"/>
        <v>30</v>
      </c>
      <c r="D18" s="3">
        <f t="shared" si="3"/>
        <v>29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45125</v>
      </c>
      <c r="B19" s="3" t="str">
        <f t="shared" si="1"/>
        <v>mardi</v>
      </c>
      <c r="C19" s="3">
        <f t="shared" si="2"/>
        <v>30</v>
      </c>
      <c r="D19" s="3">
        <f t="shared" si="3"/>
        <v>29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45126</v>
      </c>
      <c r="B20" s="3" t="str">
        <f t="shared" si="1"/>
        <v>mercredi</v>
      </c>
      <c r="C20" s="3">
        <f t="shared" si="2"/>
        <v>30</v>
      </c>
      <c r="D20" s="3">
        <f t="shared" si="3"/>
        <v>29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45127</v>
      </c>
      <c r="B21" s="3" t="str">
        <f t="shared" si="1"/>
        <v>jeudi</v>
      </c>
      <c r="C21" s="3">
        <f t="shared" si="2"/>
        <v>30</v>
      </c>
      <c r="D21" s="3">
        <f t="shared" si="3"/>
        <v>29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45128</v>
      </c>
      <c r="B22" s="3" t="str">
        <f t="shared" si="1"/>
        <v>vendredi</v>
      </c>
      <c r="C22" s="3">
        <f t="shared" si="2"/>
        <v>30</v>
      </c>
      <c r="D22" s="3">
        <f t="shared" si="3"/>
        <v>29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45129</v>
      </c>
      <c r="B23" s="3" t="str">
        <f t="shared" si="1"/>
        <v>samedi</v>
      </c>
      <c r="C23" s="3">
        <f t="shared" si="2"/>
        <v>30</v>
      </c>
      <c r="D23" s="3">
        <f t="shared" si="3"/>
        <v>29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45130</v>
      </c>
      <c r="B24" s="3" t="str">
        <f t="shared" si="1"/>
        <v>dimanche</v>
      </c>
      <c r="C24" s="3">
        <f t="shared" si="2"/>
        <v>30</v>
      </c>
      <c r="D24" s="3">
        <f t="shared" si="3"/>
        <v>29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45131</v>
      </c>
      <c r="B25" s="3" t="str">
        <f t="shared" si="1"/>
        <v>lundi</v>
      </c>
      <c r="C25" s="3">
        <f t="shared" si="2"/>
        <v>31</v>
      </c>
      <c r="D25" s="3">
        <f t="shared" si="3"/>
        <v>30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45132</v>
      </c>
      <c r="B26" s="3" t="str">
        <f t="shared" si="1"/>
        <v>mardi</v>
      </c>
      <c r="C26" s="3">
        <f t="shared" si="2"/>
        <v>31</v>
      </c>
      <c r="D26" s="3">
        <f t="shared" si="3"/>
        <v>30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45133</v>
      </c>
      <c r="B27" s="3" t="str">
        <f t="shared" si="1"/>
        <v>mercredi</v>
      </c>
      <c r="C27" s="3">
        <f t="shared" si="2"/>
        <v>31</v>
      </c>
      <c r="D27" s="3">
        <f t="shared" si="3"/>
        <v>30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45134</v>
      </c>
      <c r="B28" s="3" t="str">
        <f t="shared" si="1"/>
        <v>jeudi</v>
      </c>
      <c r="C28" s="3">
        <f t="shared" si="2"/>
        <v>31</v>
      </c>
      <c r="D28" s="3">
        <f t="shared" si="3"/>
        <v>30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45135</v>
      </c>
      <c r="B29" s="3" t="str">
        <f t="shared" si="1"/>
        <v>vendredi</v>
      </c>
      <c r="C29" s="3">
        <f t="shared" si="2"/>
        <v>31</v>
      </c>
      <c r="D29" s="3">
        <f t="shared" si="3"/>
        <v>30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45136</v>
      </c>
      <c r="B30" s="3" t="str">
        <f t="shared" si="1"/>
        <v>samedi</v>
      </c>
      <c r="C30" s="3">
        <f t="shared" si="2"/>
        <v>31</v>
      </c>
      <c r="D30" s="3">
        <f t="shared" si="3"/>
        <v>30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45137</v>
      </c>
      <c r="B31" s="3" t="str">
        <f t="shared" si="1"/>
        <v>dimanche</v>
      </c>
      <c r="C31" s="3">
        <f t="shared" si="2"/>
        <v>31</v>
      </c>
      <c r="D31" s="3">
        <f t="shared" si="3"/>
        <v>30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45138</v>
      </c>
      <c r="B32" s="3" t="str">
        <f t="shared" si="1"/>
        <v>lundi</v>
      </c>
      <c r="C32" s="3">
        <f t="shared" si="2"/>
        <v>32</v>
      </c>
      <c r="D32" s="3">
        <f t="shared" si="3"/>
        <v>31</v>
      </c>
      <c r="M32">
        <v>31</v>
      </c>
    </row>
  </sheetData>
  <conditionalFormatting sqref="B2:B32">
    <cfRule type="expression" dxfId="11" priority="1">
      <formula>NOT(ISNA(VLOOKUP($A2,$S$5:$S$31,1,0)))</formula>
    </cfRule>
    <cfRule type="expression" dxfId="10" priority="2">
      <formula>WEEKDAY($A2,2)&gt;5</formula>
    </cfRule>
  </conditionalFormatting>
  <dataValidations count="2">
    <dataValidation type="list" allowBlank="1" showInputMessage="1" showErrorMessage="1" sqref="F1">
      <formula1>$O$2:$O$13</formula1>
    </dataValidation>
    <dataValidation type="list" allowBlank="1" showInputMessage="1" showErrorMessage="1" sqref="F2">
      <formula1>$N$2:$N$7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H36" sqref="H36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12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45139</v>
      </c>
      <c r="B2" s="3" t="str">
        <f>IFERROR(TEXT(A2,"jjjj"),"")</f>
        <v>mardi</v>
      </c>
      <c r="C2" s="3">
        <f>IFERROR(WEEKNUM(A2,2),"")</f>
        <v>32</v>
      </c>
      <c r="D2" s="3">
        <f>IFERROR(_xlfn.ISOWEEKNUM($A2),"")</f>
        <v>31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45140</v>
      </c>
      <c r="B3" s="3" t="str">
        <f t="shared" ref="B3:B32" si="1">IFERROR(TEXT(A3,"jjjj"),"")</f>
        <v>mercredi</v>
      </c>
      <c r="C3" s="3">
        <f t="shared" ref="C3:C32" si="2">IFERROR(WEEKNUM(A3,2),"")</f>
        <v>32</v>
      </c>
      <c r="D3" s="3">
        <f t="shared" ref="D3:D32" si="3">IFERROR(_xlfn.ISOWEEKNUM($A3),"")</f>
        <v>31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45141</v>
      </c>
      <c r="B4" s="3" t="str">
        <f t="shared" si="1"/>
        <v>jeudi</v>
      </c>
      <c r="C4" s="3">
        <f t="shared" si="2"/>
        <v>32</v>
      </c>
      <c r="D4" s="3">
        <f t="shared" si="3"/>
        <v>31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45142</v>
      </c>
      <c r="B5" s="3" t="str">
        <f t="shared" si="1"/>
        <v>vendredi</v>
      </c>
      <c r="C5" s="3">
        <f t="shared" si="2"/>
        <v>32</v>
      </c>
      <c r="D5" s="3">
        <f t="shared" si="3"/>
        <v>31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45143</v>
      </c>
      <c r="B6" s="3" t="str">
        <f t="shared" si="1"/>
        <v>samedi</v>
      </c>
      <c r="C6" s="3">
        <f t="shared" si="2"/>
        <v>32</v>
      </c>
      <c r="D6" s="3">
        <f t="shared" si="3"/>
        <v>31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45144</v>
      </c>
      <c r="B7" s="3" t="str">
        <f t="shared" si="1"/>
        <v>dimanche</v>
      </c>
      <c r="C7" s="3">
        <f t="shared" si="2"/>
        <v>32</v>
      </c>
      <c r="D7" s="3">
        <f t="shared" si="3"/>
        <v>31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45145</v>
      </c>
      <c r="B8" s="3" t="str">
        <f t="shared" si="1"/>
        <v>lundi</v>
      </c>
      <c r="C8" s="3">
        <f t="shared" si="2"/>
        <v>33</v>
      </c>
      <c r="D8" s="3">
        <f t="shared" si="3"/>
        <v>32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45146</v>
      </c>
      <c r="B9" s="3" t="str">
        <f t="shared" si="1"/>
        <v>mardi</v>
      </c>
      <c r="C9" s="3">
        <f t="shared" si="2"/>
        <v>33</v>
      </c>
      <c r="D9" s="3">
        <f t="shared" si="3"/>
        <v>32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45147</v>
      </c>
      <c r="B10" s="3" t="str">
        <f t="shared" si="1"/>
        <v>mercredi</v>
      </c>
      <c r="C10" s="3">
        <f t="shared" si="2"/>
        <v>33</v>
      </c>
      <c r="D10" s="3">
        <f t="shared" si="3"/>
        <v>32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45148</v>
      </c>
      <c r="B11" s="3" t="str">
        <f t="shared" si="1"/>
        <v>jeudi</v>
      </c>
      <c r="C11" s="3">
        <f t="shared" si="2"/>
        <v>33</v>
      </c>
      <c r="D11" s="3">
        <f t="shared" si="3"/>
        <v>32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45149</v>
      </c>
      <c r="B12" s="3" t="str">
        <f t="shared" si="1"/>
        <v>vendredi</v>
      </c>
      <c r="C12" s="3">
        <f t="shared" si="2"/>
        <v>33</v>
      </c>
      <c r="D12" s="3">
        <f t="shared" si="3"/>
        <v>32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45150</v>
      </c>
      <c r="B13" s="3" t="str">
        <f t="shared" si="1"/>
        <v>samedi</v>
      </c>
      <c r="C13" s="3">
        <f t="shared" si="2"/>
        <v>33</v>
      </c>
      <c r="D13" s="3">
        <f t="shared" si="3"/>
        <v>32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45151</v>
      </c>
      <c r="B14" s="3" t="str">
        <f t="shared" si="1"/>
        <v>dimanche</v>
      </c>
      <c r="C14" s="3">
        <f t="shared" si="2"/>
        <v>33</v>
      </c>
      <c r="D14" s="3">
        <f t="shared" si="3"/>
        <v>32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45152</v>
      </c>
      <c r="B15" s="3" t="str">
        <f t="shared" si="1"/>
        <v>lundi</v>
      </c>
      <c r="C15" s="3">
        <f t="shared" si="2"/>
        <v>34</v>
      </c>
      <c r="D15" s="3">
        <f t="shared" si="3"/>
        <v>33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45153</v>
      </c>
      <c r="B16" s="3" t="str">
        <f t="shared" si="1"/>
        <v>mardi</v>
      </c>
      <c r="C16" s="3">
        <f t="shared" si="2"/>
        <v>34</v>
      </c>
      <c r="D16" s="3">
        <f t="shared" si="3"/>
        <v>33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45154</v>
      </c>
      <c r="B17" s="3" t="str">
        <f t="shared" si="1"/>
        <v>mercredi</v>
      </c>
      <c r="C17" s="3">
        <f t="shared" si="2"/>
        <v>34</v>
      </c>
      <c r="D17" s="3">
        <f t="shared" si="3"/>
        <v>33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45155</v>
      </c>
      <c r="B18" s="3" t="str">
        <f t="shared" si="1"/>
        <v>jeudi</v>
      </c>
      <c r="C18" s="3">
        <f t="shared" si="2"/>
        <v>34</v>
      </c>
      <c r="D18" s="3">
        <f t="shared" si="3"/>
        <v>33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45156</v>
      </c>
      <c r="B19" s="3" t="str">
        <f t="shared" si="1"/>
        <v>vendredi</v>
      </c>
      <c r="C19" s="3">
        <f t="shared" si="2"/>
        <v>34</v>
      </c>
      <c r="D19" s="3">
        <f t="shared" si="3"/>
        <v>33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45157</v>
      </c>
      <c r="B20" s="3" t="str">
        <f t="shared" si="1"/>
        <v>samedi</v>
      </c>
      <c r="C20" s="3">
        <f t="shared" si="2"/>
        <v>34</v>
      </c>
      <c r="D20" s="3">
        <f t="shared" si="3"/>
        <v>33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45158</v>
      </c>
      <c r="B21" s="3" t="str">
        <f t="shared" si="1"/>
        <v>dimanche</v>
      </c>
      <c r="C21" s="3">
        <f t="shared" si="2"/>
        <v>34</v>
      </c>
      <c r="D21" s="3">
        <f t="shared" si="3"/>
        <v>33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45159</v>
      </c>
      <c r="B22" s="3" t="str">
        <f t="shared" si="1"/>
        <v>lundi</v>
      </c>
      <c r="C22" s="3">
        <f t="shared" si="2"/>
        <v>35</v>
      </c>
      <c r="D22" s="3">
        <f t="shared" si="3"/>
        <v>34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45160</v>
      </c>
      <c r="B23" s="3" t="str">
        <f t="shared" si="1"/>
        <v>mardi</v>
      </c>
      <c r="C23" s="3">
        <f t="shared" si="2"/>
        <v>35</v>
      </c>
      <c r="D23" s="3">
        <f t="shared" si="3"/>
        <v>34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45161</v>
      </c>
      <c r="B24" s="3" t="str">
        <f t="shared" si="1"/>
        <v>mercredi</v>
      </c>
      <c r="C24" s="3">
        <f t="shared" si="2"/>
        <v>35</v>
      </c>
      <c r="D24" s="3">
        <f t="shared" si="3"/>
        <v>34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45162</v>
      </c>
      <c r="B25" s="3" t="str">
        <f t="shared" si="1"/>
        <v>jeudi</v>
      </c>
      <c r="C25" s="3">
        <f t="shared" si="2"/>
        <v>35</v>
      </c>
      <c r="D25" s="3">
        <f t="shared" si="3"/>
        <v>34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45163</v>
      </c>
      <c r="B26" s="3" t="str">
        <f t="shared" si="1"/>
        <v>vendredi</v>
      </c>
      <c r="C26" s="3">
        <f t="shared" si="2"/>
        <v>35</v>
      </c>
      <c r="D26" s="3">
        <f t="shared" si="3"/>
        <v>34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45164</v>
      </c>
      <c r="B27" s="3" t="str">
        <f t="shared" si="1"/>
        <v>samedi</v>
      </c>
      <c r="C27" s="3">
        <f t="shared" si="2"/>
        <v>35</v>
      </c>
      <c r="D27" s="3">
        <f t="shared" si="3"/>
        <v>34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45165</v>
      </c>
      <c r="B28" s="3" t="str">
        <f t="shared" si="1"/>
        <v>dimanche</v>
      </c>
      <c r="C28" s="3">
        <f t="shared" si="2"/>
        <v>35</v>
      </c>
      <c r="D28" s="3">
        <f t="shared" si="3"/>
        <v>34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45166</v>
      </c>
      <c r="B29" s="3" t="str">
        <f t="shared" si="1"/>
        <v>lundi</v>
      </c>
      <c r="C29" s="3">
        <f t="shared" si="2"/>
        <v>36</v>
      </c>
      <c r="D29" s="3">
        <f t="shared" si="3"/>
        <v>35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45167</v>
      </c>
      <c r="B30" s="3" t="str">
        <f t="shared" si="1"/>
        <v>mardi</v>
      </c>
      <c r="C30" s="3">
        <f t="shared" si="2"/>
        <v>36</v>
      </c>
      <c r="D30" s="3">
        <f t="shared" si="3"/>
        <v>35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45168</v>
      </c>
      <c r="B31" s="3" t="str">
        <f t="shared" si="1"/>
        <v>mercredi</v>
      </c>
      <c r="C31" s="3">
        <f t="shared" si="2"/>
        <v>36</v>
      </c>
      <c r="D31" s="3">
        <f t="shared" si="3"/>
        <v>35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45169</v>
      </c>
      <c r="B32" s="3" t="str">
        <f t="shared" si="1"/>
        <v>jeudi</v>
      </c>
      <c r="C32" s="3">
        <f t="shared" si="2"/>
        <v>36</v>
      </c>
      <c r="D32" s="3">
        <f t="shared" si="3"/>
        <v>35</v>
      </c>
      <c r="M32">
        <v>31</v>
      </c>
    </row>
  </sheetData>
  <conditionalFormatting sqref="B2:B32">
    <cfRule type="expression" dxfId="9" priority="1">
      <formula>NOT(ISNA(VLOOKUP($A2,$S$5:$S$31,1,0)))</formula>
    </cfRule>
    <cfRule type="expression" dxfId="8" priority="2">
      <formula>WEEKDAY($A2,2)&gt;5</formula>
    </cfRule>
  </conditionalFormatting>
  <dataValidations count="2">
    <dataValidation type="list" allowBlank="1" showInputMessage="1" showErrorMessage="1" sqref="F1">
      <formula1>$O$2:$O$13</formula1>
    </dataValidation>
    <dataValidation type="list" allowBlank="1" showInputMessage="1" showErrorMessage="1" sqref="F2">
      <formula1>$N$2:$N$7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H36" sqref="H36"/>
    </sheetView>
  </sheetViews>
  <sheetFormatPr baseColWidth="10" defaultRowHeight="15" x14ac:dyDescent="0.25"/>
  <cols>
    <col min="16" max="16" width="3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2</v>
      </c>
      <c r="F1" s="1" t="s">
        <v>13</v>
      </c>
      <c r="G1" s="1" t="s">
        <v>3</v>
      </c>
      <c r="N1" s="2" t="s">
        <v>4</v>
      </c>
      <c r="O1" s="5" t="s">
        <v>3</v>
      </c>
      <c r="P1" s="6"/>
      <c r="Q1" s="18" t="s">
        <v>32</v>
      </c>
      <c r="R1" s="18"/>
      <c r="S1" s="18">
        <f ca="1">YEAR(TODAY())</f>
        <v>2023</v>
      </c>
    </row>
    <row r="2" spans="1:19" x14ac:dyDescent="0.25">
      <c r="A2" s="4">
        <f t="shared" ref="A2:A32" si="0">IFERROR(DATE($F$2,VLOOKUP($F$1,$O$2:$P$13,2,FALSE),M2),"")</f>
        <v>45170</v>
      </c>
      <c r="B2" s="3" t="str">
        <f>IFERROR(TEXT(A2,"jjjj"),"")</f>
        <v>vendredi</v>
      </c>
      <c r="C2" s="3">
        <f>IFERROR(WEEKNUM(A2,2),"")</f>
        <v>36</v>
      </c>
      <c r="D2" s="3">
        <f>IFERROR(_xlfn.ISOWEEKNUM($A2),"")</f>
        <v>35</v>
      </c>
      <c r="F2" s="20">
        <v>2023</v>
      </c>
      <c r="G2" s="20" t="s">
        <v>4</v>
      </c>
      <c r="M2">
        <v>1</v>
      </c>
      <c r="N2" s="2">
        <v>2023</v>
      </c>
      <c r="O2" s="2" t="s">
        <v>5</v>
      </c>
      <c r="P2">
        <v>1</v>
      </c>
      <c r="Q2" s="19" t="s">
        <v>33</v>
      </c>
      <c r="R2" s="19"/>
      <c r="S2" s="19">
        <f ca="1">S1+1</f>
        <v>2024</v>
      </c>
    </row>
    <row r="3" spans="1:19" x14ac:dyDescent="0.25">
      <c r="A3" s="4">
        <f t="shared" si="0"/>
        <v>45171</v>
      </c>
      <c r="B3" s="3" t="str">
        <f t="shared" ref="B3:B32" si="1">IFERROR(TEXT(A3,"jjjj"),"")</f>
        <v>samedi</v>
      </c>
      <c r="C3" s="3">
        <f t="shared" ref="C3:C32" si="2">IFERROR(WEEKNUM(A3,2),"")</f>
        <v>36</v>
      </c>
      <c r="D3" s="3">
        <f t="shared" ref="D3:D32" si="3">IFERROR(_xlfn.ISOWEEKNUM($A3),"")</f>
        <v>35</v>
      </c>
      <c r="M3">
        <v>2</v>
      </c>
      <c r="N3" s="2">
        <v>2024</v>
      </c>
      <c r="O3" s="2" t="s">
        <v>6</v>
      </c>
      <c r="P3">
        <v>2</v>
      </c>
    </row>
    <row r="4" spans="1:19" x14ac:dyDescent="0.25">
      <c r="A4" s="4">
        <f t="shared" si="0"/>
        <v>45172</v>
      </c>
      <c r="B4" s="3" t="str">
        <f t="shared" si="1"/>
        <v>dimanche</v>
      </c>
      <c r="C4" s="3">
        <f t="shared" si="2"/>
        <v>36</v>
      </c>
      <c r="D4" s="3">
        <f t="shared" si="3"/>
        <v>35</v>
      </c>
      <c r="M4">
        <v>3</v>
      </c>
      <c r="N4" s="2">
        <v>2025</v>
      </c>
      <c r="O4" s="2" t="s">
        <v>7</v>
      </c>
      <c r="P4">
        <v>3</v>
      </c>
      <c r="R4" s="7" t="s">
        <v>17</v>
      </c>
      <c r="S4" s="7"/>
    </row>
    <row r="5" spans="1:19" x14ac:dyDescent="0.25">
      <c r="A5" s="4">
        <f t="shared" si="0"/>
        <v>45173</v>
      </c>
      <c r="B5" s="3" t="str">
        <f t="shared" si="1"/>
        <v>lundi</v>
      </c>
      <c r="C5" s="3">
        <f t="shared" si="2"/>
        <v>37</v>
      </c>
      <c r="D5" s="3">
        <f t="shared" si="3"/>
        <v>36</v>
      </c>
      <c r="M5">
        <v>4</v>
      </c>
      <c r="N5" s="2">
        <v>2026</v>
      </c>
      <c r="O5" s="2" t="s">
        <v>8</v>
      </c>
      <c r="P5">
        <v>4</v>
      </c>
      <c r="R5" s="8" t="s">
        <v>18</v>
      </c>
      <c r="S5" s="9">
        <f ca="1">DATE(S1,1,1)</f>
        <v>44927</v>
      </c>
    </row>
    <row r="6" spans="1:19" x14ac:dyDescent="0.25">
      <c r="A6" s="4">
        <f t="shared" si="0"/>
        <v>45174</v>
      </c>
      <c r="B6" s="3" t="str">
        <f t="shared" si="1"/>
        <v>mardi</v>
      </c>
      <c r="C6" s="3">
        <f t="shared" si="2"/>
        <v>37</v>
      </c>
      <c r="D6" s="3">
        <f t="shared" si="3"/>
        <v>36</v>
      </c>
      <c r="M6">
        <v>5</v>
      </c>
      <c r="N6" s="2">
        <v>2027</v>
      </c>
      <c r="O6" s="2" t="s">
        <v>9</v>
      </c>
      <c r="P6">
        <v>5</v>
      </c>
      <c r="R6" s="10" t="s">
        <v>19</v>
      </c>
      <c r="S6" s="9">
        <f ca="1">ROUND(DATE($S$1,4,MOD(234-11*MOD($S$1,19),30))/7,)*7-6</f>
        <v>45025</v>
      </c>
    </row>
    <row r="7" spans="1:19" x14ac:dyDescent="0.25">
      <c r="A7" s="4">
        <f t="shared" si="0"/>
        <v>45175</v>
      </c>
      <c r="B7" s="3" t="str">
        <f t="shared" si="1"/>
        <v>mercredi</v>
      </c>
      <c r="C7" s="3">
        <f t="shared" si="2"/>
        <v>37</v>
      </c>
      <c r="D7" s="3">
        <f t="shared" si="3"/>
        <v>36</v>
      </c>
      <c r="M7">
        <v>6</v>
      </c>
      <c r="N7" s="2">
        <v>2028</v>
      </c>
      <c r="O7" s="2" t="s">
        <v>10</v>
      </c>
      <c r="P7">
        <v>6</v>
      </c>
      <c r="R7" s="10" t="s">
        <v>20</v>
      </c>
      <c r="S7" s="9">
        <f ca="1">S6+1</f>
        <v>45026</v>
      </c>
    </row>
    <row r="8" spans="1:19" x14ac:dyDescent="0.25">
      <c r="A8" s="4">
        <f t="shared" si="0"/>
        <v>45176</v>
      </c>
      <c r="B8" s="3" t="str">
        <f t="shared" si="1"/>
        <v>jeudi</v>
      </c>
      <c r="C8" s="3">
        <f t="shared" si="2"/>
        <v>37</v>
      </c>
      <c r="D8" s="3">
        <f t="shared" si="3"/>
        <v>36</v>
      </c>
      <c r="M8">
        <v>7</v>
      </c>
      <c r="N8" s="2"/>
      <c r="O8" s="2" t="s">
        <v>11</v>
      </c>
      <c r="P8">
        <v>7</v>
      </c>
      <c r="R8" s="10" t="s">
        <v>21</v>
      </c>
      <c r="S8" s="9">
        <f ca="1">DATE($S$1,5,1)</f>
        <v>45047</v>
      </c>
    </row>
    <row r="9" spans="1:19" x14ac:dyDescent="0.25">
      <c r="A9" s="4">
        <f t="shared" si="0"/>
        <v>45177</v>
      </c>
      <c r="B9" s="3" t="str">
        <f t="shared" si="1"/>
        <v>vendredi</v>
      </c>
      <c r="C9" s="3">
        <f t="shared" si="2"/>
        <v>37</v>
      </c>
      <c r="D9" s="3">
        <f t="shared" si="3"/>
        <v>36</v>
      </c>
      <c r="M9">
        <v>8</v>
      </c>
      <c r="N9" s="2"/>
      <c r="O9" s="2" t="s">
        <v>12</v>
      </c>
      <c r="P9">
        <v>8</v>
      </c>
      <c r="R9" s="11" t="s">
        <v>22</v>
      </c>
      <c r="S9" s="9">
        <f ca="1">DATE($S$1,5,8)</f>
        <v>45054</v>
      </c>
    </row>
    <row r="10" spans="1:19" x14ac:dyDescent="0.25">
      <c r="A10" s="4">
        <f t="shared" si="0"/>
        <v>45178</v>
      </c>
      <c r="B10" s="3" t="str">
        <f t="shared" si="1"/>
        <v>samedi</v>
      </c>
      <c r="C10" s="3">
        <f t="shared" si="2"/>
        <v>37</v>
      </c>
      <c r="D10" s="3">
        <f t="shared" si="3"/>
        <v>36</v>
      </c>
      <c r="M10">
        <v>9</v>
      </c>
      <c r="N10" s="2"/>
      <c r="O10" s="2" t="s">
        <v>13</v>
      </c>
      <c r="P10">
        <v>9</v>
      </c>
      <c r="R10" s="10" t="s">
        <v>23</v>
      </c>
      <c r="S10" s="9">
        <f ca="1">S6+39</f>
        <v>45064</v>
      </c>
    </row>
    <row r="11" spans="1:19" x14ac:dyDescent="0.25">
      <c r="A11" s="4">
        <f t="shared" si="0"/>
        <v>45179</v>
      </c>
      <c r="B11" s="3" t="str">
        <f t="shared" si="1"/>
        <v>dimanche</v>
      </c>
      <c r="C11" s="3">
        <f t="shared" si="2"/>
        <v>37</v>
      </c>
      <c r="D11" s="3">
        <f t="shared" si="3"/>
        <v>36</v>
      </c>
      <c r="M11">
        <v>10</v>
      </c>
      <c r="N11" s="2"/>
      <c r="O11" s="2" t="s">
        <v>14</v>
      </c>
      <c r="P11">
        <v>10</v>
      </c>
      <c r="R11" s="10" t="s">
        <v>24</v>
      </c>
      <c r="S11" s="9">
        <f ca="1">S6+49</f>
        <v>45074</v>
      </c>
    </row>
    <row r="12" spans="1:19" x14ac:dyDescent="0.25">
      <c r="A12" s="4">
        <f t="shared" si="0"/>
        <v>45180</v>
      </c>
      <c r="B12" s="3" t="str">
        <f t="shared" si="1"/>
        <v>lundi</v>
      </c>
      <c r="C12" s="3">
        <f t="shared" si="2"/>
        <v>38</v>
      </c>
      <c r="D12" s="3">
        <f t="shared" si="3"/>
        <v>37</v>
      </c>
      <c r="M12">
        <v>11</v>
      </c>
      <c r="N12" s="2"/>
      <c r="O12" s="2" t="s">
        <v>15</v>
      </c>
      <c r="P12">
        <v>11</v>
      </c>
      <c r="R12" s="10" t="s">
        <v>25</v>
      </c>
      <c r="S12" s="9">
        <f ca="1">S6+50</f>
        <v>45075</v>
      </c>
    </row>
    <row r="13" spans="1:19" x14ac:dyDescent="0.25">
      <c r="A13" s="4">
        <f t="shared" si="0"/>
        <v>45181</v>
      </c>
      <c r="B13" s="3" t="str">
        <f t="shared" si="1"/>
        <v>mardi</v>
      </c>
      <c r="C13" s="3">
        <f t="shared" si="2"/>
        <v>38</v>
      </c>
      <c r="D13" s="3">
        <f t="shared" si="3"/>
        <v>37</v>
      </c>
      <c r="M13">
        <v>12</v>
      </c>
      <c r="N13" s="2"/>
      <c r="O13" s="2" t="s">
        <v>16</v>
      </c>
      <c r="P13">
        <v>12</v>
      </c>
      <c r="R13" s="11" t="s">
        <v>26</v>
      </c>
      <c r="S13" s="9">
        <f ca="1">DATE($S$1,7,14)</f>
        <v>45121</v>
      </c>
    </row>
    <row r="14" spans="1:19" x14ac:dyDescent="0.25">
      <c r="A14" s="4">
        <f t="shared" si="0"/>
        <v>45182</v>
      </c>
      <c r="B14" s="3" t="str">
        <f t="shared" si="1"/>
        <v>mercredi</v>
      </c>
      <c r="C14" s="3">
        <f t="shared" si="2"/>
        <v>38</v>
      </c>
      <c r="D14" s="3">
        <f t="shared" si="3"/>
        <v>37</v>
      </c>
      <c r="M14">
        <v>13</v>
      </c>
      <c r="R14" s="11" t="s">
        <v>27</v>
      </c>
      <c r="S14" s="9">
        <f ca="1">DATE($S$1,8,15)</f>
        <v>45153</v>
      </c>
    </row>
    <row r="15" spans="1:19" x14ac:dyDescent="0.25">
      <c r="A15" s="4">
        <f t="shared" si="0"/>
        <v>45183</v>
      </c>
      <c r="B15" s="3" t="str">
        <f t="shared" si="1"/>
        <v>jeudi</v>
      </c>
      <c r="C15" s="3">
        <f t="shared" si="2"/>
        <v>38</v>
      </c>
      <c r="D15" s="3">
        <f t="shared" si="3"/>
        <v>37</v>
      </c>
      <c r="M15">
        <v>14</v>
      </c>
      <c r="R15" s="11" t="s">
        <v>28</v>
      </c>
      <c r="S15" s="9">
        <f ca="1">DATE($S$1,11,1)</f>
        <v>45231</v>
      </c>
    </row>
    <row r="16" spans="1:19" x14ac:dyDescent="0.25">
      <c r="A16" s="4">
        <f t="shared" si="0"/>
        <v>45184</v>
      </c>
      <c r="B16" s="3" t="str">
        <f t="shared" si="1"/>
        <v>vendredi</v>
      </c>
      <c r="C16" s="3">
        <f t="shared" si="2"/>
        <v>38</v>
      </c>
      <c r="D16" s="3">
        <f t="shared" si="3"/>
        <v>37</v>
      </c>
      <c r="M16">
        <v>15</v>
      </c>
      <c r="R16" s="11" t="s">
        <v>29</v>
      </c>
      <c r="S16" s="9">
        <f ca="1">DATE($S$1,11,11)</f>
        <v>45241</v>
      </c>
    </row>
    <row r="17" spans="1:19" x14ac:dyDescent="0.25">
      <c r="A17" s="4">
        <f t="shared" si="0"/>
        <v>45185</v>
      </c>
      <c r="B17" s="3" t="str">
        <f t="shared" si="1"/>
        <v>samedi</v>
      </c>
      <c r="C17" s="3">
        <f t="shared" si="2"/>
        <v>38</v>
      </c>
      <c r="D17" s="3">
        <f t="shared" si="3"/>
        <v>37</v>
      </c>
      <c r="M17">
        <v>16</v>
      </c>
      <c r="R17" s="11" t="s">
        <v>30</v>
      </c>
      <c r="S17" s="9">
        <f ca="1">DATE($S$1,12,25)</f>
        <v>45285</v>
      </c>
    </row>
    <row r="18" spans="1:19" x14ac:dyDescent="0.25">
      <c r="A18" s="4">
        <f t="shared" si="0"/>
        <v>45186</v>
      </c>
      <c r="B18" s="3" t="str">
        <f t="shared" si="1"/>
        <v>dimanche</v>
      </c>
      <c r="C18" s="3">
        <f t="shared" si="2"/>
        <v>38</v>
      </c>
      <c r="D18" s="3">
        <f t="shared" si="3"/>
        <v>37</v>
      </c>
      <c r="M18">
        <v>17</v>
      </c>
      <c r="R18" s="12" t="s">
        <v>31</v>
      </c>
      <c r="S18" s="13"/>
    </row>
    <row r="19" spans="1:19" x14ac:dyDescent="0.25">
      <c r="A19" s="4">
        <f t="shared" si="0"/>
        <v>45187</v>
      </c>
      <c r="B19" s="3" t="str">
        <f t="shared" si="1"/>
        <v>lundi</v>
      </c>
      <c r="C19" s="3">
        <f t="shared" si="2"/>
        <v>39</v>
      </c>
      <c r="D19" s="3">
        <f t="shared" si="3"/>
        <v>38</v>
      </c>
      <c r="M19">
        <v>18</v>
      </c>
      <c r="R19" s="14" t="s">
        <v>18</v>
      </c>
      <c r="S19" s="15">
        <f ca="1">DATE(S2,1,1)</f>
        <v>45292</v>
      </c>
    </row>
    <row r="20" spans="1:19" x14ac:dyDescent="0.25">
      <c r="A20" s="4">
        <f t="shared" si="0"/>
        <v>45188</v>
      </c>
      <c r="B20" s="3" t="str">
        <f t="shared" si="1"/>
        <v>mardi</v>
      </c>
      <c r="C20" s="3">
        <f t="shared" si="2"/>
        <v>39</v>
      </c>
      <c r="D20" s="3">
        <f t="shared" si="3"/>
        <v>38</v>
      </c>
      <c r="M20">
        <v>19</v>
      </c>
      <c r="R20" s="16" t="s">
        <v>19</v>
      </c>
      <c r="S20" s="15">
        <f ca="1">ROUND(DATE($S$2,4,MOD(234-11*MOD($S$2,19),30))/7,)*7-6</f>
        <v>45382</v>
      </c>
    </row>
    <row r="21" spans="1:19" x14ac:dyDescent="0.25">
      <c r="A21" s="4">
        <f t="shared" si="0"/>
        <v>45189</v>
      </c>
      <c r="B21" s="3" t="str">
        <f t="shared" si="1"/>
        <v>mercredi</v>
      </c>
      <c r="C21" s="3">
        <f t="shared" si="2"/>
        <v>39</v>
      </c>
      <c r="D21" s="3">
        <f t="shared" si="3"/>
        <v>38</v>
      </c>
      <c r="M21">
        <v>20</v>
      </c>
      <c r="R21" s="16" t="s">
        <v>20</v>
      </c>
      <c r="S21" s="15">
        <f ca="1">S20+1</f>
        <v>45383</v>
      </c>
    </row>
    <row r="22" spans="1:19" x14ac:dyDescent="0.25">
      <c r="A22" s="4">
        <f t="shared" si="0"/>
        <v>45190</v>
      </c>
      <c r="B22" s="3" t="str">
        <f t="shared" si="1"/>
        <v>jeudi</v>
      </c>
      <c r="C22" s="3">
        <f t="shared" si="2"/>
        <v>39</v>
      </c>
      <c r="D22" s="3">
        <f t="shared" si="3"/>
        <v>38</v>
      </c>
      <c r="M22">
        <v>21</v>
      </c>
      <c r="R22" s="16" t="s">
        <v>21</v>
      </c>
      <c r="S22" s="15">
        <f ca="1">DATE($S$2,5,1)</f>
        <v>45413</v>
      </c>
    </row>
    <row r="23" spans="1:19" x14ac:dyDescent="0.25">
      <c r="A23" s="4">
        <f t="shared" si="0"/>
        <v>45191</v>
      </c>
      <c r="B23" s="3" t="str">
        <f t="shared" si="1"/>
        <v>vendredi</v>
      </c>
      <c r="C23" s="3">
        <f t="shared" si="2"/>
        <v>39</v>
      </c>
      <c r="D23" s="3">
        <f t="shared" si="3"/>
        <v>38</v>
      </c>
      <c r="M23">
        <v>22</v>
      </c>
      <c r="R23" s="17" t="s">
        <v>22</v>
      </c>
      <c r="S23" s="15">
        <f ca="1">DATE($S$2,5,8)</f>
        <v>45420</v>
      </c>
    </row>
    <row r="24" spans="1:19" x14ac:dyDescent="0.25">
      <c r="A24" s="4">
        <f t="shared" si="0"/>
        <v>45192</v>
      </c>
      <c r="B24" s="3" t="str">
        <f t="shared" si="1"/>
        <v>samedi</v>
      </c>
      <c r="C24" s="3">
        <f t="shared" si="2"/>
        <v>39</v>
      </c>
      <c r="D24" s="3">
        <f t="shared" si="3"/>
        <v>38</v>
      </c>
      <c r="M24">
        <v>23</v>
      </c>
      <c r="R24" s="16" t="s">
        <v>23</v>
      </c>
      <c r="S24" s="15">
        <f ca="1">S20+39</f>
        <v>45421</v>
      </c>
    </row>
    <row r="25" spans="1:19" x14ac:dyDescent="0.25">
      <c r="A25" s="4">
        <f t="shared" si="0"/>
        <v>45193</v>
      </c>
      <c r="B25" s="3" t="str">
        <f t="shared" si="1"/>
        <v>dimanche</v>
      </c>
      <c r="C25" s="3">
        <f t="shared" si="2"/>
        <v>39</v>
      </c>
      <c r="D25" s="3">
        <f t="shared" si="3"/>
        <v>38</v>
      </c>
      <c r="M25">
        <v>24</v>
      </c>
      <c r="R25" s="16" t="s">
        <v>24</v>
      </c>
      <c r="S25" s="15">
        <f ca="1">S20+49</f>
        <v>45431</v>
      </c>
    </row>
    <row r="26" spans="1:19" x14ac:dyDescent="0.25">
      <c r="A26" s="4">
        <f t="shared" si="0"/>
        <v>45194</v>
      </c>
      <c r="B26" s="3" t="str">
        <f t="shared" si="1"/>
        <v>lundi</v>
      </c>
      <c r="C26" s="3">
        <f t="shared" si="2"/>
        <v>40</v>
      </c>
      <c r="D26" s="3">
        <f t="shared" si="3"/>
        <v>39</v>
      </c>
      <c r="M26">
        <v>25</v>
      </c>
      <c r="R26" s="16" t="s">
        <v>25</v>
      </c>
      <c r="S26" s="15">
        <f ca="1">S20+50</f>
        <v>45432</v>
      </c>
    </row>
    <row r="27" spans="1:19" x14ac:dyDescent="0.25">
      <c r="A27" s="4">
        <f t="shared" si="0"/>
        <v>45195</v>
      </c>
      <c r="B27" s="3" t="str">
        <f t="shared" si="1"/>
        <v>mardi</v>
      </c>
      <c r="C27" s="3">
        <f t="shared" si="2"/>
        <v>40</v>
      </c>
      <c r="D27" s="3">
        <f t="shared" si="3"/>
        <v>39</v>
      </c>
      <c r="M27">
        <v>26</v>
      </c>
      <c r="R27" s="17" t="s">
        <v>26</v>
      </c>
      <c r="S27" s="15">
        <f ca="1">DATE($S$2,7,14)</f>
        <v>45487</v>
      </c>
    </row>
    <row r="28" spans="1:19" x14ac:dyDescent="0.25">
      <c r="A28" s="4">
        <f t="shared" si="0"/>
        <v>45196</v>
      </c>
      <c r="B28" s="3" t="str">
        <f t="shared" si="1"/>
        <v>mercredi</v>
      </c>
      <c r="C28" s="3">
        <f t="shared" si="2"/>
        <v>40</v>
      </c>
      <c r="D28" s="3">
        <f t="shared" si="3"/>
        <v>39</v>
      </c>
      <c r="M28">
        <v>27</v>
      </c>
      <c r="R28" s="17" t="s">
        <v>27</v>
      </c>
      <c r="S28" s="15">
        <f ca="1">DATE($S$2,8,15)</f>
        <v>45519</v>
      </c>
    </row>
    <row r="29" spans="1:19" x14ac:dyDescent="0.25">
      <c r="A29" s="4">
        <f t="shared" si="0"/>
        <v>45197</v>
      </c>
      <c r="B29" s="3" t="str">
        <f t="shared" si="1"/>
        <v>jeudi</v>
      </c>
      <c r="C29" s="3">
        <f t="shared" si="2"/>
        <v>40</v>
      </c>
      <c r="D29" s="3">
        <f t="shared" si="3"/>
        <v>39</v>
      </c>
      <c r="M29">
        <v>28</v>
      </c>
      <c r="R29" s="17" t="s">
        <v>28</v>
      </c>
      <c r="S29" s="15">
        <f ca="1">DATE($S$2,11,1)</f>
        <v>45597</v>
      </c>
    </row>
    <row r="30" spans="1:19" x14ac:dyDescent="0.25">
      <c r="A30" s="4">
        <f t="shared" si="0"/>
        <v>45198</v>
      </c>
      <c r="B30" s="3" t="str">
        <f t="shared" si="1"/>
        <v>vendredi</v>
      </c>
      <c r="C30" s="3">
        <f t="shared" si="2"/>
        <v>40</v>
      </c>
      <c r="D30" s="3">
        <f t="shared" si="3"/>
        <v>39</v>
      </c>
      <c r="M30">
        <v>29</v>
      </c>
      <c r="R30" s="17" t="s">
        <v>29</v>
      </c>
      <c r="S30" s="15">
        <f ca="1">DATE($S$2,11,11)</f>
        <v>45607</v>
      </c>
    </row>
    <row r="31" spans="1:19" x14ac:dyDescent="0.25">
      <c r="A31" s="4">
        <f t="shared" si="0"/>
        <v>45199</v>
      </c>
      <c r="B31" s="3" t="str">
        <f t="shared" si="1"/>
        <v>samedi</v>
      </c>
      <c r="C31" s="3">
        <f t="shared" si="2"/>
        <v>40</v>
      </c>
      <c r="D31" s="3">
        <f t="shared" si="3"/>
        <v>39</v>
      </c>
      <c r="M31">
        <v>30</v>
      </c>
      <c r="R31" s="17" t="s">
        <v>30</v>
      </c>
      <c r="S31" s="15">
        <f ca="1">DATE($S$2,12,25)</f>
        <v>45651</v>
      </c>
    </row>
    <row r="32" spans="1:19" x14ac:dyDescent="0.25">
      <c r="A32" s="4">
        <f t="shared" si="0"/>
        <v>45200</v>
      </c>
      <c r="B32" s="3" t="str">
        <f t="shared" si="1"/>
        <v>dimanche</v>
      </c>
      <c r="C32" s="3">
        <f t="shared" si="2"/>
        <v>40</v>
      </c>
      <c r="D32" s="3">
        <f t="shared" si="3"/>
        <v>39</v>
      </c>
      <c r="M32">
        <v>31</v>
      </c>
    </row>
  </sheetData>
  <conditionalFormatting sqref="B2:B32">
    <cfRule type="expression" dxfId="7" priority="1">
      <formula>NOT(ISNA(VLOOKUP($A2,$S$5:$S$31,1,0)))</formula>
    </cfRule>
    <cfRule type="expression" dxfId="6" priority="2">
      <formula>WEEKDAY($A2,2)&gt;5</formula>
    </cfRule>
  </conditionalFormatting>
  <dataValidations count="2">
    <dataValidation type="list" allowBlank="1" showInputMessage="1" showErrorMessage="1" sqref="F2">
      <formula1>$N$2:$N$7</formula1>
    </dataValidation>
    <dataValidation type="list" allowBlank="1" showInputMessage="1" showErrorMessage="1" sqref="F1">
      <formula1>$O$2:$O$13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Pascal MP</dc:creator>
  <cp:lastModifiedBy>TANGUY Pascal MP</cp:lastModifiedBy>
  <dcterms:created xsi:type="dcterms:W3CDTF">2023-11-20T13:20:17Z</dcterms:created>
  <dcterms:modified xsi:type="dcterms:W3CDTF">2023-11-21T14:00:05Z</dcterms:modified>
</cp:coreProperties>
</file>