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égion\rhoda\Service Commercial\OFFRE CROCODEAL\Tristan PINEL\TP 2023\GERFLOR ST PAUL\COMPTE RENDU\CR REUNION DU 181023\"/>
    </mc:Choice>
  </mc:AlternateContent>
  <bookViews>
    <workbookView xWindow="0" yWindow="0" windowWidth="23040" windowHeight="9192"/>
  </bookViews>
  <sheets>
    <sheet name="HORAMETRE FRONTAUX" sheetId="4" r:id="rId1"/>
    <sheet name="HORAMETRE RETRACTABLES" sheetId="1" r:id="rId2"/>
    <sheet name="HORAMETRE MAGASINAGE" sheetId="3" r:id="rId3"/>
    <sheet name="HORAMETRE NACELLE" sheetId="2" r:id="rId4"/>
  </sheets>
  <definedNames>
    <definedName name="_xlnm.Print_Area" localSheetId="1">'HORAMETRE RETRACTABLES'!$A$1:$M$18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K3" i="3" l="1"/>
  <c r="K2" i="3"/>
  <c r="L1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2" i="1"/>
  <c r="K15" i="4"/>
  <c r="K3" i="4"/>
  <c r="K4" i="4"/>
  <c r="K5" i="4"/>
  <c r="K6" i="4"/>
  <c r="K7" i="4"/>
  <c r="K8" i="4"/>
  <c r="K9" i="4"/>
  <c r="K10" i="4"/>
  <c r="K11" i="4"/>
  <c r="K12" i="4"/>
  <c r="K2" i="4"/>
  <c r="K13" i="4" l="1"/>
  <c r="M2" i="1" l="1"/>
  <c r="L15" i="4" l="1"/>
  <c r="L12" i="4"/>
  <c r="L11" i="4"/>
  <c r="L10" i="4"/>
  <c r="L9" i="4"/>
  <c r="L8" i="4"/>
  <c r="L7" i="4"/>
  <c r="L6" i="4"/>
  <c r="L5" i="4"/>
  <c r="L4" i="4"/>
  <c r="L3" i="4"/>
  <c r="L2" i="4"/>
  <c r="L13" i="4" l="1"/>
  <c r="L16" i="1" l="1"/>
  <c r="M18" i="1"/>
  <c r="L3" i="3"/>
  <c r="L2" i="3"/>
  <c r="M6" i="1"/>
  <c r="M3" i="1"/>
  <c r="M4" i="1"/>
  <c r="M5" i="1"/>
  <c r="M7" i="1"/>
  <c r="M8" i="1"/>
  <c r="M9" i="1"/>
  <c r="M10" i="1"/>
  <c r="M11" i="1"/>
  <c r="M12" i="1"/>
  <c r="M13" i="1"/>
  <c r="M14" i="1"/>
  <c r="M15" i="1"/>
  <c r="L2" i="2"/>
  <c r="M16" i="1" l="1"/>
</calcChain>
</file>

<file path=xl/sharedStrings.xml><?xml version="1.0" encoding="utf-8"?>
<sst xmlns="http://schemas.openxmlformats.org/spreadsheetml/2006/main" count="220" uniqueCount="114">
  <si>
    <t>MARQUE</t>
  </si>
  <si>
    <t>TYPE</t>
  </si>
  <si>
    <t>N° DE SERIE</t>
  </si>
  <si>
    <t>N° DE PARC</t>
  </si>
  <si>
    <t>DATE DEBUT CONTRAT</t>
  </si>
  <si>
    <t>DATE FIN DE CONTRAT</t>
  </si>
  <si>
    <t>HORAMETRE</t>
  </si>
  <si>
    <t>DATE HORAMETRE</t>
  </si>
  <si>
    <t>CATERPILLAR</t>
  </si>
  <si>
    <t>NR20N2H</t>
  </si>
  <si>
    <t>RTB34A00354</t>
  </si>
  <si>
    <t>R1</t>
  </si>
  <si>
    <t>RTB34A00357</t>
  </si>
  <si>
    <t>R9</t>
  </si>
  <si>
    <t>RTB34A00358</t>
  </si>
  <si>
    <t>R2</t>
  </si>
  <si>
    <t>RTB34A00359</t>
  </si>
  <si>
    <t>R12</t>
  </si>
  <si>
    <t>RTB34A00360</t>
  </si>
  <si>
    <t>R14</t>
  </si>
  <si>
    <t>RTB34A00361</t>
  </si>
  <si>
    <t>R10</t>
  </si>
  <si>
    <t>RTB34A00362</t>
  </si>
  <si>
    <t>R11</t>
  </si>
  <si>
    <t>RTB34A00364</t>
  </si>
  <si>
    <t>R4</t>
  </si>
  <si>
    <t>RTB34A00365</t>
  </si>
  <si>
    <t>R5</t>
  </si>
  <si>
    <t>RTB34A00366</t>
  </si>
  <si>
    <t>R3</t>
  </si>
  <si>
    <t>RTB34A00367</t>
  </si>
  <si>
    <t>R8</t>
  </si>
  <si>
    <t>RTB34A00368</t>
  </si>
  <si>
    <t>R13</t>
  </si>
  <si>
    <t>RTB34A00369</t>
  </si>
  <si>
    <t>R7</t>
  </si>
  <si>
    <t>RTB34A00371</t>
  </si>
  <si>
    <t>R6</t>
  </si>
  <si>
    <t>JLG</t>
  </si>
  <si>
    <t>E450AJ</t>
  </si>
  <si>
    <t>B300017253</t>
  </si>
  <si>
    <t>MOYENNE D'HEURE/MOIS</t>
  </si>
  <si>
    <t>ENGAGEMENT REEL SUR 1 AN</t>
  </si>
  <si>
    <t>ENGAGEMENT CONTRACTUEL</t>
  </si>
  <si>
    <t>TYPE EPERON</t>
  </si>
  <si>
    <t>4M</t>
  </si>
  <si>
    <t>Double</t>
  </si>
  <si>
    <t>2M</t>
  </si>
  <si>
    <t>RTB34A00355</t>
  </si>
  <si>
    <t>ECHANTILLONS</t>
  </si>
  <si>
    <t>NO12N2FP</t>
  </si>
  <si>
    <t>RTB15B20040</t>
  </si>
  <si>
    <t>NSP16N2</t>
  </si>
  <si>
    <t>RTB12A01972</t>
  </si>
  <si>
    <t>Fourches</t>
  </si>
  <si>
    <t>Fourches (coupe refente)</t>
  </si>
  <si>
    <t>EP25N</t>
  </si>
  <si>
    <t>EP35AN</t>
  </si>
  <si>
    <t>EUB08D700806</t>
  </si>
  <si>
    <t>EUB08D700823</t>
  </si>
  <si>
    <t>EUB08D700796</t>
  </si>
  <si>
    <t>EUB08D700807</t>
  </si>
  <si>
    <t>EUB08D700794</t>
  </si>
  <si>
    <t>EUB08D700786</t>
  </si>
  <si>
    <t>EUB08D700791</t>
  </si>
  <si>
    <t>EUB08D700820</t>
  </si>
  <si>
    <t>EUB08D700795</t>
  </si>
  <si>
    <t>ETB09E60055</t>
  </si>
  <si>
    <t>ETB09E60046</t>
  </si>
  <si>
    <t>F1</t>
  </si>
  <si>
    <t>F6</t>
  </si>
  <si>
    <t>F2</t>
  </si>
  <si>
    <t>F9</t>
  </si>
  <si>
    <t>F3</t>
  </si>
  <si>
    <t>F5</t>
  </si>
  <si>
    <t>F4</t>
  </si>
  <si>
    <t>F7</t>
  </si>
  <si>
    <t>F8</t>
  </si>
  <si>
    <t>F10</t>
  </si>
  <si>
    <t>F12</t>
  </si>
  <si>
    <t>EUB08D700787</t>
  </si>
  <si>
    <t>ROCLA</t>
  </si>
  <si>
    <t>HS14F</t>
  </si>
  <si>
    <t>MOYENNE TOTAL</t>
  </si>
  <si>
    <t>EVOLUTION SUITE HORAMETRE DU 15/09/23</t>
  </si>
  <si>
    <t>+114</t>
  </si>
  <si>
    <t>+141</t>
  </si>
  <si>
    <t>+129</t>
  </si>
  <si>
    <t>+47</t>
  </si>
  <si>
    <t>+111</t>
  </si>
  <si>
    <t>+108</t>
  </si>
  <si>
    <t>+133</t>
  </si>
  <si>
    <t>+132</t>
  </si>
  <si>
    <t>+121</t>
  </si>
  <si>
    <t>+107</t>
  </si>
  <si>
    <t>+109</t>
  </si>
  <si>
    <t>+83</t>
  </si>
  <si>
    <t>+171</t>
  </si>
  <si>
    <t>+165</t>
  </si>
  <si>
    <t>+112</t>
  </si>
  <si>
    <t>+157</t>
  </si>
  <si>
    <t>+125</t>
  </si>
  <si>
    <t>+154</t>
  </si>
  <si>
    <t>+123</t>
  </si>
  <si>
    <t>+188</t>
  </si>
  <si>
    <t>+238</t>
  </si>
  <si>
    <t>+226</t>
  </si>
  <si>
    <t>+152</t>
  </si>
  <si>
    <t>+273</t>
  </si>
  <si>
    <t>+22</t>
  </si>
  <si>
    <t>+164</t>
  </si>
  <si>
    <t>+15</t>
  </si>
  <si>
    <t>+8</t>
  </si>
  <si>
    <t>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</si>
</sst>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4" borderId="1" xfId="0" applyNumberFormat="1" applyFill="1" applyBorder="1" applyAlignment="1">
      <alignment vertical="center"/>
    </xf>
    <xf numFmtId="0" fontId="0" fillId="5" borderId="1" xfId="0" applyNumberFormat="1" applyFill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1" fontId="0" fillId="0" borderId="0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4" borderId="1" xfId="0" applyNumberFormat="1" applyFill="1" applyBorder="1" applyAlignment="1">
      <alignment horizontal="right" vertical="center"/>
    </xf>
    <xf numFmtId="49" fontId="0" fillId="5" borderId="1" xfId="0" applyNumberForma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0" fillId="6" borderId="0" xfId="0" applyFill="1" applyBorder="1"/>
    <xf numFmtId="2" fontId="0" fillId="6" borderId="0" xfId="0" applyNumberFormat="1" applyFill="1" applyBorder="1" applyAlignment="1">
      <alignment horizontal="right" vertical="center"/>
    </xf>
    <xf numFmtId="49" fontId="0" fillId="6" borderId="1" xfId="0" applyNumberFormat="1" applyFill="1" applyBorder="1" applyAlignment="1">
      <alignment horizontal="right" vertical="center"/>
    </xf>
    <xf numFmtId="1" fontId="0" fillId="6" borderId="0" xfId="0" applyNumberFormat="1" applyFill="1" applyBorder="1" applyAlignment="1">
      <alignment vertical="center"/>
    </xf>
    <xf numFmtId="49" fontId="0" fillId="6" borderId="0" xfId="0" applyNumberFormat="1" applyFill="1" applyBorder="1" applyAlignment="1">
      <alignment horizontal="right" vertical="center"/>
    </xf>
    <xf numFmtId="49" fontId="1" fillId="6" borderId="0" xfId="0" applyNumberFormat="1" applyFont="1" applyFill="1" applyBorder="1" applyAlignment="1">
      <alignment horizontal="right" vertical="center"/>
    </xf>
    <xf numFmtId="49" fontId="0" fillId="6" borderId="0" xfId="0" applyNumberFormat="1" applyFill="1" applyBorder="1" applyAlignment="1">
      <alignment horizontal="right"/>
    </xf>
    <xf numFmtId="0" fontId="3" fillId="6" borderId="2" xfId="0" applyFont="1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/>
    <xf numFmtId="0" fontId="0" fillId="6" borderId="1" xfId="0" applyFill="1" applyBorder="1"/>
    <xf numFmtId="0" fontId="0" fillId="0" borderId="0" xfId="0" applyBorder="1"/>
    <xf numFmtId="1" fontId="0" fillId="0" borderId="0" xfId="0" applyNumberFormat="1" applyBorder="1" applyAlignment="1">
      <alignment horizontal="right" vertical="center"/>
    </xf>
    <xf numFmtId="1" fontId="0" fillId="6" borderId="0" xfId="0" applyNumberForma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49" fontId="0" fillId="0" borderId="0" xfId="0" applyNumberFormat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0" fillId="0" borderId="0" xfId="0" applyNumberFormat="1" applyBorder="1" applyAlignment="1">
      <alignment horizontal="right" vertical="center"/>
    </xf>
    <xf numFmtId="0" fontId="0" fillId="6" borderId="0" xfId="0" applyNumberFormat="1" applyFill="1" applyBorder="1" applyAlignment="1">
      <alignment horizontal="right" vertical="center"/>
    </xf>
    <xf numFmtId="1" fontId="0" fillId="0" borderId="1" xfId="0" applyNumberFormat="1" applyBorder="1" applyAlignment="1">
      <alignment vertical="center"/>
    </xf>
    <xf numFmtId="1" fontId="0" fillId="4" borderId="1" xfId="0" applyNumberFormat="1" applyFill="1" applyBorder="1" applyAlignment="1">
      <alignment vertical="center"/>
    </xf>
    <xf numFmtId="1" fontId="0" fillId="5" borderId="1" xfId="0" applyNumberFormat="1" applyFill="1" applyBorder="1" applyAlignment="1">
      <alignment vertical="center"/>
    </xf>
    <xf numFmtId="1" fontId="0" fillId="0" borderId="1" xfId="0" applyNumberFormat="1" applyBorder="1"/>
    <xf numFmtId="0" fontId="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/>
    <xf numFmtId="0" fontId="0" fillId="5" borderId="1" xfId="0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14" fontId="0" fillId="6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/>
    <xf numFmtId="1" fontId="0" fillId="6" borderId="1" xfId="0" applyNumberFormat="1" applyFill="1" applyBorder="1" applyAlignment="1">
      <alignment vertical="center"/>
    </xf>
    <xf numFmtId="1" fontId="0" fillId="5" borderId="1" xfId="0" applyNumberFormat="1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49" fontId="0" fillId="5" borderId="1" xfId="0" applyNumberFormat="1" applyFill="1" applyBorder="1" applyAlignment="1">
      <alignment horizontal="right"/>
    </xf>
    <xf numFmtId="0" fontId="3" fillId="6" borderId="3" xfId="0" applyFont="1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C19" sqref="C19"/>
    </sheetView>
  </sheetViews>
  <sheetFormatPr baseColWidth="10" defaultRowHeight="14.4" x14ac:dyDescent="0.3"/>
  <cols>
    <col min="1" max="1" width="14.6640625" customWidth="1"/>
    <col min="3" max="3" width="14.44140625" bestFit="1" customWidth="1"/>
    <col min="4" max="4" width="14.44140625" style="13" bestFit="1" customWidth="1"/>
    <col min="5" max="5" width="18.5546875" customWidth="1"/>
    <col min="6" max="6" width="17.33203125" customWidth="1"/>
    <col min="7" max="7" width="18.88671875" customWidth="1"/>
    <col min="8" max="8" width="16.109375" customWidth="1"/>
    <col min="9" max="10" width="20.88671875" customWidth="1"/>
    <col min="11" max="11" width="19.44140625" customWidth="1"/>
    <col min="12" max="12" width="22" customWidth="1"/>
  </cols>
  <sheetData>
    <row r="1" spans="1:12" s="19" customFormat="1" ht="56.25" customHeigh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43</v>
      </c>
      <c r="H1" s="18" t="s">
        <v>6</v>
      </c>
      <c r="I1" s="18" t="s">
        <v>7</v>
      </c>
      <c r="J1" s="18" t="s">
        <v>84</v>
      </c>
      <c r="K1" s="18" t="s">
        <v>41</v>
      </c>
      <c r="L1" s="18" t="s">
        <v>42</v>
      </c>
    </row>
    <row r="2" spans="1:12" s="8" customFormat="1" x14ac:dyDescent="0.3">
      <c r="A2" s="1" t="s">
        <v>8</v>
      </c>
      <c r="B2" s="56" t="s">
        <v>56</v>
      </c>
      <c r="C2" s="56" t="s">
        <v>58</v>
      </c>
      <c r="D2" s="57" t="s">
        <v>69</v>
      </c>
      <c r="E2" s="58">
        <v>45078</v>
      </c>
      <c r="F2" s="58">
        <v>46904</v>
      </c>
      <c r="G2" s="29">
        <v>2000</v>
      </c>
      <c r="H2" s="59">
        <v>488</v>
      </c>
      <c r="I2" s="7">
        <v>45215</v>
      </c>
      <c r="J2" s="41" t="s">
        <v>85</v>
      </c>
      <c r="K2" s="84">
        <f>H2/4.15</f>
        <v>117.59036144578312</v>
      </c>
      <c r="L2" s="73">
        <f t="shared" ref="L2:L12" si="0">K2*12</f>
        <v>1411.0843373493974</v>
      </c>
    </row>
    <row r="3" spans="1:12" s="55" customFormat="1" x14ac:dyDescent="0.3">
      <c r="A3" s="25" t="s">
        <v>8</v>
      </c>
      <c r="B3" s="63" t="s">
        <v>56</v>
      </c>
      <c r="C3" s="63" t="s">
        <v>59</v>
      </c>
      <c r="D3" s="77" t="s">
        <v>70</v>
      </c>
      <c r="E3" s="78">
        <v>45078</v>
      </c>
      <c r="F3" s="78">
        <v>46904</v>
      </c>
      <c r="G3" s="31">
        <v>2000</v>
      </c>
      <c r="H3" s="79">
        <v>258</v>
      </c>
      <c r="I3" s="27">
        <v>45215</v>
      </c>
      <c r="J3" s="43" t="s">
        <v>88</v>
      </c>
      <c r="K3" s="86">
        <f t="shared" ref="K3:K12" si="1">H3/4.15</f>
        <v>62.168674698795172</v>
      </c>
      <c r="L3" s="75">
        <f t="shared" si="0"/>
        <v>746.02409638554207</v>
      </c>
    </row>
    <row r="4" spans="1:12" s="8" customFormat="1" x14ac:dyDescent="0.3">
      <c r="A4" s="1" t="s">
        <v>8</v>
      </c>
      <c r="B4" s="56" t="s">
        <v>56</v>
      </c>
      <c r="C4" s="56" t="s">
        <v>60</v>
      </c>
      <c r="D4" s="57" t="s">
        <v>71</v>
      </c>
      <c r="E4" s="58">
        <v>45078</v>
      </c>
      <c r="F4" s="58">
        <v>46904</v>
      </c>
      <c r="G4" s="29">
        <v>2000</v>
      </c>
      <c r="H4" s="59">
        <v>551</v>
      </c>
      <c r="I4" s="7">
        <v>45215</v>
      </c>
      <c r="J4" s="41" t="s">
        <v>89</v>
      </c>
      <c r="K4" s="84">
        <f t="shared" si="1"/>
        <v>132.77108433734938</v>
      </c>
      <c r="L4" s="73">
        <f t="shared" si="0"/>
        <v>1593.2530120481924</v>
      </c>
    </row>
    <row r="5" spans="1:12" s="8" customFormat="1" x14ac:dyDescent="0.3">
      <c r="A5" s="1" t="s">
        <v>8</v>
      </c>
      <c r="B5" s="56" t="s">
        <v>56</v>
      </c>
      <c r="C5" s="56" t="s">
        <v>61</v>
      </c>
      <c r="D5" s="57" t="s">
        <v>72</v>
      </c>
      <c r="E5" s="58">
        <v>45078</v>
      </c>
      <c r="F5" s="58">
        <v>46904</v>
      </c>
      <c r="G5" s="29">
        <v>2000</v>
      </c>
      <c r="H5" s="59">
        <v>469</v>
      </c>
      <c r="I5" s="7">
        <v>45215</v>
      </c>
      <c r="J5" s="41" t="s">
        <v>90</v>
      </c>
      <c r="K5" s="84">
        <f t="shared" si="1"/>
        <v>113.01204819277108</v>
      </c>
      <c r="L5" s="73">
        <f t="shared" si="0"/>
        <v>1356.1445783132529</v>
      </c>
    </row>
    <row r="6" spans="1:12" s="55" customFormat="1" x14ac:dyDescent="0.3">
      <c r="A6" s="52" t="s">
        <v>8</v>
      </c>
      <c r="B6" s="56" t="s">
        <v>56</v>
      </c>
      <c r="C6" s="56" t="s">
        <v>62</v>
      </c>
      <c r="D6" s="57" t="s">
        <v>73</v>
      </c>
      <c r="E6" s="58">
        <v>45078</v>
      </c>
      <c r="F6" s="58">
        <v>46904</v>
      </c>
      <c r="G6" s="53">
        <v>2000</v>
      </c>
      <c r="H6" s="59">
        <v>444</v>
      </c>
      <c r="I6" s="7">
        <v>45215</v>
      </c>
      <c r="J6" s="47" t="s">
        <v>91</v>
      </c>
      <c r="K6" s="84">
        <f t="shared" si="1"/>
        <v>106.98795180722891</v>
      </c>
      <c r="L6" s="85">
        <f t="shared" si="0"/>
        <v>1283.8554216867469</v>
      </c>
    </row>
    <row r="7" spans="1:12" s="55" customFormat="1" x14ac:dyDescent="0.3">
      <c r="A7" s="52" t="s">
        <v>8</v>
      </c>
      <c r="B7" s="56" t="s">
        <v>56</v>
      </c>
      <c r="C7" s="56" t="s">
        <v>63</v>
      </c>
      <c r="D7" s="57" t="s">
        <v>74</v>
      </c>
      <c r="E7" s="58">
        <v>45078</v>
      </c>
      <c r="F7" s="58">
        <v>46904</v>
      </c>
      <c r="G7" s="53">
        <v>2000</v>
      </c>
      <c r="H7" s="59">
        <v>648</v>
      </c>
      <c r="I7" s="7">
        <v>45215</v>
      </c>
      <c r="J7" s="47" t="s">
        <v>92</v>
      </c>
      <c r="K7" s="84">
        <f t="shared" si="1"/>
        <v>156.14457831325299</v>
      </c>
      <c r="L7" s="85">
        <f t="shared" si="0"/>
        <v>1873.734939759036</v>
      </c>
    </row>
    <row r="8" spans="1:12" s="55" customFormat="1" x14ac:dyDescent="0.3">
      <c r="A8" s="52" t="s">
        <v>8</v>
      </c>
      <c r="B8" s="56" t="s">
        <v>56</v>
      </c>
      <c r="C8" s="56" t="s">
        <v>64</v>
      </c>
      <c r="D8" s="57" t="s">
        <v>75</v>
      </c>
      <c r="E8" s="58">
        <v>45078</v>
      </c>
      <c r="F8" s="58">
        <v>46904</v>
      </c>
      <c r="G8" s="53">
        <v>2000</v>
      </c>
      <c r="H8" s="59">
        <v>510</v>
      </c>
      <c r="I8" s="7">
        <v>45215</v>
      </c>
      <c r="J8" s="47" t="s">
        <v>93</v>
      </c>
      <c r="K8" s="84">
        <f t="shared" si="1"/>
        <v>122.89156626506023</v>
      </c>
      <c r="L8" s="85">
        <f t="shared" si="0"/>
        <v>1474.6987951807228</v>
      </c>
    </row>
    <row r="9" spans="1:12" s="55" customFormat="1" x14ac:dyDescent="0.3">
      <c r="A9" s="52" t="s">
        <v>8</v>
      </c>
      <c r="B9" s="56" t="s">
        <v>56</v>
      </c>
      <c r="C9" s="56" t="s">
        <v>65</v>
      </c>
      <c r="D9" s="57" t="s">
        <v>76</v>
      </c>
      <c r="E9" s="58">
        <v>45078</v>
      </c>
      <c r="F9" s="58">
        <v>46904</v>
      </c>
      <c r="G9" s="53">
        <v>2000</v>
      </c>
      <c r="H9" s="59">
        <v>492</v>
      </c>
      <c r="I9" s="7">
        <v>45215</v>
      </c>
      <c r="J9" s="47" t="s">
        <v>94</v>
      </c>
      <c r="K9" s="84">
        <f t="shared" si="1"/>
        <v>118.55421686746988</v>
      </c>
      <c r="L9" s="85">
        <f t="shared" si="0"/>
        <v>1422.6506024096384</v>
      </c>
    </row>
    <row r="10" spans="1:12" s="55" customFormat="1" x14ac:dyDescent="0.3">
      <c r="A10" s="52" t="s">
        <v>8</v>
      </c>
      <c r="B10" s="56" t="s">
        <v>56</v>
      </c>
      <c r="C10" s="56" t="s">
        <v>66</v>
      </c>
      <c r="D10" s="57" t="s">
        <v>77</v>
      </c>
      <c r="E10" s="58">
        <v>45078</v>
      </c>
      <c r="F10" s="58">
        <v>46904</v>
      </c>
      <c r="G10" s="53">
        <v>2000</v>
      </c>
      <c r="H10" s="59">
        <v>500</v>
      </c>
      <c r="I10" s="7">
        <v>45215</v>
      </c>
      <c r="J10" s="47" t="s">
        <v>95</v>
      </c>
      <c r="K10" s="84">
        <f t="shared" si="1"/>
        <v>120.48192771084337</v>
      </c>
      <c r="L10" s="85">
        <f t="shared" si="0"/>
        <v>1445.7831325301204</v>
      </c>
    </row>
    <row r="11" spans="1:12" s="55" customFormat="1" x14ac:dyDescent="0.3">
      <c r="A11" s="52" t="s">
        <v>8</v>
      </c>
      <c r="B11" s="56" t="s">
        <v>57</v>
      </c>
      <c r="C11" s="56" t="s">
        <v>67</v>
      </c>
      <c r="D11" s="57" t="s">
        <v>78</v>
      </c>
      <c r="E11" s="58">
        <v>45078</v>
      </c>
      <c r="F11" s="58">
        <v>46904</v>
      </c>
      <c r="G11" s="53">
        <v>2000</v>
      </c>
      <c r="H11" s="59">
        <v>615</v>
      </c>
      <c r="I11" s="7">
        <v>45215</v>
      </c>
      <c r="J11" s="47" t="s">
        <v>87</v>
      </c>
      <c r="K11" s="84">
        <f t="shared" si="1"/>
        <v>148.19277108433732</v>
      </c>
      <c r="L11" s="85">
        <f t="shared" si="0"/>
        <v>1778.3132530120479</v>
      </c>
    </row>
    <row r="12" spans="1:12" s="55" customFormat="1" x14ac:dyDescent="0.3">
      <c r="A12" s="52" t="s">
        <v>8</v>
      </c>
      <c r="B12" s="56" t="s">
        <v>57</v>
      </c>
      <c r="C12" s="56" t="s">
        <v>68</v>
      </c>
      <c r="D12" s="57" t="s">
        <v>79</v>
      </c>
      <c r="E12" s="58">
        <v>45078</v>
      </c>
      <c r="F12" s="58">
        <v>46904</v>
      </c>
      <c r="G12" s="53">
        <v>2000</v>
      </c>
      <c r="H12" s="59">
        <v>642</v>
      </c>
      <c r="I12" s="7">
        <v>45215</v>
      </c>
      <c r="J12" s="47" t="s">
        <v>86</v>
      </c>
      <c r="K12" s="84">
        <f t="shared" si="1"/>
        <v>154.69879518072287</v>
      </c>
      <c r="L12" s="85">
        <f t="shared" si="0"/>
        <v>1856.3855421686744</v>
      </c>
    </row>
    <row r="13" spans="1:12" s="8" customFormat="1" x14ac:dyDescent="0.3">
      <c r="A13" s="14"/>
      <c r="B13" s="14"/>
      <c r="C13" s="14"/>
      <c r="D13" s="15"/>
      <c r="E13" s="16"/>
      <c r="F13" s="16"/>
      <c r="G13" s="16"/>
      <c r="H13" s="17"/>
      <c r="I13" s="36" t="s">
        <v>83</v>
      </c>
      <c r="J13" s="44" t="s">
        <v>85</v>
      </c>
      <c r="K13" s="37">
        <f>AVERAGE(K2:K12)</f>
        <v>123.04490690032857</v>
      </c>
      <c r="L13" s="37">
        <f>AVERAGE(L2:L12)</f>
        <v>1476.5388828039429</v>
      </c>
    </row>
    <row r="14" spans="1:12" s="8" customFormat="1" x14ac:dyDescent="0.3">
      <c r="A14" s="14"/>
      <c r="B14" s="14"/>
      <c r="C14" s="14"/>
      <c r="D14" s="15"/>
      <c r="E14" s="16"/>
      <c r="F14" s="16"/>
      <c r="G14" s="16"/>
      <c r="H14" s="17"/>
      <c r="I14" s="16"/>
      <c r="J14" s="68"/>
    </row>
    <row r="15" spans="1:12" x14ac:dyDescent="0.3">
      <c r="A15" s="87" t="s">
        <v>8</v>
      </c>
      <c r="B15" s="63" t="s">
        <v>56</v>
      </c>
      <c r="C15" s="63" t="s">
        <v>80</v>
      </c>
      <c r="D15" s="88" t="s">
        <v>49</v>
      </c>
      <c r="E15" s="78">
        <v>45078</v>
      </c>
      <c r="F15" s="78">
        <v>46904</v>
      </c>
      <c r="G15" s="31">
        <v>1500</v>
      </c>
      <c r="H15" s="28">
        <v>194</v>
      </c>
      <c r="I15" s="27">
        <v>45215</v>
      </c>
      <c r="J15" s="89" t="s">
        <v>96</v>
      </c>
      <c r="K15" s="75">
        <f>H15/4.15</f>
        <v>46.746987951807228</v>
      </c>
      <c r="L15" s="75">
        <f>K15*12</f>
        <v>560.96385542168673</v>
      </c>
    </row>
    <row r="18" spans="10:10" x14ac:dyDescent="0.3">
      <c r="J18" s="71"/>
    </row>
    <row r="19" spans="10:10" x14ac:dyDescent="0.3">
      <c r="J19" s="72"/>
    </row>
    <row r="20" spans="10:10" x14ac:dyDescent="0.3">
      <c r="J20" s="71"/>
    </row>
    <row r="21" spans="10:10" x14ac:dyDescent="0.3">
      <c r="J21" s="71"/>
    </row>
    <row r="22" spans="10:10" x14ac:dyDescent="0.3">
      <c r="J22" s="72"/>
    </row>
    <row r="23" spans="10:10" x14ac:dyDescent="0.3">
      <c r="J23" s="72"/>
    </row>
    <row r="24" spans="10:10" x14ac:dyDescent="0.3">
      <c r="J24" s="72"/>
    </row>
    <row r="25" spans="10:10" x14ac:dyDescent="0.3">
      <c r="J25" s="72"/>
    </row>
    <row r="26" spans="10:10" x14ac:dyDescent="0.3">
      <c r="J26" s="72"/>
    </row>
    <row r="27" spans="10:10" x14ac:dyDescent="0.3">
      <c r="J27" s="72"/>
    </row>
    <row r="28" spans="10:10" x14ac:dyDescent="0.3">
      <c r="J28" s="7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D1" zoomScaleNormal="100" workbookViewId="0">
      <selection activeCell="M9" sqref="M9"/>
    </sheetView>
  </sheetViews>
  <sheetFormatPr baseColWidth="10" defaultRowHeight="14.4" x14ac:dyDescent="0.3"/>
  <cols>
    <col min="1" max="1" width="14.6640625" customWidth="1"/>
    <col min="3" max="3" width="14.44140625" bestFit="1" customWidth="1"/>
    <col min="4" max="4" width="14.44140625" style="13" bestFit="1" customWidth="1"/>
    <col min="5" max="5" width="23.6640625" style="13" bestFit="1" customWidth="1"/>
    <col min="6" max="6" width="18.5546875" customWidth="1"/>
    <col min="7" max="7" width="17.33203125" customWidth="1"/>
    <col min="8" max="8" width="18.88671875" customWidth="1"/>
    <col min="9" max="9" width="16.109375" customWidth="1"/>
    <col min="10" max="10" width="20.88671875" customWidth="1"/>
    <col min="11" max="11" width="21.6640625" bestFit="1" customWidth="1"/>
    <col min="12" max="12" width="19.44140625" customWidth="1"/>
    <col min="13" max="13" width="22" customWidth="1"/>
  </cols>
  <sheetData>
    <row r="1" spans="1:13" s="19" customFormat="1" ht="56.25" customHeigh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44</v>
      </c>
      <c r="F1" s="18" t="s">
        <v>4</v>
      </c>
      <c r="G1" s="18" t="s">
        <v>5</v>
      </c>
      <c r="H1" s="18" t="s">
        <v>43</v>
      </c>
      <c r="I1" s="18" t="s">
        <v>6</v>
      </c>
      <c r="J1" s="18" t="s">
        <v>7</v>
      </c>
      <c r="K1" s="18" t="s">
        <v>84</v>
      </c>
      <c r="L1" s="18" t="s">
        <v>41</v>
      </c>
      <c r="M1" s="18" t="s">
        <v>42</v>
      </c>
    </row>
    <row r="2" spans="1:13" s="8" customFormat="1" x14ac:dyDescent="0.3">
      <c r="A2" s="1" t="s">
        <v>8</v>
      </c>
      <c r="B2" s="1" t="s">
        <v>9</v>
      </c>
      <c r="C2" s="2" t="s">
        <v>10</v>
      </c>
      <c r="D2" s="11" t="s">
        <v>11</v>
      </c>
      <c r="E2" s="11" t="s">
        <v>45</v>
      </c>
      <c r="F2" s="7">
        <v>44866</v>
      </c>
      <c r="G2" s="7">
        <v>46691</v>
      </c>
      <c r="H2" s="29">
        <v>2000</v>
      </c>
      <c r="I2" s="6">
        <v>1691</v>
      </c>
      <c r="J2" s="7">
        <v>45215</v>
      </c>
      <c r="K2" s="41" t="s">
        <v>97</v>
      </c>
      <c r="L2" s="73">
        <f>I2/11.15</f>
        <v>151.65919282511211</v>
      </c>
      <c r="M2" s="73">
        <f>L2*12</f>
        <v>1819.9103139013455</v>
      </c>
    </row>
    <row r="3" spans="1:13" s="8" customFormat="1" x14ac:dyDescent="0.3">
      <c r="A3" s="1" t="s">
        <v>8</v>
      </c>
      <c r="B3" s="1" t="s">
        <v>9</v>
      </c>
      <c r="C3" s="2" t="s">
        <v>12</v>
      </c>
      <c r="D3" s="11" t="s">
        <v>13</v>
      </c>
      <c r="E3" s="11" t="s">
        <v>47</v>
      </c>
      <c r="F3" s="7">
        <v>44866</v>
      </c>
      <c r="G3" s="7">
        <v>46691</v>
      </c>
      <c r="H3" s="29">
        <v>2000</v>
      </c>
      <c r="I3" s="6">
        <v>1801</v>
      </c>
      <c r="J3" s="7">
        <v>45215</v>
      </c>
      <c r="K3" s="41" t="s">
        <v>98</v>
      </c>
      <c r="L3" s="73">
        <f t="shared" ref="L3:L15" si="0">I3/11.15</f>
        <v>161.52466367713004</v>
      </c>
      <c r="M3" s="73">
        <f t="shared" ref="M3:M15" si="1">L3*12</f>
        <v>1938.2959641255604</v>
      </c>
    </row>
    <row r="4" spans="1:13" s="8" customFormat="1" x14ac:dyDescent="0.3">
      <c r="A4" s="1" t="s">
        <v>8</v>
      </c>
      <c r="B4" s="1" t="s">
        <v>9</v>
      </c>
      <c r="C4" s="2" t="s">
        <v>14</v>
      </c>
      <c r="D4" s="11" t="s">
        <v>15</v>
      </c>
      <c r="E4" s="11" t="s">
        <v>55</v>
      </c>
      <c r="F4" s="7">
        <v>44866</v>
      </c>
      <c r="G4" s="7">
        <v>46691</v>
      </c>
      <c r="H4" s="29">
        <v>2000</v>
      </c>
      <c r="I4" s="6">
        <v>1327</v>
      </c>
      <c r="J4" s="7">
        <v>45215</v>
      </c>
      <c r="K4" s="41" t="s">
        <v>99</v>
      </c>
      <c r="L4" s="73">
        <f t="shared" si="0"/>
        <v>119.01345291479821</v>
      </c>
      <c r="M4" s="73">
        <f t="shared" si="1"/>
        <v>1428.1614349775784</v>
      </c>
    </row>
    <row r="5" spans="1:13" s="8" customFormat="1" x14ac:dyDescent="0.3">
      <c r="A5" s="1" t="s">
        <v>8</v>
      </c>
      <c r="B5" s="1" t="s">
        <v>9</v>
      </c>
      <c r="C5" s="2" t="s">
        <v>16</v>
      </c>
      <c r="D5" s="11" t="s">
        <v>17</v>
      </c>
      <c r="E5" s="11" t="s">
        <v>45</v>
      </c>
      <c r="F5" s="7">
        <v>44866</v>
      </c>
      <c r="G5" s="7">
        <v>46691</v>
      </c>
      <c r="H5" s="29">
        <v>2000</v>
      </c>
      <c r="I5" s="6">
        <v>1555</v>
      </c>
      <c r="J5" s="7">
        <v>45215</v>
      </c>
      <c r="K5" s="41" t="s">
        <v>100</v>
      </c>
      <c r="L5" s="73">
        <f t="shared" si="0"/>
        <v>139.46188340807174</v>
      </c>
      <c r="M5" s="73">
        <f t="shared" si="1"/>
        <v>1673.5426008968609</v>
      </c>
    </row>
    <row r="6" spans="1:13" s="8" customFormat="1" x14ac:dyDescent="0.3">
      <c r="A6" s="20" t="s">
        <v>8</v>
      </c>
      <c r="B6" s="20" t="s">
        <v>9</v>
      </c>
      <c r="C6" s="21" t="s">
        <v>18</v>
      </c>
      <c r="D6" s="22" t="s">
        <v>19</v>
      </c>
      <c r="E6" s="22" t="s">
        <v>54</v>
      </c>
      <c r="F6" s="23">
        <v>44866</v>
      </c>
      <c r="G6" s="23">
        <v>46691</v>
      </c>
      <c r="H6" s="30">
        <v>2000</v>
      </c>
      <c r="I6" s="24">
        <v>530</v>
      </c>
      <c r="J6" s="23">
        <v>45215</v>
      </c>
      <c r="K6" s="42" t="s">
        <v>101</v>
      </c>
      <c r="L6" s="74">
        <f t="shared" si="0"/>
        <v>47.533632286995513</v>
      </c>
      <c r="M6" s="74">
        <f t="shared" si="1"/>
        <v>570.40358744394621</v>
      </c>
    </row>
    <row r="7" spans="1:13" s="8" customFormat="1" x14ac:dyDescent="0.3">
      <c r="A7" s="1" t="s">
        <v>8</v>
      </c>
      <c r="B7" s="1" t="s">
        <v>9</v>
      </c>
      <c r="C7" s="2" t="s">
        <v>20</v>
      </c>
      <c r="D7" s="11" t="s">
        <v>21</v>
      </c>
      <c r="E7" s="11" t="s">
        <v>45</v>
      </c>
      <c r="F7" s="7">
        <v>44866</v>
      </c>
      <c r="G7" s="7">
        <v>46691</v>
      </c>
      <c r="H7" s="29">
        <v>2000</v>
      </c>
      <c r="I7" s="6">
        <v>1649</v>
      </c>
      <c r="J7" s="7">
        <v>45215</v>
      </c>
      <c r="K7" s="41" t="s">
        <v>102</v>
      </c>
      <c r="L7" s="73">
        <f t="shared" si="0"/>
        <v>147.89237668161434</v>
      </c>
      <c r="M7" s="73">
        <f t="shared" si="1"/>
        <v>1774.708520179372</v>
      </c>
    </row>
    <row r="8" spans="1:13" s="8" customFormat="1" x14ac:dyDescent="0.3">
      <c r="A8" s="25" t="s">
        <v>8</v>
      </c>
      <c r="B8" s="25" t="s">
        <v>9</v>
      </c>
      <c r="C8" s="70" t="s">
        <v>22</v>
      </c>
      <c r="D8" s="26" t="s">
        <v>23</v>
      </c>
      <c r="E8" s="26" t="s">
        <v>46</v>
      </c>
      <c r="F8" s="27">
        <v>44866</v>
      </c>
      <c r="G8" s="27">
        <v>46691</v>
      </c>
      <c r="H8" s="31">
        <v>2000</v>
      </c>
      <c r="I8" s="28">
        <v>882</v>
      </c>
      <c r="J8" s="27">
        <v>45215</v>
      </c>
      <c r="K8" s="43" t="s">
        <v>96</v>
      </c>
      <c r="L8" s="75">
        <f t="shared" si="0"/>
        <v>79.103139013452918</v>
      </c>
      <c r="M8" s="75">
        <f t="shared" si="1"/>
        <v>949.23766816143507</v>
      </c>
    </row>
    <row r="9" spans="1:13" s="8" customFormat="1" x14ac:dyDescent="0.3">
      <c r="A9" s="1" t="s">
        <v>8</v>
      </c>
      <c r="B9" s="1" t="s">
        <v>9</v>
      </c>
      <c r="C9" s="2" t="s">
        <v>24</v>
      </c>
      <c r="D9" s="11" t="s">
        <v>25</v>
      </c>
      <c r="E9" s="11" t="s">
        <v>47</v>
      </c>
      <c r="F9" s="7">
        <v>44866</v>
      </c>
      <c r="G9" s="7">
        <v>46691</v>
      </c>
      <c r="H9" s="29">
        <v>2000</v>
      </c>
      <c r="I9" s="6">
        <v>1666</v>
      </c>
      <c r="J9" s="7">
        <v>45215</v>
      </c>
      <c r="K9" s="41" t="s">
        <v>103</v>
      </c>
      <c r="L9" s="73">
        <f t="shared" si="0"/>
        <v>149.4170403587444</v>
      </c>
      <c r="M9" s="73">
        <f t="shared" si="1"/>
        <v>1793.0044843049327</v>
      </c>
    </row>
    <row r="10" spans="1:13" s="55" customFormat="1" x14ac:dyDescent="0.3">
      <c r="A10" s="52" t="s">
        <v>8</v>
      </c>
      <c r="B10" s="52" t="s">
        <v>9</v>
      </c>
      <c r="C10" s="90" t="s">
        <v>26</v>
      </c>
      <c r="D10" s="83" t="s">
        <v>27</v>
      </c>
      <c r="E10" s="83" t="s">
        <v>47</v>
      </c>
      <c r="F10" s="91">
        <v>44866</v>
      </c>
      <c r="G10" s="91">
        <v>46691</v>
      </c>
      <c r="H10" s="53">
        <v>2000</v>
      </c>
      <c r="I10" s="54">
        <v>2080</v>
      </c>
      <c r="J10" s="91">
        <v>45215</v>
      </c>
      <c r="K10" s="47" t="s">
        <v>104</v>
      </c>
      <c r="L10" s="73">
        <f t="shared" si="0"/>
        <v>186.54708520179372</v>
      </c>
      <c r="M10" s="85">
        <f t="shared" si="1"/>
        <v>2238.5650224215246</v>
      </c>
    </row>
    <row r="11" spans="1:13" s="8" customFormat="1" x14ac:dyDescent="0.3">
      <c r="A11" s="20" t="s">
        <v>8</v>
      </c>
      <c r="B11" s="20" t="s">
        <v>9</v>
      </c>
      <c r="C11" s="21" t="s">
        <v>28</v>
      </c>
      <c r="D11" s="22" t="s">
        <v>29</v>
      </c>
      <c r="E11" s="22" t="s">
        <v>47</v>
      </c>
      <c r="F11" s="23">
        <v>44866</v>
      </c>
      <c r="G11" s="23">
        <v>46691</v>
      </c>
      <c r="H11" s="30">
        <v>2000</v>
      </c>
      <c r="I11" s="24">
        <v>2331</v>
      </c>
      <c r="J11" s="23">
        <v>45215</v>
      </c>
      <c r="K11" s="42" t="s">
        <v>105</v>
      </c>
      <c r="L11" s="74">
        <f t="shared" si="0"/>
        <v>209.05829596412556</v>
      </c>
      <c r="M11" s="74">
        <f t="shared" si="1"/>
        <v>2508.6995515695066</v>
      </c>
    </row>
    <row r="12" spans="1:13" s="55" customFormat="1" x14ac:dyDescent="0.3">
      <c r="A12" s="20" t="s">
        <v>8</v>
      </c>
      <c r="B12" s="20" t="s">
        <v>9</v>
      </c>
      <c r="C12" s="21" t="s">
        <v>30</v>
      </c>
      <c r="D12" s="22" t="s">
        <v>31</v>
      </c>
      <c r="E12" s="22" t="s">
        <v>47</v>
      </c>
      <c r="F12" s="23">
        <v>44866</v>
      </c>
      <c r="G12" s="23">
        <v>46691</v>
      </c>
      <c r="H12" s="30">
        <v>2000</v>
      </c>
      <c r="I12" s="24">
        <v>2308</v>
      </c>
      <c r="J12" s="23">
        <v>45215</v>
      </c>
      <c r="K12" s="42" t="s">
        <v>101</v>
      </c>
      <c r="L12" s="74">
        <f t="shared" si="0"/>
        <v>206.99551569506727</v>
      </c>
      <c r="M12" s="74">
        <f t="shared" si="1"/>
        <v>2483.9461883408071</v>
      </c>
    </row>
    <row r="13" spans="1:13" s="8" customFormat="1" x14ac:dyDescent="0.3">
      <c r="A13" s="20" t="s">
        <v>8</v>
      </c>
      <c r="B13" s="20" t="s">
        <v>9</v>
      </c>
      <c r="C13" s="21" t="s">
        <v>32</v>
      </c>
      <c r="D13" s="22" t="s">
        <v>33</v>
      </c>
      <c r="E13" s="22" t="s">
        <v>47</v>
      </c>
      <c r="F13" s="23">
        <v>44866</v>
      </c>
      <c r="G13" s="23">
        <v>46691</v>
      </c>
      <c r="H13" s="30">
        <v>2000</v>
      </c>
      <c r="I13" s="24">
        <v>2309</v>
      </c>
      <c r="J13" s="23">
        <v>45215</v>
      </c>
      <c r="K13" s="42" t="s">
        <v>106</v>
      </c>
      <c r="L13" s="74">
        <f t="shared" si="0"/>
        <v>207.08520179372198</v>
      </c>
      <c r="M13" s="74">
        <f t="shared" si="1"/>
        <v>2485.0224215246635</v>
      </c>
    </row>
    <row r="14" spans="1:13" s="8" customFormat="1" x14ac:dyDescent="0.3">
      <c r="A14" s="3" t="s">
        <v>8</v>
      </c>
      <c r="B14" s="3" t="s">
        <v>9</v>
      </c>
      <c r="C14" s="4" t="s">
        <v>34</v>
      </c>
      <c r="D14" s="12" t="s">
        <v>35</v>
      </c>
      <c r="E14" s="12" t="s">
        <v>45</v>
      </c>
      <c r="F14" s="10">
        <v>44866</v>
      </c>
      <c r="G14" s="10">
        <v>46691</v>
      </c>
      <c r="H14" s="32">
        <v>2000</v>
      </c>
      <c r="I14" s="9">
        <v>1282</v>
      </c>
      <c r="J14" s="7">
        <v>45215</v>
      </c>
      <c r="K14" s="41" t="s">
        <v>107</v>
      </c>
      <c r="L14" s="73">
        <f t="shared" si="0"/>
        <v>114.97757847533632</v>
      </c>
      <c r="M14" s="73">
        <f t="shared" si="1"/>
        <v>1379.7309417040358</v>
      </c>
    </row>
    <row r="15" spans="1:13" s="8" customFormat="1" x14ac:dyDescent="0.3">
      <c r="A15" s="69" t="s">
        <v>8</v>
      </c>
      <c r="B15" s="69" t="s">
        <v>9</v>
      </c>
      <c r="C15" s="69" t="s">
        <v>36</v>
      </c>
      <c r="D15" s="22" t="s">
        <v>37</v>
      </c>
      <c r="E15" s="22" t="s">
        <v>47</v>
      </c>
      <c r="F15" s="23">
        <v>44866</v>
      </c>
      <c r="G15" s="23">
        <v>46691</v>
      </c>
      <c r="H15" s="30">
        <v>2000</v>
      </c>
      <c r="I15" s="24">
        <v>2510</v>
      </c>
      <c r="J15" s="23">
        <v>45215</v>
      </c>
      <c r="K15" s="42" t="s">
        <v>108</v>
      </c>
      <c r="L15" s="74">
        <f t="shared" si="0"/>
        <v>225.11210762331837</v>
      </c>
      <c r="M15" s="74">
        <f t="shared" si="1"/>
        <v>2701.3452914798204</v>
      </c>
    </row>
    <row r="16" spans="1:13" s="8" customFormat="1" x14ac:dyDescent="0.3">
      <c r="A16" s="14"/>
      <c r="B16" s="14"/>
      <c r="C16" s="14"/>
      <c r="D16" s="15"/>
      <c r="E16" s="15"/>
      <c r="F16" s="16"/>
      <c r="G16" s="16"/>
      <c r="H16" s="16"/>
      <c r="I16" s="17"/>
      <c r="J16" s="36" t="s">
        <v>83</v>
      </c>
      <c r="K16" s="44" t="s">
        <v>110</v>
      </c>
      <c r="L16" s="37">
        <f>AVERAGE(L2:L15)</f>
        <v>153.24151185137731</v>
      </c>
      <c r="M16" s="37">
        <f>AVERAGE(M2:M15)</f>
        <v>1838.8981422165277</v>
      </c>
    </row>
    <row r="17" spans="1:13" s="8" customFormat="1" x14ac:dyDescent="0.3">
      <c r="A17" s="14"/>
      <c r="B17" s="14"/>
      <c r="C17" s="14"/>
      <c r="D17" s="15"/>
      <c r="E17" s="15"/>
      <c r="F17" s="16"/>
      <c r="G17" s="16"/>
      <c r="H17" s="16"/>
      <c r="I17" s="17"/>
      <c r="J17" s="16"/>
      <c r="K17" s="40"/>
    </row>
    <row r="18" spans="1:13" x14ac:dyDescent="0.3">
      <c r="A18" s="64" t="s">
        <v>8</v>
      </c>
      <c r="B18" s="64" t="s">
        <v>9</v>
      </c>
      <c r="C18" s="65" t="s">
        <v>48</v>
      </c>
      <c r="D18" s="65" t="s">
        <v>49</v>
      </c>
      <c r="E18" s="22" t="s">
        <v>54</v>
      </c>
      <c r="F18" s="66">
        <v>44866</v>
      </c>
      <c r="G18" s="66">
        <v>46691</v>
      </c>
      <c r="H18" s="30">
        <v>1500</v>
      </c>
      <c r="I18" s="24">
        <v>154</v>
      </c>
      <c r="J18" s="23">
        <v>45215</v>
      </c>
      <c r="K18" s="67" t="s">
        <v>109</v>
      </c>
      <c r="L18" s="74">
        <f>I18/11.15</f>
        <v>13.811659192825111</v>
      </c>
      <c r="M18" s="74">
        <f>L18*12</f>
        <v>165.73991031390133</v>
      </c>
    </row>
    <row r="19" spans="1:13" x14ac:dyDescent="0.3">
      <c r="A19" s="56" t="s">
        <v>81</v>
      </c>
      <c r="B19" s="80" t="s">
        <v>82</v>
      </c>
      <c r="C19" s="81">
        <v>5836018</v>
      </c>
      <c r="D19" s="81" t="s">
        <v>49</v>
      </c>
      <c r="E19" s="83">
        <v>1857</v>
      </c>
      <c r="F19" s="82">
        <v>45108</v>
      </c>
      <c r="G19" s="82">
        <v>46568</v>
      </c>
      <c r="H19" s="59">
        <v>800</v>
      </c>
      <c r="I19" s="54">
        <v>3164</v>
      </c>
      <c r="J19" s="7">
        <v>45215</v>
      </c>
      <c r="K19" s="59"/>
      <c r="L19" s="59"/>
      <c r="M19" s="59"/>
    </row>
    <row r="20" spans="1:13" x14ac:dyDescent="0.3">
      <c r="K20" s="45"/>
    </row>
    <row r="21" spans="1:13" x14ac:dyDescent="0.3">
      <c r="K21" s="46"/>
      <c r="L21" s="45"/>
    </row>
    <row r="22" spans="1:13" x14ac:dyDescent="0.3">
      <c r="I22" s="60"/>
      <c r="J22" s="61"/>
      <c r="K22" s="46"/>
      <c r="L22" s="45"/>
    </row>
    <row r="23" spans="1:13" x14ac:dyDescent="0.3">
      <c r="I23" s="60"/>
      <c r="J23" s="61"/>
      <c r="K23" s="46"/>
      <c r="L23" s="45"/>
    </row>
    <row r="24" spans="1:13" x14ac:dyDescent="0.3">
      <c r="I24" s="60"/>
      <c r="J24" s="61"/>
      <c r="K24" s="46"/>
      <c r="L24" s="45"/>
    </row>
    <row r="25" spans="1:13" x14ac:dyDescent="0.3">
      <c r="I25" s="60"/>
      <c r="J25" s="61"/>
      <c r="K25" s="46"/>
      <c r="L25" s="45"/>
    </row>
    <row r="26" spans="1:13" x14ac:dyDescent="0.3">
      <c r="I26" s="60"/>
      <c r="J26" s="62"/>
      <c r="K26" s="46"/>
      <c r="L26" s="45"/>
    </row>
    <row r="27" spans="1:13" x14ac:dyDescent="0.3">
      <c r="I27" s="60"/>
      <c r="J27" s="62"/>
      <c r="K27" s="46"/>
      <c r="L27" s="45"/>
    </row>
    <row r="28" spans="1:13" x14ac:dyDescent="0.3">
      <c r="I28" s="60"/>
      <c r="J28" s="62"/>
      <c r="K28" s="46"/>
      <c r="L28" s="45"/>
    </row>
    <row r="29" spans="1:13" x14ac:dyDescent="0.3">
      <c r="I29" s="60"/>
      <c r="J29" s="62"/>
      <c r="K29" s="46"/>
      <c r="L29" s="45"/>
    </row>
    <row r="30" spans="1:13" x14ac:dyDescent="0.3">
      <c r="I30" s="60"/>
      <c r="J30" s="62"/>
      <c r="K30" s="46"/>
      <c r="L30" s="45"/>
    </row>
    <row r="31" spans="1:13" x14ac:dyDescent="0.3">
      <c r="I31" s="60"/>
      <c r="J31" s="62"/>
      <c r="K31" s="46"/>
      <c r="L31" s="45"/>
    </row>
    <row r="32" spans="1:13" x14ac:dyDescent="0.3">
      <c r="I32" s="60"/>
      <c r="J32" s="62"/>
      <c r="K32" s="46"/>
      <c r="L32" s="45"/>
    </row>
    <row r="33" spans="9:12" x14ac:dyDescent="0.3">
      <c r="I33" s="60"/>
      <c r="J33" s="61"/>
      <c r="K33" s="46"/>
      <c r="L33" s="45"/>
    </row>
    <row r="34" spans="9:12" x14ac:dyDescent="0.3">
      <c r="I34" s="60"/>
      <c r="J34" s="61"/>
      <c r="K34" s="46"/>
      <c r="L34" s="45"/>
    </row>
    <row r="35" spans="9:12" x14ac:dyDescent="0.3">
      <c r="I35" s="60"/>
      <c r="J35" s="61"/>
      <c r="K35" s="60"/>
      <c r="L35" s="60"/>
    </row>
    <row r="36" spans="9:12" x14ac:dyDescent="0.3">
      <c r="I36" s="60"/>
      <c r="J36" s="60"/>
      <c r="K36" s="60"/>
      <c r="L36" s="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D1" workbookViewId="0">
      <selection activeCell="J11" sqref="J11"/>
    </sheetView>
  </sheetViews>
  <sheetFormatPr baseColWidth="10" defaultRowHeight="14.4" x14ac:dyDescent="0.3"/>
  <cols>
    <col min="1" max="1" width="12.44140625" bestFit="1" customWidth="1"/>
    <col min="3" max="4" width="14.44140625" bestFit="1" customWidth="1"/>
    <col min="5" max="5" width="19.6640625" customWidth="1"/>
    <col min="6" max="6" width="18.6640625" customWidth="1"/>
    <col min="7" max="7" width="20.6640625" customWidth="1"/>
    <col min="8" max="8" width="16" bestFit="1" customWidth="1"/>
    <col min="9" max="9" width="22.88671875" bestFit="1" customWidth="1"/>
    <col min="10" max="10" width="21.6640625" bestFit="1" customWidth="1"/>
    <col min="11" max="11" width="23.5546875" customWidth="1"/>
    <col min="12" max="12" width="24.5546875" customWidth="1"/>
  </cols>
  <sheetData>
    <row r="1" spans="1:12" s="19" customFormat="1" ht="54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43</v>
      </c>
      <c r="H1" s="18" t="s">
        <v>6</v>
      </c>
      <c r="I1" s="18" t="s">
        <v>7</v>
      </c>
      <c r="J1" s="18" t="s">
        <v>84</v>
      </c>
      <c r="K1" s="18" t="s">
        <v>41</v>
      </c>
      <c r="L1" s="18" t="s">
        <v>42</v>
      </c>
    </row>
    <row r="2" spans="1:12" x14ac:dyDescent="0.3">
      <c r="A2" s="33" t="s">
        <v>8</v>
      </c>
      <c r="B2" s="33" t="s">
        <v>50</v>
      </c>
      <c r="C2" s="34" t="s">
        <v>51</v>
      </c>
      <c r="D2" s="34" t="s">
        <v>49</v>
      </c>
      <c r="E2" s="35">
        <v>44835</v>
      </c>
      <c r="F2" s="35">
        <v>46660</v>
      </c>
      <c r="G2" s="38">
        <v>1500</v>
      </c>
      <c r="H2" s="39">
        <v>128</v>
      </c>
      <c r="I2" s="7">
        <v>45215</v>
      </c>
      <c r="J2" s="47" t="s">
        <v>111</v>
      </c>
      <c r="K2" s="76">
        <f>H2/12.15</f>
        <v>10.534979423868313</v>
      </c>
      <c r="L2" s="76">
        <f>K2*12</f>
        <v>126.41975308641975</v>
      </c>
    </row>
    <row r="3" spans="1:12" x14ac:dyDescent="0.3">
      <c r="A3" s="33" t="s">
        <v>8</v>
      </c>
      <c r="B3" s="33" t="s">
        <v>52</v>
      </c>
      <c r="C3" s="34" t="s">
        <v>53</v>
      </c>
      <c r="D3" s="34" t="s">
        <v>49</v>
      </c>
      <c r="E3" s="35">
        <v>44835</v>
      </c>
      <c r="F3" s="35">
        <v>46660</v>
      </c>
      <c r="G3" s="38">
        <v>1500</v>
      </c>
      <c r="H3" s="39">
        <v>79</v>
      </c>
      <c r="I3" s="7">
        <v>45215</v>
      </c>
      <c r="J3" s="47" t="s">
        <v>112</v>
      </c>
      <c r="K3" s="76">
        <f>H3/12.15</f>
        <v>6.5020576131687244</v>
      </c>
      <c r="L3" s="76">
        <f>K3*12</f>
        <v>78.024691358024697</v>
      </c>
    </row>
    <row r="4" spans="1:12" x14ac:dyDescent="0.3">
      <c r="J4" s="49"/>
    </row>
    <row r="5" spans="1:12" x14ac:dyDescent="0.3">
      <c r="J5" s="49"/>
    </row>
    <row r="6" spans="1:12" x14ac:dyDescent="0.3">
      <c r="J6" s="49"/>
    </row>
    <row r="7" spans="1:12" x14ac:dyDescent="0.3">
      <c r="J7" s="49"/>
    </row>
    <row r="8" spans="1:12" x14ac:dyDescent="0.3">
      <c r="J8" s="49"/>
    </row>
    <row r="9" spans="1:12" x14ac:dyDescent="0.3">
      <c r="J9" s="49"/>
    </row>
    <row r="10" spans="1:12" x14ac:dyDescent="0.3">
      <c r="J10" s="49"/>
    </row>
    <row r="11" spans="1:12" x14ac:dyDescent="0.3">
      <c r="J11" s="49"/>
    </row>
    <row r="12" spans="1:12" x14ac:dyDescent="0.3">
      <c r="J12" s="49"/>
    </row>
    <row r="13" spans="1:12" x14ac:dyDescent="0.3">
      <c r="J13" s="49"/>
    </row>
    <row r="14" spans="1:12" x14ac:dyDescent="0.3">
      <c r="J14" s="49"/>
    </row>
    <row r="15" spans="1:12" x14ac:dyDescent="0.3">
      <c r="J15" s="49"/>
    </row>
    <row r="16" spans="1:12" x14ac:dyDescent="0.3">
      <c r="J16" s="50"/>
    </row>
    <row r="17" spans="10:10" x14ac:dyDescent="0.3">
      <c r="J17" s="48"/>
    </row>
    <row r="18" spans="10:10" x14ac:dyDescent="0.3">
      <c r="J18" s="51"/>
    </row>
    <row r="20" spans="10:10" x14ac:dyDescent="0.3">
      <c r="J20" s="45"/>
    </row>
    <row r="21" spans="10:10" x14ac:dyDescent="0.3">
      <c r="J21" s="46"/>
    </row>
    <row r="22" spans="10:10" x14ac:dyDescent="0.3">
      <c r="J22" s="46"/>
    </row>
    <row r="23" spans="10:10" x14ac:dyDescent="0.3">
      <c r="J23" s="46"/>
    </row>
    <row r="24" spans="10:10" x14ac:dyDescent="0.3">
      <c r="J24" s="46"/>
    </row>
    <row r="25" spans="10:10" x14ac:dyDescent="0.3">
      <c r="J25" s="46"/>
    </row>
    <row r="26" spans="10:10" x14ac:dyDescent="0.3">
      <c r="J26" s="46"/>
    </row>
    <row r="27" spans="10:10" x14ac:dyDescent="0.3">
      <c r="J27" s="46"/>
    </row>
    <row r="28" spans="10:10" x14ac:dyDescent="0.3">
      <c r="J28" s="46"/>
    </row>
    <row r="29" spans="10:10" x14ac:dyDescent="0.3">
      <c r="J29" s="46"/>
    </row>
    <row r="30" spans="10:10" x14ac:dyDescent="0.3">
      <c r="J30" s="46"/>
    </row>
    <row r="31" spans="10:10" x14ac:dyDescent="0.3">
      <c r="J31" s="46"/>
    </row>
    <row r="32" spans="10:10" x14ac:dyDescent="0.3">
      <c r="J32" s="46"/>
    </row>
    <row r="33" spans="10:10" x14ac:dyDescent="0.3">
      <c r="J33" s="46"/>
    </row>
    <row r="34" spans="10:10" x14ac:dyDescent="0.3">
      <c r="J34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K2" sqref="K2"/>
    </sheetView>
  </sheetViews>
  <sheetFormatPr baseColWidth="10" defaultRowHeight="14.4" x14ac:dyDescent="0.3"/>
  <cols>
    <col min="1" max="1" width="12.109375" bestFit="1" customWidth="1"/>
    <col min="2" max="2" width="7.44140625" bestFit="1" customWidth="1"/>
    <col min="3" max="3" width="11.33203125" bestFit="1" customWidth="1"/>
    <col min="5" max="5" width="16.109375" customWidth="1"/>
    <col min="6" max="6" width="16.44140625" customWidth="1"/>
    <col min="7" max="7" width="20.109375" customWidth="1"/>
    <col min="8" max="8" width="17.109375" customWidth="1"/>
    <col min="9" max="9" width="15.6640625" customWidth="1"/>
    <col min="10" max="10" width="21.6640625" bestFit="1" customWidth="1"/>
    <col min="11" max="11" width="18.88671875" customWidth="1"/>
    <col min="12" max="12" width="19" customWidth="1"/>
  </cols>
  <sheetData>
    <row r="1" spans="1:12" ht="50.25" customHeigh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43</v>
      </c>
      <c r="H1" s="18" t="s">
        <v>6</v>
      </c>
      <c r="I1" s="18" t="s">
        <v>7</v>
      </c>
      <c r="J1" s="18" t="s">
        <v>84</v>
      </c>
      <c r="K1" s="18" t="s">
        <v>41</v>
      </c>
      <c r="L1" s="18" t="s">
        <v>42</v>
      </c>
    </row>
    <row r="2" spans="1:12" s="8" customFormat="1" x14ac:dyDescent="0.3">
      <c r="A2" s="5" t="s">
        <v>38</v>
      </c>
      <c r="B2" s="5" t="s">
        <v>39</v>
      </c>
      <c r="C2" s="5" t="s">
        <v>40</v>
      </c>
      <c r="D2" s="11"/>
      <c r="E2" s="7">
        <v>44958</v>
      </c>
      <c r="F2" s="7">
        <v>46783</v>
      </c>
      <c r="G2" s="29">
        <v>500</v>
      </c>
      <c r="H2" s="6">
        <v>62</v>
      </c>
      <c r="I2" s="7">
        <v>45215</v>
      </c>
      <c r="J2" s="47" t="s">
        <v>113</v>
      </c>
      <c r="K2" s="73">
        <f>H2/8.15</f>
        <v>7.6073619631901837</v>
      </c>
      <c r="L2" s="73">
        <f>K2*12</f>
        <v>91.288343558282207</v>
      </c>
    </row>
    <row r="3" spans="1:12" x14ac:dyDescent="0.3">
      <c r="J3" s="49"/>
    </row>
    <row r="4" spans="1:12" x14ac:dyDescent="0.3">
      <c r="J4" s="49"/>
    </row>
    <row r="5" spans="1:12" x14ac:dyDescent="0.3">
      <c r="J5" s="49"/>
    </row>
    <row r="6" spans="1:12" x14ac:dyDescent="0.3">
      <c r="J6" s="49"/>
    </row>
    <row r="7" spans="1:12" x14ac:dyDescent="0.3">
      <c r="J7" s="49"/>
    </row>
    <row r="8" spans="1:12" x14ac:dyDescent="0.3">
      <c r="J8" s="49"/>
    </row>
    <row r="9" spans="1:12" x14ac:dyDescent="0.3">
      <c r="J9" s="49"/>
    </row>
    <row r="10" spans="1:12" x14ac:dyDescent="0.3">
      <c r="J10" s="49"/>
    </row>
    <row r="11" spans="1:12" x14ac:dyDescent="0.3">
      <c r="J11" s="49"/>
    </row>
    <row r="12" spans="1:12" x14ac:dyDescent="0.3">
      <c r="J12" s="49"/>
    </row>
    <row r="13" spans="1:12" x14ac:dyDescent="0.3">
      <c r="J13" s="49"/>
    </row>
    <row r="14" spans="1:12" x14ac:dyDescent="0.3">
      <c r="J14" s="49"/>
    </row>
    <row r="15" spans="1:12" x14ac:dyDescent="0.3">
      <c r="J15" s="49"/>
    </row>
    <row r="16" spans="1:12" x14ac:dyDescent="0.3">
      <c r="J16" s="50"/>
    </row>
    <row r="17" spans="10:10" x14ac:dyDescent="0.3">
      <c r="J17" s="48"/>
    </row>
    <row r="18" spans="10:10" x14ac:dyDescent="0.3">
      <c r="J18" s="51"/>
    </row>
    <row r="20" spans="10:10" x14ac:dyDescent="0.3">
      <c r="J20" s="45"/>
    </row>
    <row r="21" spans="10:10" x14ac:dyDescent="0.3">
      <c r="J21" s="46"/>
    </row>
    <row r="22" spans="10:10" x14ac:dyDescent="0.3">
      <c r="J22" s="46"/>
    </row>
    <row r="23" spans="10:10" x14ac:dyDescent="0.3">
      <c r="J23" s="46"/>
    </row>
    <row r="24" spans="10:10" x14ac:dyDescent="0.3">
      <c r="J24" s="46"/>
    </row>
    <row r="25" spans="10:10" x14ac:dyDescent="0.3">
      <c r="J25" s="46"/>
    </row>
    <row r="26" spans="10:10" x14ac:dyDescent="0.3">
      <c r="J26" s="46"/>
    </row>
    <row r="27" spans="10:10" x14ac:dyDescent="0.3">
      <c r="J27" s="46"/>
    </row>
    <row r="28" spans="10:10" x14ac:dyDescent="0.3">
      <c r="J28" s="46"/>
    </row>
    <row r="29" spans="10:10" x14ac:dyDescent="0.3">
      <c r="J29" s="46"/>
    </row>
    <row r="30" spans="10:10" x14ac:dyDescent="0.3">
      <c r="J30" s="46"/>
    </row>
    <row r="31" spans="10:10" x14ac:dyDescent="0.3">
      <c r="J31" s="46"/>
    </row>
    <row r="32" spans="10:10" x14ac:dyDescent="0.3">
      <c r="J32" s="46"/>
    </row>
    <row r="33" spans="10:10" x14ac:dyDescent="0.3">
      <c r="J33" s="46"/>
    </row>
    <row r="34" spans="10:10" x14ac:dyDescent="0.3">
      <c r="J34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HORAMETRE FRONTAUX</vt:lpstr>
      <vt:lpstr>HORAMETRE RETRACTABLES</vt:lpstr>
      <vt:lpstr>HORAMETRE MAGASINAGE</vt:lpstr>
      <vt:lpstr>HORAMETRE NACELLE</vt:lpstr>
      <vt:lpstr>'HORAMETRE RETRACTABLES'!Zone_d_impression</vt:lpstr>
    </vt:vector>
  </TitlesOfParts>
  <Company>APROLIS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Pinel</dc:creator>
  <cp:lastModifiedBy>Tristan Pinel</cp:lastModifiedBy>
  <dcterms:created xsi:type="dcterms:W3CDTF">2023-04-25T07:58:53Z</dcterms:created>
  <dcterms:modified xsi:type="dcterms:W3CDTF">2023-10-17T16:51:41Z</dcterms:modified>
</cp:coreProperties>
</file>