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C785C87C-BC10-4D98-9025-9B12B9387CA4}" xr6:coauthVersionLast="47" xr6:coauthVersionMax="47" xr10:uidLastSave="{00000000-0000-0000-0000-000000000000}"/>
  <bookViews>
    <workbookView xWindow="-120" yWindow="-120" windowWidth="29040" windowHeight="16440" tabRatio="749" xr2:uid="{00000000-000D-0000-FFFF-FFFF00000000}"/>
  </bookViews>
  <sheets>
    <sheet name="Recap" sheetId="40" r:id="rId1"/>
    <sheet name="CREPE SUCREE" sheetId="34" r:id="rId2"/>
    <sheet name="QUICH LAURAINE" sheetId="37" r:id="rId3"/>
    <sheet name="Pancake" sheetId="38" r:id="rId4"/>
  </sheets>
  <definedNames>
    <definedName name="__1_">#REF!</definedName>
    <definedName name="__2_">#REF!</definedName>
    <definedName name="_1_">#REF!</definedName>
    <definedName name="_2_">#REF!</definedName>
    <definedName name="az">#REF!</definedName>
    <definedName name="bnv">#REF!</definedName>
    <definedName name="calcul_du_ht_sc">#REF!</definedName>
    <definedName name="clients">#REF!</definedName>
    <definedName name="co">#REF!</definedName>
    <definedName name="condition.">#REF!</definedName>
    <definedName name="Cost">#REF!</definedName>
    <definedName name="COSTb">#REF!</definedName>
    <definedName name="D_BEV_CAV_DLP">#REF!</definedName>
    <definedName name="D_BEV_CAV_WDS">#REF!</definedName>
    <definedName name="Date">#REF!</definedName>
    <definedName name="des">#REF!</definedName>
    <definedName name="Description">#REF!</definedName>
    <definedName name="df">#REF!</definedName>
    <definedName name="DonnéesExternes_1" localSheetId="0" hidden="1">Recap!$B$1:$G$10</definedName>
    <definedName name="f">#REF!</definedName>
    <definedName name="fgj">#REF!</definedName>
    <definedName name="fio">#REF!</definedName>
    <definedName name="forfait">#REF!</definedName>
    <definedName name="fy">#REF!</definedName>
    <definedName name="FY_07">#REF!</definedName>
    <definedName name="g">#REF!</definedName>
    <definedName name="ghj">#REF!</definedName>
    <definedName name="gtuo">#REF!</definedName>
    <definedName name="hg">#REF!</definedName>
    <definedName name="hjl">#REF!</definedName>
    <definedName name="i">#REF!</definedName>
    <definedName name="jk">#REF!</definedName>
    <definedName name="klj">#REF!</definedName>
    <definedName name="LINE_OF_BUSINESS">#REF!</definedName>
    <definedName name="list_marques">#REF!</definedName>
    <definedName name="List_Month">#REF!</definedName>
    <definedName name="listdessert">#REF!</definedName>
    <definedName name="listentree">#REF!</definedName>
    <definedName name="listplat">#REF!</definedName>
    <definedName name="Listvin">#REF!</definedName>
    <definedName name="MARQUE">#REF!</definedName>
    <definedName name="mo">#REF!</definedName>
    <definedName name="Mois">#REF!</definedName>
    <definedName name="mug" localSheetId="1" hidden="1">{#N/A,#N/A,FALSE,"Page de garde";#N/A,#N/A,FALSE,"exemple"}</definedName>
    <definedName name="mug" localSheetId="3" hidden="1">{#N/A,#N/A,FALSE,"Page de garde";#N/A,#N/A,FALSE,"exemple"}</definedName>
    <definedName name="mug" localSheetId="2" hidden="1">{#N/A,#N/A,FALSE,"Page de garde";#N/A,#N/A,FALSE,"exemple"}</definedName>
    <definedName name="mug" localSheetId="0" hidden="1">{#N/A,#N/A,FALSE,"Page de garde";#N/A,#N/A,FALSE,"exemple"}</definedName>
    <definedName name="mug" hidden="1">{#N/A,#N/A,FALSE,"Page de garde";#N/A,#N/A,FALSE,"exemple"}</definedName>
    <definedName name="n">#REF!</definedName>
    <definedName name="NOM_DOCUMENT">#REF!</definedName>
    <definedName name="NOM_ETABLISSEMENT">#REF!</definedName>
    <definedName name="NomFich">Recap!$K$1</definedName>
    <definedName name="p">#REF!</definedName>
    <definedName name="pate">#REF!</definedName>
    <definedName name="PERTE">#REF!</definedName>
    <definedName name="point_vente">#REF!</definedName>
    <definedName name="pr">#REF!</definedName>
    <definedName name="Prix_unit.">#REF!</definedName>
    <definedName name="q">#REF!</definedName>
    <definedName name="Query1">#REF!</definedName>
    <definedName name="re">#REF!</definedName>
    <definedName name="ref_clients">#REF!</definedName>
    <definedName name="ref_etablissement">#REF!</definedName>
    <definedName name="REF_PARAMETRES">#REF!</definedName>
    <definedName name="ref_periode">#REF!</definedName>
    <definedName name="sa">#REF!</definedName>
    <definedName name="Sections">#REF!</definedName>
    <definedName name="service_sur_ht">#REF!</definedName>
    <definedName name="service_sur_ttc">#REF!</definedName>
    <definedName name="SITE">#REF!</definedName>
    <definedName name="sqs">#REF!</definedName>
    <definedName name="ta">#REF!</definedName>
    <definedName name="Taux_de_T.V.A.">#REF!</definedName>
    <definedName name="Taux_de_T.V.A.5.5">#REF!</definedName>
    <definedName name="tva">#REF!</definedName>
    <definedName name="TVA_PDJ">#REF!</definedName>
    <definedName name="TVA_SERVICE">#REF!</definedName>
    <definedName name="tva_sur_service">#REF!</definedName>
    <definedName name="ty">#REF!</definedName>
    <definedName name="vbc">#REF!</definedName>
    <definedName name="vc">#REF!</definedName>
    <definedName name="veloute" localSheetId="1" hidden="1">{#N/A,#N/A,FALSE,"Page de garde";#N/A,#N/A,FALSE,"exemple"}</definedName>
    <definedName name="veloute" localSheetId="3" hidden="1">{#N/A,#N/A,FALSE,"Page de garde";#N/A,#N/A,FALSE,"exemple"}</definedName>
    <definedName name="veloute" localSheetId="2" hidden="1">{#N/A,#N/A,FALSE,"Page de garde";#N/A,#N/A,FALSE,"exemple"}</definedName>
    <definedName name="veloute" localSheetId="0" hidden="1">{#N/A,#N/A,FALSE,"Page de garde";#N/A,#N/A,FALSE,"exemple"}</definedName>
    <definedName name="veloute" hidden="1">{#N/A,#N/A,FALSE,"Page de garde";#N/A,#N/A,FALSE,"exemple"}</definedName>
    <definedName name="wrn.global." localSheetId="1" hidden="1">{#N/A,#N/A,FALSE,"Page de garde";#N/A,#N/A,FALSE,"exemple"}</definedName>
    <definedName name="wrn.global." localSheetId="3" hidden="1">{#N/A,#N/A,FALSE,"Page de garde";#N/A,#N/A,FALSE,"exemple"}</definedName>
    <definedName name="wrn.global." localSheetId="2" hidden="1">{#N/A,#N/A,FALSE,"Page de garde";#N/A,#N/A,FALSE,"exemple"}</definedName>
    <definedName name="wrn.global." localSheetId="0" hidden="1">{#N/A,#N/A,FALSE,"Page de garde";#N/A,#N/A,FALSE,"exemple"}</definedName>
    <definedName name="wrn.global." hidden="1">{#N/A,#N/A,FALSE,"Page de garde";#N/A,#N/A,FALSE,"exemple"}</definedName>
    <definedName name="y">#REF!</definedName>
    <definedName name="zo">#REF!</definedName>
    <definedName name="_xlnm.Print_Area" localSheetId="1">'CREPE SUCREE'!$A$1:$J$40</definedName>
    <definedName name="_xlnm.Print_Area" localSheetId="3">Pancake!$A$1:$J$49</definedName>
    <definedName name="_xlnm.Print_Area" localSheetId="2">'QUICH LAURAINE'!$A$1:$J$48</definedName>
    <definedName name="_xlnm.Print_Area" localSheetId="0">Recap!#REF!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40" l="1" a="1"/>
  <c r="K1" i="40" s="1"/>
  <c r="I48" i="34"/>
  <c r="H48" i="34"/>
  <c r="G48" i="34"/>
  <c r="I49" i="38"/>
  <c r="H49" i="38"/>
  <c r="G49" i="38"/>
  <c r="L43" i="38"/>
  <c r="L42" i="38"/>
  <c r="L41" i="38"/>
  <c r="D41" i="38"/>
  <c r="C41" i="38"/>
  <c r="L40" i="38"/>
  <c r="D40" i="38"/>
  <c r="C40" i="38"/>
  <c r="L39" i="38"/>
  <c r="D39" i="38"/>
  <c r="C39" i="38"/>
  <c r="L38" i="38"/>
  <c r="D38" i="38"/>
  <c r="C38" i="38"/>
  <c r="L37" i="38"/>
  <c r="D37" i="38"/>
  <c r="C37" i="38"/>
  <c r="L36" i="38"/>
  <c r="D36" i="38"/>
  <c r="C36" i="38"/>
  <c r="L35" i="38"/>
  <c r="D35" i="38"/>
  <c r="C35" i="38"/>
  <c r="L34" i="38"/>
  <c r="D34" i="38"/>
  <c r="C34" i="38"/>
  <c r="L33" i="38"/>
  <c r="D33" i="38"/>
  <c r="C33" i="38"/>
  <c r="L32" i="38"/>
  <c r="D32" i="38"/>
  <c r="C32" i="38"/>
  <c r="L31" i="38"/>
  <c r="D31" i="38"/>
  <c r="C31" i="38"/>
  <c r="L30" i="38"/>
  <c r="D30" i="38"/>
  <c r="C30" i="38"/>
  <c r="L29" i="38"/>
  <c r="D29" i="38"/>
  <c r="C29" i="38"/>
  <c r="L28" i="38"/>
  <c r="D28" i="38"/>
  <c r="C28" i="38"/>
  <c r="L27" i="38"/>
  <c r="D27" i="38"/>
  <c r="L26" i="38"/>
  <c r="D26" i="38"/>
  <c r="L25" i="38"/>
  <c r="J19" i="38"/>
  <c r="D15" i="38"/>
  <c r="I48" i="37"/>
  <c r="H48" i="37"/>
  <c r="G48" i="37"/>
  <c r="L42" i="37"/>
  <c r="L41" i="37"/>
  <c r="L40" i="37"/>
  <c r="D40" i="37"/>
  <c r="C40" i="37"/>
  <c r="L39" i="37"/>
  <c r="D39" i="37"/>
  <c r="C39" i="37"/>
  <c r="L38" i="37"/>
  <c r="D38" i="37"/>
  <c r="C38" i="37"/>
  <c r="L37" i="37"/>
  <c r="D37" i="37"/>
  <c r="C37" i="37"/>
  <c r="L36" i="37"/>
  <c r="D36" i="37"/>
  <c r="C36" i="37"/>
  <c r="L35" i="37"/>
  <c r="D35" i="37"/>
  <c r="C35" i="37"/>
  <c r="L34" i="37"/>
  <c r="D34" i="37"/>
  <c r="C34" i="37"/>
  <c r="L33" i="37"/>
  <c r="D33" i="37"/>
  <c r="C33" i="37"/>
  <c r="L32" i="37"/>
  <c r="D32" i="37"/>
  <c r="C32" i="37"/>
  <c r="L31" i="37"/>
  <c r="D31" i="37"/>
  <c r="C31" i="37"/>
  <c r="L30" i="37"/>
  <c r="D30" i="37"/>
  <c r="C30" i="37"/>
  <c r="L29" i="37"/>
  <c r="D29" i="37"/>
  <c r="C29" i="37"/>
  <c r="L28" i="37"/>
  <c r="D28" i="37"/>
  <c r="C28" i="37"/>
  <c r="L27" i="37"/>
  <c r="D27" i="37"/>
  <c r="C27" i="37"/>
  <c r="L26" i="37"/>
  <c r="D26" i="37"/>
  <c r="L25" i="37"/>
  <c r="D25" i="37"/>
  <c r="J19" i="37"/>
  <c r="D15" i="37"/>
  <c r="D15" i="34" l="1"/>
  <c r="L40" i="34"/>
  <c r="D40" i="34"/>
  <c r="C40" i="34"/>
  <c r="L39" i="34"/>
  <c r="D39" i="34"/>
  <c r="C39" i="34"/>
  <c r="L38" i="34"/>
  <c r="D38" i="34"/>
  <c r="C38" i="34"/>
  <c r="L37" i="34"/>
  <c r="D37" i="34"/>
  <c r="C37" i="34"/>
  <c r="L36" i="34"/>
  <c r="D36" i="34"/>
  <c r="C36" i="34"/>
  <c r="L35" i="34"/>
  <c r="D35" i="34"/>
  <c r="C35" i="34"/>
  <c r="L34" i="34"/>
  <c r="D34" i="34"/>
  <c r="C34" i="34"/>
  <c r="L33" i="34"/>
  <c r="D33" i="34"/>
  <c r="C33" i="34"/>
  <c r="L32" i="34"/>
  <c r="D32" i="34"/>
  <c r="C32" i="34"/>
  <c r="L31" i="34"/>
  <c r="D31" i="34"/>
  <c r="C31" i="34"/>
  <c r="L30" i="34"/>
  <c r="D30" i="34"/>
  <c r="C30" i="34"/>
  <c r="L29" i="34"/>
  <c r="D29" i="34"/>
  <c r="C29" i="34"/>
  <c r="L28" i="34"/>
  <c r="D28" i="34"/>
  <c r="C28" i="34"/>
  <c r="L27" i="34"/>
  <c r="D27" i="34"/>
  <c r="L26" i="34"/>
  <c r="D26" i="34"/>
  <c r="L25" i="34"/>
  <c r="J19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64F4D0-1FCE-4436-84C5-1BF2979C8607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  <connection id="2" xr16:uid="{0216C85E-1F24-4184-B7B8-DFC30F9DE5CE}" keepAlive="1" name="Requête - T_Titres" description="Connexion à la requête « T_Titres » dans le classeur." type="5" refreshedVersion="0" background="1">
    <dbPr connection="Provider=Microsoft.Mashup.OleDb.1;Data Source=$Workbook$;Location=T_Titres;Extended Properties=&quot;&quot;" command="SELECT * FROM [T_Titre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<sst xmlns="http://schemas.openxmlformats.org/spreadsheetml/2006/main" count="178" uniqueCount="40">
  <si>
    <t xml:space="preserve"> </t>
  </si>
  <si>
    <t xml:space="preserve">        </t>
  </si>
  <si>
    <t>QUANTITE EN</t>
  </si>
  <si>
    <t>COUT</t>
  </si>
  <si>
    <t>HT</t>
  </si>
  <si>
    <t>GRS</t>
  </si>
  <si>
    <t>CL</t>
  </si>
  <si>
    <t>PCE</t>
  </si>
  <si>
    <t>UNITAIRE</t>
  </si>
  <si>
    <t>TARIF</t>
  </si>
  <si>
    <t xml:space="preserve">REF </t>
  </si>
  <si>
    <t>ARTICLES</t>
  </si>
  <si>
    <t>ANOMALIE</t>
  </si>
  <si>
    <t>DENOMINATION</t>
  </si>
  <si>
    <t>Farine de blé</t>
  </si>
  <si>
    <t xml:space="preserve">Sucre en poudre </t>
  </si>
  <si>
    <t>Lait entier</t>
  </si>
  <si>
    <t xml:space="preserve">Rhum </t>
  </si>
  <si>
    <t xml:space="preserve">ŒUF </t>
  </si>
  <si>
    <t>Produit valide</t>
  </si>
  <si>
    <t>Creme fraiche</t>
  </si>
  <si>
    <t>Lardon</t>
  </si>
  <si>
    <t>Poivre</t>
  </si>
  <si>
    <t>Banane</t>
  </si>
  <si>
    <t>banane</t>
  </si>
  <si>
    <t>Produit non  valide</t>
  </si>
  <si>
    <t>Etat du produit</t>
  </si>
  <si>
    <t>Produit non valide</t>
  </si>
  <si>
    <t>Dénomination</t>
  </si>
  <si>
    <t>code produit</t>
  </si>
  <si>
    <t>prix</t>
  </si>
  <si>
    <t>Quantité en GRS</t>
  </si>
  <si>
    <t>Quantité enPCE</t>
  </si>
  <si>
    <t>Quantité en CL</t>
  </si>
  <si>
    <t>Quantité Totale en GRS</t>
  </si>
  <si>
    <t>Quantité Totale en CL</t>
  </si>
  <si>
    <t>Quantité Totale en PCE</t>
  </si>
  <si>
    <t/>
  </si>
  <si>
    <t>Titres</t>
  </si>
  <si>
    <t>Ne pas oublier d'enregistrer avant d'actualiser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</si>
</sst>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0.00_)"/>
    <numFmt numFmtId="167" formatCode="dd\-mmm\-yy_)"/>
    <numFmt numFmtId="168" formatCode="#,##0.00\ &quot;€&quot;"/>
    <numFmt numFmtId="169" formatCode="dd/mm/yy_)"/>
    <numFmt numFmtId="170" formatCode="0_)"/>
    <numFmt numFmtId="171" formatCode="#,##0.0"/>
    <numFmt numFmtId="172" formatCode="_-* #,##0.00\ _F_-;\-* #,##0.00\ _F_-;_-* &quot;-&quot;??\ _F_-;_-@_-"/>
    <numFmt numFmtId="173" formatCode="_-* #,##0.00\ &quot;F&quot;_-;\-* #,##0.00\ &quot;F&quot;_-;_-* &quot;-&quot;??\ &quot;F&quot;_-;_-@_-"/>
  </numFmts>
  <fonts count="26"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1"/>
      <name val="Arial CE"/>
    </font>
    <font>
      <b/>
      <sz val="11"/>
      <color indexed="14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color indexed="11"/>
      <name val="Arial CE"/>
      <family val="2"/>
      <charset val="238"/>
    </font>
    <font>
      <sz val="11"/>
      <color indexed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57"/>
      <name val="Arial CE"/>
      <family val="2"/>
      <charset val="238"/>
    </font>
    <font>
      <sz val="12"/>
      <name val="Helv"/>
    </font>
    <font>
      <b/>
      <u/>
      <sz val="11"/>
      <color indexed="33"/>
      <name val="Arial CE"/>
      <family val="2"/>
      <charset val="238"/>
    </font>
    <font>
      <u/>
      <sz val="11"/>
      <color indexed="33"/>
      <name val="Arial CE"/>
      <family val="2"/>
      <charset val="238"/>
    </font>
    <font>
      <sz val="11"/>
      <color indexed="33"/>
      <name val="Arial CE"/>
      <family val="2"/>
      <charset val="238"/>
    </font>
    <font>
      <b/>
      <sz val="11"/>
      <color indexed="33"/>
      <name val="Arial CE"/>
      <family val="2"/>
      <charset val="238"/>
    </font>
    <font>
      <sz val="10"/>
      <color indexed="8"/>
      <name val="Arial"/>
      <family val="2"/>
    </font>
    <font>
      <sz val="12"/>
      <name val="Bookman Old Style"/>
      <family val="1"/>
    </font>
    <font>
      <sz val="12"/>
      <name val="Agency FB"/>
      <family val="2"/>
    </font>
    <font>
      <sz val="10"/>
      <color rgb="FF00206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thick">
        <color indexed="8"/>
      </top>
      <bottom style="double">
        <color indexed="8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166" fontId="16" fillId="0" borderId="0"/>
    <xf numFmtId="0" fontId="2" fillId="0" borderId="0"/>
    <xf numFmtId="164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4">
    <xf numFmtId="0" fontId="0" fillId="0" borderId="0" xfId="0"/>
    <xf numFmtId="0" fontId="5" fillId="4" borderId="4" xfId="2" applyFont="1" applyFill="1" applyBorder="1"/>
    <xf numFmtId="166" fontId="5" fillId="4" borderId="3" xfId="2" applyNumberFormat="1" applyFont="1" applyFill="1" applyBorder="1"/>
    <xf numFmtId="166" fontId="5" fillId="4" borderId="3" xfId="2" applyNumberFormat="1" applyFont="1" applyFill="1" applyBorder="1" applyAlignment="1">
      <alignment horizontal="left"/>
    </xf>
    <xf numFmtId="0" fontId="2" fillId="0" borderId="0" xfId="2"/>
    <xf numFmtId="166" fontId="5" fillId="4" borderId="5" xfId="2" applyNumberFormat="1" applyFont="1" applyFill="1" applyBorder="1"/>
    <xf numFmtId="166" fontId="5" fillId="4" borderId="0" xfId="2" applyNumberFormat="1" applyFont="1" applyFill="1"/>
    <xf numFmtId="166" fontId="5" fillId="4" borderId="0" xfId="2" applyNumberFormat="1" applyFont="1" applyFill="1" applyAlignment="1">
      <alignment horizontal="left"/>
    </xf>
    <xf numFmtId="166" fontId="5" fillId="4" borderId="6" xfId="2" applyNumberFormat="1" applyFont="1" applyFill="1" applyBorder="1"/>
    <xf numFmtId="166" fontId="5" fillId="4" borderId="7" xfId="2" applyNumberFormat="1" applyFont="1" applyFill="1" applyBorder="1"/>
    <xf numFmtId="166" fontId="5" fillId="4" borderId="8" xfId="2" applyNumberFormat="1" applyFont="1" applyFill="1" applyBorder="1"/>
    <xf numFmtId="3" fontId="7" fillId="4" borderId="1" xfId="2" applyNumberFormat="1" applyFont="1" applyFill="1" applyBorder="1" applyAlignment="1">
      <alignment horizontal="center"/>
    </xf>
    <xf numFmtId="166" fontId="5" fillId="4" borderId="10" xfId="2" applyNumberFormat="1" applyFont="1" applyFill="1" applyBorder="1" applyAlignment="1">
      <alignment horizontal="left"/>
    </xf>
    <xf numFmtId="167" fontId="6" fillId="4" borderId="11" xfId="2" applyNumberFormat="1" applyFont="1" applyFill="1" applyBorder="1" applyAlignment="1">
      <alignment vertical="center"/>
    </xf>
    <xf numFmtId="166" fontId="6" fillId="2" borderId="5" xfId="2" applyNumberFormat="1" applyFont="1" applyFill="1" applyBorder="1" applyAlignment="1">
      <alignment horizontal="left"/>
    </xf>
    <xf numFmtId="166" fontId="6" fillId="5" borderId="0" xfId="2" applyNumberFormat="1" applyFont="1" applyFill="1" applyAlignment="1">
      <alignment horizontal="left"/>
    </xf>
    <xf numFmtId="0" fontId="5" fillId="6" borderId="0" xfId="2" applyFont="1" applyFill="1"/>
    <xf numFmtId="166" fontId="8" fillId="6" borderId="0" xfId="2" applyNumberFormat="1" applyFont="1" applyFill="1" applyAlignment="1">
      <alignment horizontal="left"/>
    </xf>
    <xf numFmtId="166" fontId="6" fillId="4" borderId="0" xfId="2" applyNumberFormat="1" applyFont="1" applyFill="1"/>
    <xf numFmtId="166" fontId="5" fillId="4" borderId="10" xfId="2" applyNumberFormat="1" applyFont="1" applyFill="1" applyBorder="1"/>
    <xf numFmtId="166" fontId="6" fillId="4" borderId="12" xfId="2" applyNumberFormat="1" applyFont="1" applyFill="1" applyBorder="1"/>
    <xf numFmtId="166" fontId="9" fillId="7" borderId="5" xfId="2" applyNumberFormat="1" applyFont="1" applyFill="1" applyBorder="1"/>
    <xf numFmtId="166" fontId="6" fillId="6" borderId="0" xfId="2" applyNumberFormat="1" applyFont="1" applyFill="1" applyAlignment="1">
      <alignment horizontal="left"/>
    </xf>
    <xf numFmtId="0" fontId="9" fillId="6" borderId="0" xfId="2" applyFont="1" applyFill="1" applyAlignment="1">
      <alignment horizontal="left"/>
    </xf>
    <xf numFmtId="166" fontId="6" fillId="7" borderId="0" xfId="2" applyNumberFormat="1" applyFont="1" applyFill="1"/>
    <xf numFmtId="168" fontId="6" fillId="4" borderId="11" xfId="2" applyNumberFormat="1" applyFont="1" applyFill="1" applyBorder="1" applyAlignment="1">
      <alignment vertical="center"/>
    </xf>
    <xf numFmtId="166" fontId="5" fillId="7" borderId="5" xfId="2" applyNumberFormat="1" applyFont="1" applyFill="1" applyBorder="1"/>
    <xf numFmtId="166" fontId="6" fillId="7" borderId="0" xfId="2" applyNumberFormat="1" applyFont="1" applyFill="1" applyAlignment="1">
      <alignment horizontal="left"/>
    </xf>
    <xf numFmtId="168" fontId="6" fillId="4" borderId="12" xfId="2" applyNumberFormat="1" applyFont="1" applyFill="1" applyBorder="1"/>
    <xf numFmtId="44" fontId="6" fillId="0" borderId="11" xfId="2" applyNumberFormat="1" applyFont="1" applyBorder="1" applyAlignment="1">
      <alignment horizontal="center" vertical="center"/>
    </xf>
    <xf numFmtId="166" fontId="6" fillId="7" borderId="5" xfId="2" applyNumberFormat="1" applyFont="1" applyFill="1" applyBorder="1" applyAlignment="1">
      <alignment wrapText="1"/>
    </xf>
    <xf numFmtId="166" fontId="6" fillId="7" borderId="0" xfId="2" applyNumberFormat="1" applyFont="1" applyFill="1" applyAlignment="1">
      <alignment wrapText="1"/>
    </xf>
    <xf numFmtId="166" fontId="6" fillId="7" borderId="0" xfId="2" applyNumberFormat="1" applyFont="1" applyFill="1" applyAlignment="1">
      <alignment horizontal="left" vertical="center"/>
    </xf>
    <xf numFmtId="166" fontId="6" fillId="7" borderId="12" xfId="2" applyNumberFormat="1" applyFont="1" applyFill="1" applyBorder="1" applyAlignment="1">
      <alignment wrapText="1"/>
    </xf>
    <xf numFmtId="10" fontId="6" fillId="0" borderId="12" xfId="2" applyNumberFormat="1" applyFont="1" applyBorder="1"/>
    <xf numFmtId="166" fontId="5" fillId="7" borderId="5" xfId="2" applyNumberFormat="1" applyFont="1" applyFill="1" applyBorder="1" applyAlignment="1">
      <alignment horizontal="centerContinuous" wrapText="1"/>
    </xf>
    <xf numFmtId="166" fontId="6" fillId="7" borderId="0" xfId="2" applyNumberFormat="1" applyFont="1" applyFill="1" applyAlignment="1">
      <alignment horizontal="centerContinuous" wrapText="1"/>
    </xf>
    <xf numFmtId="166" fontId="6" fillId="7" borderId="12" xfId="2" applyNumberFormat="1" applyFont="1" applyFill="1" applyBorder="1" applyAlignment="1">
      <alignment horizontal="centerContinuous" wrapText="1"/>
    </xf>
    <xf numFmtId="10" fontId="10" fillId="0" borderId="11" xfId="2" applyNumberFormat="1" applyFont="1" applyBorder="1" applyAlignment="1">
      <alignment horizontal="center" vertical="center"/>
    </xf>
    <xf numFmtId="166" fontId="12" fillId="7" borderId="0" xfId="2" applyNumberFormat="1" applyFont="1" applyFill="1" applyAlignment="1">
      <alignment wrapText="1"/>
    </xf>
    <xf numFmtId="166" fontId="6" fillId="0" borderId="12" xfId="2" applyNumberFormat="1" applyFont="1" applyBorder="1"/>
    <xf numFmtId="166" fontId="5" fillId="4" borderId="13" xfId="2" applyNumberFormat="1" applyFont="1" applyFill="1" applyBorder="1" applyAlignment="1">
      <alignment wrapText="1"/>
    </xf>
    <xf numFmtId="166" fontId="12" fillId="4" borderId="0" xfId="2" applyNumberFormat="1" applyFont="1" applyFill="1" applyAlignment="1">
      <alignment wrapText="1"/>
    </xf>
    <xf numFmtId="166" fontId="5" fillId="4" borderId="13" xfId="2" applyNumberFormat="1" applyFont="1" applyFill="1" applyBorder="1" applyAlignment="1">
      <alignment horizontal="left"/>
    </xf>
    <xf numFmtId="44" fontId="6" fillId="0" borderId="11" xfId="2" applyNumberFormat="1" applyFont="1" applyBorder="1" applyAlignment="1">
      <alignment vertical="center"/>
    </xf>
    <xf numFmtId="10" fontId="12" fillId="4" borderId="0" xfId="4" applyNumberFormat="1" applyFont="1" applyFill="1" applyBorder="1" applyAlignment="1" applyProtection="1">
      <alignment horizontal="centerContinuous" wrapText="1"/>
    </xf>
    <xf numFmtId="166" fontId="13" fillId="4" borderId="13" xfId="2" applyNumberFormat="1" applyFont="1" applyFill="1" applyBorder="1"/>
    <xf numFmtId="166" fontId="13" fillId="4" borderId="0" xfId="2" applyNumberFormat="1" applyFont="1" applyFill="1"/>
    <xf numFmtId="166" fontId="7" fillId="0" borderId="12" xfId="2" applyNumberFormat="1" applyFont="1" applyBorder="1" applyAlignment="1">
      <alignment vertical="justify"/>
    </xf>
    <xf numFmtId="10" fontId="5" fillId="4" borderId="16" xfId="4" applyNumberFormat="1" applyFont="1" applyFill="1" applyBorder="1" applyAlignment="1" applyProtection="1">
      <alignment horizontal="centerContinuous" wrapText="1"/>
    </xf>
    <xf numFmtId="9" fontId="5" fillId="4" borderId="0" xfId="4" applyFont="1" applyFill="1" applyBorder="1" applyAlignment="1" applyProtection="1">
      <alignment horizontal="centerContinuous" wrapText="1"/>
    </xf>
    <xf numFmtId="166" fontId="7" fillId="4" borderId="17" xfId="2" applyNumberFormat="1" applyFont="1" applyFill="1" applyBorder="1" applyAlignment="1">
      <alignment vertical="justify"/>
    </xf>
    <xf numFmtId="166" fontId="14" fillId="4" borderId="13" xfId="2" applyNumberFormat="1" applyFont="1" applyFill="1" applyBorder="1" applyAlignment="1">
      <alignment horizontal="centerContinuous" wrapText="1"/>
    </xf>
    <xf numFmtId="166" fontId="12" fillId="4" borderId="0" xfId="2" applyNumberFormat="1" applyFont="1" applyFill="1" applyAlignment="1">
      <alignment horizontal="centerContinuous" wrapText="1"/>
    </xf>
    <xf numFmtId="166" fontId="14" fillId="4" borderId="0" xfId="2" applyNumberFormat="1" applyFont="1" applyFill="1" applyAlignment="1">
      <alignment horizontal="centerContinuous" wrapText="1"/>
    </xf>
    <xf numFmtId="166" fontId="5" fillId="4" borderId="0" xfId="2" applyNumberFormat="1" applyFont="1" applyFill="1" applyAlignment="1">
      <alignment horizontal="centerContinuous" wrapText="1"/>
    </xf>
    <xf numFmtId="169" fontId="5" fillId="4" borderId="0" xfId="2" applyNumberFormat="1" applyFont="1" applyFill="1" applyAlignment="1">
      <alignment horizontal="left"/>
    </xf>
    <xf numFmtId="167" fontId="6" fillId="4" borderId="11" xfId="2" applyNumberFormat="1" applyFont="1" applyFill="1" applyBorder="1"/>
    <xf numFmtId="166" fontId="5" fillId="4" borderId="18" xfId="2" applyNumberFormat="1" applyFont="1" applyFill="1" applyBorder="1"/>
    <xf numFmtId="167" fontId="5" fillId="4" borderId="19" xfId="2" applyNumberFormat="1" applyFont="1" applyFill="1" applyBorder="1"/>
    <xf numFmtId="166" fontId="5" fillId="4" borderId="20" xfId="2" applyNumberFormat="1" applyFont="1" applyFill="1" applyBorder="1" applyAlignment="1">
      <alignment horizontal="centerContinuous" wrapText="1"/>
    </xf>
    <xf numFmtId="166" fontId="5" fillId="4" borderId="21" xfId="2" applyNumberFormat="1" applyFont="1" applyFill="1" applyBorder="1" applyAlignment="1">
      <alignment horizontal="center"/>
    </xf>
    <xf numFmtId="166" fontId="5" fillId="4" borderId="22" xfId="2" applyNumberFormat="1" applyFont="1" applyFill="1" applyBorder="1" applyAlignment="1">
      <alignment horizontal="center"/>
    </xf>
    <xf numFmtId="166" fontId="5" fillId="4" borderId="23" xfId="2" applyNumberFormat="1" applyFont="1" applyFill="1" applyBorder="1" applyAlignment="1">
      <alignment horizontal="centerContinuous"/>
    </xf>
    <xf numFmtId="166" fontId="5" fillId="4" borderId="3" xfId="2" applyNumberFormat="1" applyFont="1" applyFill="1" applyBorder="1" applyAlignment="1">
      <alignment horizontal="centerContinuous"/>
    </xf>
    <xf numFmtId="166" fontId="5" fillId="4" borderId="24" xfId="2" applyNumberFormat="1" applyFont="1" applyFill="1" applyBorder="1" applyAlignment="1">
      <alignment horizontal="centerContinuous"/>
    </xf>
    <xf numFmtId="166" fontId="5" fillId="4" borderId="25" xfId="2" applyNumberFormat="1" applyFont="1" applyFill="1" applyBorder="1" applyAlignment="1">
      <alignment horizontal="centerContinuous"/>
    </xf>
    <xf numFmtId="166" fontId="5" fillId="4" borderId="26" xfId="2" applyNumberFormat="1" applyFont="1" applyFill="1" applyBorder="1" applyAlignment="1">
      <alignment horizontal="center"/>
    </xf>
    <xf numFmtId="166" fontId="5" fillId="4" borderId="27" xfId="2" applyNumberFormat="1" applyFont="1" applyFill="1" applyBorder="1" applyAlignment="1">
      <alignment horizontal="center"/>
    </xf>
    <xf numFmtId="166" fontId="5" fillId="4" borderId="28" xfId="2" applyNumberFormat="1" applyFont="1" applyFill="1" applyBorder="1" applyAlignment="1">
      <alignment horizontal="centerContinuous"/>
    </xf>
    <xf numFmtId="166" fontId="5" fillId="4" borderId="29" xfId="2" applyNumberFormat="1" applyFont="1" applyFill="1" applyBorder="1" applyAlignment="1">
      <alignment horizontal="centerContinuous"/>
    </xf>
    <xf numFmtId="166" fontId="5" fillId="4" borderId="30" xfId="2" applyNumberFormat="1" applyFont="1" applyFill="1" applyBorder="1" applyAlignment="1">
      <alignment horizontal="centerContinuous"/>
    </xf>
    <xf numFmtId="166" fontId="5" fillId="4" borderId="31" xfId="2" applyNumberFormat="1" applyFont="1" applyFill="1" applyBorder="1" applyAlignment="1">
      <alignment horizontal="center"/>
    </xf>
    <xf numFmtId="166" fontId="5" fillId="4" borderId="32" xfId="2" applyNumberFormat="1" applyFont="1" applyFill="1" applyBorder="1" applyAlignment="1">
      <alignment horizontal="centerContinuous"/>
    </xf>
    <xf numFmtId="170" fontId="7" fillId="8" borderId="33" xfId="5" applyNumberFormat="1" applyFont="1" applyFill="1" applyBorder="1" applyAlignment="1" applyProtection="1">
      <alignment horizontal="center" vertical="center"/>
      <protection locked="0"/>
    </xf>
    <xf numFmtId="9" fontId="7" fillId="8" borderId="34" xfId="5" applyNumberFormat="1" applyFont="1" applyFill="1" applyBorder="1" applyAlignment="1" applyProtection="1">
      <alignment horizontal="center" vertical="center"/>
      <protection locked="0"/>
    </xf>
    <xf numFmtId="168" fontId="7" fillId="8" borderId="35" xfId="5" applyNumberFormat="1" applyFont="1" applyFill="1" applyBorder="1" applyAlignment="1" applyProtection="1">
      <alignment horizontal="center" vertical="center"/>
      <protection locked="0"/>
    </xf>
    <xf numFmtId="170" fontId="7" fillId="8" borderId="9" xfId="5" applyNumberFormat="1" applyFont="1" applyFill="1" applyBorder="1" applyAlignment="1" applyProtection="1">
      <alignment horizontal="center" vertical="center"/>
      <protection locked="0"/>
    </xf>
    <xf numFmtId="168" fontId="5" fillId="8" borderId="39" xfId="2" applyNumberFormat="1" applyFont="1" applyFill="1" applyBorder="1" applyAlignment="1">
      <alignment horizontal="center"/>
    </xf>
    <xf numFmtId="3" fontId="7" fillId="0" borderId="26" xfId="2" applyNumberFormat="1" applyFont="1" applyBorder="1" applyAlignment="1">
      <alignment horizontal="center"/>
    </xf>
    <xf numFmtId="0" fontId="5" fillId="0" borderId="40" xfId="6" applyFont="1" applyBorder="1" applyAlignment="1" applyProtection="1">
      <alignment horizontal="center"/>
      <protection locked="0"/>
    </xf>
    <xf numFmtId="168" fontId="7" fillId="0" borderId="35" xfId="5" applyNumberFormat="1" applyFont="1" applyBorder="1" applyAlignment="1" applyProtection="1">
      <alignment horizontal="left" vertical="center" indent="1"/>
      <protection locked="0"/>
    </xf>
    <xf numFmtId="166" fontId="7" fillId="0" borderId="41" xfId="5" applyFont="1" applyBorder="1" applyAlignment="1" applyProtection="1">
      <alignment horizontal="left" vertical="center" indent="1"/>
      <protection locked="0"/>
    </xf>
    <xf numFmtId="166" fontId="7" fillId="0" borderId="0" xfId="5" applyFont="1" applyAlignment="1" applyProtection="1">
      <alignment horizontal="left" vertical="center" indent="1"/>
      <protection locked="0"/>
    </xf>
    <xf numFmtId="166" fontId="7" fillId="0" borderId="9" xfId="5" applyFont="1" applyBorder="1" applyAlignment="1" applyProtection="1">
      <alignment horizontal="left" vertical="center" indent="1"/>
      <protection locked="0"/>
    </xf>
    <xf numFmtId="3" fontId="7" fillId="0" borderId="9" xfId="5" applyNumberFormat="1" applyFont="1" applyBorder="1" applyAlignment="1" applyProtection="1">
      <alignment horizontal="center" vertical="center"/>
      <protection locked="0"/>
    </xf>
    <xf numFmtId="171" fontId="7" fillId="0" borderId="9" xfId="5" applyNumberFormat="1" applyFont="1" applyBorder="1" applyAlignment="1" applyProtection="1">
      <alignment horizontal="center" vertical="center"/>
      <protection locked="0"/>
    </xf>
    <xf numFmtId="171" fontId="7" fillId="0" borderId="9" xfId="2" applyNumberFormat="1" applyFont="1" applyBorder="1" applyAlignment="1">
      <alignment horizontal="center"/>
    </xf>
    <xf numFmtId="168" fontId="5" fillId="0" borderId="39" xfId="2" applyNumberFormat="1" applyFont="1" applyBorder="1" applyAlignment="1">
      <alignment horizontal="center"/>
    </xf>
    <xf numFmtId="9" fontId="7" fillId="0" borderId="42" xfId="5" applyNumberFormat="1" applyFont="1" applyBorder="1" applyAlignment="1" applyProtection="1">
      <alignment horizontal="center" vertical="center"/>
      <protection locked="0"/>
    </xf>
    <xf numFmtId="9" fontId="7" fillId="6" borderId="42" xfId="5" applyNumberFormat="1" applyFont="1" applyFill="1" applyBorder="1" applyAlignment="1" applyProtection="1">
      <alignment horizontal="center" vertical="center"/>
      <protection locked="0"/>
    </xf>
    <xf numFmtId="9" fontId="7" fillId="6" borderId="42" xfId="2" applyNumberFormat="1" applyFont="1" applyFill="1" applyBorder="1" applyAlignment="1">
      <alignment horizontal="center" vertical="center"/>
    </xf>
    <xf numFmtId="170" fontId="7" fillId="8" borderId="26" xfId="2" applyNumberFormat="1" applyFont="1" applyFill="1" applyBorder="1" applyAlignment="1">
      <alignment horizontal="center"/>
    </xf>
    <xf numFmtId="9" fontId="7" fillId="8" borderId="42" xfId="2" applyNumberFormat="1" applyFont="1" applyFill="1" applyBorder="1" applyAlignment="1">
      <alignment horizontal="center" vertical="center"/>
    </xf>
    <xf numFmtId="168" fontId="7" fillId="8" borderId="35" xfId="2" applyNumberFormat="1" applyFont="1" applyFill="1" applyBorder="1" applyAlignment="1">
      <alignment horizontal="left" indent="1"/>
    </xf>
    <xf numFmtId="166" fontId="7" fillId="8" borderId="43" xfId="2" applyNumberFormat="1" applyFont="1" applyFill="1" applyBorder="1" applyAlignment="1">
      <alignment horizontal="left" indent="1"/>
    </xf>
    <xf numFmtId="166" fontId="7" fillId="8" borderId="18" xfId="2" applyNumberFormat="1" applyFont="1" applyFill="1" applyBorder="1" applyAlignment="1">
      <alignment horizontal="left" indent="1"/>
    </xf>
    <xf numFmtId="166" fontId="7" fillId="8" borderId="44" xfId="2" applyNumberFormat="1" applyFont="1" applyFill="1" applyBorder="1" applyAlignment="1">
      <alignment horizontal="left" indent="1"/>
    </xf>
    <xf numFmtId="1" fontId="7" fillId="8" borderId="9" xfId="2" applyNumberFormat="1" applyFont="1" applyFill="1" applyBorder="1" applyAlignment="1">
      <alignment horizontal="center"/>
    </xf>
    <xf numFmtId="170" fontId="7" fillId="8" borderId="9" xfId="2" applyNumberFormat="1" applyFont="1" applyFill="1" applyBorder="1" applyAlignment="1">
      <alignment horizontal="center"/>
    </xf>
    <xf numFmtId="170" fontId="7" fillId="4" borderId="45" xfId="2" applyNumberFormat="1" applyFont="1" applyFill="1" applyBorder="1"/>
    <xf numFmtId="10" fontId="13" fillId="4" borderId="7" xfId="2" applyNumberFormat="1" applyFont="1" applyFill="1" applyBorder="1"/>
    <xf numFmtId="165" fontId="13" fillId="4" borderId="7" xfId="2" applyNumberFormat="1" applyFont="1" applyFill="1" applyBorder="1" applyAlignment="1">
      <alignment horizontal="center"/>
    </xf>
    <xf numFmtId="166" fontId="13" fillId="4" borderId="7" xfId="2" applyNumberFormat="1" applyFont="1" applyFill="1" applyBorder="1" applyAlignment="1">
      <alignment horizontal="left"/>
    </xf>
    <xf numFmtId="166" fontId="13" fillId="4" borderId="8" xfId="2" applyNumberFormat="1" applyFont="1" applyFill="1" applyBorder="1" applyAlignment="1">
      <alignment horizontal="left"/>
    </xf>
    <xf numFmtId="170" fontId="17" fillId="4" borderId="5" xfId="2" applyNumberFormat="1" applyFont="1" applyFill="1" applyBorder="1"/>
    <xf numFmtId="10" fontId="18" fillId="4" borderId="0" xfId="2" applyNumberFormat="1" applyFont="1" applyFill="1"/>
    <xf numFmtId="165" fontId="18" fillId="4" borderId="0" xfId="2" applyNumberFormat="1" applyFont="1" applyFill="1" applyAlignment="1">
      <alignment horizontal="center"/>
    </xf>
    <xf numFmtId="166" fontId="18" fillId="4" borderId="0" xfId="2" applyNumberFormat="1" applyFont="1" applyFill="1" applyAlignment="1">
      <alignment horizontal="left"/>
    </xf>
    <xf numFmtId="166" fontId="19" fillId="4" borderId="12" xfId="2" applyNumberFormat="1" applyFont="1" applyFill="1" applyBorder="1" applyAlignment="1">
      <alignment horizontal="left"/>
    </xf>
    <xf numFmtId="170" fontId="20" fillId="4" borderId="5" xfId="2" applyNumberFormat="1" applyFont="1" applyFill="1" applyBorder="1"/>
    <xf numFmtId="10" fontId="19" fillId="4" borderId="0" xfId="2" applyNumberFormat="1" applyFont="1" applyFill="1"/>
    <xf numFmtId="165" fontId="19" fillId="4" borderId="0" xfId="2" applyNumberFormat="1" applyFont="1" applyFill="1" applyAlignment="1">
      <alignment horizontal="center"/>
    </xf>
    <xf numFmtId="166" fontId="19" fillId="4" borderId="0" xfId="2" applyNumberFormat="1" applyFont="1" applyFill="1" applyAlignment="1">
      <alignment horizontal="left"/>
    </xf>
    <xf numFmtId="170" fontId="20" fillId="4" borderId="46" xfId="2" applyNumberFormat="1" applyFont="1" applyFill="1" applyBorder="1"/>
    <xf numFmtId="10" fontId="19" fillId="4" borderId="18" xfId="2" applyNumberFormat="1" applyFont="1" applyFill="1" applyBorder="1"/>
    <xf numFmtId="165" fontId="19" fillId="4" borderId="18" xfId="2" applyNumberFormat="1" applyFont="1" applyFill="1" applyBorder="1" applyAlignment="1">
      <alignment horizontal="center"/>
    </xf>
    <xf numFmtId="166" fontId="20" fillId="4" borderId="18" xfId="2" applyNumberFormat="1" applyFont="1" applyFill="1" applyBorder="1" applyAlignment="1">
      <alignment horizontal="left"/>
    </xf>
    <xf numFmtId="166" fontId="19" fillId="4" borderId="18" xfId="2" applyNumberFormat="1" applyFont="1" applyFill="1" applyBorder="1" applyAlignment="1">
      <alignment horizontal="left"/>
    </xf>
    <xf numFmtId="10" fontId="19" fillId="4" borderId="19" xfId="2" applyNumberFormat="1" applyFont="1" applyFill="1" applyBorder="1" applyAlignment="1">
      <alignment horizontal="left"/>
    </xf>
    <xf numFmtId="170" fontId="7" fillId="4" borderId="47" xfId="2" applyNumberFormat="1" applyFont="1" applyFill="1" applyBorder="1"/>
    <xf numFmtId="10" fontId="13" fillId="4" borderId="48" xfId="2" applyNumberFormat="1" applyFont="1" applyFill="1" applyBorder="1"/>
    <xf numFmtId="165" fontId="13" fillId="4" borderId="48" xfId="2" applyNumberFormat="1" applyFont="1" applyFill="1" applyBorder="1" applyAlignment="1">
      <alignment horizontal="center"/>
    </xf>
    <xf numFmtId="166" fontId="7" fillId="4" borderId="48" xfId="2" applyNumberFormat="1" applyFont="1" applyFill="1" applyBorder="1" applyAlignment="1">
      <alignment horizontal="left"/>
    </xf>
    <xf numFmtId="166" fontId="13" fillId="4" borderId="48" xfId="2" applyNumberFormat="1" applyFont="1" applyFill="1" applyBorder="1" applyAlignment="1">
      <alignment horizontal="left"/>
    </xf>
    <xf numFmtId="166" fontId="13" fillId="4" borderId="49" xfId="2" applyNumberFormat="1" applyFont="1" applyFill="1" applyBorder="1" applyAlignment="1">
      <alignment horizontal="left"/>
    </xf>
    <xf numFmtId="1" fontId="13" fillId="4" borderId="9" xfId="2" applyNumberFormat="1" applyFont="1" applyFill="1" applyBorder="1" applyAlignment="1">
      <alignment horizontal="center"/>
    </xf>
    <xf numFmtId="165" fontId="13" fillId="4" borderId="9" xfId="2" applyNumberFormat="1" applyFont="1" applyFill="1" applyBorder="1" applyAlignment="1">
      <alignment horizontal="center"/>
    </xf>
    <xf numFmtId="170" fontId="13" fillId="4" borderId="9" xfId="2" applyNumberFormat="1" applyFont="1" applyFill="1" applyBorder="1" applyAlignment="1">
      <alignment horizontal="center"/>
    </xf>
    <xf numFmtId="168" fontId="5" fillId="4" borderId="39" xfId="2" applyNumberFormat="1" applyFont="1" applyFill="1" applyBorder="1" applyAlignment="1">
      <alignment horizontal="center"/>
    </xf>
    <xf numFmtId="170" fontId="13" fillId="3" borderId="50" xfId="2" applyNumberFormat="1" applyFont="1" applyFill="1" applyBorder="1"/>
    <xf numFmtId="10" fontId="13" fillId="3" borderId="51" xfId="2" applyNumberFormat="1" applyFont="1" applyFill="1" applyBorder="1"/>
    <xf numFmtId="166" fontId="13" fillId="3" borderId="52" xfId="2" applyNumberFormat="1" applyFont="1" applyFill="1" applyBorder="1" applyAlignment="1">
      <alignment horizontal="left"/>
    </xf>
    <xf numFmtId="166" fontId="13" fillId="3" borderId="53" xfId="2" applyNumberFormat="1" applyFont="1" applyFill="1" applyBorder="1"/>
    <xf numFmtId="166" fontId="13" fillId="3" borderId="54" xfId="2" applyNumberFormat="1" applyFont="1" applyFill="1" applyBorder="1"/>
    <xf numFmtId="3" fontId="13" fillId="4" borderId="55" xfId="2" applyNumberFormat="1" applyFont="1" applyFill="1" applyBorder="1" applyAlignment="1">
      <alignment horizontal="center" vertical="center"/>
    </xf>
    <xf numFmtId="168" fontId="6" fillId="4" borderId="56" xfId="2" applyNumberFormat="1" applyFont="1" applyFill="1" applyBorder="1" applyAlignment="1">
      <alignment horizontal="center" vertical="center"/>
    </xf>
    <xf numFmtId="165" fontId="19" fillId="9" borderId="0" xfId="2" applyNumberFormat="1" applyFont="1" applyFill="1" applyAlignment="1">
      <alignment horizontal="center"/>
    </xf>
    <xf numFmtId="166" fontId="19" fillId="9" borderId="0" xfId="2" applyNumberFormat="1" applyFont="1" applyFill="1" applyAlignment="1">
      <alignment horizontal="left"/>
    </xf>
    <xf numFmtId="0" fontId="7" fillId="0" borderId="26" xfId="2" applyFont="1" applyBorder="1" applyAlignment="1">
      <alignment horizontal="center"/>
    </xf>
    <xf numFmtId="166" fontId="6" fillId="10" borderId="5" xfId="2" applyNumberFormat="1" applyFont="1" applyFill="1" applyBorder="1" applyAlignment="1">
      <alignment horizontal="center" wrapText="1"/>
    </xf>
    <xf numFmtId="0" fontId="5" fillId="11" borderId="0" xfId="2" applyFont="1" applyFill="1" applyAlignment="1">
      <alignment horizontal="center" wrapText="1"/>
    </xf>
    <xf numFmtId="0" fontId="9" fillId="11" borderId="0" xfId="2" applyFont="1" applyFill="1" applyAlignment="1">
      <alignment horizontal="center"/>
    </xf>
    <xf numFmtId="0" fontId="5" fillId="11" borderId="12" xfId="2" applyFont="1" applyFill="1" applyBorder="1" applyAlignment="1">
      <alignment horizontal="center" wrapText="1"/>
    </xf>
    <xf numFmtId="10" fontId="5" fillId="4" borderId="14" xfId="4" applyNumberFormat="1" applyFont="1" applyFill="1" applyBorder="1" applyAlignment="1" applyProtection="1">
      <alignment wrapText="1"/>
    </xf>
    <xf numFmtId="10" fontId="5" fillId="4" borderId="15" xfId="4" applyNumberFormat="1" applyFont="1" applyFill="1" applyBorder="1" applyAlignment="1" applyProtection="1">
      <alignment wrapText="1"/>
    </xf>
    <xf numFmtId="0" fontId="2" fillId="0" borderId="0" xfId="2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/>
    <xf numFmtId="166" fontId="5" fillId="12" borderId="20" xfId="2" applyNumberFormat="1" applyFont="1" applyFill="1" applyBorder="1" applyAlignment="1">
      <alignment horizontal="centerContinuous" wrapText="1"/>
    </xf>
    <xf numFmtId="166" fontId="12" fillId="12" borderId="0" xfId="2" applyNumberFormat="1" applyFont="1" applyFill="1" applyAlignment="1">
      <alignment horizontal="centerContinuous" wrapText="1"/>
    </xf>
    <xf numFmtId="166" fontId="7" fillId="8" borderId="36" xfId="5" applyFont="1" applyFill="1" applyBorder="1" applyAlignment="1" applyProtection="1">
      <alignment horizontal="left" vertical="center" indent="1"/>
      <protection locked="0"/>
    </xf>
    <xf numFmtId="166" fontId="7" fillId="8" borderId="37" xfId="5" applyFont="1" applyFill="1" applyBorder="1" applyAlignment="1" applyProtection="1">
      <alignment horizontal="left" vertical="center" indent="1"/>
      <protection locked="0"/>
    </xf>
    <xf numFmtId="166" fontId="7" fillId="8" borderId="38" xfId="5" applyFont="1" applyFill="1" applyBorder="1" applyAlignment="1" applyProtection="1">
      <alignment horizontal="left" vertical="center" indent="1"/>
      <protection locked="0"/>
    </xf>
    <xf numFmtId="166" fontId="4" fillId="3" borderId="2" xfId="2" applyNumberFormat="1" applyFont="1" applyFill="1" applyBorder="1" applyAlignment="1">
      <alignment horizontal="center"/>
    </xf>
    <xf numFmtId="166" fontId="4" fillId="3" borderId="3" xfId="2" applyNumberFormat="1" applyFont="1" applyFill="1" applyBorder="1" applyAlignment="1">
      <alignment horizontal="center"/>
    </xf>
    <xf numFmtId="166" fontId="6" fillId="4" borderId="5" xfId="2" applyNumberFormat="1" applyFont="1" applyFill="1" applyBorder="1"/>
    <xf numFmtId="166" fontId="6" fillId="4" borderId="9" xfId="2" applyNumberFormat="1" applyFont="1" applyFill="1" applyBorder="1"/>
    <xf numFmtId="166" fontId="11" fillId="7" borderId="5" xfId="2" applyNumberFormat="1" applyFont="1" applyFill="1" applyBorder="1" applyAlignment="1">
      <alignment horizontal="center" wrapText="1"/>
    </xf>
    <xf numFmtId="166" fontId="11" fillId="7" borderId="0" xfId="2" applyNumberFormat="1" applyFont="1" applyFill="1" applyAlignment="1">
      <alignment horizontal="center" wrapText="1"/>
    </xf>
    <xf numFmtId="166" fontId="11" fillId="7" borderId="12" xfId="2" applyNumberFormat="1" applyFont="1" applyFill="1" applyBorder="1" applyAlignment="1">
      <alignment horizontal="center" wrapText="1"/>
    </xf>
    <xf numFmtId="168" fontId="5" fillId="4" borderId="14" xfId="2" applyNumberFormat="1" applyFont="1" applyFill="1" applyBorder="1" applyAlignment="1">
      <alignment horizontal="center" wrapText="1"/>
    </xf>
    <xf numFmtId="168" fontId="5" fillId="4" borderId="15" xfId="2" applyNumberFormat="1" applyFont="1" applyFill="1" applyBorder="1" applyAlignment="1">
      <alignment horizontal="center" wrapText="1"/>
    </xf>
    <xf numFmtId="168" fontId="15" fillId="4" borderId="14" xfId="2" applyNumberFormat="1" applyFont="1" applyFill="1" applyBorder="1" applyAlignment="1">
      <alignment horizontal="center" wrapText="1"/>
    </xf>
    <xf numFmtId="168" fontId="15" fillId="4" borderId="15" xfId="2" applyNumberFormat="1" applyFont="1" applyFill="1" applyBorder="1" applyAlignment="1">
      <alignment horizontal="center" wrapText="1"/>
    </xf>
    <xf numFmtId="10" fontId="5" fillId="4" borderId="14" xfId="4" applyNumberFormat="1" applyFont="1" applyFill="1" applyBorder="1" applyAlignment="1" applyProtection="1">
      <alignment horizontal="center" wrapText="1"/>
    </xf>
    <xf numFmtId="10" fontId="5" fillId="4" borderId="15" xfId="4" applyNumberFormat="1" applyFont="1" applyFill="1" applyBorder="1" applyAlignment="1" applyProtection="1">
      <alignment horizontal="center" wrapText="1"/>
    </xf>
    <xf numFmtId="0" fontId="2" fillId="0" borderId="0" xfId="2" applyFont="1" applyFill="1" applyBorder="1" applyAlignment="1">
      <alignment horizontal="center"/>
    </xf>
    <xf numFmtId="0" fontId="23" fillId="0" borderId="0" xfId="2" applyNumberFormat="1" applyFont="1" applyFill="1" applyBorder="1" applyAlignment="1">
      <alignment horizontal="center" vertical="center"/>
    </xf>
    <xf numFmtId="0" fontId="2" fillId="0" borderId="0" xfId="2" applyFill="1"/>
    <xf numFmtId="0" fontId="0" fillId="0" borderId="0" xfId="0" applyAlignment="1">
      <alignment horizontal="center"/>
    </xf>
    <xf numFmtId="0" fontId="25" fillId="13" borderId="0" xfId="2" applyFont="1" applyFill="1" applyAlignment="1">
      <alignment horizontal="center" vertical="center"/>
    </xf>
    <xf numFmtId="0" fontId="2" fillId="12" borderId="0" xfId="2" applyFill="1" applyAlignment="1">
      <alignment horizontal="center" vertical="center"/>
    </xf>
  </cellXfs>
  <cellStyles count="21">
    <cellStyle name="Comma 2" xfId="7" xr:uid="{00000000-0005-0000-0000-000000000000}"/>
    <cellStyle name="Milliers 2" xfId="8" xr:uid="{00000000-0005-0000-0000-000001000000}"/>
    <cellStyle name="Monétaire 2" xfId="9" xr:uid="{00000000-0005-0000-0000-000002000000}"/>
    <cellStyle name="Monétaire 3" xfId="10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11" xr:uid="{00000000-0005-0000-0000-000007000000}"/>
    <cellStyle name="Normal 5" xfId="12" xr:uid="{00000000-0005-0000-0000-000008000000}"/>
    <cellStyle name="Normal 6" xfId="13" xr:uid="{00000000-0005-0000-0000-000009000000}"/>
    <cellStyle name="Normal 6 2" xfId="1" xr:uid="{00000000-0005-0000-0000-00000A000000}"/>
    <cellStyle name="Normal_Goûter Lucky" xfId="5" xr:uid="{00000000-0005-0000-0000-00000B000000}"/>
    <cellStyle name="Normal_MERCURIALE" xfId="6" xr:uid="{00000000-0005-0000-0000-00000C000000}"/>
    <cellStyle name="Percent 2" xfId="14" xr:uid="{00000000-0005-0000-0000-00000D000000}"/>
    <cellStyle name="Percent 3" xfId="15" xr:uid="{00000000-0005-0000-0000-00000E000000}"/>
    <cellStyle name="Pourcentage 2" xfId="4" xr:uid="{00000000-0005-0000-0000-00000F000000}"/>
    <cellStyle name="Pourcentage 3" xfId="16" xr:uid="{00000000-0005-0000-0000-000010000000}"/>
    <cellStyle name="Pourcentage 4" xfId="17" xr:uid="{00000000-0005-0000-0000-000011000000}"/>
    <cellStyle name="Pourcentage 5" xfId="18" xr:uid="{00000000-0005-0000-0000-000012000000}"/>
    <cellStyle name="Pourcentage 6" xfId="19" xr:uid="{00000000-0005-0000-0000-000013000000}"/>
    <cellStyle name="Pourcentage 7" xfId="20" xr:uid="{00000000-0005-0000-0000-000014000000}"/>
  </cellStyles>
  <dxfs count="3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98D06E-A847-457C-8BFC-0BE72F7791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822FCF4-D037-42E9-BC87-0138BD62E1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6C83315-1922-4FAD-B674-5C2FC86A53E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104BB16-15BF-4619-97F4-9ACD203517A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DBD4872-F3BD-41A9-96A3-EBDCD63F22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2EF64E-A74C-46E6-B55D-3D4162939B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65EF18A-87C0-46B9-A75E-FAB581BE407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FE628F5-6850-4057-9A19-03D457E85B9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A378377-A313-4CC1-92C1-FC3FDCD1A8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BFDBFF0-AF49-4BC1-8D8C-9B793A8354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70B99E9-EAB3-4173-8A60-C9E5E56084F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207EC6C-59D5-4C00-A1CD-BB3E5DC71F7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A4BFACD-B14C-4FFC-AC37-B10CA9A25FB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F924514-44FE-4C1A-A9FA-C3013E19E17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A5D32B3-D052-437B-8D68-CC75FB8DE73B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D4C80A61-9ECA-40A8-883D-3874BB43731C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CF5B69E-7C69-4EEB-AA64-DB567813CEAA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C5D88B6-B985-4634-A730-157274CBC9A9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6AA448C-9C77-478F-A70C-6DE4E91E0167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96304873-CF34-4128-937B-42C1B6824D6A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6AB9A60-4790-4B53-A466-5324443666B4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1B2A2DC-CAB4-4805-A671-DFE2D28DC62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27B06B3-0229-4A43-B70B-C78C8F53CAB3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51E5AAC2-260F-4668-803C-C38944A80306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DE586601-B243-4F68-8E37-56DFE06C3BE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222AACE-5D56-4892-9B09-BE62F36F8F26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182850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73272D92-111B-471D-BC81-5E5E7329B3AE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182850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D2578A48-3A56-4003-8BD6-78226AE3FF2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96D550F-1027-44E3-9D13-C185282062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66755A3-A40B-42FD-9DB6-EFB827F9D6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9B8F247C-F2CD-451B-8ADA-994D0944C5B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9B219687-37F1-45C6-82D0-91CEBB55C7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FAC66D2E-E567-4E16-BDAC-95CBE9BBE62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417C09A0-CC28-4695-922E-DD26524BA2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DD92FCB0-028F-4D93-905D-F86B8C0452F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BC337153-2784-4823-B12F-D854B6BF6DC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45724C8-DF81-4E46-A8FB-0C99217159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72647582-77B9-4421-A287-63B40B67EB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E93D15C3-5066-40B4-9D1C-DDFD37C9251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C56F3E66-DA9F-480A-B3B8-C561FE7853D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319F3B04-C563-475E-9E08-EA008142BF8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34C59610-6D09-4097-A751-B80D9E468C7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D63CD9B-604F-421D-BB79-2FE2A8DEBD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00333BF-4461-44C1-BC60-1B8CC655F6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1CD09D04-8DC5-4CAF-BEA4-42C79466AE5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72BE9BE7-F875-4954-AC85-99276F6CAA8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619C0D31-0782-4BE4-8EF1-F933801EDF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570E1707-C234-411D-8BF3-6759C582EA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63BBE6A7-7D5E-4003-8412-7BA432295A3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4D0F835C-B478-4B82-AB88-B9E03A0498F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D7598D3F-0EB5-435E-9C5F-D18A673020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FFE199DF-9B33-441E-B353-0527C318F3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BD2B68A5-D536-495C-A014-04EC312F38B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C60FFC3A-4749-4A79-AB64-2E866F18893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7CD9D261-A40C-4A72-87A8-1C760C5E91C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63FB41CF-76AE-453E-9070-39C26F1D1D6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D8EAD5D-CBE5-42ED-8DE5-3D6A283759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7B44F07-0BA9-447E-96B3-2C8C115AED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8515DA75-5964-428B-94D4-E2660D0E4D9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A669DEA2-D69E-41EA-8720-C222C9EE246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6DB57E87-9B7E-448B-8B4B-C5A84D28D5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E451A0CB-CE24-412C-B0BC-C819F068EB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50F27AB0-701A-42E3-9887-E23C4B23D9E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F0FEEE97-DC8B-4B69-AF44-A13B2DFE85F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113E977C-0327-4F9D-99F1-08E9CACC91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288A1EA4-589B-4105-A908-298111F840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4CCA7AFF-4DB8-4456-912E-C61E478754A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DEF00C78-B5F8-46CC-A02B-2A15CC76EAB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9C73581-6C6C-47EB-BC23-C1DB08E52EB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45C544E7-0885-4434-AF44-338A4E7BD7D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2117163A-6A84-411D-9679-F53E839DC1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A104DDA7-AA61-4DC3-8B80-CBAED91E37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99949C58-1121-4C8D-ACB2-3ABD3C75FE3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C3FFADB8-E2CC-41F3-B64B-6F088A54A5E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5979A739-1115-4CB2-9E99-AB23AFC895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7F1D6C44-A333-4A90-AA7A-70944A2ED7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D7C96F7C-A4ED-4126-8363-2E1C1822646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851FDDA3-D138-461D-AB9F-EC1E34541F7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6BE3B138-49F0-490D-9AD5-77DAA4F3FD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60B262B1-927C-4AF1-8764-6232925C11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3F732961-A60C-4529-8F5F-FAD72883812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B06BC243-E3DD-4232-A9DD-A3AAA5C8288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9311B48E-BBC5-4E32-BBE4-37233609894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51FB8170-AF14-4226-947F-0A1743176BC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15C6286-90FF-47BA-9211-1A5C04DB1C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B1D8AF3B-6931-46A8-94B5-A566B3EE283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B1117AA-D7D0-4556-87C3-399747B0225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187565F-C028-47B9-AE37-D65D5445A25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95182782-71CD-4822-8231-A89693CE61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AC1941DB-5A8C-49F1-92B9-C583D72887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6429248D-FCCC-4DEE-98C8-CB0073E6BBF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FA41B431-1B09-464E-9A26-37710AB2E98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2EDEEE1A-CB79-4E71-A5F5-DB230F038A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10329DE5-785C-410A-8837-8B6342A9AE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9981514A-7CC2-4750-B288-42581FE9C6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2C36C4CA-AFF5-45C2-9B43-9683EFA1E18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BDC15254-0CDB-4B31-A713-56C30E984C6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8C222DF2-6950-4608-BB0D-73C3792B9E7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C3A23155-8E70-4D40-89CA-B3BDA76E18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E619ABFC-B2C9-47F1-A26E-C53BB46A11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CB9F251D-356E-47B6-A0CB-5A62D1F7BD0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BC9E3342-BAF6-4BF6-9C1A-98528801143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DE7BC092-B412-44F4-A50B-ADDA059F92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CF656C12-9E86-4E00-AC10-0F182C0D78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3C21BA1-B5BB-4944-9D86-E2B8A0EC8A0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CA10956B-7B45-4077-AB32-82ED484BCC5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A24671F1-D34C-41EE-9DB3-80CDC3C90E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DE90FD40-3378-4B36-BFFB-CAD2098499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4AFBADBE-80EE-438E-9531-99FC69F60D7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2C3195E1-3ECB-4DFA-A9CA-182DEAD4C6C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B019D47C-FE62-4017-BFD3-D470991CC1A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DC971378-C256-4965-AF90-DFEC81C51B7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3F54E71-05E7-43C7-8926-84F884828F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8552C37-7C45-456C-A6AA-3D0100DAE9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4212E22C-260D-4BFE-BCCE-D8864D6D307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8C425AEA-76A2-419C-B5A9-913085CDD6E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81765EFE-4D5A-4791-88D4-C7731EE0A4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E4E22AD2-58CE-4D69-8059-11FC024777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3FCBD739-3E0F-48E9-8A2F-DE87F69EED5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21C72D30-33A8-4DAE-9407-2D0E384B55C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E521AB7C-C1B2-4CCB-A1C4-4897FD857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4EA3E47-8122-4CFF-B111-876D9879CD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48D06F86-3200-4BCD-B4E4-96A9338143D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80194B38-47E7-48FF-9836-0A84E9C1963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83EC1D57-0764-4080-8856-CE334D9B5B1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CFD19FA2-764E-4074-AAA3-471DF3B47F8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3974D84-48C0-466E-96A1-AEFBD40D29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7CD080E-D545-4AC0-A09F-D03771A526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3A55D015-ED4A-455C-B1A2-B69CE81C29A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532ADC0-8AC4-4B13-A37D-AA46C0F8709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DEF3FEBB-7F07-464D-AD12-9812BE2147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974711C6-A4B6-417D-9FCE-B66DC196B3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DCB4B42D-5062-4A9A-BAD2-E306CFFF631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D181C074-FEF7-409E-99E1-F81A675A999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392FED08-ECA4-43FE-9325-A50CE18B66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197AC86D-3384-4192-90B2-A0FAF956A7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5B3AEBF6-0EAE-4DBA-8718-9B468866485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6F44C04E-0531-472D-8739-008F39E121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CAA0C6E3-CD3F-4EC5-B490-5D3A5638D8F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F3E6F45B-3CB1-4B60-A434-18139A98D40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4821B13-10CF-4444-861E-58683BEF81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29D58AC-1B1D-45CE-819D-9FD8F9D3B6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642B90E8-2306-4C20-82A3-1F4C2204C5C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61BC4512-04D9-474F-B93D-FC6F97C9FD1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A03B9E4B-0BF5-4BD3-8FE4-DBAA636895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6FEE3C22-EC7F-4FCA-BC96-4A4BD3240D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7B1AAE46-298D-4A72-AE61-4A135B0DF6D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2C963EBD-7927-4F56-8D63-5FFCCEB534C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6A6C1183-6F5D-4C93-AEE3-237DA69AD5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0BFF92A2-2F0E-477A-8D18-9E0CCEE5A0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3C0A4EB-9661-4877-902A-5005D1428D1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BD6E2820-ABE6-43E8-8676-FCB1B86387D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457CD50B-5E2F-4BC3-B8C3-70B75A46915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135FD309-2953-41BF-AABF-D8B41FF6A67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32EE1D8-5D15-4E01-9A24-02B6321A30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179750E-81B4-4E47-99BF-5CC4A218CE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3317D460-ABB3-414D-ACEE-9B68C99BBB5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1928953C-F4DC-4653-90BB-377E59A1EF6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4F4F3E30-0FED-470F-9432-0A9F36AF82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1C944F5B-1100-4FF0-BFA8-F910D78FDE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2DCBB341-2C7C-4340-B230-6250E05D284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E8095AB4-73F6-483B-A153-07F93A9E4D8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DA58D5B3-654B-4456-A812-80A9DE42A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35CFB43F-2AD5-4A19-8674-C98B1DAED0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886D9FBB-7452-42BC-89A9-511A9F1AFC4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B93B3A2A-2FE6-4989-8F9B-C4E2BEDF547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F11D7C6E-1CF1-4BD9-9A8A-E0EB9803470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15E3464A-B2DF-408C-BE3C-9BB3DA267F9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E212C8D-31C4-43C8-A519-2FADAB95B8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8CA8751E-4992-4ED9-81F6-604AC00DFA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22F54EB4-286A-408D-9E7E-6A04FC7B296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7FF450C6-93E6-466F-9535-D6AEAA2CA5D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7060177C-D8EE-4E03-90CE-F3CDCAA055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5052BAEF-8873-4B5D-9C84-07E284699A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92B1A463-15AF-43D4-88D0-A345AFF8081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F9C12315-72D4-43AC-9536-9A3F6FD742B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DDC0825C-EF32-47B8-A5B3-CA8B079218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B16EDAE-C344-4E2F-A57E-727D06749A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18EB8F1-1816-4224-A7A1-06A3AECE402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5760687C-9C49-43C4-A43F-F7FDB5BECF0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2BDADD4-E97E-4C58-A82F-8F1E38647F8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02EA0A53-BD7C-406C-8556-9F1FBD84B27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F4AE8748-A785-4157-A383-73B1322A8E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ACA26397-0173-45A9-A9D2-69EE3281D1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BBDA780F-1D00-4099-AF6B-8093008E32A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D2C6EB30-7435-48D2-92D4-8C4FADD9ADF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FDA0944D-90CA-4055-A1F4-6BD82A9AFD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9482E41B-72A9-4BBB-B886-B139381897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6BFBB18A-2FF5-4118-AB7F-A6A46F87865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553BF0A7-D4FE-4AF2-9468-ED51D4814DB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5F989F72-3F8B-4BCB-8FB6-EFEEC07B78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8F3F2744-C483-4447-8622-202BAD8A10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5697FDDC-663E-4D99-9EB0-24D448F110C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FC51E95D-FB60-44EC-AD66-FC95D473A23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0015B3D0-EA64-49CC-A9B9-94E79C74CB7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C986DCE9-AE56-425E-8ADB-48CAA3F538D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AC7F1F5-1A2D-4223-AA07-8C06D2100C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FAEEDF79-6FB0-4D5B-BF4C-78EE0BA351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89CBE276-FAFA-47E1-A053-8BD5EBB2FAB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368DB8E3-A912-4AC4-84FC-FB9BBE31893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940934B9-5B4D-484D-A221-DD9974AE51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03EEBA4-2930-4C2A-9223-8D8904DE89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86AC82AA-0672-41D8-9245-298EA1B1FED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BA7C2C80-F2C8-4DD0-96A1-7E2A2C584F0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97A602AD-FDF5-4747-94B3-4D88DA1D655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EB36451C-66AE-46AA-A1A0-DD6F06E64C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6A55F334-9C54-4F4F-A767-26579957DB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5DD943EF-5E9A-42C5-AAD2-DCB2D4E3088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7076784F-3660-402B-AF18-C3D7E360AFF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A2A1BA91-5ADC-42ED-BFC8-7B28C5621AC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550F22B1-919F-4CDE-B1BA-9473026066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FCD07E5-152B-4141-838A-354DDA704D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AD2133C5-541A-4782-944C-733CF0326A3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E8736D2F-DC5E-4788-B65A-2421CD63480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25988D40-072A-41EB-A8C1-F80815E8D68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DE25BE1E-F8C7-493D-8336-1904F2CB9E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B787FBC0-8585-4CC3-AB89-ADECB9F8D95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3F8D6F5E-250A-4777-BEBF-B97AEABA9DF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AD7B9686-F21D-42E9-B92C-F96FB6F750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A2187CCF-2446-45C0-9890-36F09A423D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76F7F513-6881-4387-9CD0-68B7BFAECC6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6B07E690-6D96-4C66-90BA-88CFE28B0AA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4C178681-3C1A-4968-910D-E59090EDBAD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C0D3312D-54D8-4AA9-9672-20ABA5C077D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71AA705E-19BD-4DB7-B36F-20EF99470E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ED3AAA1A-980C-4127-94C1-0B8793FCAE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D6720094-6A60-481C-A13B-F51085395DB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AE4F3F96-B531-4633-8FD1-8E95AE18D4B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88B5F297-3914-49DC-A443-24E25C4E1E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6766461E-B5FD-45B9-8A2A-B5696B7D29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534EEAFE-E500-4576-8BC4-9263F4CA241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710087F6-F828-47B3-81CF-7A904E75CF3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94F660DC-0F90-45B3-9E73-DF1F0E64B3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6E192F7D-8BBB-4623-BB89-BD34BF9DE3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2BCC941A-E888-4B2E-A849-7B0FBAD5392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68E18D48-9840-43C7-8EED-05C8C582946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E1A1C9BA-CD8B-4FAD-8740-912DBA17A6E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8722A83D-94C8-4AD9-BA18-E77288E75B5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2036AB5E-E018-4808-9123-8CB340A100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0DA5B4E-F3AE-4B67-AF14-EAD75D1AC8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53D80114-CE3F-4267-BBCC-39B5E80E4C3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663C8611-1E2F-4496-A453-E2F4D35E4CB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9CE19270-9FFC-4615-A78E-6F08942482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E2C4DAA0-597C-4A35-B77E-78131FAA02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E0E4EDA-956C-472C-946D-E86F983EEB5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CB3A2BEC-3E82-4330-AC75-9703358CBBB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CE75FACF-34AD-4A7F-B579-84382B8569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F6D01161-E924-4D6D-9953-5A44BCFE0C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853B828B-4A2E-4109-9DA3-B85839C7E7A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E0C51226-EB8D-40A9-AFB8-CF572662D09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543BF82E-7766-466A-A8C1-1DE4ABB3100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6A14CC20-5D7A-4469-BEB2-A7BEFBBCCC8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C1F9CE0A-DB53-4249-A9F4-916E092B6B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E4D7A33-C438-463F-BBAB-6E1639188B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92E9D02F-BEFB-4B37-A755-A577612ADA2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F1AB8D36-5528-4FDF-A924-C2A71626265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63CD477A-1CDA-4F60-825B-12399624B3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D1728C6C-4494-4E89-92DB-80CC4F72FE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24631BDC-48BF-44B4-A1D5-C6260B3E409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2BAE8BF1-E8B5-4E58-8C61-32AA3444B69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9690D981-24C4-4B8A-B3DF-324258F698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440E565A-C2AB-4805-8270-2FA1C6BEC7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4F998F3E-FDBE-43CE-A37D-972482BD36A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</xdr:colOff>
      <xdr:row>1</xdr:row>
      <xdr:rowOff>27268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373F167A-9554-4FFD-A158-F0D8CFD6A12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114300</xdr:colOff>
      <xdr:row>1</xdr:row>
      <xdr:rowOff>27268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A85FBBC3-C051-481F-A25F-36D94CE10D0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6A86B6-3E32-460A-B4C7-71FA268956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0D4B77B-32E1-4CD5-91A8-66AE8B7BE6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7A2EEBF-3441-4112-94DC-CCA3DC6D136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2982D8D-EEDF-4155-9042-389CC71E319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2164439-0FC2-4694-B317-CD0D9FC3B2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43080B6-65E8-486D-BD88-8E7B8833793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486D89F-1B93-4FAA-9D6B-C2288212703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02B3404-3CF6-4AEE-99DF-84C0DF955D1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BDFB98D-702F-4F66-A290-B9459A26A1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FD35127-67CE-46FC-9382-81BD65FCBA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27D4ADF-AF3F-4DDC-B962-A537E56E5CB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78A3A774-17D4-4E3B-ADEC-3318BFA5404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1B64FA5-C16B-4C8F-8E12-73D8E6A330B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DE5B361-AEDF-48D3-A53D-5F074F4D7C3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4F6FD5D-4602-4EC9-905C-81ED840D777D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6EBC14E-2451-4B95-A469-2C3B5296BAC5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6AB592E-8C66-4BB2-827B-9EB2E19ECA52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6304F4AD-4AB9-4D51-BF92-690DD132B56D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6B983F55-B942-4704-8D3F-EEF1F5B74E47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F56F9F4-EA43-4EFA-9DC4-03AECBC598C7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38134B9-2612-4B8B-ACB0-3EA0BFD129CF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762309F2-9D8C-4C39-B2BF-C633D7574C87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F00C32D6-31C0-4818-A649-CCD28EB7D11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8FFAD56E-251D-4DC9-BAFA-2586EC36CE1E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F7DB3F6A-30EE-43A1-804A-95739A909777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CD5DB29-D503-457F-B32B-B1DCE3B9CE0F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63D7C8F-167E-4565-A836-2770C6306873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9608C8B7-D065-47C4-BE29-FC451E4366FA}"/>
            </a:ext>
          </a:extLst>
        </xdr:cNvPr>
        <xdr:cNvSpPr txBox="1">
          <a:spLocks noChangeArrowheads="1"/>
        </xdr:cNvSpPr>
      </xdr:nvSpPr>
      <xdr:spPr bwMode="auto">
        <a:xfrm>
          <a:off x="1136650" y="129540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0836923-117C-4FB1-88AE-5A31B7FF6F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9C36034-855F-4190-8FDB-59C6187666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29910F34-59BE-4582-98F4-5BC7B2B17E1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2A06FC0-51CF-42B9-B06C-66F69B34C1C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25B16FC3-7C10-4A20-A211-53C42B0D3A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7561638C-E9CF-4BAE-814A-596143209C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7AF6C13A-A353-46C9-A0D9-6AB0F8F7A89B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42321B0-03DF-43C7-A530-AF9280C2A82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7785990-C942-413E-8F92-F82FC578A2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382CABE9-CE8B-44C0-A9E8-7ADD282258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5B46E430-4921-4D85-81B3-1F71802FC8B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9F6B1E7F-20D9-4B31-90EE-590A9C002E6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AF9C259C-2461-4CBD-81A6-F2AFF00DB63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9DBC79EE-A84C-4328-9739-5AD11659E56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4BFCC7-0C00-42DA-97B3-6FF3E18501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1A3BE6A1-2520-4BD0-AEE2-06598EC6E2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DBB0F9C4-EFC7-4B0F-89C4-11A4A523445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81938685-1FD4-4699-8474-0206F76267F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2D57A66A-00D5-46CD-8A12-7295E890E08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C839C373-576A-4BE4-9242-A27444C0CC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872A5D39-6CED-4DAF-80D2-FC5CFEB4DC2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20729C61-0AC6-4FF1-A957-636E89A22F6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9E7E0FC0-6F16-44BC-B22D-2CF4F2198E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797CD495-858F-415B-B237-90BDB59338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DF4D067E-2CC1-45E3-B0EF-A0536A32152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9F61FBF9-1B26-4333-B473-36FCE0993DE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30C84817-1DD4-4B24-A7F4-1C054B60FEE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2A476B2B-EAD8-4D05-8A12-9347EDE88819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BA942ED7-A1E9-47EB-BB7B-3C708E2A107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C6D46359-37B4-4BD0-B425-83271B6A60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FCD88C9A-1EE4-4617-8C90-8516BCFCF1B9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1ECAA7F6-C5CF-432E-BA69-E4A034CDC22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EBD5DB4B-F1D9-48EF-AFE5-40DB2E8040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DBE20321-E544-4BC9-AB37-4D454951DC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C46ED0A3-C92A-4112-8564-A71A88E918C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9B011C42-F3F7-4EF0-8F04-65F8CC09218A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366DE57F-3E3C-4CD5-B8E7-D30CFCF3B5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F9BEA01E-C80F-4003-9CC9-A53715710F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D1346616-3F8B-43E4-8AC3-C1F6DF251B3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87E1F43A-BA69-4FE6-B777-A4746A899FD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2594A92-F8FE-4438-8D1F-C3A47AAF5E9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B1F7DCB1-60E7-4750-A8F7-67E84DBE3C7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2CD6D1B-47B5-476B-A7F5-05424FBEA1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8218222A-6623-4D93-B563-8B9DD2BBC2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E6BED0A6-ED28-4371-823C-EE88789BC03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89B4D206-70C5-4CA4-912E-D4BF50D2095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B51608EB-F7B0-412F-BFAD-3025943D90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82C8F9AE-A010-4024-9751-3B4C548430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542D650A-3B86-471F-8196-BA755FE4B21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39775235-804C-4F9B-825C-C80C2013330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F48B07FC-D5CB-46DD-A161-E426D151EF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AE5772A6-FF18-48B5-8B12-7F5CF40444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52F97B1C-0650-4575-8D5B-477696D86AB5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DA0972EF-6EEF-4DAA-B953-8916EC0F79E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FA2F2AAC-C47B-4465-A1B2-AE41DF67031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61F4D8C6-037B-4142-858A-84750C91D74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3DE977D-AEBC-4F3B-98B1-2BF9F4E802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D16EDEF8-5FD0-4942-9535-497EA45160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D1F4B8CD-83CB-44F8-85AF-EDAB2F9398C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CBF3A0B-C8A6-4C25-A2AE-292BEA10E1B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AECCCE17-BDE8-431E-B4E6-D2B2A04C22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DBCD2B9-E126-4E32-AEA0-164D78D05B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B27C4862-F3AB-4897-9EFE-C059288EE6D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F6020940-101E-4827-9B34-ED92DBAD877B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BD0AB58-9B8E-4B9B-805A-F1A052D0F3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9950A979-C8B9-474B-97BB-7CBFC01A01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575A340F-70F5-4B5D-81DD-2F37C0624C0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B5D78641-ECD0-4743-AFF1-CD51337E08A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75F29BC7-17DD-4E29-8459-C0315402B75B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FA0E5DC4-2328-4A2D-8F36-FD34A47CEE4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A21DA17B-6F47-4629-B28E-11C9DBEE03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82440D39-857F-4220-8805-E12A83EBAE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C59053FD-0460-4407-A1F6-BE3268E59A0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EEA59A3B-1253-4893-BB50-F6090DBD01E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43773017-250B-481A-B02E-6AEBD51755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901541FB-E009-4B21-B465-36DA3CD2D9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430608BD-7C0F-42FB-A162-161E890B2A2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D6F4E17-9CFE-4F1B-8017-913E447032A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695BBCDE-2CDF-4DBB-8B93-66F25A2BA7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C2F0E506-85D1-4812-A408-963717D3D7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BBDE0B42-8F86-405E-81C1-9531E237406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AC30BEA7-1731-43EE-BBF4-0D557E826C3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25A5B77A-1104-4E28-A294-F454A06F338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41285E6F-0BF9-45BC-9FDA-ADC4F3C823C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5D637CA-78B6-45F8-8557-49F08D3EDD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34F4CBE-0C1A-4382-B634-74623A35DA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4EA3EA58-F9D2-46A7-ACC9-A706696DC4A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E1F0910E-9403-4E58-A2A1-37E86881754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22645CE8-8278-4858-8228-53DC63EA46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A8841E45-1457-4112-AB5F-F9023DFB37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C8B804A2-1AE1-47F7-8D82-A178B227DE9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3826A79A-98E5-4AD2-B9A3-2C46416C088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3582D434-1C86-41E8-A104-89DDE21A05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5A43654F-E134-4F6C-BDD2-226BB8023C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7FAE9B57-6D75-4079-B4C0-E6B20CB3D48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25032A07-627E-4F9E-B0F3-486B3EC4FA5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62025882-F0EA-4F61-8872-AF2806F4BE0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BE05C14-74A2-42D2-8D21-FBE6DC8CF69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5B73839-A707-4F93-824D-84974F0A75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0EBFA15-CD06-4C43-99A5-25C8792655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F6A72D69-93F0-4F74-B316-C73156C2E3A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5759D798-4C08-4EF1-90E8-CFEA1AD4E41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5AF40444-FE20-4709-9CDC-3C166BC2E8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B9ECBDC-2CC4-4FCF-A944-8AE68E5960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1C4B7F50-C775-4406-93A6-0A7FF7C82C8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557CE3A5-2C17-4B8A-8A3C-E1DCB90DCE8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C7C9B11F-58B7-4457-A2E7-D67F86EF08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A2ACA5BD-68E9-450F-AA41-6CAF47E810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BE7E494D-1828-4386-8290-DEAC920938D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612606C4-20D6-43C9-A99F-4BA009AA3A35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4AD5EB57-F64E-498B-9B4E-642DB398B9D9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5135C68C-62A2-4DFF-B419-4F48C50750E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B997DB8-FE7C-495A-A02A-BAAF8F3AF1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576323E-2C84-432C-A66E-C164597EEF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28C9CE75-586B-4FD7-9CBF-FE1B69D6C9A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E62B39BC-2F44-4380-B6B9-386B1A2588E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6E3EB247-8EA8-4866-8CEC-4EF948C432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24752DD2-3AE9-49CE-AFD2-16D854A37F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E5EC170B-C6C2-47C7-A587-792595E21C5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F97F7D37-3C25-43BE-A524-42F50AB7C15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43CF0200-D8B0-48AE-8BA1-7EC2D787A0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C2826785-AD55-45D3-B57B-5BD96C9488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14E7747A-73B7-4457-B30E-C442DB69A78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0954B4E7-79FA-4055-A3EE-B451A2AB201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DBEE0E70-AE72-4402-9FEC-4002EE4A385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64A56A70-D9D5-4016-850D-3E859505D04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7377C1A-C90E-4160-B479-757063A2F4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130310A-A093-4269-842C-115CFC908D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15040BDE-3943-47BA-B6B1-5202BB26FC1A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E0227D5A-3FE9-4FC8-B278-A0AEEB9CBB4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B463022B-D647-487A-8145-D78222475E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A0F46195-3A3D-4294-8752-CC7BB2FF69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7700331A-3D23-4D0D-92F1-0153A5E85A8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51AFD2FD-09E7-4FD7-9853-67E8867D436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D5D1EC39-42F2-492B-8F17-9FCCE3F9E8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826ACD1E-C00F-4274-A164-51720292A72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FBCCDBDA-91D8-4C45-9E3D-252A12AB90E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9488776C-D69E-41DE-A494-C528D1E2E43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A250BB12-7412-4FF5-9769-691E0504F08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19C98086-80A6-4C97-8C66-6B6077535B2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7E989D5-1134-435B-8BDA-1BEC5F7135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8739CA6E-FFE5-4E1D-9000-C1893D7DB38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2482FC31-99AC-4254-8CCA-F2A6B59790E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2F0B6C1-AD0E-4C6D-B266-A5FA8DC8AD8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B2DF45CB-E7F6-4DD4-B749-53F0E44F97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DFFC692-B227-42E9-9973-F24A76A889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80240D29-A0B2-4E91-B845-9ED1414D7AE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64A8B1E5-867D-41B5-AFF4-9370CF37C366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8E99B67-4E57-4E74-813D-A6AFDFA19CA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E5689D02-EBAD-4C3B-B250-78483F2225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FB5E8032-9C21-4B57-A59A-55111607A01B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393A1F9-7CC7-4900-9C3A-04FB898A904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B59A863-2CCF-4894-AF60-7223E01F691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1AF5FAC-1CFB-40C5-90D4-7459E62A011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B39BEC6-7F37-4864-8CE4-AAF20E3A09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376682E9-803C-430D-9CAE-1E871A0198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280C3EC8-66B9-41DD-B849-C31442597B6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2CE8C9D4-87F4-4A23-B471-1BDDA3C64F6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27573C77-23AA-4138-83F2-2C96D1663E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399E4249-0E33-4C7E-BA28-7AF5903BBE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18FB4013-DF09-408A-826E-06D0154CE79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8B960C09-F531-45DB-8D00-893439656A8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60D35110-4F40-4CF3-8B83-3C912051D6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BEEDA626-295E-4F19-8BE3-D46E400FF7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C1B15F1B-F98E-41DB-83F8-C4AA4BBD1650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B7F0CA57-1B14-49E6-86F0-5C294B2FDC5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5B4D02C7-6CED-4831-B990-023393233B2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290367B-52A0-4AFD-A532-4A19C56876E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D36F4DB-14A5-4BCB-8D10-6C1C3CDBC75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C44C87CD-7357-4B65-91A7-ABB31AB073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43B6C282-89EB-43F9-A613-6B700ED36775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89ADD6A8-FED1-4FC6-A093-3D16E37615B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28B38CC5-492A-4B3A-A645-454341CC5C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89A9F9F8-039F-453C-988F-966C49B295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3045F88E-2015-404B-A6B7-3DCDE76335E9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F05880B1-2A2D-4233-91AB-79F7DEE273E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C5F3C97A-02CA-4D8C-928C-DDA496BEFE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10C2F931-94C1-4036-95B1-5E7E10ACB8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8DC30EF4-6A4A-4E51-83F6-0EC58867E68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359EBB57-4EDC-4F6C-8F07-85537530FAB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81DA4BA3-EF4E-40C4-8CB5-D864149B332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80D411A6-26B1-46C7-B0D6-17B00F5E42B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5C9AB58-EA92-4ABA-BD0A-342D190673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DA10B86-DC5C-45BC-9214-93525A2D27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533EC336-A69C-472E-A956-6B6FDDF62574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953EA3AE-9C2F-4F61-85DB-5D4B204748BB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51C2CE15-3765-44BC-B726-D029EFA1FB6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62392435-8FE9-4F6A-8F02-EDF5B4C7EA7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DB547482-EF2D-4587-A406-4DFC7C70B539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F97DB40E-5D7D-464E-BDE7-459FF389FBDA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95636DF2-9030-40BD-A3A1-3BFE22D4AE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22494523-9171-4E97-91AF-D0B050CAAE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A1510254-83DC-414A-B400-B39C32BDA31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F7B2DE94-E96B-4E4A-8435-023C1CA1F42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3A82719C-6997-4CA2-8DCB-A1D7351074D3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F5DD1411-27DD-498B-BF45-92DFCD65839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7EA53B4-FA0F-403A-8583-95DE85CD4AF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DD9ECA8E-CB6D-4B3D-9772-6EB0E6DA90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F01AEF47-155E-4A73-B0A8-5318C6CF3FB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9018C90-5291-4331-88DF-F687D211329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CF4B7901-3664-413A-AB36-FD34CAD610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D8B3724E-4CF6-470E-8022-C052523CBE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D9137D1E-E679-46E7-A21E-13578BDE649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15D8856-2308-4EB1-B361-3A2F97F4D90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9B14801B-7DF2-4FE9-983F-FAF63203C6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455EC475-02FD-4D1E-907B-FB6513BE35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ADF6A1F4-802F-49BA-9323-D632804E315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DC0C106B-0793-48F8-A0B0-BE6C0D284CA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E6B1968D-C004-4B6E-9B09-A9BF7B2D468F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EB5343EF-D965-420A-9B37-C135F405A68C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BCA38420-9E02-4F17-B46C-B78C2AF259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9E30C05-39DB-466A-91AC-A5D2CF1A26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DCB0A785-86B2-4ECC-A7AE-A75130848D7A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22378C2D-C37A-4A6D-9F70-C9980D7614F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990ABCF3-AD62-42DA-AA8A-E2DA224102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838CCE19-49EE-4F7D-B83D-6529BB8CAD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B1CA5FAC-C7DE-46D0-B9C6-D480C38B2708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12F8FD7F-5F69-4C30-876E-8575DDDDF64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DA05E7BD-1560-4B7E-BBD7-1C02A374F7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633E4EF1-55F7-47C3-88C0-1FE303E7B0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75E33186-05EB-4D27-A2AB-B5ED6C3155D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E0B1EB2C-EDA6-47CB-BF25-9D08C253E3A2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5BFCF677-E034-447D-B12E-55620D5C7A65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6E9AD1BC-8278-4E1F-A53D-B3923BF86D9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D8FFAB2-1A3D-4013-8E77-E0B9937629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B008A86-4217-4031-BF7E-DD294BDA71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784C9BC0-75B1-438B-940D-B7D0923F950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4AB1F8EC-8D49-4D33-AC67-1932BE07C81E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328FD26C-4DFF-4AE3-8F40-04863671C1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655E33BF-C644-432F-87E9-5F84E031A9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8910D3A-A68D-43E8-BB45-9DBD7BD49FC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553C1DBA-60F8-4638-A72F-F5C90B7500B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93314B30-19D1-44B7-9403-E0BBEB9BAD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E94FCD89-19EC-475E-BA9E-06ED8DCC79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2AA0AEE6-33A5-4C08-8672-EF2E8B9B9FA1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88A60BA6-AC61-4EA0-BE85-D2CED74F2EED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77BD436D-9626-454F-A159-D7070B7913F7}"/>
            </a:ext>
          </a:extLst>
        </xdr:cNvPr>
        <xdr:cNvSpPr txBox="1">
          <a:spLocks noChangeArrowheads="1"/>
        </xdr:cNvSpPr>
      </xdr:nvSpPr>
      <xdr:spPr bwMode="auto">
        <a:xfrm>
          <a:off x="1136650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302559</xdr:colOff>
      <xdr:row>0</xdr:row>
      <xdr:rowOff>83967</xdr:rowOff>
    </xdr:from>
    <xdr:to>
      <xdr:col>23</xdr:col>
      <xdr:colOff>76760</xdr:colOff>
      <xdr:row>13</xdr:row>
      <xdr:rowOff>115453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2FB77E53-6B2B-41FE-A211-3316C9DC1F13}"/>
            </a:ext>
          </a:extLst>
        </xdr:cNvPr>
        <xdr:cNvSpPr/>
      </xdr:nvSpPr>
      <xdr:spPr>
        <a:xfrm>
          <a:off x="7187848" y="83967"/>
          <a:ext cx="9850234" cy="24980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Bonjour,</a:t>
          </a:r>
        </a:p>
        <a:p>
          <a:pPr algn="l"/>
          <a:endParaRPr lang="en-US" sz="1800" b="1"/>
        </a:p>
        <a:p>
          <a:pPr algn="l"/>
          <a:r>
            <a:rPr lang="en-US" sz="1800" b="1"/>
            <a:t>je souhaiterais  s'il vous</a:t>
          </a:r>
          <a:r>
            <a:rPr lang="en-US" sz="1800" b="1" baseline="0"/>
            <a:t> plait </a:t>
          </a:r>
          <a:r>
            <a:rPr lang="en-US" sz="1800" b="1"/>
            <a:t>regrouper</a:t>
          </a:r>
          <a:r>
            <a:rPr lang="en-US" sz="1800" b="1" baseline="0"/>
            <a:t> toutes les informations des colonnes  A, D, G, H, I, L de tous mes onglets sur un même tableau avec power query afin de pouvoir additionner les quantitées et visualiser les états des articles,</a:t>
          </a:r>
        </a:p>
        <a:p>
          <a:pPr algn="l"/>
          <a:r>
            <a:rPr lang="en-US" sz="1800" b="1" baseline="0"/>
            <a:t>Merci infiniment pour vos suggestions </a:t>
          </a:r>
        </a:p>
        <a:p>
          <a:pPr algn="l"/>
          <a:r>
            <a:rPr lang="en-US" sz="1800" b="1" baseline="0"/>
            <a:t>bonne fin de journée</a:t>
          </a:r>
        </a:p>
        <a:p>
          <a:pPr algn="l"/>
          <a:r>
            <a:rPr lang="en-US" sz="1800" b="1" baseline="0"/>
            <a:t>keshia </a:t>
          </a:r>
        </a:p>
        <a:p>
          <a:pPr algn="l"/>
          <a:endParaRPr 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FE433BC-748E-421A-A74F-1D80145D30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B48AC8-D275-4228-AB69-A5C1CE04EF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2A57091-71EE-44FF-980D-AAC7EF3B41F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A9EB9CE-1FEA-4D3E-AA3F-8432B763174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A345E95-0C81-4BA9-A0BF-0D3A2ADEAA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C9C14BA-C91D-42E5-91AC-5BA6D782C13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0C134F2-3A46-4798-A737-7C9B5EC910E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7A05CFD-1E4E-47FD-A87B-D77192F8A57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BF791EE-D7FC-4AF7-9244-3911286D9B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6A328EE-86EC-4935-B4A2-E2D7A6C436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DB51B0D-772C-40E4-AC44-1200EA58D94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EE4CBEE-65C9-408C-B2B7-8EEC67107AB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1956D7D-2D9D-40A3-9D4F-D85405EC88D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B8FED7D-25A7-4EA4-9F5F-AC884399961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CDC2419-0DF0-4B54-BBBF-64DD047B089C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889675A9-8E6E-451B-83D3-D2F7C3A70987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AE50C245-A1FF-4564-860B-35A19EA4E025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B423025-B99C-460B-A825-4B4C11A692D9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631AD82-12F8-4930-83FF-0B35DC7D0696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E36813-C860-4A17-AAEA-C2DE0CE8FEF7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A349948-15CD-41A9-90CC-5375139EC61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6BB38A10-9850-4EF6-A6D8-A03354782DFD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D952FD8-32A6-42F3-810B-53BE57499CC0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8</xdr:row>
      <xdr:rowOff>6350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23DD343-E04A-49C3-B12D-8D8248EA03FA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D12DB2A8-6FC3-471C-A942-B4ACA46268C4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8</xdr:row>
      <xdr:rowOff>6350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C89740D7-AF46-4AED-AF8B-DB874873350C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25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A7F167E5-9E31-415B-A7D5-D89B9FEA2228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5615060-A106-4B24-81AE-45A8BD6A83C4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C6CB665-AB6E-48B7-ACAA-3D74630004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7D2C88A-F0E2-4FC7-B38A-57D5B4F6FF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640077D0-CB8A-4DED-8C9B-9A03AC0154A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337D479-25FA-4602-A9BA-4F5EDA0465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D5E2A6F1-C0CA-46FD-9FB9-5E628F3626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AC9C519-265B-4349-8B8C-A7A596A652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5F25F20D-DBA2-4BBE-85EE-D0A57A4D54D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7A5891AF-A76C-40C5-A33C-A6FF190692F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D79ED3A6-53BB-4233-8305-839EB6A36A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FAD38CE1-BE7E-4AA7-B669-45754AE8BB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AFDA980C-6892-4576-83B3-AC5AF4E5525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E2006D63-B89D-48C8-9DCE-E0F720F6D02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9ED77C63-51F7-411F-AFAA-2A98B6DC332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E5A9BAA1-8461-419F-907D-DFCF7D332F0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D55FDDF-1E54-4F57-9DCE-0ACE0C29E7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35CA62C5-D14B-4656-A062-511BA0349E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446DFF8F-2DDE-4BA3-BC0C-0F8F29DC8E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4E7D3E2E-88BA-4A42-AEC1-A28ED9B151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3C8FDE0D-1E1F-4DD8-866C-D2978249F59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200FF593-F15A-4EA2-8D82-F2A2CE09C7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D114C828-776D-41FF-99C7-AAB1FC10EC5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5DE60AC-F2EE-4AD0-B619-45E25D734C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110C4B42-44E4-4FD3-9BC9-4F49903065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55604436-6E35-4246-A702-E85AA65BDA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5C88F052-44F0-40D0-A3DB-E11A8411C69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35C11B0A-9F0D-4D77-A3D7-2B7B3E40AC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19856515-1822-496F-A1E7-957C2402B2D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E318EE43-8424-466E-BECB-3D4E8D3418D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91ED4A4-F76D-4A42-9F51-F4782E6C24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ABD916B-55F5-409C-BC16-3F27B0777B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E0153ADC-D423-4F59-B41F-9FFED6484C4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58DDEAA0-0377-4340-8C65-EA39B0631BB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46BB58A4-3D44-4093-8FFF-7CEC6CFCA5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EA24739C-C36C-41EC-A249-865A5CA961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7AD23B83-4DC6-4689-8E81-AC91212D733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8E4E227A-010A-453E-8DDB-B9B89E2848B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532A4F23-C837-4275-B383-EA2802D88A3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B106B16F-3449-4975-8B57-AE57E8F2E1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11167A06-6CCD-4242-8964-418996371EA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663C4544-F266-4C62-8625-3CF8B05ACE7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6A15F77D-C5AC-4995-89C0-F96ADC7520B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6FF3F1E2-5FF4-41CD-A8A2-CD3663D1E95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7EBAC169-BC12-431A-A5D3-46E99DE9CE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239DBC51-9316-4F75-A885-8024D89164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496AB51E-1A0C-4BF6-B179-03CD8DE629D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AE2D5677-FF64-48B0-9995-D64B8BBDEB3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A816B20-8BFF-4F34-A14D-EAE8070E9F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440B38B-D75E-4B1E-A2ED-381F6B4EF1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7DF6B790-1557-44AA-B1C7-3E9EF351ECE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8396570B-3D96-475A-9B8E-DC85DD0F801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D3FCDBC6-7128-49F3-ABF2-AE2C13F190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582C44E4-E76C-4BF3-925D-A46E75F820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32799A85-7882-4BC1-86F7-2E7432E494D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8E7DBAED-E60B-4622-A6E5-FA23DFAA4D9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4E602AF3-76EB-42E6-9170-02C8ED7F814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8F4B8BD4-E351-4E2C-A12A-ACD9F6C8A99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43AC7B23-F56C-4653-899F-711F95CCF2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E4BFEC6C-CF21-4D56-833D-F2396ACA39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2F6EF13-C02F-4BBD-B563-058A5D3380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A466856-10FC-4F4F-BDB2-F3850DA18D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DC7E021B-7AA6-4396-8D50-D074141014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E251C87-0455-4010-BAE1-5D6E2A8AF3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6D2A3489-5A3A-4E4B-ADD2-0287C63BDFC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3A218148-3FFF-4E43-9D72-47BCF6E35DF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B36B01DD-927A-40A9-9F75-067C923AE8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8220D0F1-6481-4E4A-814E-2CD02225D2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D005E529-86EF-4752-83BE-3D6D2E6BEFD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FF9CD058-79D5-4CF5-87C4-C55EA6778D6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DEFCDACB-659A-4B76-AE6A-26757F344BD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990DB21D-1EE2-4282-A01D-561B800E351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548BC82F-60D5-4CB4-9611-2E5C31308C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6F19E6D8-64AB-4EAF-A53F-C1FD4A8C56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2535C92B-688D-4E4B-8C1C-FC781D88946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9D478B23-822D-419A-8E9D-C4DCB683774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4F262283-7E2B-4F5B-A220-FB0DFC874E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DE67B08C-4003-45E6-884F-2E0EF7FFDE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7D11DDF8-33EC-4495-9E60-3EFB13F8F25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84BA2EA0-C7C1-4171-80D8-02C7878F2C7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30AE262B-00C8-416A-8C62-4C2DA74ACB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68AF072A-3650-4E5C-943C-3E5FFE49F1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13575440-2143-4696-9ACB-819F878962D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9B41BAB7-20C0-48DF-BE76-2338FC1244D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E80C2DA2-2789-4E01-89D1-981D5F31220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B8DDBB9B-0316-479B-A3C7-B68795FE996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23D5EC7-A9E6-42B2-A3A5-35B5501950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5D680BB-9A99-4FC0-81A0-0CDA0D7B99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3C06AECD-CD0F-40EC-8343-1F65D494883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9A2F6E5E-D88A-450B-93EA-678D6F2698A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14249AE8-4CF6-4BFF-96D3-03CE958673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11AEED35-7C94-4AC7-9CAD-AF4BE09F25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E3461938-5512-4B86-BD01-AC2A08FB634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142DB10B-E69E-49D3-B9FF-E1957FB1247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87A24962-F850-4A7F-97D2-768DEA566F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4EA434C6-8826-4E48-B9E2-9DC8209036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152791FA-E183-4567-A483-65C006D423D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AA77A23F-7981-46C4-9A26-A6CBC66B39D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59C3A74F-97FA-4767-B118-C4CE5AE0AB2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73ECEF5D-1A90-4DD0-9325-A05F22BDB5A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9C84DA-A8ED-4B18-AF77-6EABB3767E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D4A8836-72FB-4856-9798-D1C43CAF66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BF16F0F4-4162-4C25-BEED-8EE6E138550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64818B0-B4DE-487C-BD00-F584BB1BDEF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FF3FB730-FAD7-49CB-A61C-2002F12750F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F5CD2311-4639-42EF-8475-648F7954DD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74D5BC6B-6922-48DB-AA85-9D0392AD2C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C086796F-9D9D-4F9E-804D-306498E9DE7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78B6C2B-6B08-41E9-93B6-18202440D4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B05ED7F7-3D89-437E-BD88-9E17A6857F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7AF42F0B-5DC2-4547-AD2E-5F93C277E0D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8A50FC65-EDD7-4979-87BC-8065D3915CE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9B6609D6-2D53-477C-AE5C-FF8CAC0E38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377F3C44-9003-4679-8793-D71F7DE670B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5DA1A94-996F-4CDD-A8D3-3ADC12D9D5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9496789-E2DA-4A96-82AD-E68F21F4C6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45221547-9016-40C5-A3AE-6C4B0BCF8C0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6EDFD7F1-7D41-44A0-AA96-B7732939433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B355BBE7-8E39-48CB-AC74-5D76CD66C4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A73AC220-48B9-495D-9848-D7EC1F6414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4911E322-A90A-4322-944B-ED315AF599A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D20E5F74-FB05-462C-BCCB-1F012E5C635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9EFB5F5F-A760-4BCB-8F5E-870A60FD50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62998497-80E9-4912-8B61-B93C5CF7DB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4A88F698-2A36-447D-AF70-3C53A9691FC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9E7FFA21-4529-40BF-AC36-88970A4C192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F83ED049-6E1A-49E6-A391-35D96C05EA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D6E30DC3-00EE-4D96-92E5-F7307881274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484FC90-DEDD-46E0-AD05-4B8F936825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F8D35301-984C-4074-BDB2-4A6B45C96C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409DAD05-A55C-4ECD-B6A7-3727CA29670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B6EDB6C3-31F3-4BF2-82B8-F2F185B6928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A1D88FD0-C30F-4F78-9CFF-E429422498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E3783633-742C-4775-842D-FBFA40DC17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F4021320-6DC2-4148-8946-46C1078886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D0F7EB9F-DE58-4659-8C35-DFE8A6316CD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473EBF5B-6643-45FB-990C-5B8B021E9F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F69EF32C-39F6-416F-AA4D-45ADD3FC8E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5AF28C03-D5BE-4867-A3ED-6CF830404D3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4EC8299D-E94B-4248-A8AE-30231DBDB81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DA39100E-F51E-4934-BE3B-6A3443BF70F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90497652-316A-45F6-A774-246C61711C1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C104437-287A-4A8D-BC2D-3E24E1D356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FA1D8031-8A09-4586-AE0B-E5D68930BA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73BB2CF0-30D4-4AAA-8C7F-BC7089D03BB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52EC69F-7009-49E3-BB0C-6C4CA073AC2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636CF1B2-C4CD-4ED1-B694-3A4BA13B65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46360843-8CDE-4C4A-BDB6-C3AA0814D4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D49A2F72-1AB3-4377-A5F2-F978B3D60B8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D8BDF4FC-1450-49E7-8C58-A1D4F9BF6F8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E44B83E-40DA-487E-B95C-74B09981A8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28D79E1A-D409-44C8-9930-792B67E561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4FCC24DD-D5DE-4FB9-9C41-E70F1176006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BDEC345D-C0B3-4FFC-9E92-C5B50D20F28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6D8FE1DE-4E11-4AE5-8E3B-7C52C4113B8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C49C6AE3-836E-443C-832F-64A04E084FA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9B3FAB59-6CA1-4B3A-86BB-9312D1DAE5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AE388C5-3B83-481B-8901-DF1A938114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9445EBCE-B020-420B-A4B3-76474A2C034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86D94A70-52CA-4DAB-8A4A-08B65EA905B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531ACA68-4162-4E88-9F1E-F949AC817A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A1FF56C-ABC1-473E-A011-6F9AB08F11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3F3D7C8A-0524-4E7D-B625-4A504063EBC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1795A77-9FB6-4609-BACA-A79DB405867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EBAA862C-D36B-414C-8735-10DAE25F00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60AE989A-6816-4DE6-873D-BFFAD3C3EB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7315623-7352-4459-8CEE-4E89815AEF7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F82BA4B2-19F0-4EF4-93BF-D61553563E6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30AFBBD0-13F4-4138-8FC0-734E42BC62A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169889CC-7D6A-41DF-9B9B-78F59CBC6F7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110E0E31-3A3D-48CD-B074-86CFEAFCCD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9EBC33C5-FF83-4F7A-A040-646A0573D6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D6E692ED-AB0F-456A-AB73-EF5C0307B02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3A268458-5B83-4691-B2D7-115741C7707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CF247F59-F2F2-40A7-A6E6-9D9A6645EC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E18937F-D000-4594-B063-263C6BAC36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62D1C2AD-3447-465C-8933-73392311AF6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823374E3-4B2D-4A3F-882D-9C81C5BDD2F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B9BB03EA-CF42-41C6-8C20-1429EB03B84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3136BEE8-C628-4341-929B-FDC8D5FE408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0ADCD8F5-5DD0-409F-9C6B-78B239A751F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F64A78F0-F1BB-4907-B611-76BACE789B2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E6DBC51B-E372-4143-80F2-DF5E01AACE5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0A27A2AD-644B-4AF4-84CD-286AD24EBF5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AA8D5EAF-2321-4B4D-AA86-BF2363D933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3EC3092-4017-4BC8-BC01-99D2338800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65BCBC4A-1219-4F05-AD41-BC16EB079CE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44AC828-03C5-421F-B8C8-773462BF952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B2F88653-0249-43D1-BFB5-9284432E1F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A4EDB3CA-B710-474A-B12D-EAB8601816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7A753C12-EDA0-4434-99BE-EE29E24762D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9AB0340B-5E33-4BBF-9C13-41A370E4C1E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5A92E957-E38E-4492-BB59-289AEE2B79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DE7F0237-2455-4B9E-96B7-98EDDC901F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DAC0A3A8-7F79-4744-8FC0-09C8D052276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EF62186F-6D80-4B37-9472-FDEE3B013A7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785364B1-2416-48C2-A394-BA7B8F01DE8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24D27F60-A7A0-4DC4-BA55-95C9E976F7E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B5B6B695-E1BF-480D-AD9F-6EC1DCB4401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E8651EA3-367A-4707-A1B3-4A78AA494D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CDDC63F-A103-4F84-9007-9983BF02DB9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EEE412A3-DD32-4F15-8DD5-63F5A155861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8B60C3B3-EBE7-41FC-A850-2930A7F554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74FC37E4-EC4C-4638-90DE-1C0FE31F44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2A268EAA-C967-4B5F-95D7-166CB809482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8D207F3E-3D17-428B-A91D-B0AAB7B1724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436E4661-44A5-417D-927F-3A420978A0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E2BEFC07-904F-48C4-9F14-8DE96821C8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17E0AA5D-558B-4990-AEBA-6FD119988F5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3D7D67E7-ADC7-439B-B51E-F15571A6CC8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B8AC6F23-9C94-4DD5-9CED-EF8111D29CC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5F7EF0A7-721B-478A-8ED4-5D96E2A2FC8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84410F7-1D10-4EDB-9235-DDAC4AEF44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7845CC2-C01F-49D0-A8F4-F3C8DCF650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C7904C1B-CFC4-4AA5-BB74-E292BD7E6BB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733FD59B-640B-41EC-A5D3-1DFF058CC26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3F78731F-2387-423B-8368-DB1D308CCAA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9437C5D-02AE-49DE-B2B7-16E1E073F5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0481D81-B585-43A2-8BD2-79509D6ECB1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122B4181-6A4D-49A3-8709-CBFADB2E403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AECCA844-1FD2-4140-9AD1-A7636F5B87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9D3E24D1-D892-4BB0-A59D-22DCEE19145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DAE47BD5-8C4C-48DC-B928-542DC9FDB20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00849909-287D-423E-9D66-F1319E9CA26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09F6F080-16EB-4E2F-B478-03324B00CCB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40699C3D-E73E-465A-8F65-78D534662D7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7D391385-DBDA-4F4C-835E-125E030CAF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B4999CEC-5A71-414B-8DED-44B0FD49F8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1385DD81-76C4-457C-87D3-C6A91F6FFAA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CF5EDD9-6507-46FE-97AA-A2E40D5D6F8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65D0FE8A-968B-4BBC-B1D0-84A69CE430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D01EC60-4E0D-49D9-9A1F-59C77870F0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411B685F-C795-422A-B86B-6254A66B009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56528E54-CD19-474A-9600-0DCE51699A7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A3A6438D-57BA-43CE-B7B3-68DBCD7F26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3B5AD542-3C52-4E07-B49C-7F5BF7E00F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BE4F22A2-BDC0-4CF4-B187-4F5FBC27061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B7BFAD6C-BDDF-49E5-8953-5CC5A79F07D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2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3B62884F-834C-483D-BA04-0AC9B5ED21D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29C367-F182-4FD0-874A-3CEAA8D030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6EAFEE-3CFB-470F-868C-F7B4229296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20E0FDA-E21A-4E6A-8C12-4A8A266A8FE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F957A52-82B8-4433-ADEF-9257819F00C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B64E310-94CD-4CDD-AD6A-3A78F3CB62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74520A4-7FC1-4FBE-B921-1F143B2467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E5FE90A-8ADC-4148-AD90-0FD99609365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A59A475-8E22-4181-A4EA-E9C3EA1CE76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3322D5C-5690-4CD3-9A92-EC506344643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C41F6C5-D21E-418B-BCF2-B7946CA98B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7762F2B-4DF7-4042-A541-59FC708C534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1424618-8E46-494E-843C-B9AF2A5C4B2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FD0A9CA-438A-4B21-99B9-875FC0AA759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D13C045-A54B-4866-872E-03B3D3D6162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4A47410-D796-4EA9-9E1B-FFB32638508F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9918BC25-27A1-4969-8A72-0D9B6C3D49DC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DD675BC-951B-4884-BE55-93DFDD7658D6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69F11DA2-4D52-4FBF-87DC-12852DDB6078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7034E33B-8D17-46E9-961B-9A2C31267A2B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37F262FF-1779-4E3A-9141-7A005C058F2A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C356475-0404-47AF-9CC7-92B31ADC0ACE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50CA998-55EA-4998-A4C5-D27FD260059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C64F47F-633B-4F63-BEC6-AB5D3D6E71BE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9525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DCF2050-FAF9-4CC5-BF57-CA8E0F617999}"/>
            </a:ext>
          </a:extLst>
        </xdr:cNvPr>
        <xdr:cNvSpPr txBox="1">
          <a:spLocks noChangeArrowheads="1"/>
        </xdr:cNvSpPr>
      </xdr:nvSpPr>
      <xdr:spPr bwMode="auto">
        <a:xfrm>
          <a:off x="0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7E6B6BA-AFFE-4959-8873-24E2911E19BC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8</xdr:row>
      <xdr:rowOff>9525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F03E82B-4E17-4BE3-A145-8B66451C5A92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39CD8DC-1F10-4839-966B-105528269240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8</xdr:row>
      <xdr:rowOff>381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306AE57E-6D0B-484E-BC78-C1C214AB919E}"/>
            </a:ext>
          </a:extLst>
        </xdr:cNvPr>
        <xdr:cNvSpPr txBox="1">
          <a:spLocks noChangeArrowheads="1"/>
        </xdr:cNvSpPr>
      </xdr:nvSpPr>
      <xdr:spPr bwMode="auto">
        <a:xfrm>
          <a:off x="1133475" y="1276350"/>
          <a:ext cx="114300" cy="18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30BB012-A2AA-4F24-AF84-BB451ABBA7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52F0FC4-5495-4116-BD60-AB738CFE15B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A434F865-A698-4AC5-850E-C5CD7951574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A94C2ED-E3E2-4D64-B7F2-644ADA29CA2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4B55CD3-D4EF-45D6-86FA-B3CA22E34D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1AB94930-D4D6-4B91-8581-FF0AABAB90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DCD835A9-D802-4BEC-8E38-BB6A9879F85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8194C63E-8498-4C43-B1B2-C4733E51817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E7A0571-1DFF-4A1D-84CD-956D058785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862DA5CF-8AC6-4008-A2A4-2E88483550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AA54C39E-6093-4C47-936F-A35351FB0FB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E044383C-5BFF-45E0-90D7-A7EF382589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40D5A548-2347-4AB8-95E7-7924C8E92D0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6AFA0484-EDA0-4347-91B8-3A79A1D2AB8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7B69A55-845C-4F9D-8E50-DBC3547D49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2988124-60F6-4CBE-BCAE-12CC074608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3D0B9AC4-B782-4218-BD64-F56867D9E4A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5EFEC176-15EB-4624-8DC1-F5828C1C2EF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604BA2DD-0B0D-4A3F-A42F-7C6ADCA658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3A2985ED-16E4-4AE6-B372-A5972CDEB25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53347F29-4433-4DA3-98F2-1F18949A0C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3DC138D9-C893-42BD-BA19-6200C82467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654BA0A0-FE04-4A84-8C6B-C577330910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B1F2094B-946D-46DF-84EC-BD06777D21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5CC1AC58-8E19-46A7-BCA7-5D4E252B7CC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64D1AD9B-CF19-423A-A19D-62EDAA65BF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53C41BBF-CEC2-4613-987A-40EC8697C85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A83BA41E-F588-4840-B565-DF27310B510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771D63F-0DF7-4516-A275-0C6283F9DC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CB7583E2-F415-4E30-9C08-B1ACB880AC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629511F6-83D8-4D97-92EC-5FAEA20449C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D40423EC-EE59-4FC9-B16C-6D3276A563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5B3077D4-490F-4B0A-8C7B-F53E21E81E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B03BFD87-E4DD-4F3E-9C0E-AC37052C6F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C6644D45-56AE-45F0-93AC-AF967A13975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CA929BC9-6FC0-40A8-AD13-F680F8A579F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C773F5C1-AFB0-4E90-A90A-6ECECAE2F2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89C6FE93-6415-4F7A-A143-15BCAD9161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6CDB884B-5F07-4E47-99C0-860596B8FAE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AC977C2D-4599-4662-8864-C4AE14E6827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98141286-BFC7-4891-8171-A8D056887E8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E36EB215-9CA2-4EF0-9EFB-3A1201E6DF8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D4829FE-60A3-473B-8C48-21B38F55F3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F2D0FB2-26EC-4721-A457-A049AA65A7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BA74EC20-90A7-4B42-881D-C32CC045C9A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70EA17FC-4246-42D9-83B5-284B77F9C82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6B3C6276-8072-4048-854C-B0F2B4F8C9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6046304A-9F95-40F6-9FF0-B28C902FCA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1B8177F4-DC10-4BB1-AF5C-861263A0E1E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66550136-9ECC-401C-9249-6F3DC298453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B3B72D0D-3419-4D5C-BD2C-CDD3C9AE3F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DFC5AD19-9A3A-4364-AF95-C9EEF0F918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5BC667D7-5CC2-4FD0-BB80-F1B73BE805C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1E6F4EA2-4864-4E13-905A-350B49C6B85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6F4DB943-A330-4CBE-8438-34789D95274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68A32EA7-619C-490D-B6E1-52E2FE9EACB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C3F7577-B82A-47AD-B30D-669DB7CDC4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171E7BCE-7840-489A-BC00-8D3B398819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22AE34CD-0DF0-4290-8105-91DA342FFEF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3A572E1-1AE9-4DC4-B872-C286582818D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54E31A7E-083B-459B-A3F2-CC66076BE9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34E1530-1B7B-4373-B27B-30989FD1E9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288A6A99-31B3-4D51-B40B-ECD3362918D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FE6F0B2E-2522-4DF9-A6E4-A342D420D52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42C08F49-DFE6-4A0D-A72C-72304FED1C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38B5F25E-9C79-44D7-872F-DF27062171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FBE40567-E55A-4A5E-B7C1-1D5F955D4B6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14365DC9-9087-42CF-9F8F-9A593ABE435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78C2E702-6427-49B1-A959-3286778139B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F945113D-930D-4F56-849E-6CEF87909AA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15798CA5-2FCA-4706-A1AD-BE37AD05DD5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78D413E9-193B-4E88-A22E-1BD3411069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F582DEB8-0A3B-46F1-AEDA-2C57F7D443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137E3E32-E513-426F-88BA-E11CED02781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88403492-0827-4541-985E-CCC25F589B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491514C4-DE69-4765-8422-78481DA3EB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8FBFB55E-40B2-48E7-A8BA-725BE0A6E4E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BAEC7E82-9BB4-4D6F-BEE0-DA5DB882D0A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C47774F5-A79A-4937-882C-2150590A3D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72EA0101-7EAF-43BC-8AD1-3FA5C1A1C7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EF7B6BDF-7BBD-48A1-995F-3FAFFA801FE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52BF5CA3-E3CA-4187-ACB5-1A3AA28C33D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1C1CD08C-ECC3-423C-A7E3-6607DC4483F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733D6064-2880-4305-90B2-35F9BB28493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CC96F7D-4FE2-4F17-9A52-66D71146FE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2E2EECA-B075-4576-ACB6-4FFC768748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43F9CA6E-BBD2-4428-BD6D-C4E781D0879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FFBCCA52-72BD-45B3-8AE4-1E4C7E8059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7814CB67-3DF0-47F0-942C-F5D41C46D3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DACFC6E6-7D80-41B0-AB5A-0076E69189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DA48400B-544B-4143-9C2B-1C150B43B6C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3B84916C-3277-466C-9FF1-FF6DEA31539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78E9A656-8472-407A-AF63-909F29964C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D18CE1E8-A736-4BD7-B492-CAD2BF4F5F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B15E161C-12B4-4800-8162-DA8F2322268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B529B99D-7D28-4F15-BBFF-53656A36F74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CE761949-7ABC-4BE0-9EC7-2BF17564582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CB89DD3-D56A-4AE8-B711-C9A17780476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7B7BDDA-4974-49AA-A881-C3D5E39D26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7A947C7-57F0-4147-81A7-5AF9C21CC1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C9B21DBC-116F-4B71-B36B-C441AE4383F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482042CC-1AFA-4858-9E6C-76EC97BBB1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96DF29D9-2567-4A39-BEB9-06D2CB0564F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7214666-EB4A-4EC5-840E-88361FECCE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C6732B89-25E4-42E8-8213-B05DB0C0C3D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B42904A4-B90E-47E5-9DE4-446E6086662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DACFF443-4357-4C4F-99F8-A01C4B1693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556714FC-56AC-4752-91BB-5AA1AAB325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2768BEB4-DD21-4A6D-A224-C806EFC7591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60287EF1-5AB6-48B7-ACBA-232A9ED51C3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C89423E7-CF1F-4473-8641-6343C78A5D3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DBBF10D-F4C9-424A-80B7-B5DB88386D4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E7F4363-2EF5-4DE2-8408-23B7177A24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836A53B-18FE-4487-A892-0EA1A6D73F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B5F9A4E4-0772-41BE-A984-2CFD2719037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7BB55660-829A-453E-A6D1-D4BAB6DDE0C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A0F7ADC6-CBF3-4647-B1D5-6473A492D4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D5C36CDC-3844-4D99-8F06-3EC4C0B604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945EB9CC-682C-48CD-AAC7-E920A9FD996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181B609A-92D1-4568-9CB7-5E5CBBB408F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B6E8D6B2-D64A-4048-9DC1-AEDF53864E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894E50E5-AA42-4679-96B8-99FB982101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EDE637B2-9C25-4903-BAA4-119EFB21B4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1FA50CBA-81D5-4AED-8678-D6AB5F8DE20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9372AEDC-8A57-4489-8987-FD36D580C6A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4E50AB1-19F2-424E-9B0E-EEDC9769D41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CE669E7-DE24-413D-BDD7-DC0E8DE384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47714CB-07CA-4A60-8269-3CB1ECBC9D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46B0D3FD-7115-4F2A-90B3-8DB8621467C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C93D24A6-C1E5-409C-843C-5B6646FB73A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C9A3A136-AE2F-48B6-83A7-F178922D02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9529EB5E-58E7-4324-BC00-270C86DEA5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A5CBFE5B-9373-4D81-88F4-5C679E548AC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CE3DFCCD-A3C5-4E61-8F75-91C5BEDD8A6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B497005-1F53-40B7-9A4E-4DB5A6F08E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925C8CFF-BACD-4175-AC1A-BF4A439F47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515A06F8-1644-4826-AAAB-197495ACFC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AAB332E5-21DB-4DDF-8A08-B93483A8675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9920BD2C-E6AA-42C1-A720-03BDC144BA5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3B2A248F-0DB2-4A2E-8F81-B49F7E86C06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4821842-C080-41C7-B502-F2EB306FD6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DF7A7ADF-A889-467B-8C9E-4B8EBB5385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6DCA3070-378A-43C0-B624-8D27F6E8C51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AC0B1FB6-1120-4BCD-BB04-1FB39731847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9E4059EB-CBB1-4021-8C23-1B196C35D4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1739DAC7-F078-4915-9AB8-98D27B42D9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618FB3AA-47D5-4BC7-85FD-A3729C692E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20A9906F-D17E-47BB-A290-7A84EF4E5A8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3C3003A4-D651-4D16-809B-D3CBFD8BEF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BC64631-2D57-4DF6-98B8-527F493E91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168F278E-1E7D-4275-BF99-18D6B66FBFE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7350BF54-C34E-4DB8-BB2D-FA98E9F025B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2F84C45C-4F4A-49BF-B03C-2DB3432A1C6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BBB8B4E-4631-4B18-9255-7A870ACB562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44597166-1760-4789-8749-6C08CB163B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88CCD313-653C-4722-A2D1-162DA2AC44D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350B42B2-1015-4F61-A887-B7BD27FC91B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6FA5031-FB68-4C4F-BD07-7FEE01579BD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11836C3E-A6B9-40FE-B8DA-7DCD393AD6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E279BBC4-8CA9-4D61-BCBC-E0E93B0C14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6CBEF589-8ED4-4540-838B-D2860485576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C3F8BC4B-D40F-4134-B4A7-67FE222CB46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20B4FD19-685F-4C7A-8298-064B942A41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EBC14A30-F8C7-4503-BE33-94A9E93064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40D5E1-490B-406C-AAD2-71407DEBE03A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C4D7AE81-57D9-42A9-ADC1-83DB80972E2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36338F93-73FA-4501-A7F1-0194CAAFCCB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5B27487F-33D7-4E49-AB5C-9083623356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18C1A7D6-6482-4696-9042-DE5440EFAB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AE16ECAB-067C-4A70-A283-31EA80A041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AD469F5A-4D89-4D9E-9B82-57A615F7427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54F9DC0F-F63B-4337-9E56-6B21C986F81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828C96F4-58AE-4969-9BE7-17B8BF5DF4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B7BF515A-D532-4652-B506-2C8A20EC3A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D41D4367-E80C-4402-B280-9349E993640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F4E542DB-8532-43C4-90BB-0D3D26CEC5FF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94CC3169-BE42-48E0-BA33-FC03ACEEE8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FDCF16A0-CF62-4255-B7E5-83EC5071021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A9F54F70-7794-4041-BB1A-48B14669626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F3E1D030-0620-45C7-838D-8A3C607BBCC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9CA9E6EA-5DA1-4E01-82BB-28474B5FF84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868EDC3C-6A3A-4602-84EE-95F7BF95B17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57532725-BAC9-44AE-820D-BA557B178EB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716D41D1-54B0-41A2-AE3A-851168B79B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4965CE69-492A-40BB-BF61-6A4387652B8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E3787646-0766-4C00-B087-C88A5F8B2FF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76973503-E1D0-41D9-B609-EF2C7CDD49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22E89E94-3EAE-4C07-AF26-A5FEE71164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8E4E947D-8B88-464D-A3EA-19B9CFBFAE5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7A9BD4E0-B75B-4036-AA2B-98EFBFB0865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6183AF30-584A-4ECE-9086-EBDF60FD8A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83170C81-D3E4-4C89-AC64-924BCE0CE3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3E4DFC08-4489-4BC4-BE50-CCB97F609AC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C33B1FF2-6836-4438-B84E-BF46B5CB4D2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E5DB8324-CE5F-4319-9B87-3C5BF08D2FB2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E5ED9A0B-B386-4C2E-BA41-C39358BE519B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55829AE-8F6B-4F03-A773-6B7E4E3D23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7E1FC69C-9979-4286-B0A2-7016F8100B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8861F230-D602-4157-B5AA-8139C2C87EF4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C6FC5ED1-A9C7-4704-8939-FF21B487CA4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9E1D616A-7752-4C17-B79D-55F4823912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30936C54-D8D1-48D9-A216-6207A81273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BF42230E-A14D-41F8-9233-CBF44C6836E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29CF077B-7A68-4FA7-91F4-78B80A2EF75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C34CF6E7-0BCC-4658-BA61-7112C57FC1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E6C8B208-33D9-4B4E-8C97-9791728701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9229C562-F420-495E-81AF-3E4BAF4DC77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D101DC01-F463-4FC5-B24C-172F915D77A1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2C9A20C8-B1B7-424A-8722-C019922BE14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EFC484CF-637D-4A82-A807-582BC8E536B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362D0713-E82F-4688-85AC-98620DC386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94DF7D6-92DF-4B98-899A-89649A85D2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47DA0DD9-C410-41C7-ADC2-851F02EB9D0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3AD763AA-647E-4FC3-9019-842F50AA50B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B5F22F0D-1891-4C72-AE00-1A1D9FD8DC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7EF0D806-A097-417E-A4AC-9183DF0783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36D73E6F-C081-46AC-B78D-9368E4CFA169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4A39CEF1-1792-4981-BAC2-85FC4F9910E6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907C22B1-1059-4421-B0C4-F5BB87AD98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D6276529-14CE-4929-A3C9-854B56B095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BEE2967B-2653-4216-B897-369A7764EDB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D6132504-6B46-4070-9F20-E97173733C75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78886E8F-5E99-4D16-893B-71704E6AF5CD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CBFF8728-67F8-46EF-B917-66BDDB77C9FE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EE85831-F3D7-4FB3-B03A-F141605C84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4EB1ED4F-3906-4557-A86F-E65145BAB5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8B4884A5-1CD6-47BB-9F24-5BEC42D9F9F7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9D5DD2B-95CE-4911-8CC8-B580228F15B3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AA08675-05D3-4FEE-98B6-1F07D1C6A9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DF832E85-FAFC-427F-A4DC-AD374B17B4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ED8C97CA-949F-4052-B6D0-5B7F70831B2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8F53E574-00CB-48B6-8832-0DAA36A4AEA0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C591A33-5605-4B4C-B34D-A0362BF4A3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C647DC58-8EFF-4C93-8198-07BC739AC2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7823B7FE-D861-455C-A714-27E1BA011DF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A991F56F-68C4-468F-8933-7A827844DE78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4A952451-FC94-4AF6-8F05-582603CFF88C}"/>
            </a:ext>
          </a:extLst>
        </xdr:cNvPr>
        <xdr:cNvSpPr txBox="1">
          <a:spLocks noChangeArrowheads="1"/>
        </xdr:cNvSpPr>
      </xdr:nvSpPr>
      <xdr:spPr bwMode="auto">
        <a:xfrm>
          <a:off x="1133475" y="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0E8B85DC-33B6-4D46-81F0-785619EE7F2F}" autoFormatId="16" applyNumberFormats="0" applyBorderFormats="0" applyFontFormats="0" applyPatternFormats="0" applyAlignmentFormats="0" applyWidthHeightFormats="0">
  <queryTableRefresh nextId="7">
    <queryTableFields count="6">
      <queryTableField id="1" name="code produit" tableColumnId="1"/>
      <queryTableField id="2" name="Dénomination" tableColumnId="2"/>
      <queryTableField id="3" name="Etat du produit" tableColumnId="3"/>
      <queryTableField id="4" name="Quantité Totale en GRS" tableColumnId="4"/>
      <queryTableField id="5" name="Quantité Totale en CL" tableColumnId="5"/>
      <queryTableField id="6" name="Quantité Totale en PCE" tableColumnId="6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1D743-F2EC-4406-BF7E-29860F96CA66}" name="Tableau13" displayName="Tableau13" ref="B22:G31" totalsRowShown="0" headerRowDxfId="26" dataDxfId="25" headerRowCellStyle="Normal 2" dataCellStyle="Normal 2">
  <autoFilter ref="B22:G31" xr:uid="{A8A1D12D-FCB8-4460-B1DF-4C379E66C849}"/>
  <tableColumns count="6">
    <tableColumn id="1" xr3:uid="{3DC00BE5-9375-48BE-A515-B775C4FB6116}" name="code produit" dataDxfId="24" dataCellStyle="Normal 2"/>
    <tableColumn id="2" xr3:uid="{89C7EC13-A070-4C40-9303-53F5D541AC70}" name="Dénomination" dataDxfId="23" dataCellStyle="Normal 2"/>
    <tableColumn id="3" xr3:uid="{370E32A4-6F3E-488F-8DD7-DF309A4D3CD3}" name="Quantité Totale en GRS" dataDxfId="22" dataCellStyle="Normal 2"/>
    <tableColumn id="4" xr3:uid="{DD7CB698-5EFF-4D05-9111-1C902FE00808}" name="Quantité Totale en CL" dataDxfId="21" dataCellStyle="Normal 2"/>
    <tableColumn id="5" xr3:uid="{179BACCF-D7D4-4B70-A503-42DB6ED4681D}" name="Quantité Totale en PCE" dataDxfId="20" dataCellStyle="Normal 2"/>
    <tableColumn id="6" xr3:uid="{102851AE-8791-433C-B6B1-4D7A8D4652F1}" name="Etat du produit" dataDxfId="19" dataCellStyle="Normal 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81DA3C-E99B-4F29-A893-6E7AB09C5D49}" name="T_Titres" displayName="T_Titres" ref="J1:J7" totalsRowShown="0" headerRowDxfId="16" dataDxfId="17" headerRowCellStyle="Normal 2" dataCellStyle="Normal 2">
  <autoFilter ref="J1:J7" xr:uid="{2A81DA3C-E99B-4F29-A893-6E7AB09C5D49}"/>
  <tableColumns count="1">
    <tableColumn id="1" xr3:uid="{10790F49-A4B1-4F4A-ABC1-043282E8A12D}" name="Titres" dataDxfId="18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E103F7-BA59-4B19-A90C-F87801179861}" name="T_Final" displayName="T_Final" ref="B1:G10" tableType="queryTable" totalsRowShown="0" headerRowCellStyle="Normal 2" dataCellStyle="Normal 2">
  <autoFilter ref="B1:G10" xr:uid="{D5E103F7-BA59-4B19-A90C-F87801179861}"/>
  <tableColumns count="6">
    <tableColumn id="1" xr3:uid="{0C9635CA-B8B4-48C2-A21F-04B5A4A0D004}" uniqueName="1" name="code produit" queryTableFieldId="1" dataDxfId="3" dataCellStyle="Normal 2"/>
    <tableColumn id="2" xr3:uid="{6F1BD95F-9CA9-4DED-B727-7BDFC3D700D5}" uniqueName="2" name="Dénomination" queryTableFieldId="2" dataCellStyle="Normal 2"/>
    <tableColumn id="3" xr3:uid="{846F7AFE-15C4-4025-8467-3C17DED9B95D}" uniqueName="3" name="Etat du produit" queryTableFieldId="3" dataCellStyle="Normal 2"/>
    <tableColumn id="4" xr3:uid="{38F6C317-112A-41B0-B033-D49C3E2B3DBA}" uniqueName="4" name="Quantité Totale en GRS" queryTableFieldId="4" dataDxfId="2" dataCellStyle="Normal 2"/>
    <tableColumn id="5" xr3:uid="{1FBD6865-F0F3-4914-8DA5-8679E42F5D6E}" uniqueName="5" name="Quantité Totale en CL" queryTableFieldId="5" dataDxfId="1" dataCellStyle="Normal 2"/>
    <tableColumn id="6" xr3:uid="{0D0FD9FA-45D5-4BEB-ABB5-91A6890095C7}" uniqueName="6" name="Quantité Totale en PCE" queryTableFieldId="6" dataDxfId="0" dataCellStyle="Normal 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1D12D-FCB8-4460-B1DF-4C379E66C849}" name="Tableau1" displayName="Tableau1" ref="N16:S25" totalsRowShown="0" headerRowDxfId="31" headerRowCellStyle="Normal 2" dataCellStyle="Normal 2">
  <autoFilter ref="N16:S25" xr:uid="{A8A1D12D-FCB8-4460-B1DF-4C379E66C849}"/>
  <tableColumns count="6">
    <tableColumn id="1" xr3:uid="{6684889C-5639-4AA6-ADBF-C80BD01CA59E}" name="code produit" dataDxfId="30" dataCellStyle="Normal 2"/>
    <tableColumn id="2" xr3:uid="{895FEBDC-D6B4-455D-B384-1C651F4C2497}" name="Dénomination" dataCellStyle="Normal 2"/>
    <tableColumn id="3" xr3:uid="{46F5D339-DEF1-4C2E-903B-6D53823610D4}" name="Quantité en GRS" dataDxfId="29" dataCellStyle="Normal 2"/>
    <tableColumn id="4" xr3:uid="{72F6D9D6-A222-4AE0-B27E-FC26EFBBF1A8}" name="Quantité en CL" dataDxfId="28" dataCellStyle="Normal 2"/>
    <tableColumn id="5" xr3:uid="{B2566EFC-A44E-447D-8C96-4ECB422C9ACB}" name="Quantité enPCE" dataDxfId="27" dataCellStyle="Normal 2"/>
    <tableColumn id="6" xr3:uid="{036F216C-A9E0-4A6D-BCD9-8C3B76009D11}" name="Etat du produit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2545-02BF-410D-8728-11AE50804152}">
  <sheetPr>
    <tabColor theme="0"/>
    <pageSetUpPr fitToPage="1"/>
  </sheetPr>
  <dimension ref="B1:K31"/>
  <sheetViews>
    <sheetView tabSelected="1" zoomScale="85" zoomScaleNormal="85" workbookViewId="0"/>
  </sheetViews>
  <sheetFormatPr baseColWidth="10" defaultColWidth="11.42578125" defaultRowHeight="12.75"/>
  <cols>
    <col min="1" max="1" width="11.42578125" style="4"/>
    <col min="2" max="2" width="15.5703125" style="4" bestFit="1" customWidth="1"/>
    <col min="3" max="3" width="16.5703125" style="4" bestFit="1" customWidth="1"/>
    <col min="4" max="4" width="17.28515625" style="4" bestFit="1" customWidth="1"/>
    <col min="5" max="5" width="25.140625" style="4" bestFit="1" customWidth="1"/>
    <col min="6" max="6" width="23.85546875" style="4" bestFit="1" customWidth="1"/>
    <col min="7" max="7" width="25" style="4" bestFit="1" customWidth="1"/>
    <col min="8" max="9" width="11.42578125" style="4"/>
    <col min="10" max="10" width="18.85546875" style="4" customWidth="1"/>
    <col min="11" max="11" width="57.42578125" style="4" bestFit="1" customWidth="1"/>
    <col min="12" max="16384" width="11.42578125" style="4"/>
  </cols>
  <sheetData>
    <row r="1" spans="2:11">
      <c r="B1" s="170" t="s">
        <v>29</v>
      </c>
      <c r="C1" s="170" t="s">
        <v>28</v>
      </c>
      <c r="D1" s="170" t="s">
        <v>26</v>
      </c>
      <c r="E1" s="170" t="s">
        <v>34</v>
      </c>
      <c r="F1" s="170" t="s">
        <v>35</v>
      </c>
      <c r="G1" s="170" t="s">
        <v>36</v>
      </c>
      <c r="J1" s="168" t="s">
        <v>38</v>
      </c>
      <c r="K1" s="173" t="str" cm="1">
        <f t="array" aca="1" ref="K1" ca="1">SUBSTITUTE(LEFT(CELL("nomfichier"),FIND("]",CELL("nomfichier"))-1),"[","")</f>
        <v>C:\Users\cousi\Documents\Excel\exemples\PQ\essai regroup.xlsx</v>
      </c>
    </row>
    <row r="2" spans="2:11" ht="15.75">
      <c r="B2" s="171">
        <v>225</v>
      </c>
      <c r="C2" t="s">
        <v>14</v>
      </c>
      <c r="D2" t="s">
        <v>19</v>
      </c>
      <c r="E2" s="171">
        <v>275</v>
      </c>
      <c r="F2" s="171"/>
      <c r="G2" s="171"/>
      <c r="J2" s="169" t="s">
        <v>29</v>
      </c>
    </row>
    <row r="3" spans="2:11" ht="15.75">
      <c r="B3" s="171">
        <v>761</v>
      </c>
      <c r="C3" t="s">
        <v>15</v>
      </c>
      <c r="D3" t="s">
        <v>19</v>
      </c>
      <c r="E3" s="171">
        <v>55</v>
      </c>
      <c r="F3" s="171"/>
      <c r="G3" s="171"/>
      <c r="J3" s="169" t="s">
        <v>28</v>
      </c>
    </row>
    <row r="4" spans="2:11" ht="15.75">
      <c r="B4" s="171">
        <v>145</v>
      </c>
      <c r="C4" t="s">
        <v>16</v>
      </c>
      <c r="D4" t="s">
        <v>19</v>
      </c>
      <c r="E4" s="171"/>
      <c r="F4" s="171">
        <v>62</v>
      </c>
      <c r="G4" s="171"/>
      <c r="J4" s="169" t="s">
        <v>34</v>
      </c>
      <c r="K4" s="172" t="s">
        <v>39</v>
      </c>
    </row>
    <row r="5" spans="2:11" ht="15.75">
      <c r="B5" s="171">
        <v>652</v>
      </c>
      <c r="C5" t="s">
        <v>17</v>
      </c>
      <c r="D5" t="s">
        <v>19</v>
      </c>
      <c r="E5" s="171"/>
      <c r="F5" s="171">
        <v>20</v>
      </c>
      <c r="G5" s="171"/>
      <c r="J5" s="169" t="s">
        <v>35</v>
      </c>
    </row>
    <row r="6" spans="2:11" ht="15.75">
      <c r="B6" s="171">
        <v>404</v>
      </c>
      <c r="C6" t="s">
        <v>18</v>
      </c>
      <c r="D6" t="s">
        <v>19</v>
      </c>
      <c r="E6" s="171"/>
      <c r="F6" s="171"/>
      <c r="G6" s="171">
        <v>8</v>
      </c>
      <c r="J6" s="169" t="s">
        <v>36</v>
      </c>
    </row>
    <row r="7" spans="2:11" ht="15.75">
      <c r="B7" s="171">
        <v>659</v>
      </c>
      <c r="C7" t="s">
        <v>20</v>
      </c>
      <c r="D7" t="s">
        <v>19</v>
      </c>
      <c r="E7" s="171">
        <v>250</v>
      </c>
      <c r="F7" s="171"/>
      <c r="G7" s="171"/>
      <c r="J7" s="169" t="s">
        <v>26</v>
      </c>
    </row>
    <row r="8" spans="2:11">
      <c r="B8" s="171">
        <v>105</v>
      </c>
      <c r="C8" t="s">
        <v>21</v>
      </c>
      <c r="D8" t="s">
        <v>19</v>
      </c>
      <c r="E8" s="171">
        <v>150</v>
      </c>
      <c r="F8" s="171"/>
      <c r="G8" s="171"/>
    </row>
    <row r="9" spans="2:11">
      <c r="B9" s="171">
        <v>442</v>
      </c>
      <c r="C9" t="s">
        <v>22</v>
      </c>
      <c r="D9" t="s">
        <v>19</v>
      </c>
      <c r="E9" s="171">
        <v>12</v>
      </c>
      <c r="F9" s="171"/>
      <c r="G9" s="171"/>
    </row>
    <row r="10" spans="2:11">
      <c r="B10" s="171" t="s">
        <v>24</v>
      </c>
      <c r="C10" t="s">
        <v>23</v>
      </c>
      <c r="D10" t="s">
        <v>25</v>
      </c>
      <c r="E10" s="171"/>
      <c r="F10" s="171"/>
      <c r="G10" s="171">
        <v>2</v>
      </c>
    </row>
    <row r="11" spans="2:11" ht="20.100000000000001" customHeight="1"/>
    <row r="12" spans="2:11" ht="20.100000000000001" customHeight="1"/>
    <row r="22" spans="2:7" ht="15.75">
      <c r="B22" s="147" t="s">
        <v>29</v>
      </c>
      <c r="C22" s="147" t="s">
        <v>28</v>
      </c>
      <c r="D22" s="147" t="s">
        <v>34</v>
      </c>
      <c r="E22" s="147" t="s">
        <v>35</v>
      </c>
      <c r="F22" s="147" t="s">
        <v>36</v>
      </c>
      <c r="G22" s="147" t="s">
        <v>26</v>
      </c>
    </row>
    <row r="23" spans="2:7">
      <c r="B23" s="148">
        <v>225</v>
      </c>
      <c r="C23" s="149" t="s">
        <v>14</v>
      </c>
      <c r="D23" s="148">
        <v>275</v>
      </c>
      <c r="E23" s="148"/>
      <c r="F23" s="148"/>
      <c r="G23" s="149" t="s">
        <v>19</v>
      </c>
    </row>
    <row r="24" spans="2:7">
      <c r="B24" s="148">
        <v>761</v>
      </c>
      <c r="C24" s="149" t="s">
        <v>15</v>
      </c>
      <c r="D24" s="148">
        <v>55</v>
      </c>
      <c r="E24" s="148"/>
      <c r="F24" s="148"/>
      <c r="G24" s="149" t="s">
        <v>19</v>
      </c>
    </row>
    <row r="25" spans="2:7">
      <c r="B25" s="148">
        <v>145</v>
      </c>
      <c r="C25" s="149" t="s">
        <v>16</v>
      </c>
      <c r="D25" s="148"/>
      <c r="E25" s="148">
        <v>62</v>
      </c>
      <c r="F25" s="148"/>
      <c r="G25" s="149" t="s">
        <v>19</v>
      </c>
    </row>
    <row r="26" spans="2:7">
      <c r="B26" s="148">
        <v>652</v>
      </c>
      <c r="C26" s="149" t="s">
        <v>17</v>
      </c>
      <c r="D26" s="148"/>
      <c r="E26" s="148">
        <v>20</v>
      </c>
      <c r="F26" s="148"/>
      <c r="G26" s="149" t="s">
        <v>19</v>
      </c>
    </row>
    <row r="27" spans="2:7">
      <c r="B27" s="148">
        <v>404</v>
      </c>
      <c r="C27" s="149" t="s">
        <v>18</v>
      </c>
      <c r="D27" s="148"/>
      <c r="E27" s="148"/>
      <c r="F27" s="148">
        <v>8</v>
      </c>
      <c r="G27" s="149" t="s">
        <v>19</v>
      </c>
    </row>
    <row r="28" spans="2:7">
      <c r="B28" s="148">
        <v>659</v>
      </c>
      <c r="C28" s="149" t="s">
        <v>20</v>
      </c>
      <c r="D28" s="148">
        <v>250</v>
      </c>
      <c r="E28" s="148"/>
      <c r="F28" s="148"/>
      <c r="G28" s="149" t="s">
        <v>19</v>
      </c>
    </row>
    <row r="29" spans="2:7">
      <c r="B29" s="148">
        <v>105</v>
      </c>
      <c r="C29" s="149" t="s">
        <v>21</v>
      </c>
      <c r="D29" s="148">
        <v>150</v>
      </c>
      <c r="E29" s="148"/>
      <c r="F29" s="148"/>
      <c r="G29" s="149" t="s">
        <v>19</v>
      </c>
    </row>
    <row r="30" spans="2:7">
      <c r="B30" s="148">
        <v>442</v>
      </c>
      <c r="C30" s="149" t="s">
        <v>22</v>
      </c>
      <c r="D30" s="148">
        <v>12</v>
      </c>
      <c r="E30" s="148"/>
      <c r="F30" s="148"/>
      <c r="G30" s="149" t="s">
        <v>19</v>
      </c>
    </row>
    <row r="31" spans="2:7">
      <c r="B31" s="148" t="s">
        <v>23</v>
      </c>
      <c r="C31" s="149" t="s">
        <v>23</v>
      </c>
      <c r="D31" s="148"/>
      <c r="E31" s="148"/>
      <c r="F31" s="148">
        <v>2</v>
      </c>
      <c r="G31" s="149" t="s">
        <v>27</v>
      </c>
    </row>
  </sheetData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&amp;C&amp;F     &amp;A</oddFooter>
  </headerFooter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DBD1-B317-4278-968B-721C1CD14134}">
  <sheetPr>
    <tabColor theme="0"/>
    <pageSetUpPr fitToPage="1"/>
  </sheetPr>
  <dimension ref="A1:S49"/>
  <sheetViews>
    <sheetView topLeftCell="C1" zoomScale="121" zoomScaleNormal="121" workbookViewId="0">
      <selection activeCell="D18" sqref="D18"/>
    </sheetView>
  </sheetViews>
  <sheetFormatPr baseColWidth="10" defaultColWidth="11.42578125" defaultRowHeight="12.75"/>
  <cols>
    <col min="1" max="1" width="11.85546875" style="4" customWidth="1"/>
    <col min="2" max="2" width="9" style="4" customWidth="1"/>
    <col min="3" max="3" width="10.5703125" style="4" customWidth="1"/>
    <col min="4" max="5" width="9" style="4" customWidth="1"/>
    <col min="6" max="6" width="22.85546875" style="4" customWidth="1"/>
    <col min="7" max="7" width="10.5703125" style="4" customWidth="1"/>
    <col min="8" max="9" width="6.5703125" style="4" customWidth="1"/>
    <col min="10" max="10" width="12.85546875" style="4" customWidth="1"/>
    <col min="11" max="11" width="11.42578125" style="4"/>
    <col min="12" max="12" width="14.5703125" style="4" customWidth="1"/>
    <col min="13" max="14" width="11.42578125" style="4"/>
    <col min="15" max="15" width="15.140625" style="4" customWidth="1"/>
    <col min="16" max="17" width="8.42578125" style="4" customWidth="1"/>
    <col min="18" max="18" width="9.85546875" style="4" customWidth="1"/>
    <col min="19" max="19" width="16.42578125" style="4" customWidth="1"/>
    <col min="20" max="21" width="11.42578125" style="4"/>
    <col min="22" max="22" width="17.5703125" style="4" customWidth="1"/>
    <col min="23" max="16384" width="11.42578125" style="4"/>
  </cols>
  <sheetData>
    <row r="1" spans="1:19" ht="16.5" thickTop="1" thickBot="1">
      <c r="A1" s="155"/>
      <c r="B1" s="156"/>
      <c r="C1" s="156"/>
      <c r="D1" s="1"/>
      <c r="E1" s="2"/>
      <c r="F1" s="2"/>
      <c r="G1" s="2"/>
      <c r="H1" s="3" t="s">
        <v>0</v>
      </c>
      <c r="I1" s="2"/>
      <c r="J1" s="2"/>
    </row>
    <row r="2" spans="1:19" ht="1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</row>
    <row r="3" spans="1:19" ht="15.75" thickBot="1">
      <c r="A3" s="157"/>
      <c r="B3" s="158"/>
      <c r="C3" s="11"/>
      <c r="D3" s="7" t="s">
        <v>0</v>
      </c>
      <c r="E3" s="7" t="s">
        <v>0</v>
      </c>
      <c r="F3" s="12"/>
      <c r="G3" s="6"/>
      <c r="H3" s="6"/>
      <c r="I3" s="6"/>
      <c r="J3" s="13"/>
    </row>
    <row r="4" spans="1:19" ht="15.7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</row>
    <row r="5" spans="1:19" ht="15.75" thickBot="1">
      <c r="A5" s="21"/>
      <c r="B5" s="22"/>
      <c r="C5" s="23"/>
      <c r="D5" s="24"/>
      <c r="E5" s="24"/>
      <c r="F5" s="12"/>
      <c r="G5" s="6"/>
      <c r="H5" s="6"/>
      <c r="I5" s="6"/>
      <c r="J5" s="25"/>
    </row>
    <row r="6" spans="1:19" ht="15.75" thickBot="1">
      <c r="A6" s="26"/>
      <c r="B6" s="24"/>
      <c r="C6" s="27"/>
      <c r="D6" s="27"/>
      <c r="E6" s="24"/>
      <c r="F6" s="12"/>
      <c r="G6" s="6"/>
      <c r="H6" s="6"/>
      <c r="I6" s="6"/>
      <c r="J6" s="28"/>
    </row>
    <row r="7" spans="1:19" ht="15.75" thickBot="1">
      <c r="A7" s="140"/>
      <c r="B7" s="141"/>
      <c r="C7" s="142"/>
      <c r="D7" s="141"/>
      <c r="E7" s="143"/>
      <c r="F7" s="12"/>
      <c r="G7" s="6"/>
      <c r="H7" s="6"/>
      <c r="I7" s="6"/>
      <c r="J7" s="29"/>
    </row>
    <row r="8" spans="1:19" ht="15.75" thickBot="1">
      <c r="A8" s="30"/>
      <c r="B8" s="31"/>
      <c r="C8" s="32"/>
      <c r="D8" s="31"/>
      <c r="E8" s="33"/>
      <c r="F8" s="12"/>
      <c r="G8" s="6"/>
      <c r="H8" s="6"/>
      <c r="I8" s="6"/>
      <c r="J8" s="34"/>
    </row>
    <row r="9" spans="1:19" ht="15.75" thickBot="1">
      <c r="A9" s="35"/>
      <c r="B9" s="36"/>
      <c r="C9" s="36"/>
      <c r="D9" s="36"/>
      <c r="E9" s="37"/>
      <c r="F9" s="12"/>
      <c r="G9" s="6"/>
      <c r="H9" s="6"/>
      <c r="I9" s="6"/>
      <c r="J9" s="38"/>
    </row>
    <row r="10" spans="1:19" ht="15.75" thickBot="1">
      <c r="A10" s="159"/>
      <c r="B10" s="160"/>
      <c r="C10" s="39"/>
      <c r="D10" s="160"/>
      <c r="E10" s="161"/>
      <c r="F10" s="19"/>
      <c r="G10" s="6"/>
      <c r="H10" s="6"/>
      <c r="I10" s="6"/>
      <c r="J10" s="40"/>
    </row>
    <row r="11" spans="1:19" ht="15.75" thickBot="1">
      <c r="A11" s="41"/>
      <c r="B11" s="42"/>
      <c r="C11" s="42"/>
      <c r="D11" s="42"/>
      <c r="E11" s="42"/>
      <c r="F11" s="43"/>
      <c r="G11" s="6"/>
      <c r="H11" s="6"/>
      <c r="I11" s="6"/>
      <c r="J11" s="44"/>
    </row>
    <row r="12" spans="1:19" ht="15.75" thickBot="1">
      <c r="A12" s="144"/>
      <c r="B12" s="145"/>
      <c r="C12" s="42"/>
      <c r="D12" s="45"/>
      <c r="E12" s="45"/>
      <c r="F12" s="46"/>
      <c r="G12" s="47"/>
      <c r="H12" s="6"/>
      <c r="I12" s="6"/>
      <c r="J12" s="48"/>
    </row>
    <row r="13" spans="1:19" ht="15.75" thickBot="1">
      <c r="A13" s="49"/>
      <c r="B13" s="50"/>
      <c r="C13" s="42"/>
      <c r="D13" s="45"/>
      <c r="E13" s="45"/>
      <c r="F13" s="46"/>
      <c r="G13" s="47"/>
      <c r="H13" s="6"/>
      <c r="I13" s="6"/>
      <c r="J13" s="51"/>
    </row>
    <row r="14" spans="1:19" ht="15.75" thickBot="1">
      <c r="A14" s="52"/>
      <c r="B14" s="53"/>
      <c r="C14" s="42"/>
      <c r="D14" s="54"/>
      <c r="E14" s="55"/>
      <c r="F14" s="12"/>
      <c r="G14" s="56" t="s">
        <v>1</v>
      </c>
      <c r="H14" s="6"/>
      <c r="I14" s="6"/>
      <c r="J14" s="57"/>
    </row>
    <row r="15" spans="1:19" ht="15.75" thickBot="1">
      <c r="A15" s="162"/>
      <c r="B15" s="163"/>
      <c r="C15" s="42"/>
      <c r="D15" s="164" t="str">
        <f>IF( J7&gt;0,J7-J5,"")</f>
        <v/>
      </c>
      <c r="E15" s="165"/>
      <c r="F15" s="58"/>
      <c r="G15" s="58"/>
      <c r="H15" s="58"/>
      <c r="I15" s="58"/>
      <c r="J15" s="59"/>
    </row>
    <row r="16" spans="1:19" ht="36.6" customHeight="1" thickBot="1">
      <c r="A16" s="150"/>
      <c r="B16" s="53"/>
      <c r="C16" s="53"/>
      <c r="D16" s="151"/>
      <c r="E16" s="53"/>
      <c r="F16" s="6"/>
      <c r="G16" s="6"/>
      <c r="H16" s="6"/>
      <c r="I16" s="6"/>
      <c r="J16" s="6"/>
      <c r="N16" s="147" t="s">
        <v>29</v>
      </c>
      <c r="O16" s="147" t="s">
        <v>28</v>
      </c>
      <c r="P16" s="147" t="s">
        <v>31</v>
      </c>
      <c r="Q16" s="147" t="s">
        <v>33</v>
      </c>
      <c r="R16" s="147" t="s">
        <v>32</v>
      </c>
      <c r="S16" s="147" t="s">
        <v>26</v>
      </c>
    </row>
    <row r="17" spans="1:19" ht="15" thickTop="1">
      <c r="A17" s="61" t="s">
        <v>10</v>
      </c>
      <c r="B17" s="62" t="s">
        <v>12</v>
      </c>
      <c r="C17" s="63" t="s">
        <v>9</v>
      </c>
      <c r="D17" s="64" t="s">
        <v>13</v>
      </c>
      <c r="E17" s="64"/>
      <c r="F17" s="65"/>
      <c r="G17" s="64" t="s">
        <v>2</v>
      </c>
      <c r="H17" s="64"/>
      <c r="I17" s="65"/>
      <c r="J17" s="66" t="s">
        <v>30</v>
      </c>
      <c r="N17" s="146">
        <v>225</v>
      </c>
      <c r="O17" s="4" t="s">
        <v>14</v>
      </c>
      <c r="P17" s="146">
        <v>275</v>
      </c>
      <c r="Q17" s="146"/>
      <c r="R17" s="146"/>
      <c r="S17" s="4" t="s">
        <v>19</v>
      </c>
    </row>
    <row r="18" spans="1:19" ht="14.25">
      <c r="A18" s="67" t="s">
        <v>11</v>
      </c>
      <c r="B18" s="68"/>
      <c r="C18" s="69"/>
      <c r="D18" s="70" t="s">
        <v>0</v>
      </c>
      <c r="E18" s="70"/>
      <c r="F18" s="71"/>
      <c r="G18" s="72" t="s">
        <v>5</v>
      </c>
      <c r="H18" s="72" t="s">
        <v>6</v>
      </c>
      <c r="I18" s="72" t="s">
        <v>7</v>
      </c>
      <c r="J18" s="73"/>
      <c r="N18" s="146">
        <v>761</v>
      </c>
      <c r="O18" s="4" t="s">
        <v>15</v>
      </c>
      <c r="P18" s="146">
        <v>55</v>
      </c>
      <c r="Q18" s="146"/>
      <c r="R18" s="146"/>
      <c r="S18" s="4" t="s">
        <v>19</v>
      </c>
    </row>
    <row r="19" spans="1:19" ht="15">
      <c r="A19" s="74"/>
      <c r="B19" s="75"/>
      <c r="C19" s="76"/>
      <c r="D19" s="152"/>
      <c r="E19" s="153"/>
      <c r="F19" s="154"/>
      <c r="G19" s="77"/>
      <c r="H19" s="77"/>
      <c r="I19" s="77"/>
      <c r="J19" s="78" t="str">
        <f>IF(B19&gt;=0,((IF(G19&gt;0,C19*((G19/(1-B19))/1000),((IF(H19&gt;0,C19*((H19/(1-B19))/100),(IF(I19&gt;0,C19*((I19/(1-B19))),"")))))))),"")</f>
        <v/>
      </c>
      <c r="N19" s="146">
        <v>145</v>
      </c>
      <c r="O19" s="4" t="s">
        <v>16</v>
      </c>
      <c r="P19" s="146"/>
      <c r="Q19" s="146">
        <v>62</v>
      </c>
      <c r="R19" s="146"/>
      <c r="S19" s="4" t="s">
        <v>19</v>
      </c>
    </row>
    <row r="20" spans="1:19" ht="15">
      <c r="A20" s="139">
        <v>225</v>
      </c>
      <c r="B20" s="80"/>
      <c r="C20" s="81"/>
      <c r="D20" s="82" t="s">
        <v>14</v>
      </c>
      <c r="E20" s="83"/>
      <c r="F20" s="84"/>
      <c r="G20" s="85">
        <v>10</v>
      </c>
      <c r="H20" s="86"/>
      <c r="I20" s="87"/>
      <c r="J20" s="88"/>
      <c r="L20" s="4" t="s">
        <v>19</v>
      </c>
      <c r="N20" s="146">
        <v>652</v>
      </c>
      <c r="O20" s="4" t="s">
        <v>17</v>
      </c>
      <c r="P20" s="146"/>
      <c r="Q20" s="146">
        <v>20</v>
      </c>
      <c r="R20" s="146"/>
      <c r="S20" s="4" t="s">
        <v>19</v>
      </c>
    </row>
    <row r="21" spans="1:19" ht="15">
      <c r="A21" s="139">
        <v>761</v>
      </c>
      <c r="B21" s="89"/>
      <c r="C21" s="81"/>
      <c r="D21" s="82" t="s">
        <v>15</v>
      </c>
      <c r="E21" s="83"/>
      <c r="F21" s="84"/>
      <c r="G21" s="85">
        <v>50</v>
      </c>
      <c r="H21" s="86"/>
      <c r="I21" s="87"/>
      <c r="J21" s="88"/>
      <c r="L21" s="4" t="s">
        <v>19</v>
      </c>
      <c r="N21" s="146">
        <v>404</v>
      </c>
      <c r="O21" s="4" t="s">
        <v>18</v>
      </c>
      <c r="P21" s="146"/>
      <c r="Q21" s="146"/>
      <c r="R21" s="146">
        <v>8</v>
      </c>
      <c r="S21" s="4" t="s">
        <v>19</v>
      </c>
    </row>
    <row r="22" spans="1:19" ht="15">
      <c r="A22" s="139">
        <v>145</v>
      </c>
      <c r="B22" s="89"/>
      <c r="C22" s="81"/>
      <c r="D22" s="82" t="s">
        <v>16</v>
      </c>
      <c r="E22" s="83"/>
      <c r="F22" s="84"/>
      <c r="G22" s="85"/>
      <c r="H22" s="86">
        <v>12</v>
      </c>
      <c r="I22" s="87"/>
      <c r="J22" s="88"/>
      <c r="L22" s="4" t="s">
        <v>19</v>
      </c>
      <c r="N22" s="146">
        <v>659</v>
      </c>
      <c r="O22" s="4" t="s">
        <v>20</v>
      </c>
      <c r="P22" s="146">
        <v>250</v>
      </c>
      <c r="Q22" s="146"/>
      <c r="R22" s="146"/>
      <c r="S22" s="4" t="s">
        <v>19</v>
      </c>
    </row>
    <row r="23" spans="1:19" ht="15">
      <c r="A23" s="139">
        <v>652</v>
      </c>
      <c r="B23" s="89"/>
      <c r="C23" s="81"/>
      <c r="D23" s="82" t="s">
        <v>17</v>
      </c>
      <c r="E23" s="83"/>
      <c r="F23" s="84"/>
      <c r="G23" s="85"/>
      <c r="H23" s="86">
        <v>20</v>
      </c>
      <c r="I23" s="87"/>
      <c r="J23" s="88"/>
      <c r="L23" s="4" t="s">
        <v>19</v>
      </c>
      <c r="N23" s="146">
        <v>105</v>
      </c>
      <c r="O23" s="4" t="s">
        <v>21</v>
      </c>
      <c r="P23" s="146">
        <v>150</v>
      </c>
      <c r="Q23" s="146"/>
      <c r="R23" s="146"/>
      <c r="S23" s="4" t="s">
        <v>19</v>
      </c>
    </row>
    <row r="24" spans="1:19" ht="15">
      <c r="A24" s="139">
        <v>404</v>
      </c>
      <c r="B24" s="90"/>
      <c r="C24" s="81"/>
      <c r="D24" s="82" t="s">
        <v>18</v>
      </c>
      <c r="E24" s="83"/>
      <c r="F24" s="84"/>
      <c r="G24" s="85"/>
      <c r="H24" s="86"/>
      <c r="I24" s="87">
        <v>2</v>
      </c>
      <c r="J24" s="88"/>
      <c r="L24" s="4" t="s">
        <v>19</v>
      </c>
      <c r="N24" s="146">
        <v>442</v>
      </c>
      <c r="O24" s="4" t="s">
        <v>22</v>
      </c>
      <c r="P24" s="146">
        <v>12</v>
      </c>
      <c r="Q24" s="146"/>
      <c r="R24" s="146"/>
      <c r="S24" s="4" t="s">
        <v>19</v>
      </c>
    </row>
    <row r="25" spans="1:19" ht="15">
      <c r="A25" s="79"/>
      <c r="B25" s="90"/>
      <c r="C25" s="81"/>
      <c r="E25" s="83"/>
      <c r="F25" s="84"/>
      <c r="G25" s="85"/>
      <c r="H25" s="86"/>
      <c r="I25" s="87"/>
      <c r="J25" s="88"/>
      <c r="L25" s="4" t="str">
        <f>IF(ISERROR(VLOOKUP($A25,#REF!,9,FALSE)),"",(VLOOKUP($A25,#REF!,9,FALSE)))</f>
        <v/>
      </c>
      <c r="N25" s="146" t="s">
        <v>23</v>
      </c>
      <c r="O25" s="4" t="s">
        <v>23</v>
      </c>
      <c r="P25" s="146"/>
      <c r="Q25" s="146"/>
      <c r="R25" s="146">
        <v>2</v>
      </c>
      <c r="S25" s="4" t="s">
        <v>27</v>
      </c>
    </row>
    <row r="26" spans="1:19" ht="15">
      <c r="A26" s="79"/>
      <c r="B26" s="91"/>
      <c r="C26" s="81"/>
      <c r="D26" s="82" t="str">
        <f>IF(ISERROR(VLOOKUP($A26,#REF!,2,FALSE)),"",(VLOOKUP($A26,#REF!,2,FALSE)))</f>
        <v/>
      </c>
      <c r="E26" s="83"/>
      <c r="F26" s="84"/>
      <c r="G26" s="85"/>
      <c r="H26" s="86"/>
      <c r="I26" s="87"/>
      <c r="J26" s="88"/>
      <c r="L26" s="4" t="str">
        <f>IF(ISERROR(VLOOKUP($A26,#REF!,9,FALSE)),"",(VLOOKUP($A26,#REF!,9,FALSE)))</f>
        <v/>
      </c>
    </row>
    <row r="27" spans="1:19" ht="15">
      <c r="A27" s="79"/>
      <c r="B27" s="90"/>
      <c r="C27" s="81"/>
      <c r="D27" s="82" t="str">
        <f>IF(ISERROR(VLOOKUP($A27,#REF!,2,FALSE)),"",(VLOOKUP($A27,#REF!,2,FALSE)))</f>
        <v/>
      </c>
      <c r="E27" s="83"/>
      <c r="F27" s="84"/>
      <c r="G27" s="85"/>
      <c r="H27" s="86"/>
      <c r="I27" s="87"/>
      <c r="J27" s="88"/>
      <c r="L27" s="4" t="str">
        <f>IF(ISERROR(VLOOKUP($A27,#REF!,9,FALSE)),"",(VLOOKUP($A27,#REF!,9,FALSE)))</f>
        <v/>
      </c>
    </row>
    <row r="28" spans="1:19" ht="15">
      <c r="A28" s="79"/>
      <c r="B28" s="90"/>
      <c r="C28" s="81" t="str">
        <f>IF(ISERROR(VLOOKUP($A28,#REF!,6,FALSE)),"",(VLOOKUP($A28,#REF!,6,FALSE)))</f>
        <v/>
      </c>
      <c r="D28" s="82" t="str">
        <f>IF(ISERROR(VLOOKUP($A28,#REF!,2,FALSE)),"",(VLOOKUP($A28,#REF!,2,FALSE)))</f>
        <v/>
      </c>
      <c r="E28" s="83"/>
      <c r="F28" s="84"/>
      <c r="G28" s="85"/>
      <c r="H28" s="86"/>
      <c r="I28" s="87"/>
      <c r="J28" s="88"/>
      <c r="L28" s="4" t="str">
        <f>IF(ISERROR(VLOOKUP($A28,#REF!,9,FALSE)),"",(VLOOKUP($A28,#REF!,9,FALSE)))</f>
        <v/>
      </c>
    </row>
    <row r="29" spans="1:19" ht="15">
      <c r="A29" s="79"/>
      <c r="B29" s="90"/>
      <c r="C29" s="81" t="str">
        <f>IF(ISERROR(VLOOKUP($A29,#REF!,6,FALSE)),"",(VLOOKUP($A29,#REF!,6,FALSE)))</f>
        <v/>
      </c>
      <c r="D29" s="82" t="str">
        <f>IF(ISERROR(VLOOKUP($A29,#REF!,2,FALSE)),"",(VLOOKUP($A29,#REF!,2,FALSE)))</f>
        <v/>
      </c>
      <c r="E29" s="83"/>
      <c r="F29" s="84"/>
      <c r="G29" s="85"/>
      <c r="H29" s="86"/>
      <c r="I29" s="87"/>
      <c r="J29" s="88"/>
      <c r="L29" s="4" t="str">
        <f>IF(ISERROR(VLOOKUP($A29,#REF!,9,FALSE)),"",(VLOOKUP($A29,#REF!,9,FALSE)))</f>
        <v/>
      </c>
    </row>
    <row r="30" spans="1:19" ht="15">
      <c r="A30" s="79"/>
      <c r="B30" s="90"/>
      <c r="C30" s="81" t="str">
        <f>IF(ISERROR(VLOOKUP($A30,#REF!,6,FALSE)),"",(VLOOKUP($A30,#REF!,6,FALSE)))</f>
        <v/>
      </c>
      <c r="D30" s="82" t="str">
        <f>IF(ISERROR(VLOOKUP($A30,#REF!,2,FALSE)),"",(VLOOKUP($A30,#REF!,2,FALSE)))</f>
        <v/>
      </c>
      <c r="E30" s="83"/>
      <c r="F30" s="84"/>
      <c r="G30" s="85"/>
      <c r="H30" s="86"/>
      <c r="I30" s="87"/>
      <c r="J30" s="88"/>
      <c r="L30" s="4" t="str">
        <f>IF(ISERROR(VLOOKUP($A30,#REF!,9,FALSE)),"",(VLOOKUP($A30,#REF!,9,FALSE)))</f>
        <v/>
      </c>
    </row>
    <row r="31" spans="1:19" ht="15">
      <c r="A31" s="79"/>
      <c r="B31" s="90"/>
      <c r="C31" s="81" t="str">
        <f>IF(ISERROR(VLOOKUP($A31,#REF!,6,FALSE)),"",(VLOOKUP($A31,#REF!,6,FALSE)))</f>
        <v/>
      </c>
      <c r="D31" s="82" t="str">
        <f>IF(ISERROR(VLOOKUP($A31,#REF!,2,FALSE)),"",(VLOOKUP($A31,#REF!,2,FALSE)))</f>
        <v/>
      </c>
      <c r="E31" s="83"/>
      <c r="F31" s="84"/>
      <c r="G31" s="85"/>
      <c r="H31" s="86"/>
      <c r="I31" s="87"/>
      <c r="J31" s="88"/>
      <c r="L31" s="4" t="str">
        <f>IF(ISERROR(VLOOKUP($A31,#REF!,9,FALSE)),"",(VLOOKUP($A31,#REF!,9,FALSE)))</f>
        <v/>
      </c>
    </row>
    <row r="32" spans="1:19" ht="15">
      <c r="A32" s="79"/>
      <c r="B32" s="90"/>
      <c r="C32" s="81" t="str">
        <f>IF(ISERROR(VLOOKUP($A32,#REF!,6,FALSE)),"",(VLOOKUP($A32,#REF!,6,FALSE)))</f>
        <v/>
      </c>
      <c r="D32" s="82" t="str">
        <f>IF(ISERROR(VLOOKUP($A32,#REF!,2,FALSE)),"",(VLOOKUP($A32,#REF!,2,FALSE)))</f>
        <v/>
      </c>
      <c r="E32" s="83"/>
      <c r="F32" s="84"/>
      <c r="G32" s="85"/>
      <c r="H32" s="86"/>
      <c r="I32" s="87"/>
      <c r="J32" s="88"/>
      <c r="L32" s="4" t="str">
        <f>IF(ISERROR(VLOOKUP($A32,#REF!,9,FALSE)),"",(VLOOKUP($A32,#REF!,9,FALSE)))</f>
        <v/>
      </c>
    </row>
    <row r="33" spans="1:12" ht="15">
      <c r="A33" s="79"/>
      <c r="B33" s="90"/>
      <c r="C33" s="81" t="str">
        <f>IF(ISERROR(VLOOKUP($A33,#REF!,6,FALSE)),"",(VLOOKUP($A33,#REF!,6,FALSE)))</f>
        <v/>
      </c>
      <c r="D33" s="82" t="str">
        <f>IF(ISERROR(VLOOKUP($A33,#REF!,2,FALSE)),"",(VLOOKUP($A33,#REF!,2,FALSE)))</f>
        <v/>
      </c>
      <c r="E33" s="83"/>
      <c r="F33" s="84"/>
      <c r="G33" s="85"/>
      <c r="H33" s="86"/>
      <c r="I33" s="87"/>
      <c r="J33" s="88"/>
      <c r="L33" s="4" t="str">
        <f>IF(ISERROR(VLOOKUP($A33,#REF!,9,FALSE)),"",(VLOOKUP($A33,#REF!,9,FALSE)))</f>
        <v/>
      </c>
    </row>
    <row r="34" spans="1:12" ht="15">
      <c r="A34" s="79"/>
      <c r="B34" s="90"/>
      <c r="C34" s="81" t="str">
        <f>IF(ISERROR(VLOOKUP($A34,#REF!,6,FALSE)),"",(VLOOKUP($A34,#REF!,6,FALSE)))</f>
        <v/>
      </c>
      <c r="D34" s="82" t="str">
        <f>IF(ISERROR(VLOOKUP($A34,#REF!,2,FALSE)),"",(VLOOKUP($A34,#REF!,2,FALSE)))</f>
        <v/>
      </c>
      <c r="E34" s="83"/>
      <c r="F34" s="84"/>
      <c r="G34" s="85"/>
      <c r="H34" s="86"/>
      <c r="I34" s="87"/>
      <c r="J34" s="88"/>
      <c r="L34" s="4" t="str">
        <f>IF(ISERROR(VLOOKUP($A34,#REF!,9,FALSE)),"",(VLOOKUP($A34,#REF!,9,FALSE)))</f>
        <v/>
      </c>
    </row>
    <row r="35" spans="1:12" ht="15">
      <c r="A35" s="79"/>
      <c r="B35" s="90"/>
      <c r="C35" s="81" t="str">
        <f>IF(ISERROR(VLOOKUP($A35,#REF!,6,FALSE)),"",(VLOOKUP($A35,#REF!,6,FALSE)))</f>
        <v/>
      </c>
      <c r="D35" s="82" t="str">
        <f>IF(ISERROR(VLOOKUP($A35,#REF!,2,FALSE)),"",(VLOOKUP($A35,#REF!,2,FALSE)))</f>
        <v/>
      </c>
      <c r="E35" s="83"/>
      <c r="F35" s="84"/>
      <c r="G35" s="85"/>
      <c r="H35" s="86"/>
      <c r="I35" s="87"/>
      <c r="J35" s="88"/>
      <c r="L35" s="4" t="str">
        <f>IF(ISERROR(VLOOKUP($A35,#REF!,9,FALSE)),"",(VLOOKUP($A35,#REF!,9,FALSE)))</f>
        <v/>
      </c>
    </row>
    <row r="36" spans="1:12" ht="15">
      <c r="A36" s="79"/>
      <c r="B36" s="91"/>
      <c r="C36" s="81" t="str">
        <f>IF(ISERROR(VLOOKUP($A36,#REF!,6,FALSE)),"",(VLOOKUP($A36,#REF!,6,FALSE)))</f>
        <v/>
      </c>
      <c r="D36" s="82" t="str">
        <f>IF(ISERROR(VLOOKUP($A36,#REF!,2,FALSE)),"",(VLOOKUP($A36,#REF!,2,FALSE)))</f>
        <v/>
      </c>
      <c r="E36" s="83"/>
      <c r="F36" s="84"/>
      <c r="G36" s="85"/>
      <c r="H36" s="86"/>
      <c r="I36" s="87"/>
      <c r="J36" s="88"/>
      <c r="L36" s="4" t="str">
        <f>IF(ISERROR(VLOOKUP($A36,#REF!,9,FALSE)),"",(VLOOKUP($A36,#REF!,9,FALSE)))</f>
        <v/>
      </c>
    </row>
    <row r="37" spans="1:12" ht="15">
      <c r="A37" s="79"/>
      <c r="B37" s="91"/>
      <c r="C37" s="81" t="str">
        <f>IF(ISERROR(VLOOKUP($A37,#REF!,6,FALSE)),"",(VLOOKUP($A37,#REF!,6,FALSE)))</f>
        <v/>
      </c>
      <c r="D37" s="82" t="str">
        <f>IF(ISERROR(VLOOKUP($A37,#REF!,2,FALSE)),"",(VLOOKUP($A37,#REF!,2,FALSE)))</f>
        <v/>
      </c>
      <c r="E37" s="83"/>
      <c r="F37" s="84"/>
      <c r="G37" s="85"/>
      <c r="H37" s="86"/>
      <c r="I37" s="87"/>
      <c r="J37" s="88"/>
      <c r="L37" s="4" t="str">
        <f>IF(ISERROR(VLOOKUP($A37,#REF!,9,FALSE)),"",(VLOOKUP($A37,#REF!,9,FALSE)))</f>
        <v/>
      </c>
    </row>
    <row r="38" spans="1:12" ht="15">
      <c r="A38" s="79"/>
      <c r="B38" s="91"/>
      <c r="C38" s="81" t="str">
        <f>IF(ISERROR(VLOOKUP($A38,#REF!,6,FALSE)),"",(VLOOKUP($A38,#REF!,6,FALSE)))</f>
        <v/>
      </c>
      <c r="D38" s="82" t="str">
        <f>IF(ISERROR(VLOOKUP($A38,#REF!,2,FALSE)),"",(VLOOKUP($A38,#REF!,2,FALSE)))</f>
        <v/>
      </c>
      <c r="E38" s="83"/>
      <c r="F38" s="84"/>
      <c r="G38" s="85"/>
      <c r="H38" s="86"/>
      <c r="I38" s="87"/>
      <c r="J38" s="88"/>
      <c r="L38" s="4" t="str">
        <f>IF(ISERROR(VLOOKUP($A38,#REF!,9,FALSE)),"",(VLOOKUP($A38,#REF!,9,FALSE)))</f>
        <v/>
      </c>
    </row>
    <row r="39" spans="1:12" ht="15">
      <c r="A39" s="79"/>
      <c r="B39" s="91"/>
      <c r="C39" s="81" t="str">
        <f>IF(ISERROR(VLOOKUP($A39,#REF!,6,FALSE)),"",(VLOOKUP($A39,#REF!,6,FALSE)))</f>
        <v/>
      </c>
      <c r="D39" s="82" t="str">
        <f>IF(ISERROR(VLOOKUP($A39,#REF!,2,FALSE)),"",(VLOOKUP($A39,#REF!,2,FALSE)))</f>
        <v/>
      </c>
      <c r="E39" s="83"/>
      <c r="F39" s="84"/>
      <c r="G39" s="85"/>
      <c r="H39" s="86"/>
      <c r="I39" s="87"/>
      <c r="J39" s="88"/>
      <c r="L39" s="4" t="str">
        <f>IF(ISERROR(VLOOKUP($A39,#REF!,9,FALSE)),"",(VLOOKUP($A39,#REF!,9,FALSE)))</f>
        <v/>
      </c>
    </row>
    <row r="40" spans="1:12" ht="15">
      <c r="A40" s="79"/>
      <c r="B40" s="91"/>
      <c r="C40" s="81" t="str">
        <f>IF(ISERROR(VLOOKUP($A40,#REF!,6,FALSE)),"",(VLOOKUP($A40,#REF!,6,FALSE)))</f>
        <v/>
      </c>
      <c r="D40" s="82" t="str">
        <f>IF(ISERROR(VLOOKUP($A40,#REF!,2,FALSE)),"",(VLOOKUP($A40,#REF!,2,FALSE)))</f>
        <v/>
      </c>
      <c r="E40" s="83"/>
      <c r="F40" s="84"/>
      <c r="G40" s="85"/>
      <c r="H40" s="86"/>
      <c r="I40" s="87"/>
      <c r="J40" s="88"/>
      <c r="L40" s="4" t="str">
        <f>IF(ISERROR(VLOOKUP($A40,#REF!,9,FALSE)),"",(VLOOKUP($A40,#REF!,9,FALSE)))</f>
        <v/>
      </c>
    </row>
    <row r="41" spans="1:12" ht="15.75" thickBot="1">
      <c r="A41" s="92"/>
      <c r="B41" s="93"/>
      <c r="C41" s="94" t="s">
        <v>37</v>
      </c>
      <c r="D41" s="95" t="s">
        <v>37</v>
      </c>
      <c r="E41" s="96"/>
      <c r="F41" s="97"/>
      <c r="G41" s="98"/>
      <c r="H41" s="98"/>
      <c r="I41" s="99"/>
      <c r="J41" s="78"/>
    </row>
    <row r="42" spans="1:12" ht="15">
      <c r="A42" s="100"/>
      <c r="B42" s="101"/>
      <c r="C42" s="102"/>
      <c r="D42" s="103"/>
      <c r="E42" s="103"/>
      <c r="F42" s="104"/>
      <c r="G42" s="98"/>
      <c r="H42" s="98"/>
      <c r="I42" s="99"/>
      <c r="J42" s="78"/>
    </row>
    <row r="43" spans="1:12" ht="15">
      <c r="A43" s="105"/>
      <c r="B43" s="106"/>
      <c r="C43" s="107"/>
      <c r="D43" s="108"/>
      <c r="E43" s="108"/>
      <c r="F43" s="109"/>
      <c r="G43" s="98"/>
      <c r="H43" s="98"/>
      <c r="I43" s="99"/>
      <c r="J43" s="78"/>
    </row>
    <row r="44" spans="1:12" ht="15">
      <c r="A44" s="110"/>
      <c r="B44" s="111"/>
      <c r="C44" s="137"/>
      <c r="D44" s="138"/>
      <c r="E44" s="113"/>
      <c r="F44" s="109"/>
      <c r="G44" s="98"/>
      <c r="H44" s="98"/>
      <c r="I44" s="99"/>
      <c r="J44" s="78"/>
    </row>
    <row r="45" spans="1:12" ht="15">
      <c r="A45" s="110"/>
      <c r="B45" s="111"/>
      <c r="C45" s="112"/>
      <c r="D45" s="113"/>
      <c r="E45" s="113"/>
      <c r="F45" s="109"/>
      <c r="G45" s="98"/>
      <c r="H45" s="98"/>
      <c r="I45" s="99"/>
      <c r="J45" s="78"/>
    </row>
    <row r="46" spans="1:12" ht="15.75" thickBot="1">
      <c r="A46" s="114"/>
      <c r="B46" s="115"/>
      <c r="C46" s="116"/>
      <c r="D46" s="117"/>
      <c r="E46" s="118"/>
      <c r="F46" s="119"/>
      <c r="G46" s="98"/>
      <c r="H46" s="98"/>
      <c r="I46" s="99"/>
      <c r="J46" s="78"/>
    </row>
    <row r="47" spans="1:12" ht="15.75" thickBot="1">
      <c r="A47" s="120"/>
      <c r="B47" s="121"/>
      <c r="C47" s="122"/>
      <c r="D47" s="123"/>
      <c r="E47" s="124"/>
      <c r="F47" s="125"/>
      <c r="G47" s="126"/>
      <c r="H47" s="127"/>
      <c r="I47" s="128"/>
      <c r="J47" s="129"/>
    </row>
    <row r="48" spans="1:12" ht="16.5" thickTop="1" thickBot="1">
      <c r="A48" s="130"/>
      <c r="B48" s="131"/>
      <c r="C48" s="132" t="s">
        <v>0</v>
      </c>
      <c r="D48" s="133"/>
      <c r="E48" s="133"/>
      <c r="F48" s="134"/>
      <c r="G48" s="135">
        <f>SUM(G19:G46)</f>
        <v>60</v>
      </c>
      <c r="H48" s="135">
        <f>SUM(H19:H46)</f>
        <v>32</v>
      </c>
      <c r="I48" s="135">
        <f>SUM(I19:I46)</f>
        <v>2</v>
      </c>
      <c r="J48" s="136"/>
    </row>
    <row r="49" ht="13.5" thickTop="1"/>
  </sheetData>
  <mergeCells count="7">
    <mergeCell ref="D19:F19"/>
    <mergeCell ref="A1:C1"/>
    <mergeCell ref="A3:B3"/>
    <mergeCell ref="A10:B10"/>
    <mergeCell ref="D10:E10"/>
    <mergeCell ref="A15:B15"/>
    <mergeCell ref="D15:E15"/>
  </mergeCells>
  <conditionalFormatting sqref="J7">
    <cfRule type="cellIs" dxfId="15" priority="3" stopIfTrue="1" operator="equal">
      <formula>#VALUE!</formula>
    </cfRule>
  </conditionalFormatting>
  <conditionalFormatting sqref="L20:L40">
    <cfRule type="cellIs" dxfId="14" priority="1" operator="equal">
      <formula>"Actif"</formula>
    </cfRule>
    <cfRule type="cellIs" dxfId="13" priority="2" operator="equal">
      <formula>"Gele"</formula>
    </cfRule>
  </conditionalFormatting>
  <conditionalFormatting sqref="M7">
    <cfRule type="cellIs" dxfId="12" priority="4" stopIfTrue="1" operator="equal">
      <formula>#VALUE!</formula>
    </cfRule>
  </conditionalFormatting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&amp;C&amp;F     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9DC0-B9CB-49A0-835A-0CBCEA8338C1}">
  <sheetPr>
    <tabColor theme="0"/>
    <pageSetUpPr fitToPage="1"/>
  </sheetPr>
  <dimension ref="A1:L49"/>
  <sheetViews>
    <sheetView zoomScale="85" zoomScaleNormal="85" workbookViewId="0">
      <selection activeCell="M41" sqref="M41"/>
    </sheetView>
  </sheetViews>
  <sheetFormatPr baseColWidth="10" defaultColWidth="11.42578125" defaultRowHeight="12.75"/>
  <cols>
    <col min="1" max="1" width="11.85546875" style="4" customWidth="1"/>
    <col min="2" max="2" width="9" style="4" customWidth="1"/>
    <col min="3" max="3" width="10.5703125" style="4" customWidth="1"/>
    <col min="4" max="5" width="9" style="4" customWidth="1"/>
    <col min="6" max="6" width="22.85546875" style="4" customWidth="1"/>
    <col min="7" max="7" width="10.5703125" style="4" customWidth="1"/>
    <col min="8" max="9" width="6.5703125" style="4" customWidth="1"/>
    <col min="10" max="10" width="12.85546875" style="4" customWidth="1"/>
    <col min="11" max="16384" width="11.42578125" style="4"/>
  </cols>
  <sheetData>
    <row r="1" spans="1:10" ht="16.5" thickTop="1" thickBot="1">
      <c r="A1" s="155"/>
      <c r="B1" s="156"/>
      <c r="C1" s="156"/>
      <c r="D1" s="1"/>
      <c r="E1" s="2"/>
      <c r="F1" s="2"/>
      <c r="G1" s="2"/>
      <c r="H1" s="3" t="s">
        <v>0</v>
      </c>
      <c r="I1" s="2"/>
      <c r="J1" s="2"/>
    </row>
    <row r="2" spans="1:10" ht="1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</row>
    <row r="3" spans="1:10" ht="15.75" thickBot="1">
      <c r="A3" s="157"/>
      <c r="B3" s="158"/>
      <c r="C3" s="11"/>
      <c r="D3" s="7" t="s">
        <v>0</v>
      </c>
      <c r="E3" s="7" t="s">
        <v>0</v>
      </c>
      <c r="F3" s="12"/>
      <c r="G3" s="6"/>
      <c r="H3" s="6"/>
      <c r="I3" s="6"/>
      <c r="J3" s="13"/>
    </row>
    <row r="4" spans="1:10" ht="15.7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</row>
    <row r="5" spans="1:10" ht="15.75" thickBot="1">
      <c r="A5" s="21"/>
      <c r="B5" s="22"/>
      <c r="C5" s="23"/>
      <c r="D5" s="24"/>
      <c r="E5" s="24"/>
      <c r="F5" s="12"/>
      <c r="G5" s="6"/>
      <c r="H5" s="6"/>
      <c r="I5" s="6"/>
      <c r="J5" s="25"/>
    </row>
    <row r="6" spans="1:10" ht="15.75" thickBot="1">
      <c r="A6" s="26"/>
      <c r="B6" s="24"/>
      <c r="C6" s="27"/>
      <c r="D6" s="27"/>
      <c r="E6" s="24"/>
      <c r="F6" s="12"/>
      <c r="G6" s="6"/>
      <c r="H6" s="6"/>
      <c r="I6" s="6"/>
      <c r="J6" s="28"/>
    </row>
    <row r="7" spans="1:10" ht="15.75" thickBot="1">
      <c r="A7" s="140"/>
      <c r="B7" s="141"/>
      <c r="C7" s="142"/>
      <c r="D7" s="141"/>
      <c r="E7" s="143"/>
      <c r="F7" s="12"/>
      <c r="G7" s="6"/>
      <c r="H7" s="6"/>
      <c r="I7" s="6"/>
      <c r="J7" s="29"/>
    </row>
    <row r="8" spans="1:10" ht="15.75" thickBot="1">
      <c r="A8" s="30"/>
      <c r="B8" s="31"/>
      <c r="C8" s="32"/>
      <c r="D8" s="31"/>
      <c r="E8" s="33"/>
      <c r="F8" s="12"/>
      <c r="G8" s="6"/>
      <c r="H8" s="6"/>
      <c r="I8" s="6"/>
      <c r="J8" s="34"/>
    </row>
    <row r="9" spans="1:10" ht="15.75" thickBot="1">
      <c r="A9" s="35"/>
      <c r="B9" s="36"/>
      <c r="C9" s="36"/>
      <c r="D9" s="36"/>
      <c r="E9" s="37"/>
      <c r="F9" s="12"/>
      <c r="G9" s="6"/>
      <c r="H9" s="6"/>
      <c r="I9" s="6"/>
      <c r="J9" s="38"/>
    </row>
    <row r="10" spans="1:10" ht="15.75" thickBot="1">
      <c r="A10" s="159"/>
      <c r="B10" s="160"/>
      <c r="C10" s="39"/>
      <c r="D10" s="160"/>
      <c r="E10" s="161"/>
      <c r="F10" s="19"/>
      <c r="G10" s="6"/>
      <c r="H10" s="6"/>
      <c r="I10" s="6"/>
      <c r="J10" s="40"/>
    </row>
    <row r="11" spans="1:10" ht="15.75" thickBot="1">
      <c r="A11" s="41"/>
      <c r="B11" s="42"/>
      <c r="C11" s="42"/>
      <c r="D11" s="42"/>
      <c r="E11" s="42"/>
      <c r="F11" s="43"/>
      <c r="G11" s="6"/>
      <c r="H11" s="6"/>
      <c r="I11" s="6"/>
      <c r="J11" s="44"/>
    </row>
    <row r="12" spans="1:10" ht="15.75" thickBot="1">
      <c r="A12" s="166"/>
      <c r="B12" s="167"/>
      <c r="C12" s="42"/>
      <c r="D12" s="45"/>
      <c r="E12" s="45"/>
      <c r="F12" s="46"/>
      <c r="G12" s="47"/>
      <c r="H12" s="6"/>
      <c r="I12" s="6"/>
      <c r="J12" s="48"/>
    </row>
    <row r="13" spans="1:10" ht="15.75" thickBot="1">
      <c r="A13" s="49"/>
      <c r="B13" s="50"/>
      <c r="C13" s="42"/>
      <c r="D13" s="45"/>
      <c r="E13" s="45"/>
      <c r="F13" s="46"/>
      <c r="G13" s="47"/>
      <c r="H13" s="6"/>
      <c r="I13" s="6"/>
      <c r="J13" s="51"/>
    </row>
    <row r="14" spans="1:10" ht="15.75" thickBot="1">
      <c r="A14" s="52"/>
      <c r="B14" s="53"/>
      <c r="C14" s="42"/>
      <c r="D14" s="54"/>
      <c r="E14" s="55"/>
      <c r="F14" s="12"/>
      <c r="G14" s="56" t="s">
        <v>1</v>
      </c>
      <c r="H14" s="6"/>
      <c r="I14" s="6"/>
      <c r="J14" s="57"/>
    </row>
    <row r="15" spans="1:10" ht="15.75" thickBot="1">
      <c r="A15" s="162"/>
      <c r="B15" s="163"/>
      <c r="C15" s="42"/>
      <c r="D15" s="164" t="str">
        <f>IF( J7&gt;0,J7-J5,"")</f>
        <v/>
      </c>
      <c r="E15" s="165"/>
      <c r="F15" s="58"/>
      <c r="G15" s="58"/>
      <c r="H15" s="58"/>
      <c r="I15" s="58"/>
      <c r="J15" s="59"/>
    </row>
    <row r="16" spans="1:10" ht="15" thickBot="1">
      <c r="A16" s="60"/>
      <c r="B16" s="53"/>
      <c r="C16" s="53"/>
      <c r="D16" s="53"/>
      <c r="E16" s="53"/>
      <c r="F16" s="6"/>
      <c r="G16" s="6"/>
      <c r="H16" s="6"/>
      <c r="I16" s="6"/>
      <c r="J16" s="6"/>
    </row>
    <row r="17" spans="1:12" ht="15" thickTop="1">
      <c r="A17" s="61" t="s">
        <v>10</v>
      </c>
      <c r="B17" s="62" t="s">
        <v>12</v>
      </c>
      <c r="C17" s="63" t="s">
        <v>9</v>
      </c>
      <c r="D17" s="64" t="s">
        <v>13</v>
      </c>
      <c r="E17" s="64"/>
      <c r="F17" s="65"/>
      <c r="G17" s="64" t="s">
        <v>2</v>
      </c>
      <c r="H17" s="64"/>
      <c r="I17" s="65"/>
      <c r="J17" s="66" t="s">
        <v>3</v>
      </c>
    </row>
    <row r="18" spans="1:12" ht="14.25">
      <c r="A18" s="67" t="s">
        <v>11</v>
      </c>
      <c r="B18" s="68"/>
      <c r="C18" s="69" t="s">
        <v>4</v>
      </c>
      <c r="D18" s="70" t="s">
        <v>0</v>
      </c>
      <c r="E18" s="70"/>
      <c r="F18" s="71"/>
      <c r="G18" s="72" t="s">
        <v>5</v>
      </c>
      <c r="H18" s="72" t="s">
        <v>6</v>
      </c>
      <c r="I18" s="72" t="s">
        <v>7</v>
      </c>
      <c r="J18" s="73" t="s">
        <v>8</v>
      </c>
    </row>
    <row r="19" spans="1:12" ht="15">
      <c r="A19" s="74"/>
      <c r="B19" s="75"/>
      <c r="C19" s="76"/>
      <c r="D19" s="152"/>
      <c r="E19" s="153"/>
      <c r="F19" s="154"/>
      <c r="G19" s="77"/>
      <c r="H19" s="77"/>
      <c r="I19" s="77"/>
      <c r="J19" s="78" t="str">
        <f>IF(B19&gt;=0,((IF(G19&gt;0,C19*((G19/(1-B19))/1000),((IF(H19&gt;0,C19*((H19/(1-B19))/100),(IF(I19&gt;0,C19*((I19/(1-B19))),"")))))))),"")</f>
        <v/>
      </c>
    </row>
    <row r="20" spans="1:12" ht="15">
      <c r="A20" s="139">
        <v>659</v>
      </c>
      <c r="B20" s="80"/>
      <c r="C20" s="81"/>
      <c r="D20" s="82" t="s">
        <v>20</v>
      </c>
      <c r="E20" s="83"/>
      <c r="F20" s="84"/>
      <c r="G20" s="86">
        <v>250</v>
      </c>
      <c r="I20" s="87"/>
      <c r="J20" s="88"/>
      <c r="L20" s="4" t="s">
        <v>19</v>
      </c>
    </row>
    <row r="21" spans="1:12" ht="15">
      <c r="A21" s="139">
        <v>105</v>
      </c>
      <c r="B21" s="89"/>
      <c r="C21" s="81"/>
      <c r="D21" s="82" t="s">
        <v>21</v>
      </c>
      <c r="E21" s="83"/>
      <c r="F21" s="84"/>
      <c r="G21" s="85">
        <v>150</v>
      </c>
      <c r="H21" s="86"/>
      <c r="I21" s="87"/>
      <c r="J21" s="88"/>
      <c r="L21" s="4" t="s">
        <v>19</v>
      </c>
    </row>
    <row r="22" spans="1:12" ht="15">
      <c r="A22" s="139">
        <v>442</v>
      </c>
      <c r="B22" s="89"/>
      <c r="C22" s="81"/>
      <c r="D22" s="82" t="s">
        <v>22</v>
      </c>
      <c r="E22" s="83"/>
      <c r="F22" s="84"/>
      <c r="G22" s="86">
        <v>12</v>
      </c>
      <c r="I22" s="87"/>
      <c r="J22" s="88"/>
      <c r="L22" s="4" t="s">
        <v>19</v>
      </c>
    </row>
    <row r="23" spans="1:12" ht="15">
      <c r="A23" s="139">
        <v>404</v>
      </c>
      <c r="B23" s="90"/>
      <c r="C23" s="81"/>
      <c r="D23" s="82" t="s">
        <v>18</v>
      </c>
      <c r="E23" s="83"/>
      <c r="F23" s="84"/>
      <c r="G23" s="85"/>
      <c r="H23" s="86"/>
      <c r="I23" s="87">
        <v>3</v>
      </c>
      <c r="J23" s="88"/>
      <c r="L23" s="4" t="s">
        <v>19</v>
      </c>
    </row>
    <row r="24" spans="1:12" ht="15">
      <c r="A24" s="79">
        <v>225</v>
      </c>
      <c r="B24" s="90"/>
      <c r="C24" s="81"/>
      <c r="D24" s="82" t="s">
        <v>14</v>
      </c>
      <c r="E24" s="83"/>
      <c r="F24" s="84"/>
      <c r="G24" s="85">
        <v>15</v>
      </c>
      <c r="H24" s="86"/>
      <c r="I24" s="87"/>
      <c r="J24" s="88"/>
      <c r="L24" s="4" t="s">
        <v>19</v>
      </c>
    </row>
    <row r="25" spans="1:12" ht="15">
      <c r="A25" s="79"/>
      <c r="B25" s="91"/>
      <c r="C25" s="81"/>
      <c r="D25" s="82" t="str">
        <f>IF(ISERROR(VLOOKUP($A25,#REF!,2,FALSE)),"",(VLOOKUP($A25,#REF!,2,FALSE)))</f>
        <v/>
      </c>
      <c r="E25" s="83"/>
      <c r="F25" s="84"/>
      <c r="G25" s="85"/>
      <c r="H25" s="86"/>
      <c r="I25" s="87"/>
      <c r="J25" s="88"/>
      <c r="L25" s="4" t="str">
        <f>IF(ISERROR(VLOOKUP($A25,#REF!,9,FALSE)),"",(VLOOKUP($A25,#REF!,9,FALSE)))</f>
        <v/>
      </c>
    </row>
    <row r="26" spans="1:12" ht="15">
      <c r="A26" s="79"/>
      <c r="B26" s="90"/>
      <c r="C26" s="81"/>
      <c r="D26" s="82" t="str">
        <f>IF(ISERROR(VLOOKUP($A26,#REF!,2,FALSE)),"",(VLOOKUP($A26,#REF!,2,FALSE)))</f>
        <v/>
      </c>
      <c r="E26" s="83"/>
      <c r="F26" s="84"/>
      <c r="G26" s="85"/>
      <c r="H26" s="86"/>
      <c r="I26" s="87"/>
      <c r="J26" s="88"/>
      <c r="L26" s="4" t="str">
        <f>IF(ISERROR(VLOOKUP($A26,#REF!,9,FALSE)),"",(VLOOKUP($A26,#REF!,9,FALSE)))</f>
        <v/>
      </c>
    </row>
    <row r="27" spans="1:12" ht="15">
      <c r="A27" s="79"/>
      <c r="B27" s="90"/>
      <c r="C27" s="81" t="str">
        <f>IF(ISERROR(VLOOKUP($A27,#REF!,6,FALSE)),"",(VLOOKUP($A27,#REF!,6,FALSE)))</f>
        <v/>
      </c>
      <c r="D27" s="82" t="str">
        <f>IF(ISERROR(VLOOKUP($A27,#REF!,2,FALSE)),"",(VLOOKUP($A27,#REF!,2,FALSE)))</f>
        <v/>
      </c>
      <c r="E27" s="83"/>
      <c r="F27" s="84"/>
      <c r="G27" s="85"/>
      <c r="H27" s="86"/>
      <c r="I27" s="87"/>
      <c r="J27" s="88"/>
      <c r="L27" s="4" t="str">
        <f>IF(ISERROR(VLOOKUP($A27,#REF!,9,FALSE)),"",(VLOOKUP($A27,#REF!,9,FALSE)))</f>
        <v/>
      </c>
    </row>
    <row r="28" spans="1:12" ht="15">
      <c r="A28" s="79"/>
      <c r="B28" s="90"/>
      <c r="C28" s="81" t="str">
        <f>IF(ISERROR(VLOOKUP($A28,#REF!,6,FALSE)),"",(VLOOKUP($A28,#REF!,6,FALSE)))</f>
        <v/>
      </c>
      <c r="D28" s="82" t="str">
        <f>IF(ISERROR(VLOOKUP($A28,#REF!,2,FALSE)),"",(VLOOKUP($A28,#REF!,2,FALSE)))</f>
        <v/>
      </c>
      <c r="E28" s="83"/>
      <c r="F28" s="84"/>
      <c r="G28" s="85"/>
      <c r="H28" s="86"/>
      <c r="I28" s="87"/>
      <c r="J28" s="88"/>
      <c r="L28" s="4" t="str">
        <f>IF(ISERROR(VLOOKUP($A28,#REF!,9,FALSE)),"",(VLOOKUP($A28,#REF!,9,FALSE)))</f>
        <v/>
      </c>
    </row>
    <row r="29" spans="1:12" ht="15">
      <c r="A29" s="79"/>
      <c r="B29" s="90"/>
      <c r="C29" s="81" t="str">
        <f>IF(ISERROR(VLOOKUP($A29,#REF!,6,FALSE)),"",(VLOOKUP($A29,#REF!,6,FALSE)))</f>
        <v/>
      </c>
      <c r="D29" s="82" t="str">
        <f>IF(ISERROR(VLOOKUP($A29,#REF!,2,FALSE)),"",(VLOOKUP($A29,#REF!,2,FALSE)))</f>
        <v/>
      </c>
      <c r="E29" s="83"/>
      <c r="F29" s="84"/>
      <c r="G29" s="85"/>
      <c r="H29" s="86"/>
      <c r="I29" s="87"/>
      <c r="J29" s="88"/>
      <c r="L29" s="4" t="str">
        <f>IF(ISERROR(VLOOKUP($A29,#REF!,9,FALSE)),"",(VLOOKUP($A29,#REF!,9,FALSE)))</f>
        <v/>
      </c>
    </row>
    <row r="30" spans="1:12" ht="15">
      <c r="A30" s="79"/>
      <c r="B30" s="90"/>
      <c r="C30" s="81" t="str">
        <f>IF(ISERROR(VLOOKUP($A30,#REF!,6,FALSE)),"",(VLOOKUP($A30,#REF!,6,FALSE)))</f>
        <v/>
      </c>
      <c r="D30" s="82" t="str">
        <f>IF(ISERROR(VLOOKUP($A30,#REF!,2,FALSE)),"",(VLOOKUP($A30,#REF!,2,FALSE)))</f>
        <v/>
      </c>
      <c r="E30" s="83"/>
      <c r="F30" s="84"/>
      <c r="G30" s="85"/>
      <c r="H30" s="86"/>
      <c r="I30" s="87"/>
      <c r="J30" s="88"/>
      <c r="L30" s="4" t="str">
        <f>IF(ISERROR(VLOOKUP($A30,#REF!,9,FALSE)),"",(VLOOKUP($A30,#REF!,9,FALSE)))</f>
        <v/>
      </c>
    </row>
    <row r="31" spans="1:12" ht="15">
      <c r="A31" s="79"/>
      <c r="B31" s="90"/>
      <c r="C31" s="81" t="str">
        <f>IF(ISERROR(VLOOKUP($A31,#REF!,6,FALSE)),"",(VLOOKUP($A31,#REF!,6,FALSE)))</f>
        <v/>
      </c>
      <c r="D31" s="82" t="str">
        <f>IF(ISERROR(VLOOKUP($A31,#REF!,2,FALSE)),"",(VLOOKUP($A31,#REF!,2,FALSE)))</f>
        <v/>
      </c>
      <c r="E31" s="83"/>
      <c r="F31" s="84"/>
      <c r="G31" s="85"/>
      <c r="H31" s="86"/>
      <c r="I31" s="87"/>
      <c r="J31" s="88"/>
      <c r="L31" s="4" t="str">
        <f>IF(ISERROR(VLOOKUP($A31,#REF!,9,FALSE)),"",(VLOOKUP($A31,#REF!,9,FALSE)))</f>
        <v/>
      </c>
    </row>
    <row r="32" spans="1:12" ht="15">
      <c r="A32" s="79"/>
      <c r="B32" s="90"/>
      <c r="C32" s="81" t="str">
        <f>IF(ISERROR(VLOOKUP($A32,#REF!,6,FALSE)),"",(VLOOKUP($A32,#REF!,6,FALSE)))</f>
        <v/>
      </c>
      <c r="D32" s="82" t="str">
        <f>IF(ISERROR(VLOOKUP($A32,#REF!,2,FALSE)),"",(VLOOKUP($A32,#REF!,2,FALSE)))</f>
        <v/>
      </c>
      <c r="E32" s="83"/>
      <c r="F32" s="84"/>
      <c r="G32" s="85"/>
      <c r="H32" s="86"/>
      <c r="I32" s="87"/>
      <c r="J32" s="88"/>
      <c r="L32" s="4" t="str">
        <f>IF(ISERROR(VLOOKUP($A32,#REF!,9,FALSE)),"",(VLOOKUP($A32,#REF!,9,FALSE)))</f>
        <v/>
      </c>
    </row>
    <row r="33" spans="1:12" ht="15">
      <c r="A33" s="79"/>
      <c r="B33" s="90"/>
      <c r="C33" s="81" t="str">
        <f>IF(ISERROR(VLOOKUP($A33,#REF!,6,FALSE)),"",(VLOOKUP($A33,#REF!,6,FALSE)))</f>
        <v/>
      </c>
      <c r="D33" s="82" t="str">
        <f>IF(ISERROR(VLOOKUP($A33,#REF!,2,FALSE)),"",(VLOOKUP($A33,#REF!,2,FALSE)))</f>
        <v/>
      </c>
      <c r="E33" s="83"/>
      <c r="F33" s="84"/>
      <c r="G33" s="85"/>
      <c r="H33" s="86"/>
      <c r="I33" s="87"/>
      <c r="J33" s="88"/>
      <c r="L33" s="4" t="str">
        <f>IF(ISERROR(VLOOKUP($A33,#REF!,9,FALSE)),"",(VLOOKUP($A33,#REF!,9,FALSE)))</f>
        <v/>
      </c>
    </row>
    <row r="34" spans="1:12" ht="15">
      <c r="A34" s="79"/>
      <c r="B34" s="90"/>
      <c r="C34" s="81" t="str">
        <f>IF(ISERROR(VLOOKUP($A34,#REF!,6,FALSE)),"",(VLOOKUP($A34,#REF!,6,FALSE)))</f>
        <v/>
      </c>
      <c r="D34" s="82" t="str">
        <f>IF(ISERROR(VLOOKUP($A34,#REF!,2,FALSE)),"",(VLOOKUP($A34,#REF!,2,FALSE)))</f>
        <v/>
      </c>
      <c r="E34" s="83"/>
      <c r="F34" s="84"/>
      <c r="G34" s="85"/>
      <c r="H34" s="86"/>
      <c r="I34" s="87"/>
      <c r="J34" s="88"/>
      <c r="L34" s="4" t="str">
        <f>IF(ISERROR(VLOOKUP($A34,#REF!,9,FALSE)),"",(VLOOKUP($A34,#REF!,9,FALSE)))</f>
        <v/>
      </c>
    </row>
    <row r="35" spans="1:12" ht="15">
      <c r="A35" s="79"/>
      <c r="B35" s="91"/>
      <c r="C35" s="81" t="str">
        <f>IF(ISERROR(VLOOKUP($A35,#REF!,6,FALSE)),"",(VLOOKUP($A35,#REF!,6,FALSE)))</f>
        <v/>
      </c>
      <c r="D35" s="82" t="str">
        <f>IF(ISERROR(VLOOKUP($A35,#REF!,2,FALSE)),"",(VLOOKUP($A35,#REF!,2,FALSE)))</f>
        <v/>
      </c>
      <c r="E35" s="83"/>
      <c r="F35" s="84"/>
      <c r="G35" s="85"/>
      <c r="H35" s="86"/>
      <c r="I35" s="87"/>
      <c r="J35" s="88"/>
      <c r="L35" s="4" t="str">
        <f>IF(ISERROR(VLOOKUP($A35,#REF!,9,FALSE)),"",(VLOOKUP($A35,#REF!,9,FALSE)))</f>
        <v/>
      </c>
    </row>
    <row r="36" spans="1:12" ht="15">
      <c r="A36" s="79"/>
      <c r="B36" s="91"/>
      <c r="C36" s="81" t="str">
        <f>IF(ISERROR(VLOOKUP($A36,#REF!,6,FALSE)),"",(VLOOKUP($A36,#REF!,6,FALSE)))</f>
        <v/>
      </c>
      <c r="D36" s="82" t="str">
        <f>IF(ISERROR(VLOOKUP($A36,#REF!,2,FALSE)),"",(VLOOKUP($A36,#REF!,2,FALSE)))</f>
        <v/>
      </c>
      <c r="E36" s="83"/>
      <c r="F36" s="84"/>
      <c r="G36" s="85"/>
      <c r="H36" s="86"/>
      <c r="I36" s="87"/>
      <c r="J36" s="88"/>
      <c r="L36" s="4" t="str">
        <f>IF(ISERROR(VLOOKUP($A36,#REF!,9,FALSE)),"",(VLOOKUP($A36,#REF!,9,FALSE)))</f>
        <v/>
      </c>
    </row>
    <row r="37" spans="1:12" ht="15">
      <c r="A37" s="79"/>
      <c r="B37" s="91"/>
      <c r="C37" s="81" t="str">
        <f>IF(ISERROR(VLOOKUP($A37,#REF!,6,FALSE)),"",(VLOOKUP($A37,#REF!,6,FALSE)))</f>
        <v/>
      </c>
      <c r="D37" s="82" t="str">
        <f>IF(ISERROR(VLOOKUP($A37,#REF!,2,FALSE)),"",(VLOOKUP($A37,#REF!,2,FALSE)))</f>
        <v/>
      </c>
      <c r="E37" s="83"/>
      <c r="F37" s="84"/>
      <c r="G37" s="85"/>
      <c r="H37" s="86"/>
      <c r="I37" s="87"/>
      <c r="J37" s="88"/>
      <c r="L37" s="4" t="str">
        <f>IF(ISERROR(VLOOKUP($A37,#REF!,9,FALSE)),"",(VLOOKUP($A37,#REF!,9,FALSE)))</f>
        <v/>
      </c>
    </row>
    <row r="38" spans="1:12" ht="15">
      <c r="A38" s="79"/>
      <c r="B38" s="91"/>
      <c r="C38" s="81" t="str">
        <f>IF(ISERROR(VLOOKUP($A38,#REF!,6,FALSE)),"",(VLOOKUP($A38,#REF!,6,FALSE)))</f>
        <v/>
      </c>
      <c r="D38" s="82" t="str">
        <f>IF(ISERROR(VLOOKUP($A38,#REF!,2,FALSE)),"",(VLOOKUP($A38,#REF!,2,FALSE)))</f>
        <v/>
      </c>
      <c r="E38" s="83"/>
      <c r="F38" s="84"/>
      <c r="G38" s="85"/>
      <c r="H38" s="86"/>
      <c r="I38" s="87"/>
      <c r="J38" s="88"/>
      <c r="L38" s="4" t="str">
        <f>IF(ISERROR(VLOOKUP($A38,#REF!,9,FALSE)),"",(VLOOKUP($A38,#REF!,9,FALSE)))</f>
        <v/>
      </c>
    </row>
    <row r="39" spans="1:12" ht="15">
      <c r="A39" s="79"/>
      <c r="B39" s="91"/>
      <c r="C39" s="81" t="str">
        <f>IF(ISERROR(VLOOKUP($A39,#REF!,6,FALSE)),"",(VLOOKUP($A39,#REF!,6,FALSE)))</f>
        <v/>
      </c>
      <c r="D39" s="82" t="str">
        <f>IF(ISERROR(VLOOKUP($A39,#REF!,2,FALSE)),"",(VLOOKUP($A39,#REF!,2,FALSE)))</f>
        <v/>
      </c>
      <c r="E39" s="83"/>
      <c r="F39" s="84"/>
      <c r="G39" s="85"/>
      <c r="H39" s="86"/>
      <c r="I39" s="87"/>
      <c r="J39" s="88"/>
      <c r="L39" s="4" t="str">
        <f>IF(ISERROR(VLOOKUP($A39,#REF!,9,FALSE)),"",(VLOOKUP($A39,#REF!,9,FALSE)))</f>
        <v/>
      </c>
    </row>
    <row r="40" spans="1:12" ht="15">
      <c r="A40" s="79"/>
      <c r="B40" s="91"/>
      <c r="C40" s="82" t="str">
        <f>IF(ISERROR(VLOOKUP($A40,#REF!,6,FALSE)),"",(VLOOKUP($A40,#REF!,6,FALSE)))</f>
        <v/>
      </c>
      <c r="D40" s="82" t="str">
        <f>IF(ISERROR(VLOOKUP($A40,#REF!,2,FALSE)),"",(VLOOKUP($A40,#REF!,2,FALSE)))</f>
        <v/>
      </c>
      <c r="E40" s="83"/>
      <c r="F40" s="84"/>
      <c r="G40" s="85"/>
      <c r="H40" s="86"/>
      <c r="I40" s="87"/>
      <c r="J40" s="88"/>
      <c r="L40" s="4" t="str">
        <f>IF(ISERROR(VLOOKUP($A40,#REF!,9,FALSE)),"",(VLOOKUP($A40,#REF!,9,FALSE)))</f>
        <v/>
      </c>
    </row>
    <row r="41" spans="1:12" ht="15.75" thickBot="1">
      <c r="A41" s="92"/>
      <c r="B41" s="93"/>
      <c r="C41" s="94" t="s">
        <v>37</v>
      </c>
      <c r="D41" s="95" t="s">
        <v>37</v>
      </c>
      <c r="E41" s="96"/>
      <c r="F41" s="97"/>
      <c r="G41" s="98"/>
      <c r="H41" s="98"/>
      <c r="I41" s="99"/>
      <c r="J41" s="78"/>
      <c r="L41" s="4" t="str">
        <f>IF(ISERROR(VLOOKUP($A41,#REF!,9,FALSE)),"",(VLOOKUP($A41,#REF!,9,FALSE)))</f>
        <v/>
      </c>
    </row>
    <row r="42" spans="1:12" ht="15">
      <c r="A42" s="100"/>
      <c r="B42" s="101"/>
      <c r="C42" s="102"/>
      <c r="D42" s="103"/>
      <c r="E42" s="103"/>
      <c r="F42" s="104"/>
      <c r="G42" s="98"/>
      <c r="H42" s="98"/>
      <c r="I42" s="99"/>
      <c r="J42" s="78"/>
      <c r="L42" s="4" t="str">
        <f>IF(ISERROR(VLOOKUP($A42,#REF!,9,FALSE)),"",(VLOOKUP($A42,#REF!,9,FALSE)))</f>
        <v/>
      </c>
    </row>
    <row r="43" spans="1:12" ht="15">
      <c r="A43" s="105"/>
      <c r="B43" s="106"/>
      <c r="C43" s="107"/>
      <c r="D43" s="108"/>
      <c r="E43" s="108"/>
      <c r="F43" s="109"/>
      <c r="G43" s="98"/>
      <c r="H43" s="98"/>
      <c r="I43" s="99"/>
      <c r="J43" s="78"/>
    </row>
    <row r="44" spans="1:12" ht="15">
      <c r="A44" s="110"/>
      <c r="B44" s="111"/>
      <c r="C44" s="137"/>
      <c r="D44" s="138"/>
      <c r="E44" s="113"/>
      <c r="F44" s="109"/>
      <c r="G44" s="98"/>
      <c r="H44" s="98"/>
      <c r="I44" s="99"/>
      <c r="J44" s="78"/>
    </row>
    <row r="45" spans="1:12" ht="15">
      <c r="A45" s="110"/>
      <c r="B45" s="111"/>
      <c r="C45" s="112"/>
      <c r="D45" s="113"/>
      <c r="E45" s="113"/>
      <c r="F45" s="109"/>
      <c r="G45" s="98"/>
      <c r="H45" s="98"/>
      <c r="I45" s="99"/>
      <c r="J45" s="78"/>
    </row>
    <row r="46" spans="1:12" ht="15.75" thickBot="1">
      <c r="A46" s="114"/>
      <c r="B46" s="115"/>
      <c r="C46" s="116"/>
      <c r="D46" s="117"/>
      <c r="E46" s="118"/>
      <c r="F46" s="119"/>
      <c r="G46" s="98"/>
      <c r="H46" s="98"/>
      <c r="I46" s="99"/>
      <c r="J46" s="78"/>
    </row>
    <row r="47" spans="1:12" ht="15.75" thickBot="1">
      <c r="A47" s="120"/>
      <c r="B47" s="121"/>
      <c r="C47" s="122"/>
      <c r="D47" s="123"/>
      <c r="E47" s="124"/>
      <c r="F47" s="125"/>
      <c r="G47" s="126"/>
      <c r="H47" s="127"/>
      <c r="I47" s="128"/>
      <c r="J47" s="129"/>
    </row>
    <row r="48" spans="1:12" ht="16.5" thickTop="1" thickBot="1">
      <c r="A48" s="130"/>
      <c r="B48" s="131"/>
      <c r="C48" s="132" t="s">
        <v>0</v>
      </c>
      <c r="D48" s="133"/>
      <c r="E48" s="133"/>
      <c r="F48" s="134"/>
      <c r="G48" s="135">
        <f>SUM(G19:G46)</f>
        <v>427</v>
      </c>
      <c r="H48" s="135">
        <f>SUM(H19:H46)</f>
        <v>0</v>
      </c>
      <c r="I48" s="135">
        <f>SUM(I19:I46)</f>
        <v>3</v>
      </c>
      <c r="J48" s="136"/>
    </row>
    <row r="49" ht="13.5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11" priority="5" stopIfTrue="1" operator="equal">
      <formula>#VALUE!</formula>
    </cfRule>
  </conditionalFormatting>
  <conditionalFormatting sqref="L20:L42">
    <cfRule type="cellIs" dxfId="10" priority="3" operator="equal">
      <formula>"Actif"</formula>
    </cfRule>
    <cfRule type="cellIs" dxfId="9" priority="4" operator="equal">
      <formula>"Gele"</formula>
    </cfRule>
  </conditionalFormatting>
  <conditionalFormatting sqref="M7">
    <cfRule type="cellIs" dxfId="8" priority="6" stopIfTrue="1" operator="equal">
      <formula>#VALUE!</formula>
    </cfRule>
  </conditionalFormatting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&amp;C&amp;F  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FDD8-425A-4E7F-BD29-E58A57AC57C4}">
  <sheetPr>
    <tabColor theme="0"/>
    <pageSetUpPr fitToPage="1"/>
  </sheetPr>
  <dimension ref="A1:L50"/>
  <sheetViews>
    <sheetView zoomScale="85" zoomScaleNormal="85" workbookViewId="0">
      <selection activeCell="L23" sqref="L23"/>
    </sheetView>
  </sheetViews>
  <sheetFormatPr baseColWidth="10" defaultColWidth="11.42578125" defaultRowHeight="12.75"/>
  <cols>
    <col min="1" max="1" width="11.85546875" style="4" customWidth="1"/>
    <col min="2" max="2" width="9" style="4" customWidth="1"/>
    <col min="3" max="3" width="10.5703125" style="4" customWidth="1"/>
    <col min="4" max="5" width="9" style="4" customWidth="1"/>
    <col min="6" max="6" width="22.85546875" style="4" customWidth="1"/>
    <col min="7" max="7" width="10.5703125" style="4" customWidth="1"/>
    <col min="8" max="9" width="6.5703125" style="4" customWidth="1"/>
    <col min="10" max="10" width="12.85546875" style="4" customWidth="1"/>
    <col min="11" max="11" width="11.42578125" style="4"/>
    <col min="12" max="12" width="14.5703125" style="4" customWidth="1"/>
    <col min="13" max="16384" width="11.42578125" style="4"/>
  </cols>
  <sheetData>
    <row r="1" spans="1:10" ht="16.5" thickTop="1" thickBot="1">
      <c r="A1" s="155"/>
      <c r="B1" s="156"/>
      <c r="C1" s="156"/>
      <c r="D1" s="1"/>
      <c r="E1" s="2"/>
      <c r="F1" s="2"/>
      <c r="G1" s="2"/>
      <c r="H1" s="3" t="s">
        <v>0</v>
      </c>
      <c r="I1" s="2"/>
      <c r="J1" s="2"/>
    </row>
    <row r="2" spans="1:10" ht="1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</row>
    <row r="3" spans="1:10" ht="15.75" thickBot="1">
      <c r="A3" s="157"/>
      <c r="B3" s="158"/>
      <c r="C3" s="11"/>
      <c r="D3" s="7" t="s">
        <v>0</v>
      </c>
      <c r="E3" s="7" t="s">
        <v>0</v>
      </c>
      <c r="F3" s="12"/>
      <c r="G3" s="6"/>
      <c r="H3" s="6"/>
      <c r="I3" s="6"/>
      <c r="J3" s="13"/>
    </row>
    <row r="4" spans="1:10" ht="15.7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</row>
    <row r="5" spans="1:10" ht="15.75" thickBot="1">
      <c r="A5" s="21"/>
      <c r="B5" s="22"/>
      <c r="C5" s="23"/>
      <c r="D5" s="24"/>
      <c r="E5" s="24"/>
      <c r="F5" s="12"/>
      <c r="G5" s="6"/>
      <c r="H5" s="6"/>
      <c r="I5" s="6"/>
      <c r="J5" s="25"/>
    </row>
    <row r="6" spans="1:10" ht="15.75" thickBot="1">
      <c r="A6" s="26"/>
      <c r="B6" s="24"/>
      <c r="C6" s="27"/>
      <c r="D6" s="27"/>
      <c r="E6" s="24"/>
      <c r="F6" s="12"/>
      <c r="G6" s="6"/>
      <c r="H6" s="6"/>
      <c r="I6" s="6"/>
      <c r="J6" s="28"/>
    </row>
    <row r="7" spans="1:10" ht="15.75" thickBot="1">
      <c r="A7" s="140"/>
      <c r="B7" s="141"/>
      <c r="C7" s="142"/>
      <c r="D7" s="141"/>
      <c r="E7" s="143"/>
      <c r="F7" s="12"/>
      <c r="G7" s="6"/>
      <c r="H7" s="6"/>
      <c r="I7" s="6"/>
      <c r="J7" s="29"/>
    </row>
    <row r="8" spans="1:10" ht="15.75" thickBot="1">
      <c r="A8" s="30"/>
      <c r="B8" s="31"/>
      <c r="C8" s="32"/>
      <c r="D8" s="31"/>
      <c r="E8" s="33"/>
      <c r="F8" s="12"/>
      <c r="G8" s="6"/>
      <c r="H8" s="6"/>
      <c r="I8" s="6"/>
      <c r="J8" s="34"/>
    </row>
    <row r="9" spans="1:10" ht="15.75" thickBot="1">
      <c r="A9" s="35"/>
      <c r="B9" s="36"/>
      <c r="C9" s="36"/>
      <c r="D9" s="36"/>
      <c r="E9" s="37"/>
      <c r="F9" s="12"/>
      <c r="G9" s="6"/>
      <c r="H9" s="6"/>
      <c r="I9" s="6"/>
      <c r="J9" s="38"/>
    </row>
    <row r="10" spans="1:10" ht="15.75" thickBot="1">
      <c r="A10" s="159"/>
      <c r="B10" s="160"/>
      <c r="C10" s="39"/>
      <c r="D10" s="160"/>
      <c r="E10" s="161"/>
      <c r="F10" s="19"/>
      <c r="G10" s="6"/>
      <c r="H10" s="6"/>
      <c r="I10" s="6"/>
      <c r="J10" s="40"/>
    </row>
    <row r="11" spans="1:10" ht="15.75" thickBot="1">
      <c r="A11" s="41"/>
      <c r="B11" s="42"/>
      <c r="C11" s="42"/>
      <c r="D11" s="42"/>
      <c r="E11" s="42"/>
      <c r="F11" s="43"/>
      <c r="G11" s="6"/>
      <c r="H11" s="6"/>
      <c r="I11" s="6"/>
      <c r="J11" s="44"/>
    </row>
    <row r="12" spans="1:10" ht="15.75" thickBot="1">
      <c r="A12" s="166"/>
      <c r="B12" s="167"/>
      <c r="C12" s="42"/>
      <c r="D12" s="45"/>
      <c r="E12" s="45"/>
      <c r="F12" s="46"/>
      <c r="G12" s="47"/>
      <c r="H12" s="6"/>
      <c r="I12" s="6"/>
      <c r="J12" s="48"/>
    </row>
    <row r="13" spans="1:10" ht="15.75" thickBot="1">
      <c r="A13" s="49"/>
      <c r="B13" s="50"/>
      <c r="C13" s="42"/>
      <c r="D13" s="45"/>
      <c r="E13" s="45"/>
      <c r="F13" s="46"/>
      <c r="G13" s="47"/>
      <c r="H13" s="6"/>
      <c r="I13" s="6"/>
      <c r="J13" s="51"/>
    </row>
    <row r="14" spans="1:10" ht="15.75" thickBot="1">
      <c r="A14" s="52"/>
      <c r="B14" s="53"/>
      <c r="C14" s="42"/>
      <c r="D14" s="54"/>
      <c r="E14" s="55"/>
      <c r="F14" s="12"/>
      <c r="G14" s="56" t="s">
        <v>1</v>
      </c>
      <c r="H14" s="6"/>
      <c r="I14" s="6"/>
      <c r="J14" s="57"/>
    </row>
    <row r="15" spans="1:10" ht="15.75" thickBot="1">
      <c r="A15" s="162"/>
      <c r="B15" s="163"/>
      <c r="C15" s="42"/>
      <c r="D15" s="164" t="str">
        <f>IF( J7&gt;0,J7-J5,"")</f>
        <v/>
      </c>
      <c r="E15" s="165"/>
      <c r="F15" s="58"/>
      <c r="G15" s="58"/>
      <c r="H15" s="58"/>
      <c r="I15" s="58"/>
      <c r="J15" s="59"/>
    </row>
    <row r="16" spans="1:10" ht="15" thickBot="1">
      <c r="A16" s="60"/>
      <c r="B16" s="53"/>
      <c r="C16" s="53"/>
      <c r="D16" s="53"/>
      <c r="E16" s="53"/>
      <c r="F16" s="6"/>
      <c r="G16" s="6"/>
      <c r="H16" s="6"/>
      <c r="I16" s="6"/>
      <c r="J16" s="6"/>
    </row>
    <row r="17" spans="1:12" ht="15" thickTop="1">
      <c r="A17" s="61" t="s">
        <v>10</v>
      </c>
      <c r="B17" s="62" t="s">
        <v>12</v>
      </c>
      <c r="C17" s="63" t="s">
        <v>9</v>
      </c>
      <c r="D17" s="64" t="s">
        <v>13</v>
      </c>
      <c r="E17" s="64"/>
      <c r="F17" s="65"/>
      <c r="G17" s="64" t="s">
        <v>2</v>
      </c>
      <c r="H17" s="64"/>
      <c r="I17" s="65"/>
      <c r="J17" s="66" t="s">
        <v>3</v>
      </c>
    </row>
    <row r="18" spans="1:12" ht="14.25">
      <c r="A18" s="67" t="s">
        <v>11</v>
      </c>
      <c r="B18" s="68"/>
      <c r="C18" s="69" t="s">
        <v>4</v>
      </c>
      <c r="D18" s="70" t="s">
        <v>0</v>
      </c>
      <c r="E18" s="70"/>
      <c r="F18" s="71"/>
      <c r="G18" s="72" t="s">
        <v>5</v>
      </c>
      <c r="H18" s="72" t="s">
        <v>6</v>
      </c>
      <c r="I18" s="72" t="s">
        <v>7</v>
      </c>
      <c r="J18" s="73" t="s">
        <v>8</v>
      </c>
    </row>
    <row r="19" spans="1:12" ht="15">
      <c r="A19" s="74"/>
      <c r="B19" s="75"/>
      <c r="C19" s="76"/>
      <c r="D19" s="152"/>
      <c r="E19" s="153"/>
      <c r="F19" s="154"/>
      <c r="G19" s="77"/>
      <c r="H19" s="77"/>
      <c r="I19" s="77"/>
      <c r="J19" s="78" t="str">
        <f>IF(B19&gt;=0,((IF(G19&gt;0,C19*((G19/(1-B19))/1000),((IF(H19&gt;0,C19*((H19/(1-B19))/100),(IF(I19&gt;0,C19*((I19/(1-B19))),"")))))))),"")</f>
        <v/>
      </c>
    </row>
    <row r="20" spans="1:12" ht="15">
      <c r="A20" s="139">
        <v>225</v>
      </c>
      <c r="B20" s="80"/>
      <c r="C20" s="81"/>
      <c r="D20" s="82" t="s">
        <v>14</v>
      </c>
      <c r="E20" s="83"/>
      <c r="F20" s="84"/>
      <c r="G20" s="85">
        <v>250</v>
      </c>
      <c r="H20" s="86"/>
      <c r="I20" s="87"/>
      <c r="J20" s="88"/>
      <c r="L20" s="4" t="s">
        <v>19</v>
      </c>
    </row>
    <row r="21" spans="1:12" ht="15">
      <c r="A21" s="139">
        <v>761</v>
      </c>
      <c r="B21" s="89"/>
      <c r="C21" s="81"/>
      <c r="D21" s="82" t="s">
        <v>15</v>
      </c>
      <c r="E21" s="83"/>
      <c r="F21" s="84"/>
      <c r="G21" s="85">
        <v>5</v>
      </c>
      <c r="H21" s="86"/>
      <c r="I21" s="87"/>
      <c r="J21" s="88"/>
      <c r="L21" s="4" t="s">
        <v>19</v>
      </c>
    </row>
    <row r="22" spans="1:12" ht="15">
      <c r="A22" s="139">
        <v>145</v>
      </c>
      <c r="B22" s="89"/>
      <c r="C22" s="81"/>
      <c r="D22" s="82" t="s">
        <v>16</v>
      </c>
      <c r="E22" s="83"/>
      <c r="F22" s="84"/>
      <c r="G22" s="85"/>
      <c r="H22" s="86">
        <v>50</v>
      </c>
      <c r="I22" s="87"/>
      <c r="J22" s="88"/>
      <c r="L22" s="4" t="s">
        <v>19</v>
      </c>
    </row>
    <row r="23" spans="1:12" ht="15">
      <c r="A23" s="139" t="s">
        <v>24</v>
      </c>
      <c r="B23" s="89"/>
      <c r="C23" s="81"/>
      <c r="D23" s="82" t="s">
        <v>23</v>
      </c>
      <c r="E23" s="83"/>
      <c r="F23" s="84"/>
      <c r="G23" s="85"/>
      <c r="H23" s="86"/>
      <c r="I23" s="87">
        <v>2</v>
      </c>
      <c r="J23" s="88"/>
      <c r="L23" s="4" t="s">
        <v>25</v>
      </c>
    </row>
    <row r="24" spans="1:12" ht="15">
      <c r="A24" s="139">
        <v>404</v>
      </c>
      <c r="B24" s="90"/>
      <c r="C24" s="81"/>
      <c r="D24" s="82" t="s">
        <v>18</v>
      </c>
      <c r="E24" s="83"/>
      <c r="F24" s="84"/>
      <c r="G24" s="85"/>
      <c r="H24" s="86"/>
      <c r="I24" s="87">
        <v>3</v>
      </c>
      <c r="J24" s="88"/>
      <c r="L24" s="4" t="s">
        <v>19</v>
      </c>
    </row>
    <row r="25" spans="1:12" ht="15">
      <c r="A25" s="79"/>
      <c r="B25" s="90"/>
      <c r="C25" s="81"/>
      <c r="E25" s="83"/>
      <c r="F25" s="84"/>
      <c r="G25" s="85"/>
      <c r="H25" s="86"/>
      <c r="I25" s="87"/>
      <c r="J25" s="88"/>
      <c r="L25" s="4" t="str">
        <f>IF(ISERROR(VLOOKUP($A25,#REF!,9,FALSE)),"",(VLOOKUP($A25,#REF!,9,FALSE)))</f>
        <v/>
      </c>
    </row>
    <row r="26" spans="1:12" ht="15">
      <c r="A26" s="79"/>
      <c r="B26" s="91"/>
      <c r="C26" s="81"/>
      <c r="D26" s="82" t="str">
        <f>IF(ISERROR(VLOOKUP($A26,#REF!,2,FALSE)),"",(VLOOKUP($A26,#REF!,2,FALSE)))</f>
        <v/>
      </c>
      <c r="E26" s="83"/>
      <c r="F26" s="84"/>
      <c r="G26" s="85"/>
      <c r="H26" s="86"/>
      <c r="I26" s="87"/>
      <c r="J26" s="88"/>
      <c r="L26" s="4" t="str">
        <f>IF(ISERROR(VLOOKUP($A26,#REF!,9,FALSE)),"",(VLOOKUP($A26,#REF!,9,FALSE)))</f>
        <v/>
      </c>
    </row>
    <row r="27" spans="1:12" ht="15">
      <c r="A27" s="79"/>
      <c r="B27" s="90"/>
      <c r="C27" s="81"/>
      <c r="D27" s="82" t="str">
        <f>IF(ISERROR(VLOOKUP($A27,#REF!,2,FALSE)),"",(VLOOKUP($A27,#REF!,2,FALSE)))</f>
        <v/>
      </c>
      <c r="E27" s="83"/>
      <c r="F27" s="84"/>
      <c r="G27" s="85"/>
      <c r="H27" s="86"/>
      <c r="I27" s="87"/>
      <c r="J27" s="88"/>
      <c r="L27" s="4" t="str">
        <f>IF(ISERROR(VLOOKUP($A27,#REF!,9,FALSE)),"",(VLOOKUP($A27,#REF!,9,FALSE)))</f>
        <v/>
      </c>
    </row>
    <row r="28" spans="1:12" ht="15">
      <c r="A28" s="79"/>
      <c r="B28" s="90"/>
      <c r="C28" s="81" t="str">
        <f>IF(ISERROR(VLOOKUP($A28,#REF!,6,FALSE)),"",(VLOOKUP($A28,#REF!,6,FALSE)))</f>
        <v/>
      </c>
      <c r="D28" s="82" t="str">
        <f>IF(ISERROR(VLOOKUP($A28,#REF!,2,FALSE)),"",(VLOOKUP($A28,#REF!,2,FALSE)))</f>
        <v/>
      </c>
      <c r="E28" s="83"/>
      <c r="F28" s="84"/>
      <c r="G28" s="85"/>
      <c r="H28" s="86"/>
      <c r="I28" s="87"/>
      <c r="J28" s="88"/>
      <c r="L28" s="4" t="str">
        <f>IF(ISERROR(VLOOKUP($A28,#REF!,9,FALSE)),"",(VLOOKUP($A28,#REF!,9,FALSE)))</f>
        <v/>
      </c>
    </row>
    <row r="29" spans="1:12" ht="15">
      <c r="A29" s="79"/>
      <c r="B29" s="90"/>
      <c r="C29" s="81" t="str">
        <f>IF(ISERROR(VLOOKUP($A29,#REF!,6,FALSE)),"",(VLOOKUP($A29,#REF!,6,FALSE)))</f>
        <v/>
      </c>
      <c r="D29" s="82" t="str">
        <f>IF(ISERROR(VLOOKUP($A29,#REF!,2,FALSE)),"",(VLOOKUP($A29,#REF!,2,FALSE)))</f>
        <v/>
      </c>
      <c r="E29" s="83"/>
      <c r="F29" s="84"/>
      <c r="G29" s="85"/>
      <c r="H29" s="86"/>
      <c r="I29" s="87"/>
      <c r="J29" s="88"/>
      <c r="L29" s="4" t="str">
        <f>IF(ISERROR(VLOOKUP($A29,#REF!,9,FALSE)),"",(VLOOKUP($A29,#REF!,9,FALSE)))</f>
        <v/>
      </c>
    </row>
    <row r="30" spans="1:12" ht="15">
      <c r="A30" s="79"/>
      <c r="B30" s="90"/>
      <c r="C30" s="81" t="str">
        <f>IF(ISERROR(VLOOKUP($A30,#REF!,6,FALSE)),"",(VLOOKUP($A30,#REF!,6,FALSE)))</f>
        <v/>
      </c>
      <c r="D30" s="82" t="str">
        <f>IF(ISERROR(VLOOKUP($A30,#REF!,2,FALSE)),"",(VLOOKUP($A30,#REF!,2,FALSE)))</f>
        <v/>
      </c>
      <c r="E30" s="83"/>
      <c r="F30" s="84"/>
      <c r="G30" s="85"/>
      <c r="H30" s="86"/>
      <c r="I30" s="87"/>
      <c r="J30" s="88"/>
      <c r="L30" s="4" t="str">
        <f>IF(ISERROR(VLOOKUP($A30,#REF!,9,FALSE)),"",(VLOOKUP($A30,#REF!,9,FALSE)))</f>
        <v/>
      </c>
    </row>
    <row r="31" spans="1:12" ht="15">
      <c r="A31" s="79"/>
      <c r="B31" s="90"/>
      <c r="C31" s="81" t="str">
        <f>IF(ISERROR(VLOOKUP($A31,#REF!,6,FALSE)),"",(VLOOKUP($A31,#REF!,6,FALSE)))</f>
        <v/>
      </c>
      <c r="D31" s="82" t="str">
        <f>IF(ISERROR(VLOOKUP($A31,#REF!,2,FALSE)),"",(VLOOKUP($A31,#REF!,2,FALSE)))</f>
        <v/>
      </c>
      <c r="E31" s="83"/>
      <c r="F31" s="84"/>
      <c r="G31" s="85"/>
      <c r="H31" s="86"/>
      <c r="I31" s="87"/>
      <c r="J31" s="88"/>
      <c r="L31" s="4" t="str">
        <f>IF(ISERROR(VLOOKUP($A31,#REF!,9,FALSE)),"",(VLOOKUP($A31,#REF!,9,FALSE)))</f>
        <v/>
      </c>
    </row>
    <row r="32" spans="1:12" ht="15">
      <c r="A32" s="79"/>
      <c r="B32" s="90"/>
      <c r="C32" s="81" t="str">
        <f>IF(ISERROR(VLOOKUP($A32,#REF!,6,FALSE)),"",(VLOOKUP($A32,#REF!,6,FALSE)))</f>
        <v/>
      </c>
      <c r="D32" s="82" t="str">
        <f>IF(ISERROR(VLOOKUP($A32,#REF!,2,FALSE)),"",(VLOOKUP($A32,#REF!,2,FALSE)))</f>
        <v/>
      </c>
      <c r="E32" s="83"/>
      <c r="F32" s="84"/>
      <c r="G32" s="85"/>
      <c r="H32" s="86"/>
      <c r="I32" s="87"/>
      <c r="J32" s="88"/>
      <c r="L32" s="4" t="str">
        <f>IF(ISERROR(VLOOKUP($A32,#REF!,9,FALSE)),"",(VLOOKUP($A32,#REF!,9,FALSE)))</f>
        <v/>
      </c>
    </row>
    <row r="33" spans="1:12" ht="15">
      <c r="A33" s="79"/>
      <c r="B33" s="90"/>
      <c r="C33" s="81" t="str">
        <f>IF(ISERROR(VLOOKUP($A33,#REF!,6,FALSE)),"",(VLOOKUP($A33,#REF!,6,FALSE)))</f>
        <v/>
      </c>
      <c r="D33" s="82" t="str">
        <f>IF(ISERROR(VLOOKUP($A33,#REF!,2,FALSE)),"",(VLOOKUP($A33,#REF!,2,FALSE)))</f>
        <v/>
      </c>
      <c r="E33" s="83"/>
      <c r="F33" s="84"/>
      <c r="G33" s="85"/>
      <c r="H33" s="86"/>
      <c r="I33" s="87"/>
      <c r="J33" s="88"/>
      <c r="L33" s="4" t="str">
        <f>IF(ISERROR(VLOOKUP($A33,#REF!,9,FALSE)),"",(VLOOKUP($A33,#REF!,9,FALSE)))</f>
        <v/>
      </c>
    </row>
    <row r="34" spans="1:12" ht="15">
      <c r="A34" s="79"/>
      <c r="B34" s="90"/>
      <c r="C34" s="81" t="str">
        <f>IF(ISERROR(VLOOKUP($A34,#REF!,6,FALSE)),"",(VLOOKUP($A34,#REF!,6,FALSE)))</f>
        <v/>
      </c>
      <c r="D34" s="82" t="str">
        <f>IF(ISERROR(VLOOKUP($A34,#REF!,2,FALSE)),"",(VLOOKUP($A34,#REF!,2,FALSE)))</f>
        <v/>
      </c>
      <c r="E34" s="83"/>
      <c r="F34" s="84"/>
      <c r="G34" s="85"/>
      <c r="H34" s="86"/>
      <c r="I34" s="87"/>
      <c r="J34" s="88"/>
      <c r="L34" s="4" t="str">
        <f>IF(ISERROR(VLOOKUP($A34,#REF!,9,FALSE)),"",(VLOOKUP($A34,#REF!,9,FALSE)))</f>
        <v/>
      </c>
    </row>
    <row r="35" spans="1:12" ht="15">
      <c r="A35" s="79"/>
      <c r="B35" s="90"/>
      <c r="C35" s="81" t="str">
        <f>IF(ISERROR(VLOOKUP($A35,#REF!,6,FALSE)),"",(VLOOKUP($A35,#REF!,6,FALSE)))</f>
        <v/>
      </c>
      <c r="D35" s="82" t="str">
        <f>IF(ISERROR(VLOOKUP($A35,#REF!,2,FALSE)),"",(VLOOKUP($A35,#REF!,2,FALSE)))</f>
        <v/>
      </c>
      <c r="E35" s="83"/>
      <c r="F35" s="84"/>
      <c r="G35" s="85"/>
      <c r="H35" s="86"/>
      <c r="I35" s="87"/>
      <c r="J35" s="88"/>
      <c r="L35" s="4" t="str">
        <f>IF(ISERROR(VLOOKUP($A35,#REF!,9,FALSE)),"",(VLOOKUP($A35,#REF!,9,FALSE)))</f>
        <v/>
      </c>
    </row>
    <row r="36" spans="1:12" ht="15">
      <c r="A36" s="79"/>
      <c r="B36" s="91"/>
      <c r="C36" s="81" t="str">
        <f>IF(ISERROR(VLOOKUP($A36,#REF!,6,FALSE)),"",(VLOOKUP($A36,#REF!,6,FALSE)))</f>
        <v/>
      </c>
      <c r="D36" s="82" t="str">
        <f>IF(ISERROR(VLOOKUP($A36,#REF!,2,FALSE)),"",(VLOOKUP($A36,#REF!,2,FALSE)))</f>
        <v/>
      </c>
      <c r="E36" s="83"/>
      <c r="F36" s="84"/>
      <c r="G36" s="85"/>
      <c r="H36" s="86"/>
      <c r="I36" s="87"/>
      <c r="J36" s="88"/>
      <c r="L36" s="4" t="str">
        <f>IF(ISERROR(VLOOKUP($A36,#REF!,9,FALSE)),"",(VLOOKUP($A36,#REF!,9,FALSE)))</f>
        <v/>
      </c>
    </row>
    <row r="37" spans="1:12" ht="15">
      <c r="A37" s="79"/>
      <c r="B37" s="91"/>
      <c r="C37" s="81" t="str">
        <f>IF(ISERROR(VLOOKUP($A37,#REF!,6,FALSE)),"",(VLOOKUP($A37,#REF!,6,FALSE)))</f>
        <v/>
      </c>
      <c r="D37" s="82" t="str">
        <f>IF(ISERROR(VLOOKUP($A37,#REF!,2,FALSE)),"",(VLOOKUP($A37,#REF!,2,FALSE)))</f>
        <v/>
      </c>
      <c r="E37" s="83"/>
      <c r="F37" s="84"/>
      <c r="G37" s="85"/>
      <c r="H37" s="86"/>
      <c r="I37" s="87"/>
      <c r="J37" s="88"/>
      <c r="L37" s="4" t="str">
        <f>IF(ISERROR(VLOOKUP($A37,#REF!,9,FALSE)),"",(VLOOKUP($A37,#REF!,9,FALSE)))</f>
        <v/>
      </c>
    </row>
    <row r="38" spans="1:12" ht="15">
      <c r="A38" s="79"/>
      <c r="B38" s="91"/>
      <c r="C38" s="81" t="str">
        <f>IF(ISERROR(VLOOKUP($A38,#REF!,6,FALSE)),"",(VLOOKUP($A38,#REF!,6,FALSE)))</f>
        <v/>
      </c>
      <c r="D38" s="82" t="str">
        <f>IF(ISERROR(VLOOKUP($A38,#REF!,2,FALSE)),"",(VLOOKUP($A38,#REF!,2,FALSE)))</f>
        <v/>
      </c>
      <c r="E38" s="83"/>
      <c r="F38" s="84"/>
      <c r="G38" s="85"/>
      <c r="H38" s="86"/>
      <c r="I38" s="87"/>
      <c r="J38" s="88"/>
      <c r="L38" s="4" t="str">
        <f>IF(ISERROR(VLOOKUP($A38,#REF!,9,FALSE)),"",(VLOOKUP($A38,#REF!,9,FALSE)))</f>
        <v/>
      </c>
    </row>
    <row r="39" spans="1:12" ht="15">
      <c r="A39" s="79"/>
      <c r="B39" s="91"/>
      <c r="C39" s="81" t="str">
        <f>IF(ISERROR(VLOOKUP($A39,#REF!,6,FALSE)),"",(VLOOKUP($A39,#REF!,6,FALSE)))</f>
        <v/>
      </c>
      <c r="D39" s="82" t="str">
        <f>IF(ISERROR(VLOOKUP($A39,#REF!,2,FALSE)),"",(VLOOKUP($A39,#REF!,2,FALSE)))</f>
        <v/>
      </c>
      <c r="E39" s="83"/>
      <c r="F39" s="84"/>
      <c r="G39" s="85"/>
      <c r="H39" s="86"/>
      <c r="I39" s="87"/>
      <c r="J39" s="88"/>
      <c r="L39" s="4" t="str">
        <f>IF(ISERROR(VLOOKUP($A39,#REF!,9,FALSE)),"",(VLOOKUP($A39,#REF!,9,FALSE)))</f>
        <v/>
      </c>
    </row>
    <row r="40" spans="1:12" ht="15">
      <c r="A40" s="79"/>
      <c r="B40" s="91"/>
      <c r="C40" s="81" t="str">
        <f>IF(ISERROR(VLOOKUP($A40,#REF!,6,FALSE)),"",(VLOOKUP($A40,#REF!,6,FALSE)))</f>
        <v/>
      </c>
      <c r="D40" s="82" t="str">
        <f>IF(ISERROR(VLOOKUP($A40,#REF!,2,FALSE)),"",(VLOOKUP($A40,#REF!,2,FALSE)))</f>
        <v/>
      </c>
      <c r="E40" s="83"/>
      <c r="F40" s="84"/>
      <c r="G40" s="85"/>
      <c r="H40" s="86"/>
      <c r="I40" s="87"/>
      <c r="J40" s="88"/>
      <c r="L40" s="4" t="str">
        <f>IF(ISERROR(VLOOKUP($A40,#REF!,9,FALSE)),"",(VLOOKUP($A40,#REF!,9,FALSE)))</f>
        <v/>
      </c>
    </row>
    <row r="41" spans="1:12" ht="15">
      <c r="A41" s="79"/>
      <c r="B41" s="91"/>
      <c r="C41" s="82" t="str">
        <f>IF(ISERROR(VLOOKUP($A41,#REF!,6,FALSE)),"",(VLOOKUP($A41,#REF!,6,FALSE)))</f>
        <v/>
      </c>
      <c r="D41" s="82" t="str">
        <f>IF(ISERROR(VLOOKUP($A41,#REF!,2,FALSE)),"",(VLOOKUP($A41,#REF!,2,FALSE)))</f>
        <v/>
      </c>
      <c r="E41" s="83"/>
      <c r="F41" s="84"/>
      <c r="G41" s="85"/>
      <c r="H41" s="86"/>
      <c r="I41" s="87"/>
      <c r="J41" s="88"/>
      <c r="L41" s="4" t="str">
        <f>IF(ISERROR(VLOOKUP($A41,#REF!,9,FALSE)),"",(VLOOKUP($A41,#REF!,9,FALSE)))</f>
        <v/>
      </c>
    </row>
    <row r="42" spans="1:12" ht="15.75" thickBot="1">
      <c r="A42" s="92"/>
      <c r="B42" s="93"/>
      <c r="C42" s="94" t="s">
        <v>37</v>
      </c>
      <c r="D42" s="95" t="s">
        <v>37</v>
      </c>
      <c r="E42" s="96"/>
      <c r="F42" s="97"/>
      <c r="G42" s="98"/>
      <c r="H42" s="98"/>
      <c r="I42" s="99"/>
      <c r="J42" s="78"/>
      <c r="L42" s="4" t="str">
        <f>IF(ISERROR(VLOOKUP($A42,#REF!,9,FALSE)),"",(VLOOKUP($A42,#REF!,9,FALSE)))</f>
        <v/>
      </c>
    </row>
    <row r="43" spans="1:12" ht="15">
      <c r="A43" s="100"/>
      <c r="B43" s="101"/>
      <c r="C43" s="102"/>
      <c r="D43" s="103"/>
      <c r="E43" s="103"/>
      <c r="F43" s="104"/>
      <c r="G43" s="98"/>
      <c r="H43" s="98"/>
      <c r="I43" s="99"/>
      <c r="J43" s="78"/>
      <c r="L43" s="4" t="str">
        <f>IF(ISERROR(VLOOKUP($A43,#REF!,9,FALSE)),"",(VLOOKUP($A43,#REF!,9,FALSE)))</f>
        <v/>
      </c>
    </row>
    <row r="44" spans="1:12" ht="15">
      <c r="A44" s="105"/>
      <c r="B44" s="106"/>
      <c r="C44" s="107"/>
      <c r="D44" s="108"/>
      <c r="E44" s="108"/>
      <c r="F44" s="109"/>
      <c r="G44" s="98"/>
      <c r="H44" s="98"/>
      <c r="I44" s="99"/>
      <c r="J44" s="78"/>
    </row>
    <row r="45" spans="1:12" ht="15">
      <c r="A45" s="110"/>
      <c r="B45" s="111"/>
      <c r="C45" s="137"/>
      <c r="D45" s="138"/>
      <c r="E45" s="113"/>
      <c r="F45" s="109"/>
      <c r="G45" s="98"/>
      <c r="H45" s="98"/>
      <c r="I45" s="99"/>
      <c r="J45" s="78"/>
    </row>
    <row r="46" spans="1:12" ht="15">
      <c r="A46" s="110"/>
      <c r="B46" s="111"/>
      <c r="C46" s="112"/>
      <c r="D46" s="113"/>
      <c r="E46" s="113"/>
      <c r="F46" s="109"/>
      <c r="G46" s="98"/>
      <c r="H46" s="98"/>
      <c r="I46" s="99"/>
      <c r="J46" s="78"/>
    </row>
    <row r="47" spans="1:12" ht="15.75" thickBot="1">
      <c r="A47" s="114"/>
      <c r="B47" s="115"/>
      <c r="C47" s="116"/>
      <c r="D47" s="117"/>
      <c r="E47" s="118"/>
      <c r="F47" s="119"/>
      <c r="G47" s="98"/>
      <c r="H47" s="98"/>
      <c r="I47" s="99"/>
      <c r="J47" s="78"/>
    </row>
    <row r="48" spans="1:12" ht="15.75" thickBot="1">
      <c r="A48" s="120"/>
      <c r="B48" s="121"/>
      <c r="C48" s="122"/>
      <c r="D48" s="123"/>
      <c r="E48" s="124"/>
      <c r="F48" s="125"/>
      <c r="G48" s="126"/>
      <c r="H48" s="127"/>
      <c r="I48" s="128"/>
      <c r="J48" s="129"/>
    </row>
    <row r="49" spans="1:10" ht="16.5" thickTop="1" thickBot="1">
      <c r="A49" s="130"/>
      <c r="B49" s="131"/>
      <c r="C49" s="132" t="s">
        <v>0</v>
      </c>
      <c r="D49" s="133"/>
      <c r="E49" s="133"/>
      <c r="F49" s="134"/>
      <c r="G49" s="135">
        <f>SUM(G19:G47)</f>
        <v>255</v>
      </c>
      <c r="H49" s="135">
        <f>SUM(H19:H47)</f>
        <v>50</v>
      </c>
      <c r="I49" s="135">
        <f>SUM(I19:I47)</f>
        <v>5</v>
      </c>
      <c r="J49" s="136"/>
    </row>
    <row r="50" spans="1:10" ht="13.5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7" priority="3" stopIfTrue="1" operator="equal">
      <formula>#VALUE!</formula>
    </cfRule>
  </conditionalFormatting>
  <conditionalFormatting sqref="L20:L43">
    <cfRule type="cellIs" dxfId="6" priority="1" operator="equal">
      <formula>"Actif"</formula>
    </cfRule>
    <cfRule type="cellIs" dxfId="5" priority="2" operator="equal">
      <formula>"Gele"</formula>
    </cfRule>
  </conditionalFormatting>
  <conditionalFormatting sqref="M7">
    <cfRule type="cellIs" dxfId="4" priority="4" stopIfTrue="1" operator="equal">
      <formula>#VALUE!</formula>
    </cfRule>
  </conditionalFormatting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&amp;C&amp;F   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3685A2B939040A437275453D33BB1" ma:contentTypeVersion="3" ma:contentTypeDescription="Create a new document." ma:contentTypeScope="" ma:versionID="d995cdc16182cc0fe52b06d4d6df0891">
  <xsd:schema xmlns:xsd="http://www.w3.org/2001/XMLSchema" xmlns:xs="http://www.w3.org/2001/XMLSchema" xmlns:p="http://schemas.microsoft.com/office/2006/metadata/properties" xmlns:ns2="6ce677be-b42e-4f37-bad0-6ae2dc7e08c6" targetNamespace="http://schemas.microsoft.com/office/2006/metadata/properties" ma:root="true" ma:fieldsID="5758c0cf5259432b6f8888ffc07a9ad3" ns2:_="">
    <xsd:import namespace="6ce677be-b42e-4f37-bad0-6ae2dc7e0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77be-b42e-4f37-bad0-6ae2dc7e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7D55BA2-2DD8-48CE-B403-C3FB7736269C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6ce677be-b42e-4f37-bad0-6ae2dc7e08c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8275CE-A9AE-4C69-9C79-AEF0B99E2F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3A17A-C98E-40A2-8FF1-B0BEB904C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677be-b42e-4f37-bad0-6ae2dc7e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68DFA5-DB3F-4A2F-84A2-504E230550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Recap</vt:lpstr>
      <vt:lpstr>CREPE SUCREE</vt:lpstr>
      <vt:lpstr>QUICH LAURAINE</vt:lpstr>
      <vt:lpstr>Pancake</vt:lpstr>
      <vt:lpstr>NomFich</vt:lpstr>
      <vt:lpstr>'CREPE SUCREE'!Zone_d_impression</vt:lpstr>
      <vt:lpstr>Pancake!Zone_d_impression</vt:lpstr>
      <vt:lpstr>'QUICH LAURAINE'!Zone_d_impression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 Bibi</dc:creator>
  <cp:keywords/>
  <dc:description/>
  <cp:lastModifiedBy>Toto</cp:lastModifiedBy>
  <cp:revision/>
  <dcterms:created xsi:type="dcterms:W3CDTF">2017-11-29T07:57:27Z</dcterms:created>
  <dcterms:modified xsi:type="dcterms:W3CDTF">2023-10-14T14:11:53Z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7.2.3.2950</vt:lpwstr>
  </property>
  <property fmtid="{D5CDD505-2E9C-101B-9397-08002B2CF9AE}" pid="5" name="K4XL KID">
    <vt:lpwstr>LVDLPP</vt:lpwstr>
  </property>
  <property fmtid="{D5CDD505-2E9C-101B-9397-08002B2CF9AE}" pid="6" name="K4XL DBKID">
    <vt:lpwstr>LVDLPP</vt:lpwstr>
  </property>
  <property fmtid="{D5CDD505-2E9C-101B-9397-08002B2CF9AE}" pid="7" name="ContentTypeId">
    <vt:lpwstr>0x0101001313685A2B939040A437275453D33BB1</vt:lpwstr>
  </property>
</Properties>
</file>