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filterPrivacy="1" codeName="ThisWorkbook"/>
  <xr:revisionPtr revIDLastSave="0" documentId="13_ncr:1_{C58202D1-07A4-4D7E-BEED-79C6D0EC2227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base" sheetId="3" r:id="rId1"/>
    <sheet name="2019" sheetId="1" r:id="rId2"/>
    <sheet name="2021" sheetId="2" r:id="rId3"/>
  </sheets>
  <definedNames>
    <definedName name="periode">base!$D$3:$D$4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" i="2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2" i="1"/>
  <c r="E17" i="2"/>
  <c r="I23" i="2"/>
  <c r="I22" i="2"/>
  <c r="I21" i="2"/>
  <c r="I20" i="2"/>
  <c r="I19" i="2"/>
  <c r="I18" i="2"/>
  <c r="E20" i="2"/>
  <c r="E19" i="2"/>
  <c r="E18" i="2"/>
  <c r="F13" i="2" a="1"/>
  <c r="F22" i="2" a="1"/>
  <c r="F21" i="2" a="1"/>
  <c r="F23" i="2" a="1"/>
  <c r="F20" i="2" a="1"/>
  <c r="F19" i="2" a="1"/>
  <c r="F18" i="2" a="1"/>
  <c r="F17" i="2" a="1"/>
  <c r="F16" i="2" a="1"/>
  <c r="F15" i="2" a="1"/>
  <c r="F14" i="2" a="1"/>
  <c r="F8" i="2" a="1"/>
  <c r="F9" i="2" a="1"/>
  <c r="F10" i="2" a="1"/>
  <c r="F11" i="2" a="1"/>
  <c r="F5" i="2" a="1"/>
  <c r="F6" i="2" a="1"/>
  <c r="F12" i="2" a="1"/>
  <c r="F7" i="2" a="1"/>
  <c r="F4" i="2" a="1"/>
  <c r="F3" i="2" a="1"/>
  <c r="F13" i="2" l="1"/>
  <c r="F19" i="2"/>
  <c r="F20" i="2"/>
  <c r="F23" i="2"/>
  <c r="F21" i="2"/>
  <c r="F22" i="2"/>
  <c r="F15" i="2"/>
  <c r="F16" i="2"/>
  <c r="F17" i="2"/>
  <c r="F18" i="2"/>
  <c r="F14" i="2"/>
  <c r="F7" i="2"/>
  <c r="F12" i="2"/>
  <c r="F6" i="2"/>
  <c r="F5" i="2"/>
  <c r="F11" i="2"/>
  <c r="F10" i="2"/>
  <c r="F9" i="2"/>
  <c r="F8" i="2"/>
  <c r="F3" i="2"/>
  <c r="F4" i="2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5" i="1"/>
  <c r="I26" i="1"/>
  <c r="I27" i="1"/>
  <c r="I28" i="1"/>
  <c r="I29" i="1"/>
  <c r="I30" i="1"/>
  <c r="I2" i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2" i="2"/>
  <c r="A1" i="2"/>
  <c r="A1" i="1"/>
  <c r="B26" i="2"/>
  <c r="D4" i="3"/>
  <c r="D7" i="3"/>
  <c r="F13" i="1" a="1"/>
  <c r="F25" i="1" a="1"/>
  <c r="F2" i="2" a="1"/>
  <c r="F25" i="1" l="1"/>
  <c r="F13" i="1"/>
  <c r="F2" i="2"/>
  <c r="E16" i="2" l="1"/>
  <c r="E15" i="2"/>
  <c r="E14" i="2"/>
  <c r="E13" i="2"/>
  <c r="E12" i="2"/>
  <c r="E11" i="2"/>
  <c r="E10" i="2"/>
  <c r="E9" i="2"/>
  <c r="E8" i="2"/>
  <c r="E7" i="2"/>
  <c r="E6" i="2"/>
  <c r="E5" i="2"/>
  <c r="E4" i="2"/>
  <c r="E3" i="2"/>
  <c r="E7" i="1"/>
  <c r="E6" i="1"/>
  <c r="E5" i="1"/>
  <c r="E4" i="1"/>
  <c r="E3" i="1"/>
  <c r="E30" i="1"/>
  <c r="E29" i="1"/>
  <c r="E28" i="1"/>
  <c r="E27" i="1"/>
  <c r="E26" i="1"/>
  <c r="E25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F11" i="1" a="1"/>
  <c r="F8" i="1" a="1"/>
  <c r="G3" i="2" a="1"/>
  <c r="F30" i="1" a="1"/>
  <c r="F22" i="1" a="1"/>
  <c r="F29" i="1" a="1"/>
  <c r="G14" i="1" a="1"/>
  <c r="F17" i="1" a="1"/>
  <c r="F19" i="1" a="1"/>
  <c r="G3" i="1" a="1"/>
  <c r="F14" i="1" a="1"/>
  <c r="F12" i="1" a="1"/>
  <c r="F17" i="1" l="1"/>
  <c r="F11" i="1"/>
  <c r="F29" i="1"/>
  <c r="F19" i="1"/>
  <c r="F22" i="1"/>
  <c r="F8" i="1"/>
  <c r="F14" i="1"/>
  <c r="G3" i="2"/>
  <c r="G3" i="1"/>
  <c r="G14" i="1"/>
  <c r="F12" i="1"/>
  <c r="F30" i="1"/>
  <c r="F9" i="1" a="1"/>
  <c r="F27" i="1" a="1"/>
  <c r="F6" i="1" a="1"/>
  <c r="F23" i="1" a="1"/>
  <c r="F18" i="1" a="1"/>
  <c r="F3" i="1" a="1"/>
  <c r="F20" i="1" a="1"/>
  <c r="F26" i="1" a="1"/>
  <c r="F5" i="1" a="1"/>
  <c r="F21" i="1" a="1"/>
  <c r="F10" i="1" a="1"/>
  <c r="F15" i="1" a="1"/>
  <c r="F7" i="1" a="1"/>
  <c r="F16" i="1" a="1"/>
  <c r="F4" i="1" a="1"/>
  <c r="F28" i="1" a="1"/>
  <c r="F20" i="1" l="1"/>
  <c r="F15" i="1"/>
  <c r="F27" i="1"/>
  <c r="F9" i="1"/>
  <c r="F28" i="1"/>
  <c r="F7" i="1"/>
  <c r="F4" i="1"/>
  <c r="F21" i="1"/>
  <c r="F10" i="1"/>
  <c r="F16" i="1"/>
  <c r="F5" i="1"/>
  <c r="F26" i="1"/>
  <c r="F23" i="1"/>
  <c r="F3" i="1"/>
  <c r="F6" i="1"/>
  <c r="F18" i="1"/>
</calcChain>
</file>

<file path=xl/sharedStrings.xml><?xml version="1.0" encoding="utf-8"?>
<sst xmlns="http://schemas.openxmlformats.org/spreadsheetml/2006/main" count="195" uniqueCount="83">
  <si>
    <t>NOM</t>
  </si>
  <si>
    <t>prénom</t>
  </si>
  <si>
    <t>situation</t>
  </si>
  <si>
    <t>moyenne genérale</t>
  </si>
  <si>
    <t>monsieur 1</t>
  </si>
  <si>
    <t>identifiant</t>
  </si>
  <si>
    <t>M1</t>
  </si>
  <si>
    <t>simon</t>
  </si>
  <si>
    <t xml:space="preserve">test selection1 </t>
  </si>
  <si>
    <t>monsieur 2</t>
  </si>
  <si>
    <t>monsieur 3</t>
  </si>
  <si>
    <t>monsieur 4</t>
  </si>
  <si>
    <t>monsieur 5</t>
  </si>
  <si>
    <t>monsieur 6</t>
  </si>
  <si>
    <t>monsieur 7</t>
  </si>
  <si>
    <t>monsieur 8</t>
  </si>
  <si>
    <t>monsieur 9</t>
  </si>
  <si>
    <t>monsieur 10</t>
  </si>
  <si>
    <t>paul</t>
  </si>
  <si>
    <t>jacque</t>
  </si>
  <si>
    <t>madame1</t>
  </si>
  <si>
    <t>madame2</t>
  </si>
  <si>
    <t>madame3</t>
  </si>
  <si>
    <t>madame4</t>
  </si>
  <si>
    <t>madame5</t>
  </si>
  <si>
    <t>sylvie</t>
  </si>
  <si>
    <t>murielle</t>
  </si>
  <si>
    <t>sandrine</t>
  </si>
  <si>
    <t>thierry</t>
  </si>
  <si>
    <t>stpeh</t>
  </si>
  <si>
    <t>me1</t>
  </si>
  <si>
    <t>me2</t>
  </si>
  <si>
    <t>me3</t>
  </si>
  <si>
    <t>me4</t>
  </si>
  <si>
    <t>me5</t>
  </si>
  <si>
    <t>M2</t>
  </si>
  <si>
    <t>M3</t>
  </si>
  <si>
    <t>M4</t>
  </si>
  <si>
    <t>M5</t>
  </si>
  <si>
    <t>partie</t>
  </si>
  <si>
    <t>malade</t>
  </si>
  <si>
    <t xml:space="preserve">test selection2 </t>
  </si>
  <si>
    <t>monsieur 11</t>
  </si>
  <si>
    <t>monsieur 12</t>
  </si>
  <si>
    <t>monsieur 13</t>
  </si>
  <si>
    <t>monsieur 14</t>
  </si>
  <si>
    <t>monsieur 15</t>
  </si>
  <si>
    <t>a</t>
  </si>
  <si>
    <t>b</t>
  </si>
  <si>
    <t>c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</si>
  <si>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</si>
  <si>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</si>
  <si>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</si>
  <si>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</si>
  <si>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</si>
  <si>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</si>
  <si>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</si>
  <si>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</si>
  <si>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</si>
  <si>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</si>
  <si>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EXAMEN1</t>
  </si>
  <si>
    <t>test selection3</t>
  </si>
  <si>
    <t>candidat 1</t>
  </si>
  <si>
    <t>C1</t>
  </si>
  <si>
    <t>candidat 2</t>
  </si>
  <si>
    <t>EXAMEN2</t>
  </si>
  <si>
    <t>candidat 3</t>
  </si>
  <si>
    <t>candidat 4</t>
  </si>
  <si>
    <t>candidat 5</t>
  </si>
  <si>
    <t>candidat 6</t>
  </si>
  <si>
    <t>candidat 7</t>
  </si>
  <si>
    <t>ca2</t>
  </si>
  <si>
    <t>ca3</t>
  </si>
  <si>
    <t>ca4</t>
  </si>
  <si>
    <t>ca5</t>
  </si>
  <si>
    <t>ca6</t>
  </si>
  <si>
    <t>ca7</t>
  </si>
  <si>
    <t>bien sur un candidat peux se trouver en examen ou un deuxieme passage, 1 an ,2an 3 ans après le premier passage</t>
  </si>
  <si>
    <t>désolé je ne mets pas mes formules car cela va etre trop lourd, mais c'est dans lalignée de que je vous ai posté</t>
  </si>
  <si>
    <t>liste onglets</t>
  </si>
  <si>
    <t>EXAMEN3</t>
  </si>
  <si>
    <t>dans la colonne "F" je dois trouver les echecs en prenant en reference l'identifiant  et qui correspondrait seulement les occurrences où il  a fait echec ,</t>
  </si>
  <si>
    <t>Utiliser formule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</si>
</sst>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theme="2" tint="-0.24997711111789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 applyProtection="1">
      <alignment horizontal="left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 shrinkToFit="1"/>
      <protection hidden="1"/>
    </xf>
    <xf numFmtId="2" fontId="0" fillId="0" borderId="1" xfId="0" applyNumberFormat="1" applyBorder="1" applyAlignment="1" applyProtection="1">
      <alignment horizontal="center" vertical="center"/>
      <protection locked="0" hidden="1"/>
    </xf>
    <xf numFmtId="0" fontId="0" fillId="2" borderId="3" xfId="0" applyFill="1" applyBorder="1" applyAlignment="1" applyProtection="1">
      <alignment horizontal="center" vertical="center"/>
      <protection locked="0" hidden="1"/>
    </xf>
    <xf numFmtId="0" fontId="0" fillId="0" borderId="1" xfId="0" applyBorder="1"/>
    <xf numFmtId="0" fontId="0" fillId="2" borderId="3" xfId="0" applyFill="1" applyBorder="1" applyProtection="1">
      <protection locked="0" hidden="1"/>
    </xf>
    <xf numFmtId="0" fontId="0" fillId="2" borderId="2" xfId="0" applyFill="1" applyBorder="1" applyProtection="1">
      <protection locked="0" hidden="1"/>
    </xf>
    <xf numFmtId="0" fontId="0" fillId="4" borderId="2" xfId="0" applyFill="1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center" vertical="center"/>
      <protection locked="0" hidden="1"/>
    </xf>
    <xf numFmtId="0" fontId="0" fillId="4" borderId="1" xfId="0" applyFill="1" applyBorder="1" applyAlignment="1" applyProtection="1">
      <alignment horizontal="center" vertical="center" shrinkToFit="1"/>
      <protection locked="0" hidden="1"/>
    </xf>
    <xf numFmtId="2" fontId="0" fillId="4" borderId="1" xfId="0" applyNumberFormat="1" applyFill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vertical="center"/>
      <protection locked="0" hidden="1"/>
    </xf>
    <xf numFmtId="0" fontId="0" fillId="4" borderId="0" xfId="0" applyFill="1"/>
    <xf numFmtId="0" fontId="0" fillId="4" borderId="0" xfId="0" applyFill="1" applyAlignment="1" applyProtection="1">
      <alignment horizontal="center" vertical="center"/>
      <protection locked="0" hidden="1"/>
    </xf>
    <xf numFmtId="0" fontId="0" fillId="0" borderId="4" xfId="0" applyBorder="1"/>
    <xf numFmtId="0" fontId="0" fillId="0" borderId="5" xfId="0" applyBorder="1"/>
    <xf numFmtId="0" fontId="1" fillId="0" borderId="0" xfId="0" applyFont="1" applyAlignment="1">
      <alignment horizontal="center" vertical="center" wrapText="1" shrinkToFit="1"/>
    </xf>
    <xf numFmtId="0" fontId="0" fillId="0" borderId="0" xfId="0" applyProtection="1">
      <protection locked="0" hidden="1"/>
    </xf>
    <xf numFmtId="2" fontId="0" fillId="4" borderId="0" xfId="0" applyNumberFormat="1" applyFill="1" applyAlignment="1" applyProtection="1">
      <alignment horizontal="center" vertical="center"/>
      <protection locked="0" hidden="1"/>
    </xf>
    <xf numFmtId="0" fontId="0" fillId="2" borderId="0" xfId="0" applyFill="1" applyProtection="1">
      <protection locked="0" hidden="1"/>
    </xf>
    <xf numFmtId="0" fontId="0" fillId="2" borderId="0" xfId="0" applyFill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0" xfId="0" quotePrefix="1"/>
    <xf numFmtId="0" fontId="0" fillId="4" borderId="0" xfId="0" applyFill="1" applyAlignment="1">
      <alignment horizontal="center" vertical="center" wrapText="1" shrinkToFit="1"/>
    </xf>
    <xf numFmtId="0" fontId="0" fillId="2" borderId="0" xfId="0" applyFill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2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6" borderId="0" xfId="0" applyFont="1" applyFill="1" applyAlignment="1">
      <alignment horizontal="center" vertical="center"/>
    </xf>
    <xf numFmtId="0" fontId="4" fillId="5" borderId="0" xfId="0" applyFont="1" applyFill="1"/>
    <xf numFmtId="0" fontId="4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1181100</xdr:colOff>
      <xdr:row>13</xdr:row>
      <xdr:rowOff>161925</xdr:rowOff>
    </xdr:from>
    <xdr:to>
      <xdr:col>10</xdr:col>
      <xdr:colOff>295275</xdr:colOff>
      <xdr:row>26</xdr:row>
      <xdr:rowOff>85725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/>
      </xdr:nvCxnSpPr>
      <xdr:spPr>
        <a:xfrm>
          <a:off x="5381625" y="2638425"/>
          <a:ext cx="4591050" cy="240030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981075</xdr:colOff>
      <xdr:row>15</xdr:row>
      <xdr:rowOff>114300</xdr:rowOff>
    </xdr:from>
    <xdr:to>
      <xdr:col>10</xdr:col>
      <xdr:colOff>295275</xdr:colOff>
      <xdr:row>26</xdr:row>
      <xdr:rowOff>123825</xdr:rowOff>
    </xdr:to>
    <xdr:cxnSp macro="">
      <xdr:nvCxnSpPr>
        <xdr:cNvPr id="18" name="Connecteur droit avec flèch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5181600" y="2971800"/>
          <a:ext cx="4791075" cy="2105025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3800475</xdr:colOff>
      <xdr:row>16</xdr:row>
      <xdr:rowOff>114300</xdr:rowOff>
    </xdr:from>
    <xdr:to>
      <xdr:col>10</xdr:col>
      <xdr:colOff>295275</xdr:colOff>
      <xdr:row>20</xdr:row>
      <xdr:rowOff>76200</xdr:rowOff>
    </xdr:to>
    <xdr:cxnSp macro="">
      <xdr:nvCxnSpPr>
        <xdr:cNvPr id="20" name="Connecteur droit avec flèche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CxnSpPr/>
      </xdr:nvCxnSpPr>
      <xdr:spPr>
        <a:xfrm>
          <a:off x="8001000" y="3162300"/>
          <a:ext cx="1971675" cy="72390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1790700</xdr:colOff>
      <xdr:row>14</xdr:row>
      <xdr:rowOff>123825</xdr:rowOff>
    </xdr:from>
    <xdr:to>
      <xdr:col>10</xdr:col>
      <xdr:colOff>285750</xdr:colOff>
      <xdr:row>20</xdr:row>
      <xdr:rowOff>95250</xdr:rowOff>
    </xdr:to>
    <xdr:cxnSp macro="">
      <xdr:nvCxnSpPr>
        <xdr:cNvPr id="23" name="Connecteur droit avec flèch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CxnSpPr/>
      </xdr:nvCxnSpPr>
      <xdr:spPr>
        <a:xfrm>
          <a:off x="5991225" y="2790825"/>
          <a:ext cx="3971925" cy="1114425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314325</xdr:colOff>
      <xdr:row>19</xdr:row>
      <xdr:rowOff>66675</xdr:rowOff>
    </xdr:from>
    <xdr:to>
      <xdr:col>11</xdr:col>
      <xdr:colOff>2257425</xdr:colOff>
      <xdr:row>27</xdr:row>
      <xdr:rowOff>161925</xdr:rowOff>
    </xdr:to>
    <xdr:grpSp>
      <xdr:nvGrpSpPr>
        <xdr:cNvPr id="5" name="Groupe 4">
          <a:extLst>
            <a:ext uri="{FF2B5EF4-FFF2-40B4-BE49-F238E27FC236}">
              <a16:creationId xmlns:a16="http://schemas.microsoft.com/office/drawing/2014/main" id="{90B83190-9C0D-E8B4-136C-73F0FDE30AD6}"/>
            </a:ext>
          </a:extLst>
        </xdr:cNvPr>
        <xdr:cNvGrpSpPr/>
      </xdr:nvGrpSpPr>
      <xdr:grpSpPr>
        <a:xfrm>
          <a:off x="11925300" y="3686175"/>
          <a:ext cx="3762375" cy="1619250"/>
          <a:chOff x="11925300" y="3686175"/>
          <a:chExt cx="3762375" cy="1619250"/>
        </a:xfrm>
      </xdr:grpSpPr>
      <xdr:sp macro="" textlink="">
        <xdr:nvSpPr>
          <xdr:cNvPr id="2" name="ZoneTexte 1">
            <a:extLst>
              <a:ext uri="{FF2B5EF4-FFF2-40B4-BE49-F238E27FC236}">
                <a16:creationId xmlns:a16="http://schemas.microsoft.com/office/drawing/2014/main" id="{72CD2C69-C7EE-26F9-728D-0EADBCB112AF}"/>
              </a:ext>
            </a:extLst>
          </xdr:cNvPr>
          <xdr:cNvSpPr txBox="1"/>
        </xdr:nvSpPr>
        <xdr:spPr>
          <a:xfrm>
            <a:off x="12039600" y="3686175"/>
            <a:ext cx="3648075" cy="742950"/>
          </a:xfrm>
          <a:prstGeom prst="rect">
            <a:avLst/>
          </a:prstGeom>
          <a:solidFill>
            <a:srgbClr val="FFFF00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fr-CH" sz="1100"/>
              <a:t>"echec en 2021 a test de selection 3 " ne devrait pas etre present, en realité c'est echec examen mais il ne devrait pas apparaitre car c'est l'echec actuel donc sur la meme ligne.</a:t>
            </a:r>
          </a:p>
        </xdr:txBody>
      </xdr:sp>
      <xdr:sp macro="" textlink="">
        <xdr:nvSpPr>
          <xdr:cNvPr id="4" name="ZoneTexte 3">
            <a:extLst>
              <a:ext uri="{FF2B5EF4-FFF2-40B4-BE49-F238E27FC236}">
                <a16:creationId xmlns:a16="http://schemas.microsoft.com/office/drawing/2014/main" id="{18CE4B21-5971-9B57-8E2F-8E3DA185F0ED}"/>
              </a:ext>
            </a:extLst>
          </xdr:cNvPr>
          <xdr:cNvSpPr txBox="1"/>
        </xdr:nvSpPr>
        <xdr:spPr>
          <a:xfrm>
            <a:off x="11925300" y="4857750"/>
            <a:ext cx="3648075" cy="447675"/>
          </a:xfrm>
          <a:prstGeom prst="rect">
            <a:avLst/>
          </a:prstGeom>
          <a:solidFill>
            <a:srgbClr val="FFFF00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fr-CH" sz="1100"/>
              <a:t>normalement il devrait m'afficher "echec examen X" au lieu de "test de selection "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D1:D7"/>
  <sheetViews>
    <sheetView workbookViewId="0">
      <selection activeCell="D3" sqref="D3"/>
    </sheetView>
  </sheetViews>
  <sheetFormatPr baseColWidth="10" defaultRowHeight="15" x14ac:dyDescent="0.25"/>
  <cols>
    <col min="4" max="4" width="11.42578125" style="27"/>
  </cols>
  <sheetData>
    <row r="1" spans="4:4" x14ac:dyDescent="0.25">
      <c r="D1" s="27" t="s">
        <v>79</v>
      </c>
    </row>
    <row r="3" spans="4:4" x14ac:dyDescent="0.25">
      <c r="D3" s="27">
        <v>2019</v>
      </c>
    </row>
    <row r="4" spans="4:4" x14ac:dyDescent="0.25">
      <c r="D4" s="27" t="str">
        <f ca="1">IFERROR(INDIRECT($D$3+2&amp;"!$a$1"),"")</f>
        <v>2021</v>
      </c>
    </row>
    <row r="7" spans="4:4" x14ac:dyDescent="0.25">
      <c r="D7" s="27" t="str">
        <f t="shared" ref="D7" ca="1" si="0">IFERROR(INDIRECT($D$3+1&amp;"!$a$1"),"")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J34"/>
  <sheetViews>
    <sheetView workbookViewId="0">
      <selection activeCell="Q12" sqref="Q12"/>
    </sheetView>
  </sheetViews>
  <sheetFormatPr baseColWidth="10" defaultColWidth="9.140625" defaultRowHeight="15" x14ac:dyDescent="0.25"/>
  <cols>
    <col min="1" max="1" width="14.42578125" bestFit="1" customWidth="1"/>
    <col min="2" max="2" width="10.85546875" bestFit="1" customWidth="1"/>
    <col min="3" max="3" width="18.28515625" customWidth="1"/>
    <col min="4" max="4" width="15.28515625" customWidth="1"/>
    <col min="5" max="6" width="18.140625" customWidth="1"/>
    <col min="7" max="7" width="20.5703125" customWidth="1"/>
    <col min="8" max="8" width="17.85546875" bestFit="1" customWidth="1"/>
    <col min="9" max="9" width="14.42578125" hidden="1" customWidth="1"/>
    <col min="10" max="10" width="16.5703125" customWidth="1"/>
  </cols>
  <sheetData>
    <row r="1" spans="1:10" x14ac:dyDescent="0.25">
      <c r="A1" s="20" t="str">
        <f ca="1">MID(CELL("nomfichier",A1),FIND("]",CELL("nomfichier",A1))+1,20)</f>
        <v>2019</v>
      </c>
      <c r="B1" s="10" t="s">
        <v>0</v>
      </c>
      <c r="C1" s="11" t="s">
        <v>1</v>
      </c>
      <c r="D1" s="11" t="s">
        <v>5</v>
      </c>
      <c r="E1" s="11"/>
      <c r="F1" s="11"/>
      <c r="G1" s="12" t="s">
        <v>2</v>
      </c>
      <c r="H1" s="13" t="s">
        <v>3</v>
      </c>
      <c r="I1" s="21"/>
      <c r="J1" s="36" t="s">
        <v>82</v>
      </c>
    </row>
    <row r="2" spans="1:10" x14ac:dyDescent="0.25">
      <c r="A2" s="6" t="s">
        <v>8</v>
      </c>
      <c r="B2" s="8"/>
      <c r="C2" s="8"/>
      <c r="D2" s="8"/>
      <c r="E2" s="8"/>
      <c r="F2" s="8"/>
      <c r="G2" s="8"/>
      <c r="H2" s="9"/>
      <c r="I2" s="22" t="str">
        <f>IF(A2="","",A2)</f>
        <v xml:space="preserve">test selection1 </v>
      </c>
      <c r="J2" s="35" t="str">
        <f>CONCATENATE(LEFT(A2,4),LEFT(D2,4))</f>
        <v>test</v>
      </c>
    </row>
    <row r="3" spans="1:10" x14ac:dyDescent="0.25">
      <c r="A3" s="6" t="s">
        <v>8</v>
      </c>
      <c r="B3" s="2" t="s">
        <v>4</v>
      </c>
      <c r="C3" s="2" t="s">
        <v>7</v>
      </c>
      <c r="D3" s="2" t="s">
        <v>6</v>
      </c>
      <c r="E3" s="3" t="str">
        <f t="shared" ref="E3:E7" si="0">IF(COUNTIFS(H3,"&lt;"&amp;10,A3,"="&amp;"test selection*")=1,"echec selection",IF(COUNTIFS(H3,"&lt;"&amp;10,A3,"="&amp;"examen*")=1,"echec examen",""))</f>
        <v/>
      </c>
      <c r="F3" s="3" t="str">
        <f t="array" aca="1" ref="F3" ca="1">IFERROR(IF(VLOOKUP(D3,INDIRECT("'"&amp;INDEX(periode,MATCH(TRUE,(COUNTIFS(INDIRECT("'"&amp;periode&amp;"'!$D2:$D30"),D3,INDIRECT("'"&amp;periode&amp;"'!$e2:$e30"),"="&amp;"echec selection")&gt;0),0))&amp;"'!$d2:$j30"),6,FALSE)=$A3,"","- echec en "&amp;INDEX(periode,MATCH(TRUE,(COUNTIFS(INDIRECT("'"&amp;periode&amp;"'!$d2:$d30"),D3,INDIRECT("'"&amp;periode&amp;"'!$e2:$e30"),"="&amp;"echec selection")&gt;0),0))&amp;" à " &amp; VLOOKUP(D260,INDIRECT("'"&amp;INDEX(periode,MATCH(TRUE,(COUNTIFS(INDIRECT("'"&amp;periode&amp;"'!$d2:$d30"),D3,INDIRECT("'"&amp;periode&amp;"'!$e2:$e30"),"="&amp;"echec selection")&gt;0),0))&amp;"'!$d2:$j30"),6,FALSE)),"")&amp;IFERROR(IF(VLOOKUP(D3,INDIRECT("'"&amp;INDEX(periode,MATCH(TRUE,(COUNTIFS(INDIRECT("'"&amp;periode&amp;"'!$D2:$D30"),D3,INDIRECT("'"&amp;periode&amp;"'!$e2:$e30"),"="&amp;"echec examen")&gt;0),0))&amp;"'!$D2:$j30"),6,FALSE)=$A3,"","- echec en "&amp;INDEX(periode,MATCH(TRUE,(COUNTIFS(INDIRECT("'"&amp;periode&amp;"'!$d2:$d30"),D3,INDIRECT("'"&amp;periode&amp;"'!$e2:$e30"),"="&amp;"echec selection")&gt;0),0))&amp;" à " &amp; VLOOKUP(D3,INDIRECT("'"&amp;INDEX(periode,MATCH(TRUE,(COUNTIFS(INDIRECT("'"&amp;periode&amp;"'!$d2:$d30"),D3,INDIRECT("'"&amp;periode&amp;"'!$d2:$e30"),"="&amp;"echec selection")&gt;0),0))&amp;"'!$d2:$j30"),6,FALSE)),"")</f>
        <v/>
      </c>
      <c r="G3" s="4" t="str">
        <f t="array" aca="1" ref="G3" ca="1">IFERROR(IF(VLOOKUP(D3,INDIRECT("'"&amp;INDEX(periode,MATCH(TRUE,(COUNTIFS(INDIRECT("'"&amp;periode&amp;"'!$e2:$e30"),D3,INDIRECT("'"&amp;periode&amp;"'!$f2:$f30"),"="&amp;"ajourné")&gt;0),0))&amp;"'!$e2:$o30"),10,FALSE)=$A3,"","- ajourné en "&amp;INDEX(periode,MATCH(TRUE,(COUNTIFS(INDIRECT("'"&amp;periode&amp;"'!$e2:$e30"),D3,INDIRECT("'"&amp;periode&amp;"'!$f2:$f30"),"="&amp;"ajourné")&gt;0),0))&amp;" à " &amp; VLOOKUP(D3,INDIRECT("'"&amp;INDEX(periode,MATCH(TRUE,(COUNTIFS(INDIRECT("'"&amp;periode&amp;"'!$e2:$e30"),D3,INDIRECT("'"&amp;periode&amp;"'!$f2:$f30"),"="&amp;"ajourné")&gt;0),0))&amp;"'!$e2:$o30"),10,FALSE)),"")&amp;IFERROR(IF(VLOOKUP(D3,INDIRECT("'"&amp;INDEX(periode,MATCH(TRUE,(COUNTIFS(INDIRECT("'"&amp;periode&amp;"'!$e2:$e30"),D3,INDIRECT("'"&amp;periode&amp;"'!$f2:$f30"),"="&amp;"radié")&gt;0),0))&amp;"'!$e2:$o30"),10,FALSE)=$A3,"","- radié en "&amp;INDEX(periode,MATCH(TRUE,(COUNTIFS(INDIRECT("'"&amp;periode&amp;"'!$e2:$e30"),D3,INDIRECT("'"&amp;periode&amp;"'!$f2:$f30"),"="&amp;"radié")&gt;0),0))&amp;" à " &amp; VLOOKUP(D3,INDIRECT("'"&amp;INDEX(periode,MATCH(TRUE,(COUNTIFS(INDIRECT("'"&amp;periode&amp;"'!$e2:$e30"),D3,INDIRECT("'"&amp;periode&amp;"'!$f2:$f30"),"="&amp;"radié")&gt;0),0))&amp;"'!$e2:$o30"),10,FALSE)),"")&amp;IFERROR(IF(VLOOKUP(D3,INDIRECT("'"&amp;INDEX(periode,MATCH(TRUE,(COUNTIFS(INDIRECT("'"&amp;periode&amp;"'!$e2:$e30"),D3,INDIRECT("'"&amp;periode&amp;"'!$f2:$f30"),"="&amp;"echec")&gt;0),0))&amp;"'!$e2:$o30"),10,FALSE)=$A3,"","- echec en "&amp;INDEX(periode,MATCH(TRUE,(COUNTIFS(INDIRECT("'"&amp;periode&amp;"'!$e2:$e30"),D3,INDIRECT("'"&amp;periode&amp;"'!$f2:$f30"),"="&amp;"echec")&gt;0),0))&amp;" à " &amp; VLOOKUP(D3,INDIRECT("'"&amp;INDEX(periode,MATCH(TRUE,(COUNTIFS(INDIRECT("'"&amp;periode&amp;"'!$e2:$e30"),D3,INDIRECT("'"&amp;periode&amp;"'!$f2:$f30"),"="&amp;"echec")&gt;0),0))&amp;"'!$e2:$o30"),10,FALSE)),"")</f>
        <v/>
      </c>
      <c r="H3" s="5">
        <v>12</v>
      </c>
      <c r="I3" s="22" t="str">
        <f t="shared" ref="I3:I30" si="1">IF(A3="","",A3)</f>
        <v xml:space="preserve">test selection1 </v>
      </c>
      <c r="J3" s="35" t="str">
        <f t="shared" ref="J3:J30" si="2">CONCATENATE(LEFT(A3,4),LEFT(D3,4))</f>
        <v>testM1</v>
      </c>
    </row>
    <row r="4" spans="1:10" x14ac:dyDescent="0.25">
      <c r="A4" s="6" t="s">
        <v>8</v>
      </c>
      <c r="B4" s="2" t="s">
        <v>20</v>
      </c>
      <c r="C4" s="7" t="s">
        <v>25</v>
      </c>
      <c r="D4" s="7" t="s">
        <v>30</v>
      </c>
      <c r="E4" s="7" t="str">
        <f t="shared" si="0"/>
        <v/>
      </c>
      <c r="F4" s="3" t="str">
        <f t="array" aca="1" ref="F4" ca="1">IFERROR(IF(VLOOKUP(D4,INDIRECT("'"&amp;INDEX(periode,MATCH(TRUE,(COUNTIFS(INDIRECT("'"&amp;periode&amp;"'!$D2:$D30"),D4,INDIRECT("'"&amp;periode&amp;"'!$e2:$e30"),"="&amp;"echec selection")&gt;0),0))&amp;"'!$d2:$j30"),6,FALSE)=$A4,"","- echec en "&amp;INDEX(periode,MATCH(TRUE,(COUNTIFS(INDIRECT("'"&amp;periode&amp;"'!$d2:$d30"),D4,INDIRECT("'"&amp;periode&amp;"'!$e2:$e30"),"="&amp;"echec selection")&gt;0),0))&amp;" à " &amp; VLOOKUP(D261,INDIRECT("'"&amp;INDEX(periode,MATCH(TRUE,(COUNTIFS(INDIRECT("'"&amp;periode&amp;"'!$d2:$d30"),D4,INDIRECT("'"&amp;periode&amp;"'!$e2:$e30"),"="&amp;"echec selection")&gt;0),0))&amp;"'!$d2:$j30"),6,FALSE)),"")&amp;IFERROR(IF(VLOOKUP(D4,INDIRECT("'"&amp;INDEX(periode,MATCH(TRUE,(COUNTIFS(INDIRECT("'"&amp;periode&amp;"'!$D2:$D30"),D4,INDIRECT("'"&amp;periode&amp;"'!$e2:$e30"),"="&amp;"echec examen")&gt;0),0))&amp;"'!$D2:$j30"),6,FALSE)=$A4,"","- echec en "&amp;INDEX(periode,MATCH(TRUE,(COUNTIFS(INDIRECT("'"&amp;periode&amp;"'!$d2:$d30"),D4,INDIRECT("'"&amp;periode&amp;"'!$e2:$e30"),"="&amp;"echec selection")&gt;0),0))&amp;" à " &amp; VLOOKUP(D4,INDIRECT("'"&amp;INDEX(periode,MATCH(TRUE,(COUNTIFS(INDIRECT("'"&amp;periode&amp;"'!$d2:$d30"),D4,INDIRECT("'"&amp;periode&amp;"'!$d2:$e30"),"="&amp;"echec selection")&gt;0),0))&amp;"'!$d2:$j30"),6,FALSE)),"")</f>
        <v/>
      </c>
      <c r="G4" s="7"/>
      <c r="H4" s="7">
        <v>18</v>
      </c>
      <c r="I4" s="22" t="str">
        <f t="shared" si="1"/>
        <v xml:space="preserve">test selection1 </v>
      </c>
      <c r="J4" s="35" t="str">
        <f t="shared" si="2"/>
        <v>testme1</v>
      </c>
    </row>
    <row r="5" spans="1:10" x14ac:dyDescent="0.25">
      <c r="A5" s="6" t="s">
        <v>8</v>
      </c>
      <c r="B5" s="2" t="s">
        <v>9</v>
      </c>
      <c r="C5" s="7" t="s">
        <v>18</v>
      </c>
      <c r="D5" s="7" t="s">
        <v>35</v>
      </c>
      <c r="E5" s="7" t="str">
        <f t="shared" si="0"/>
        <v>echec selection</v>
      </c>
      <c r="F5" s="3" t="str">
        <f t="array" aca="1" ref="F5" ca="1">IFERROR(IF(VLOOKUP(D5,INDIRECT("'"&amp;INDEX(periode,MATCH(TRUE,(COUNTIFS(INDIRECT("'"&amp;periode&amp;"'!$D2:$D30"),D5,INDIRECT("'"&amp;periode&amp;"'!$e2:$e30"),"="&amp;"echec selection")&gt;0),0))&amp;"'!$d2:$j30"),6,FALSE)=$A5,"","- echec en "&amp;INDEX(periode,MATCH(TRUE,(COUNTIFS(INDIRECT("'"&amp;periode&amp;"'!$d2:$d30"),D5,INDIRECT("'"&amp;periode&amp;"'!$e2:$e30"),"="&amp;"echec selection")&gt;0),0))&amp;" à " &amp; VLOOKUP(D262,INDIRECT("'"&amp;INDEX(periode,MATCH(TRUE,(COUNTIFS(INDIRECT("'"&amp;periode&amp;"'!$d2:$d30"),D5,INDIRECT("'"&amp;periode&amp;"'!$e2:$e30"),"="&amp;"echec selection")&gt;0),0))&amp;"'!$d2:$j30"),6,FALSE)),"")&amp;IFERROR(IF(VLOOKUP(D5,INDIRECT("'"&amp;INDEX(periode,MATCH(TRUE,(COUNTIFS(INDIRECT("'"&amp;periode&amp;"'!$D2:$D30"),D5,INDIRECT("'"&amp;periode&amp;"'!$e2:$e30"),"="&amp;"echec examen")&gt;0),0))&amp;"'!$D2:$j30"),6,FALSE)=$A5,"","- echec en "&amp;INDEX(periode,MATCH(TRUE,(COUNTIFS(INDIRECT("'"&amp;periode&amp;"'!$d2:$d30"),D5,INDIRECT("'"&amp;periode&amp;"'!$e2:$e30"),"="&amp;"echec selection")&gt;0),0))&amp;" à " &amp; VLOOKUP(D5,INDIRECT("'"&amp;INDEX(periode,MATCH(TRUE,(COUNTIFS(INDIRECT("'"&amp;periode&amp;"'!$d2:$d30"),D5,INDIRECT("'"&amp;periode&amp;"'!$d2:$e30"),"="&amp;"echec selection")&gt;0),0))&amp;"'!$d2:$j30"),6,FALSE)),"")</f>
        <v/>
      </c>
      <c r="G5" s="7" t="s">
        <v>39</v>
      </c>
      <c r="H5" s="7">
        <v>0</v>
      </c>
      <c r="I5" s="22" t="str">
        <f t="shared" si="1"/>
        <v xml:space="preserve">test selection1 </v>
      </c>
      <c r="J5" s="35" t="str">
        <f t="shared" si="2"/>
        <v>testM2</v>
      </c>
    </row>
    <row r="6" spans="1:10" x14ac:dyDescent="0.25">
      <c r="A6" s="6" t="s">
        <v>8</v>
      </c>
      <c r="B6" s="2" t="s">
        <v>10</v>
      </c>
      <c r="C6" s="7" t="s">
        <v>19</v>
      </c>
      <c r="D6" s="7" t="s">
        <v>36</v>
      </c>
      <c r="E6" s="7" t="str">
        <f t="shared" si="0"/>
        <v>echec selection</v>
      </c>
      <c r="F6" s="3" t="str">
        <f t="array" aca="1" ref="F6" ca="1">IFERROR(IF(VLOOKUP(D6,INDIRECT("'"&amp;INDEX(periode,MATCH(TRUE,(COUNTIFS(INDIRECT("'"&amp;periode&amp;"'!$D2:$D30"),D6,INDIRECT("'"&amp;periode&amp;"'!$e2:$e30"),"="&amp;"echec selection")&gt;0),0))&amp;"'!$d2:$j30"),6,FALSE)=$A6,"","- echec en "&amp;INDEX(periode,MATCH(TRUE,(COUNTIFS(INDIRECT("'"&amp;periode&amp;"'!$d2:$d30"),D6,INDIRECT("'"&amp;periode&amp;"'!$e2:$e30"),"="&amp;"echec selection")&gt;0),0))&amp;" à " &amp; VLOOKUP(D263,INDIRECT("'"&amp;INDEX(periode,MATCH(TRUE,(COUNTIFS(INDIRECT("'"&amp;periode&amp;"'!$d2:$d30"),D6,INDIRECT("'"&amp;periode&amp;"'!$e2:$e30"),"="&amp;"echec selection")&gt;0),0))&amp;"'!$d2:$j30"),6,FALSE)),"")&amp;IFERROR(IF(VLOOKUP(D6,INDIRECT("'"&amp;INDEX(periode,MATCH(TRUE,(COUNTIFS(INDIRECT("'"&amp;periode&amp;"'!$D2:$D30"),D6,INDIRECT("'"&amp;periode&amp;"'!$e2:$e30"),"="&amp;"echec examen")&gt;0),0))&amp;"'!$D2:$j30"),6,FALSE)=$A6,"","- echec en "&amp;INDEX(periode,MATCH(TRUE,(COUNTIFS(INDIRECT("'"&amp;periode&amp;"'!$d2:$d30"),D6,INDIRECT("'"&amp;periode&amp;"'!$e2:$e30"),"="&amp;"echec selection")&gt;0),0))&amp;" à " &amp; VLOOKUP(D6,INDIRECT("'"&amp;INDEX(periode,MATCH(TRUE,(COUNTIFS(INDIRECT("'"&amp;periode&amp;"'!$d2:$d30"),D6,INDIRECT("'"&amp;periode&amp;"'!$d2:$e30"),"="&amp;"echec selection")&gt;0),0))&amp;"'!$d2:$j30"),6,FALSE)),"")</f>
        <v/>
      </c>
      <c r="G6" s="7"/>
      <c r="H6" s="7">
        <v>0</v>
      </c>
      <c r="I6" s="22" t="str">
        <f t="shared" si="1"/>
        <v xml:space="preserve">test selection1 </v>
      </c>
      <c r="J6" s="35" t="str">
        <f t="shared" si="2"/>
        <v>testM3</v>
      </c>
    </row>
    <row r="7" spans="1:10" x14ac:dyDescent="0.25">
      <c r="A7" s="6" t="s">
        <v>8</v>
      </c>
      <c r="B7" s="2" t="s">
        <v>21</v>
      </c>
      <c r="C7" s="7" t="s">
        <v>26</v>
      </c>
      <c r="D7" s="7" t="s">
        <v>31</v>
      </c>
      <c r="E7" s="7" t="str">
        <f t="shared" si="0"/>
        <v/>
      </c>
      <c r="F7" s="3" t="str">
        <f t="array" aca="1" ref="F7" ca="1">IFERROR(IF(VLOOKUP(D7,INDIRECT("'"&amp;INDEX(periode,MATCH(TRUE,(COUNTIFS(INDIRECT("'"&amp;periode&amp;"'!$D2:$D30"),D7,INDIRECT("'"&amp;periode&amp;"'!$e2:$e30"),"="&amp;"echec selection")&gt;0),0))&amp;"'!$d2:$j30"),6,FALSE)=$A7,"","- echec en "&amp;INDEX(periode,MATCH(TRUE,(COUNTIFS(INDIRECT("'"&amp;periode&amp;"'!$d2:$d30"),D7,INDIRECT("'"&amp;periode&amp;"'!$e2:$e30"),"="&amp;"echec selection")&gt;0),0))&amp;" à " &amp; VLOOKUP(D264,INDIRECT("'"&amp;INDEX(periode,MATCH(TRUE,(COUNTIFS(INDIRECT("'"&amp;periode&amp;"'!$d2:$d30"),D7,INDIRECT("'"&amp;periode&amp;"'!$e2:$e30"),"="&amp;"echec selection")&gt;0),0))&amp;"'!$d2:$j30"),6,FALSE)),"")&amp;IFERROR(IF(VLOOKUP(D7,INDIRECT("'"&amp;INDEX(periode,MATCH(TRUE,(COUNTIFS(INDIRECT("'"&amp;periode&amp;"'!$D2:$D30"),D7,INDIRECT("'"&amp;periode&amp;"'!$e2:$e30"),"="&amp;"echec examen")&gt;0),0))&amp;"'!$D2:$j30"),6,FALSE)=$A7,"","- echec en "&amp;INDEX(periode,MATCH(TRUE,(COUNTIFS(INDIRECT("'"&amp;periode&amp;"'!$d2:$d30"),D7,INDIRECT("'"&amp;periode&amp;"'!$e2:$e30"),"="&amp;"echec selection")&gt;0),0))&amp;" à " &amp; VLOOKUP(D7,INDIRECT("'"&amp;INDEX(periode,MATCH(TRUE,(COUNTIFS(INDIRECT("'"&amp;periode&amp;"'!$d2:$d30"),D7,INDIRECT("'"&amp;periode&amp;"'!$d2:$e30"),"="&amp;"echec selection")&gt;0),0))&amp;"'!$d2:$j30"),6,FALSE)),"")</f>
        <v/>
      </c>
      <c r="G7" s="7" t="s">
        <v>40</v>
      </c>
      <c r="H7" s="7"/>
      <c r="I7" s="22" t="str">
        <f t="shared" si="1"/>
        <v xml:space="preserve">test selection1 </v>
      </c>
      <c r="J7" s="35" t="str">
        <f t="shared" si="2"/>
        <v>testme2</v>
      </c>
    </row>
    <row r="8" spans="1:10" x14ac:dyDescent="0.25">
      <c r="A8" s="6" t="s">
        <v>8</v>
      </c>
      <c r="B8" s="2" t="s">
        <v>22</v>
      </c>
      <c r="C8" s="7" t="s">
        <v>27</v>
      </c>
      <c r="D8" s="7" t="s">
        <v>32</v>
      </c>
      <c r="E8" s="7" t="str">
        <f t="shared" ref="E8:E30" si="3">IF(COUNTIFS(H8,"&lt;"&amp;10,A8,"="&amp;"test selection*")=1,"echec selection",IF(COUNTIFS(H8,"&lt;"&amp;10,A8,"="&amp;"examen*")=1,"echec examen",""))</f>
        <v>echec selection</v>
      </c>
      <c r="F8" s="3" t="str">
        <f t="array" aca="1" ref="F8" ca="1">IFERROR(IF(VLOOKUP(D8,INDIRECT("'"&amp;INDEX(periode,MATCH(TRUE,(COUNTIFS(INDIRECT("'"&amp;periode&amp;"'!$D2:$D30"),D8,INDIRECT("'"&amp;periode&amp;"'!$e2:$e30"),"="&amp;"echec selection")&gt;0),0))&amp;"'!$d2:$j30"),6,FALSE)=$A8,"","- echec en "&amp;INDEX(periode,MATCH(TRUE,(COUNTIFS(INDIRECT("'"&amp;periode&amp;"'!$d2:$d30"),D8,INDIRECT("'"&amp;periode&amp;"'!$e2:$e30"),"="&amp;"echec selection")&gt;0),0))&amp;" à " &amp; VLOOKUP(D265,INDIRECT("'"&amp;INDEX(periode,MATCH(TRUE,(COUNTIFS(INDIRECT("'"&amp;periode&amp;"'!$d2:$d30"),D8,INDIRECT("'"&amp;periode&amp;"'!$e2:$e30"),"="&amp;"echec selection")&gt;0),0))&amp;"'!$d2:$j30"),6,FALSE)),"")&amp;IFERROR(IF(VLOOKUP(D8,INDIRECT("'"&amp;INDEX(periode,MATCH(TRUE,(COUNTIFS(INDIRECT("'"&amp;periode&amp;"'!$D2:$D30"),D8,INDIRECT("'"&amp;periode&amp;"'!$e2:$e30"),"="&amp;"echec examen")&gt;0),0))&amp;"'!$D2:$j30"),6,FALSE)=$A8,"","- echec en "&amp;INDEX(periode,MATCH(TRUE,(COUNTIFS(INDIRECT("'"&amp;periode&amp;"'!$d2:$d30"),D8,INDIRECT("'"&amp;periode&amp;"'!$e2:$e30"),"="&amp;"echec selection")&gt;0),0))&amp;" à " &amp; VLOOKUP(D8,INDIRECT("'"&amp;INDEX(periode,MATCH(TRUE,(COUNTIFS(INDIRECT("'"&amp;periode&amp;"'!$d2:$d30"),D8,INDIRECT("'"&amp;periode&amp;"'!$d2:$e30"),"="&amp;"echec selection")&gt;0),0))&amp;"'!$d2:$j30"),6,FALSE)),"")</f>
        <v/>
      </c>
      <c r="G8" s="7"/>
      <c r="H8" s="7">
        <v>8</v>
      </c>
      <c r="I8" s="22" t="str">
        <f t="shared" si="1"/>
        <v xml:space="preserve">test selection1 </v>
      </c>
      <c r="J8" s="35" t="str">
        <f t="shared" si="2"/>
        <v>testme3</v>
      </c>
    </row>
    <row r="9" spans="1:10" x14ac:dyDescent="0.25">
      <c r="A9" s="6" t="s">
        <v>8</v>
      </c>
      <c r="B9" s="2" t="s">
        <v>11</v>
      </c>
      <c r="C9" s="7" t="s">
        <v>18</v>
      </c>
      <c r="D9" s="7" t="s">
        <v>37</v>
      </c>
      <c r="E9" s="7" t="str">
        <f t="shared" si="3"/>
        <v/>
      </c>
      <c r="F9" s="3" t="str">
        <f t="array" aca="1" ref="F9" ca="1">IFERROR(IF(VLOOKUP(D9,INDIRECT("'"&amp;INDEX(periode,MATCH(TRUE,(COUNTIFS(INDIRECT("'"&amp;periode&amp;"'!$D2:$D30"),D9,INDIRECT("'"&amp;periode&amp;"'!$e2:$e30"),"="&amp;"echec selection")&gt;0),0))&amp;"'!$d2:$j30"),6,FALSE)=$A9,"","- echec en "&amp;INDEX(periode,MATCH(TRUE,(COUNTIFS(INDIRECT("'"&amp;periode&amp;"'!$d2:$d30"),D9,INDIRECT("'"&amp;periode&amp;"'!$e2:$e30"),"="&amp;"echec selection")&gt;0),0))&amp;" à " &amp; VLOOKUP(D266,INDIRECT("'"&amp;INDEX(periode,MATCH(TRUE,(COUNTIFS(INDIRECT("'"&amp;periode&amp;"'!$d2:$d30"),D9,INDIRECT("'"&amp;periode&amp;"'!$e2:$e30"),"="&amp;"echec selection")&gt;0),0))&amp;"'!$d2:$j30"),6,FALSE)),"")&amp;IFERROR(IF(VLOOKUP(D9,INDIRECT("'"&amp;INDEX(periode,MATCH(TRUE,(COUNTIFS(INDIRECT("'"&amp;periode&amp;"'!$D2:$D30"),D9,INDIRECT("'"&amp;periode&amp;"'!$e2:$e30"),"="&amp;"echec examen")&gt;0),0))&amp;"'!$D2:$j30"),6,FALSE)=$A9,"","- echec en "&amp;INDEX(periode,MATCH(TRUE,(COUNTIFS(INDIRECT("'"&amp;periode&amp;"'!$d2:$d30"),D9,INDIRECT("'"&amp;periode&amp;"'!$e2:$e30"),"="&amp;"echec selection")&gt;0),0))&amp;" à " &amp; VLOOKUP(D9,INDIRECT("'"&amp;INDEX(periode,MATCH(TRUE,(COUNTIFS(INDIRECT("'"&amp;periode&amp;"'!$d2:$d30"),D9,INDIRECT("'"&amp;periode&amp;"'!$d2:$e30"),"="&amp;"echec selection")&gt;0),0))&amp;"'!$d2:$j30"),6,FALSE)),"")</f>
        <v/>
      </c>
      <c r="G9" s="7"/>
      <c r="H9" s="7">
        <v>13</v>
      </c>
      <c r="I9" s="22" t="str">
        <f t="shared" si="1"/>
        <v xml:space="preserve">test selection1 </v>
      </c>
      <c r="J9" s="35" t="str">
        <f t="shared" si="2"/>
        <v>testM4</v>
      </c>
    </row>
    <row r="10" spans="1:10" x14ac:dyDescent="0.25">
      <c r="A10" s="6" t="s">
        <v>8</v>
      </c>
      <c r="B10" s="2" t="s">
        <v>12</v>
      </c>
      <c r="C10" s="7" t="s">
        <v>28</v>
      </c>
      <c r="D10" s="7" t="s">
        <v>38</v>
      </c>
      <c r="E10" s="7" t="str">
        <f t="shared" si="3"/>
        <v/>
      </c>
      <c r="F10" s="3" t="str">
        <f t="array" aca="1" ref="F10" ca="1">IFERROR(IF(VLOOKUP(D10,INDIRECT("'"&amp;INDEX(periode,MATCH(TRUE,(COUNTIFS(INDIRECT("'"&amp;periode&amp;"'!$D2:$D30"),D10,INDIRECT("'"&amp;periode&amp;"'!$e2:$e30"),"="&amp;"echec selection")&gt;0),0))&amp;"'!$d2:$j30"),6,FALSE)=$A10,"","- echec en "&amp;INDEX(periode,MATCH(TRUE,(COUNTIFS(INDIRECT("'"&amp;periode&amp;"'!$d2:$d30"),D10,INDIRECT("'"&amp;periode&amp;"'!$e2:$e30"),"="&amp;"echec selection")&gt;0),0))&amp;" à " &amp; VLOOKUP(D267,INDIRECT("'"&amp;INDEX(periode,MATCH(TRUE,(COUNTIFS(INDIRECT("'"&amp;periode&amp;"'!$d2:$d30"),D10,INDIRECT("'"&amp;periode&amp;"'!$e2:$e30"),"="&amp;"echec selection")&gt;0),0))&amp;"'!$d2:$j30"),6,FALSE)),"")&amp;IFERROR(IF(VLOOKUP(D10,INDIRECT("'"&amp;INDEX(periode,MATCH(TRUE,(COUNTIFS(INDIRECT("'"&amp;periode&amp;"'!$D2:$D30"),D10,INDIRECT("'"&amp;periode&amp;"'!$e2:$e30"),"="&amp;"echec examen")&gt;0),0))&amp;"'!$D2:$j30"),6,FALSE)=$A10,"","- echec en "&amp;INDEX(periode,MATCH(TRUE,(COUNTIFS(INDIRECT("'"&amp;periode&amp;"'!$d2:$d30"),D10,INDIRECT("'"&amp;periode&amp;"'!$e2:$e30"),"="&amp;"echec selection")&gt;0),0))&amp;" à " &amp; VLOOKUP(D10,INDIRECT("'"&amp;INDEX(periode,MATCH(TRUE,(COUNTIFS(INDIRECT("'"&amp;periode&amp;"'!$d2:$d30"),D10,INDIRECT("'"&amp;periode&amp;"'!$d2:$e30"),"="&amp;"echec selection")&gt;0),0))&amp;"'!$d2:$j30"),6,FALSE)),"")</f>
        <v/>
      </c>
      <c r="G10" s="7"/>
      <c r="H10" s="7">
        <v>14</v>
      </c>
      <c r="I10" s="22" t="str">
        <f t="shared" si="1"/>
        <v xml:space="preserve">test selection1 </v>
      </c>
      <c r="J10" s="35" t="str">
        <f t="shared" si="2"/>
        <v>testM5</v>
      </c>
    </row>
    <row r="11" spans="1:10" x14ac:dyDescent="0.25">
      <c r="A11" s="6" t="s">
        <v>8</v>
      </c>
      <c r="B11" s="2" t="s">
        <v>23</v>
      </c>
      <c r="C11" s="7" t="s">
        <v>26</v>
      </c>
      <c r="D11" s="7" t="s">
        <v>33</v>
      </c>
      <c r="E11" s="7" t="str">
        <f t="shared" si="3"/>
        <v/>
      </c>
      <c r="F11" s="3" t="str">
        <f t="array" aca="1" ref="F11" ca="1">IFERROR(IF(VLOOKUP(D11,INDIRECT("'"&amp;INDEX(periode,MATCH(TRUE,(COUNTIFS(INDIRECT("'"&amp;periode&amp;"'!$D2:$D30"),D11,INDIRECT("'"&amp;periode&amp;"'!$e2:$e30"),"="&amp;"echec selection")&gt;0),0))&amp;"'!$d2:$j30"),6,FALSE)=$A11,"","- echec en "&amp;INDEX(periode,MATCH(TRUE,(COUNTIFS(INDIRECT("'"&amp;periode&amp;"'!$d2:$d30"),D11,INDIRECT("'"&amp;periode&amp;"'!$e2:$e30"),"="&amp;"echec selection")&gt;0),0))&amp;" à " &amp; VLOOKUP(D268,INDIRECT("'"&amp;INDEX(periode,MATCH(TRUE,(COUNTIFS(INDIRECT("'"&amp;periode&amp;"'!$d2:$d30"),D11,INDIRECT("'"&amp;periode&amp;"'!$e2:$e30"),"="&amp;"echec selection")&gt;0),0))&amp;"'!$d2:$j30"),6,FALSE)),"")&amp;IFERROR(IF(VLOOKUP(D11,INDIRECT("'"&amp;INDEX(periode,MATCH(TRUE,(COUNTIFS(INDIRECT("'"&amp;periode&amp;"'!$D2:$D30"),D11,INDIRECT("'"&amp;periode&amp;"'!$e2:$e30"),"="&amp;"echec examen")&gt;0),0))&amp;"'!$D2:$j30"),6,FALSE)=$A11,"","- echec en "&amp;INDEX(periode,MATCH(TRUE,(COUNTIFS(INDIRECT("'"&amp;periode&amp;"'!$d2:$d30"),D11,INDIRECT("'"&amp;periode&amp;"'!$e2:$e30"),"="&amp;"echec selection")&gt;0),0))&amp;" à " &amp; VLOOKUP(D11,INDIRECT("'"&amp;INDEX(periode,MATCH(TRUE,(COUNTIFS(INDIRECT("'"&amp;periode&amp;"'!$d2:$d30"),D11,INDIRECT("'"&amp;periode&amp;"'!$d2:$e30"),"="&amp;"echec selection")&gt;0),0))&amp;"'!$d2:$j30"),6,FALSE)),"")</f>
        <v/>
      </c>
      <c r="G11" s="7"/>
      <c r="H11" s="7">
        <v>15</v>
      </c>
      <c r="I11" s="22" t="str">
        <f t="shared" si="1"/>
        <v xml:space="preserve">test selection1 </v>
      </c>
      <c r="J11" s="35" t="str">
        <f t="shared" si="2"/>
        <v>testme4</v>
      </c>
    </row>
    <row r="12" spans="1:10" x14ac:dyDescent="0.25">
      <c r="A12" s="6" t="s">
        <v>8</v>
      </c>
      <c r="B12" s="2" t="s">
        <v>24</v>
      </c>
      <c r="C12" s="7" t="s">
        <v>29</v>
      </c>
      <c r="D12" s="7" t="s">
        <v>34</v>
      </c>
      <c r="E12" s="7" t="str">
        <f t="shared" si="3"/>
        <v/>
      </c>
      <c r="F12" s="3" t="str">
        <f t="array" aca="1" ref="F12" ca="1">IFERROR(IF(VLOOKUP(D12,INDIRECT("'"&amp;INDEX(periode,MATCH(TRUE,(COUNTIFS(INDIRECT("'"&amp;periode&amp;"'!$D2:$D30"),D12,INDIRECT("'"&amp;periode&amp;"'!$e2:$e30"),"="&amp;"echec selection")&gt;0),0))&amp;"'!$d2:$j30"),6,FALSE)=$A12,"","- echec en "&amp;INDEX(periode,MATCH(TRUE,(COUNTIFS(INDIRECT("'"&amp;periode&amp;"'!$d2:$d30"),D12,INDIRECT("'"&amp;periode&amp;"'!$e2:$e30"),"="&amp;"echec selection")&gt;0),0))&amp;" à " &amp; VLOOKUP(D269,INDIRECT("'"&amp;INDEX(periode,MATCH(TRUE,(COUNTIFS(INDIRECT("'"&amp;periode&amp;"'!$d2:$d30"),D12,INDIRECT("'"&amp;periode&amp;"'!$e2:$e30"),"="&amp;"echec selection")&gt;0),0))&amp;"'!$d2:$j30"),6,FALSE)),"")&amp;IFERROR(IF(VLOOKUP(D12,INDIRECT("'"&amp;INDEX(periode,MATCH(TRUE,(COUNTIFS(INDIRECT("'"&amp;periode&amp;"'!$D2:$D30"),D12,INDIRECT("'"&amp;periode&amp;"'!$e2:$e30"),"="&amp;"echec examen")&gt;0),0))&amp;"'!$D2:$j30"),6,FALSE)=$A12,"","- echec en "&amp;INDEX(periode,MATCH(TRUE,(COUNTIFS(INDIRECT("'"&amp;periode&amp;"'!$d2:$d30"),D12,INDIRECT("'"&amp;periode&amp;"'!$e2:$e30"),"="&amp;"echec selection")&gt;0),0))&amp;" à " &amp; VLOOKUP(D12,INDIRECT("'"&amp;INDEX(periode,MATCH(TRUE,(COUNTIFS(INDIRECT("'"&amp;periode&amp;"'!$d2:$d30"),D12,INDIRECT("'"&amp;periode&amp;"'!$d2:$e30"),"="&amp;"echec selection")&gt;0),0))&amp;"'!$d2:$j30"),6,FALSE)),"")</f>
        <v/>
      </c>
      <c r="G12" s="7"/>
      <c r="H12" s="7">
        <v>10</v>
      </c>
      <c r="I12" s="22" t="str">
        <f t="shared" si="1"/>
        <v xml:space="preserve">test selection1 </v>
      </c>
      <c r="J12" s="35" t="str">
        <f t="shared" si="2"/>
        <v>testme5</v>
      </c>
    </row>
    <row r="13" spans="1:10" x14ac:dyDescent="0.25">
      <c r="A13" s="6" t="s">
        <v>41</v>
      </c>
      <c r="B13" s="8"/>
      <c r="C13" s="8"/>
      <c r="D13" s="8"/>
      <c r="E13" s="8" t="str">
        <f t="shared" si="3"/>
        <v/>
      </c>
      <c r="F13" s="8" t="str">
        <f t="array" aca="1" ref="F13" ca="1">IFERROR(IF(VLOOKUP(D13,INDIRECT("'"&amp;INDEX(periode,MATCH(TRUE,(COUNTIFS(INDIRECT("'"&amp;periode&amp;"'!$D2:$D30"),D13,INDIRECT("'"&amp;periode&amp;"'!$e2:$e30"),"="&amp;"echec selection")&gt;0),0))&amp;"'!$d2:$j30"),6,FALSE)=$A13,"","- echec en "&amp;INDEX(periode,MATCH(TRUE,(COUNTIFS(INDIRECT("'"&amp;periode&amp;"'!$d2:$d30"),D13,INDIRECT("'"&amp;periode&amp;"'!$e2:$e30"),"="&amp;"echec selection")&gt;0),0))&amp;" à " &amp; VLOOKUP(D270,INDIRECT("'"&amp;INDEX(periode,MATCH(TRUE,(COUNTIFS(INDIRECT("'"&amp;periode&amp;"'!$d2:$d30"),D13,INDIRECT("'"&amp;periode&amp;"'!$e2:$e30"),"="&amp;"echec selection")&gt;0),0))&amp;"'!$d2:$j30"),6,FALSE)),"")&amp;IFERROR(IF(VLOOKUP(D13,INDIRECT("'"&amp;INDEX(periode,MATCH(TRUE,(COUNTIFS(INDIRECT("'"&amp;periode&amp;"'!$D2:$D30"),D13,INDIRECT("'"&amp;periode&amp;"'!$e2:$e30"),"="&amp;"echec examen")&gt;0),0))&amp;"'!$D2:$j30"),6,FALSE)=$A13,"","- echec en "&amp;INDEX(periode,MATCH(TRUE,(COUNTIFS(INDIRECT("'"&amp;periode&amp;"'!$d2:$d30"),D13,INDIRECT("'"&amp;periode&amp;"'!$e2:$e30"),"="&amp;"echec selection")&gt;0),0))&amp;" à " &amp; VLOOKUP(D13,INDIRECT("'"&amp;INDEX(periode,MATCH(TRUE,(COUNTIFS(INDIRECT("'"&amp;periode&amp;"'!$d2:$d30"),D13,INDIRECT("'"&amp;periode&amp;"'!$d2:$e30"),"="&amp;"echec selection")&gt;0),0))&amp;"'!$d2:$j30"),6,FALSE)),"")</f>
        <v/>
      </c>
      <c r="G13" s="8"/>
      <c r="H13" s="9"/>
      <c r="I13" s="22" t="str">
        <f t="shared" si="1"/>
        <v xml:space="preserve">test selection2 </v>
      </c>
      <c r="J13" s="35" t="str">
        <f t="shared" si="2"/>
        <v>test</v>
      </c>
    </row>
    <row r="14" spans="1:10" x14ac:dyDescent="0.25">
      <c r="A14" s="6" t="s">
        <v>41</v>
      </c>
      <c r="B14" s="2" t="s">
        <v>13</v>
      </c>
      <c r="C14" s="14" t="s">
        <v>47</v>
      </c>
      <c r="D14" s="2" t="s">
        <v>50</v>
      </c>
      <c r="E14" s="3" t="str">
        <f t="shared" si="3"/>
        <v/>
      </c>
      <c r="F14" s="3" t="str">
        <f t="array" aca="1" ref="F14" ca="1">IFERROR(IF(VLOOKUP(D14,INDIRECT("'"&amp;INDEX(periode,MATCH(TRUE,(COUNTIFS(INDIRECT("'"&amp;periode&amp;"'!$D2:$D30"),D14,INDIRECT("'"&amp;periode&amp;"'!$e2:$e30"),"="&amp;"echec selection")&gt;0),0))&amp;"'!$d2:$j30"),6,FALSE)=$A14,"","- echec en "&amp;INDEX(periode,MATCH(TRUE,(COUNTIFS(INDIRECT("'"&amp;periode&amp;"'!$d2:$d30"),D14,INDIRECT("'"&amp;periode&amp;"'!$e2:$e30"),"="&amp;"echec selection")&gt;0),0))&amp;" à " &amp; VLOOKUP(D271,INDIRECT("'"&amp;INDEX(periode,MATCH(TRUE,(COUNTIFS(INDIRECT("'"&amp;periode&amp;"'!$d2:$d30"),D14,INDIRECT("'"&amp;periode&amp;"'!$e2:$e30"),"="&amp;"echec selection")&gt;0),0))&amp;"'!$d2:$j30"),6,FALSE)),"")&amp;IFERROR(IF(VLOOKUP(D14,INDIRECT("'"&amp;INDEX(periode,MATCH(TRUE,(COUNTIFS(INDIRECT("'"&amp;periode&amp;"'!$D2:$D30"),D14,INDIRECT("'"&amp;periode&amp;"'!$e2:$e30"),"="&amp;"echec examen")&gt;0),0))&amp;"'!$D2:$j30"),6,FALSE)=$A14,"","- echec en "&amp;INDEX(periode,MATCH(TRUE,(COUNTIFS(INDIRECT("'"&amp;periode&amp;"'!$d2:$d30"),D14,INDIRECT("'"&amp;periode&amp;"'!$e2:$e30"),"="&amp;"echec selection")&gt;0),0))&amp;" à " &amp; VLOOKUP(D14,INDIRECT("'"&amp;INDEX(periode,MATCH(TRUE,(COUNTIFS(INDIRECT("'"&amp;periode&amp;"'!$d2:$d30"),D14,INDIRECT("'"&amp;periode&amp;"'!$d2:$e30"),"="&amp;"echec selection")&gt;0),0))&amp;"'!$d2:$j30"),6,FALSE)),"")</f>
        <v/>
      </c>
      <c r="G14" s="4" t="str">
        <f t="array" aca="1" ref="G14" ca="1">IFERROR(IF(VLOOKUP(D14,INDIRECT("'"&amp;INDEX(periode,MATCH(TRUE,(COUNTIFS(INDIRECT("'"&amp;periode&amp;"'!$e2:$e30"),D14,INDIRECT("'"&amp;periode&amp;"'!$f2:$f30"),"="&amp;"ajourné")&gt;0),0))&amp;"'!$e2:$o30"),10,FALSE)=$A14,"","- ajourné en "&amp;INDEX(periode,MATCH(TRUE,(COUNTIFS(INDIRECT("'"&amp;periode&amp;"'!$e2:$e30"),D14,INDIRECT("'"&amp;periode&amp;"'!$f2:$f30"),"="&amp;"ajourné")&gt;0),0))&amp;" à " &amp; VLOOKUP(D14,INDIRECT("'"&amp;INDEX(periode,MATCH(TRUE,(COUNTIFS(INDIRECT("'"&amp;periode&amp;"'!$e2:$e30"),D14,INDIRECT("'"&amp;periode&amp;"'!$f2:$f30"),"="&amp;"ajourné")&gt;0),0))&amp;"'!$e2:$o30"),10,FALSE)),"")&amp;IFERROR(IF(VLOOKUP(D14,INDIRECT("'"&amp;INDEX(periode,MATCH(TRUE,(COUNTIFS(INDIRECT("'"&amp;periode&amp;"'!$e2:$e30"),D14,INDIRECT("'"&amp;periode&amp;"'!$f2:$f30"),"="&amp;"radié")&gt;0),0))&amp;"'!$e2:$o30"),10,FALSE)=$A14,"","- radié en "&amp;INDEX(periode,MATCH(TRUE,(COUNTIFS(INDIRECT("'"&amp;periode&amp;"'!$e2:$e30"),D14,INDIRECT("'"&amp;periode&amp;"'!$f2:$f30"),"="&amp;"radié")&gt;0),0))&amp;" à " &amp; VLOOKUP(D14,INDIRECT("'"&amp;INDEX(periode,MATCH(TRUE,(COUNTIFS(INDIRECT("'"&amp;periode&amp;"'!$e2:$e30"),D14,INDIRECT("'"&amp;periode&amp;"'!$f2:$f30"),"="&amp;"radié")&gt;0),0))&amp;"'!$e2:$o30"),10,FALSE)),"")&amp;IFERROR(IF(VLOOKUP(D14,INDIRECT("'"&amp;INDEX(periode,MATCH(TRUE,(COUNTIFS(INDIRECT("'"&amp;periode&amp;"'!$e2:$e30"),D14,INDIRECT("'"&amp;periode&amp;"'!$f2:$f30"),"="&amp;"echec")&gt;0),0))&amp;"'!$e2:$o30"),10,FALSE)=$A14,"","- echec en "&amp;INDEX(periode,MATCH(TRUE,(COUNTIFS(INDIRECT("'"&amp;periode&amp;"'!$e2:$e30"),D14,INDIRECT("'"&amp;periode&amp;"'!$f2:$f30"),"="&amp;"echec")&gt;0),0))&amp;" à " &amp; VLOOKUP(D14,INDIRECT("'"&amp;INDEX(periode,MATCH(TRUE,(COUNTIFS(INDIRECT("'"&amp;periode&amp;"'!$e2:$e30"),D14,INDIRECT("'"&amp;periode&amp;"'!$f2:$f30"),"="&amp;"echec")&gt;0),0))&amp;"'!$e2:$o30"),10,FALSE)),"")</f>
        <v/>
      </c>
      <c r="H14" s="5">
        <v>12</v>
      </c>
      <c r="I14" s="22" t="str">
        <f t="shared" si="1"/>
        <v xml:space="preserve">test selection2 </v>
      </c>
      <c r="J14" s="35" t="str">
        <f t="shared" si="2"/>
        <v>testM7</v>
      </c>
    </row>
    <row r="15" spans="1:10" x14ac:dyDescent="0.25">
      <c r="A15" s="6" t="s">
        <v>41</v>
      </c>
      <c r="B15" s="2" t="s">
        <v>14</v>
      </c>
      <c r="C15" s="7" t="s">
        <v>48</v>
      </c>
      <c r="D15" s="2" t="s">
        <v>51</v>
      </c>
      <c r="E15" s="7" t="str">
        <f t="shared" si="3"/>
        <v/>
      </c>
      <c r="F15" s="3" t="str">
        <f t="array" aca="1" ref="F15" ca="1">IFERROR(IF(VLOOKUP(D15,INDIRECT("'"&amp;INDEX(periode,MATCH(TRUE,(COUNTIFS(INDIRECT("'"&amp;periode&amp;"'!$D2:$D30"),D15,INDIRECT("'"&amp;periode&amp;"'!$e2:$e30"),"="&amp;"echec selection")&gt;0),0))&amp;"'!$d2:$j30"),6,FALSE)=$A15,"","- echec en "&amp;INDEX(periode,MATCH(TRUE,(COUNTIFS(INDIRECT("'"&amp;periode&amp;"'!$d2:$d30"),D15,INDIRECT("'"&amp;periode&amp;"'!$e2:$e30"),"="&amp;"echec selection")&gt;0),0))&amp;" à " &amp; VLOOKUP(D272,INDIRECT("'"&amp;INDEX(periode,MATCH(TRUE,(COUNTIFS(INDIRECT("'"&amp;periode&amp;"'!$d2:$d30"),D15,INDIRECT("'"&amp;periode&amp;"'!$e2:$e30"),"="&amp;"echec selection")&gt;0),0))&amp;"'!$d2:$j30"),6,FALSE)),"")&amp;IFERROR(IF(VLOOKUP(D15,INDIRECT("'"&amp;INDEX(periode,MATCH(TRUE,(COUNTIFS(INDIRECT("'"&amp;periode&amp;"'!$D2:$D30"),D15,INDIRECT("'"&amp;periode&amp;"'!$e2:$e30"),"="&amp;"echec examen")&gt;0),0))&amp;"'!$D2:$j30"),6,FALSE)=$A15,"","- echec en "&amp;INDEX(periode,MATCH(TRUE,(COUNTIFS(INDIRECT("'"&amp;periode&amp;"'!$d2:$d30"),D15,INDIRECT("'"&amp;periode&amp;"'!$e2:$e30"),"="&amp;"echec selection")&gt;0),0))&amp;" à " &amp; VLOOKUP(D15,INDIRECT("'"&amp;INDEX(periode,MATCH(TRUE,(COUNTIFS(INDIRECT("'"&amp;periode&amp;"'!$d2:$d30"),D15,INDIRECT("'"&amp;periode&amp;"'!$d2:$e30"),"="&amp;"echec selection")&gt;0),0))&amp;"'!$d2:$j30"),6,FALSE)),"")</f>
        <v/>
      </c>
      <c r="G15" s="7"/>
      <c r="H15" s="7">
        <v>18</v>
      </c>
      <c r="I15" s="22" t="str">
        <f t="shared" si="1"/>
        <v xml:space="preserve">test selection2 </v>
      </c>
      <c r="J15" s="35" t="str">
        <f t="shared" si="2"/>
        <v>testM8</v>
      </c>
    </row>
    <row r="16" spans="1:10" x14ac:dyDescent="0.25">
      <c r="A16" s="6" t="s">
        <v>41</v>
      </c>
      <c r="B16" s="2" t="s">
        <v>15</v>
      </c>
      <c r="C16" s="7" t="s">
        <v>49</v>
      </c>
      <c r="D16" s="2" t="s">
        <v>52</v>
      </c>
      <c r="E16" s="7" t="str">
        <f t="shared" si="3"/>
        <v>echec selection</v>
      </c>
      <c r="F16" s="3" t="str">
        <f t="array" aca="1" ref="F16" ca="1">IFERROR(IF(VLOOKUP(D16,INDIRECT("'"&amp;INDEX(periode,MATCH(TRUE,(COUNTIFS(INDIRECT("'"&amp;periode&amp;"'!$D2:$D30"),D16,INDIRECT("'"&amp;periode&amp;"'!$e2:$e30"),"="&amp;"echec selection")&gt;0),0))&amp;"'!$d2:$j30"),6,FALSE)=$A16,"","- echec en "&amp;INDEX(periode,MATCH(TRUE,(COUNTIFS(INDIRECT("'"&amp;periode&amp;"'!$d2:$d30"),D16,INDIRECT("'"&amp;periode&amp;"'!$e2:$e30"),"="&amp;"echec selection")&gt;0),0))&amp;" à " &amp; VLOOKUP(D273,INDIRECT("'"&amp;INDEX(periode,MATCH(TRUE,(COUNTIFS(INDIRECT("'"&amp;periode&amp;"'!$d2:$d30"),D16,INDIRECT("'"&amp;periode&amp;"'!$e2:$e30"),"="&amp;"echec selection")&gt;0),0))&amp;"'!$d2:$j30"),6,FALSE)),"")&amp;IFERROR(IF(VLOOKUP(D16,INDIRECT("'"&amp;INDEX(periode,MATCH(TRUE,(COUNTIFS(INDIRECT("'"&amp;periode&amp;"'!$D2:$D30"),D16,INDIRECT("'"&amp;periode&amp;"'!$e2:$e30"),"="&amp;"echec examen")&gt;0),0))&amp;"'!$D2:$j30"),6,FALSE)=$A16,"","- echec en "&amp;INDEX(periode,MATCH(TRUE,(COUNTIFS(INDIRECT("'"&amp;periode&amp;"'!$d2:$d30"),D16,INDIRECT("'"&amp;periode&amp;"'!$e2:$e30"),"="&amp;"echec selection")&gt;0),0))&amp;" à " &amp; VLOOKUP(D16,INDIRECT("'"&amp;INDEX(periode,MATCH(TRUE,(COUNTIFS(INDIRECT("'"&amp;periode&amp;"'!$d2:$d30"),D16,INDIRECT("'"&amp;periode&amp;"'!$d2:$e30"),"="&amp;"echec selection")&gt;0),0))&amp;"'!$d2:$j30"),6,FALSE)),"")</f>
        <v/>
      </c>
      <c r="G16" s="7" t="s">
        <v>39</v>
      </c>
      <c r="H16" s="7">
        <v>0</v>
      </c>
      <c r="I16" s="22" t="str">
        <f t="shared" si="1"/>
        <v xml:space="preserve">test selection2 </v>
      </c>
      <c r="J16" s="35" t="str">
        <f t="shared" si="2"/>
        <v>testM9</v>
      </c>
    </row>
    <row r="17" spans="1:10" x14ac:dyDescent="0.25">
      <c r="A17" s="6" t="s">
        <v>41</v>
      </c>
      <c r="B17" s="2" t="s">
        <v>16</v>
      </c>
      <c r="C17" s="14" t="s">
        <v>47</v>
      </c>
      <c r="D17" s="2" t="s">
        <v>53</v>
      </c>
      <c r="E17" s="7" t="str">
        <f t="shared" si="3"/>
        <v>echec selection</v>
      </c>
      <c r="F17" s="3" t="str">
        <f t="array" aca="1" ref="F17" ca="1">IFERROR(IF(VLOOKUP(D17,INDIRECT("'"&amp;INDEX(periode,MATCH(TRUE,(COUNTIFS(INDIRECT("'"&amp;periode&amp;"'!$D2:$D30"),D17,INDIRECT("'"&amp;periode&amp;"'!$e2:$e30"),"="&amp;"echec selection")&gt;0),0))&amp;"'!$d2:$j30"),6,FALSE)=$A17,"","- echec en "&amp;INDEX(periode,MATCH(TRUE,(COUNTIFS(INDIRECT("'"&amp;periode&amp;"'!$d2:$d30"),D17,INDIRECT("'"&amp;periode&amp;"'!$e2:$e30"),"="&amp;"echec selection")&gt;0),0))&amp;" à " &amp; VLOOKUP(D274,INDIRECT("'"&amp;INDEX(periode,MATCH(TRUE,(COUNTIFS(INDIRECT("'"&amp;periode&amp;"'!$d2:$d30"),D17,INDIRECT("'"&amp;periode&amp;"'!$e2:$e30"),"="&amp;"echec selection")&gt;0),0))&amp;"'!$d2:$j30"),6,FALSE)),"")&amp;IFERROR(IF(VLOOKUP(D17,INDIRECT("'"&amp;INDEX(periode,MATCH(TRUE,(COUNTIFS(INDIRECT("'"&amp;periode&amp;"'!$D2:$D30"),D17,INDIRECT("'"&amp;periode&amp;"'!$e2:$e30"),"="&amp;"echec examen")&gt;0),0))&amp;"'!$D2:$j30"),6,FALSE)=$A17,"","- echec en "&amp;INDEX(periode,MATCH(TRUE,(COUNTIFS(INDIRECT("'"&amp;periode&amp;"'!$d2:$d30"),D17,INDIRECT("'"&amp;periode&amp;"'!$e2:$e30"),"="&amp;"echec selection")&gt;0),0))&amp;" à " &amp; VLOOKUP(D17,INDIRECT("'"&amp;INDEX(periode,MATCH(TRUE,(COUNTIFS(INDIRECT("'"&amp;periode&amp;"'!$d2:$d30"),D17,INDIRECT("'"&amp;periode&amp;"'!$d2:$e30"),"="&amp;"echec selection")&gt;0),0))&amp;"'!$d2:$j30"),6,FALSE)),"")</f>
        <v/>
      </c>
      <c r="G17" s="7"/>
      <c r="H17" s="7">
        <v>9</v>
      </c>
      <c r="I17" s="22" t="str">
        <f t="shared" si="1"/>
        <v xml:space="preserve">test selection2 </v>
      </c>
      <c r="J17" s="35" t="str">
        <f t="shared" si="2"/>
        <v>testM10</v>
      </c>
    </row>
    <row r="18" spans="1:10" x14ac:dyDescent="0.25">
      <c r="A18" s="6" t="s">
        <v>41</v>
      </c>
      <c r="B18" s="2" t="s">
        <v>17</v>
      </c>
      <c r="C18" s="7" t="s">
        <v>48</v>
      </c>
      <c r="D18" s="2" t="s">
        <v>54</v>
      </c>
      <c r="E18" s="7" t="str">
        <f t="shared" si="3"/>
        <v/>
      </c>
      <c r="F18" s="3" t="str">
        <f t="array" aca="1" ref="F18" ca="1">IFERROR(IF(VLOOKUP(D18,INDIRECT("'"&amp;INDEX(periode,MATCH(TRUE,(COUNTIFS(INDIRECT("'"&amp;periode&amp;"'!$D2:$D30"),D18,INDIRECT("'"&amp;periode&amp;"'!$e2:$e30"),"="&amp;"echec selection")&gt;0),0))&amp;"'!$d2:$j30"),6,FALSE)=$A18,"","- echec en "&amp;INDEX(periode,MATCH(TRUE,(COUNTIFS(INDIRECT("'"&amp;periode&amp;"'!$d2:$d30"),D18,INDIRECT("'"&amp;periode&amp;"'!$e2:$e30"),"="&amp;"echec selection")&gt;0),0))&amp;" à " &amp; VLOOKUP(D275,INDIRECT("'"&amp;INDEX(periode,MATCH(TRUE,(COUNTIFS(INDIRECT("'"&amp;periode&amp;"'!$d2:$d30"),D18,INDIRECT("'"&amp;periode&amp;"'!$e2:$e30"),"="&amp;"echec selection")&gt;0),0))&amp;"'!$d2:$j30"),6,FALSE)),"")&amp;IFERROR(IF(VLOOKUP(D18,INDIRECT("'"&amp;INDEX(periode,MATCH(TRUE,(COUNTIFS(INDIRECT("'"&amp;periode&amp;"'!$D2:$D30"),D18,INDIRECT("'"&amp;periode&amp;"'!$e2:$e30"),"="&amp;"echec examen")&gt;0),0))&amp;"'!$D2:$j30"),6,FALSE)=$A18,"","- echec en "&amp;INDEX(periode,MATCH(TRUE,(COUNTIFS(INDIRECT("'"&amp;periode&amp;"'!$d2:$d30"),D18,INDIRECT("'"&amp;periode&amp;"'!$e2:$e30"),"="&amp;"echec selection")&gt;0),0))&amp;" à " &amp; VLOOKUP(D18,INDIRECT("'"&amp;INDEX(periode,MATCH(TRUE,(COUNTIFS(INDIRECT("'"&amp;periode&amp;"'!$d2:$d30"),D18,INDIRECT("'"&amp;periode&amp;"'!$d2:$e30"),"="&amp;"echec selection")&gt;0),0))&amp;"'!$d2:$j30"),6,FALSE)),"")</f>
        <v/>
      </c>
      <c r="G18" s="7" t="s">
        <v>40</v>
      </c>
      <c r="H18" s="7"/>
      <c r="I18" s="22" t="str">
        <f t="shared" si="1"/>
        <v xml:space="preserve">test selection2 </v>
      </c>
      <c r="J18" s="35" t="str">
        <f t="shared" si="2"/>
        <v>testM11</v>
      </c>
    </row>
    <row r="19" spans="1:10" x14ac:dyDescent="0.25">
      <c r="A19" s="6" t="s">
        <v>41</v>
      </c>
      <c r="B19" s="2" t="s">
        <v>42</v>
      </c>
      <c r="C19" s="7" t="s">
        <v>49</v>
      </c>
      <c r="D19" s="2" t="s">
        <v>55</v>
      </c>
      <c r="E19" s="7" t="str">
        <f t="shared" si="3"/>
        <v>echec selection</v>
      </c>
      <c r="F19" s="3" t="str">
        <f t="array" aca="1" ref="F19" ca="1">IFERROR(IF(VLOOKUP(D19,INDIRECT("'"&amp;INDEX(periode,MATCH(TRUE,(COUNTIFS(INDIRECT("'"&amp;periode&amp;"'!$D2:$D30"),D19,INDIRECT("'"&amp;periode&amp;"'!$e2:$e30"),"="&amp;"echec selection")&gt;0),0))&amp;"'!$d2:$j30"),6,FALSE)=$A19,"","- echec en "&amp;INDEX(periode,MATCH(TRUE,(COUNTIFS(INDIRECT("'"&amp;periode&amp;"'!$d2:$d30"),D19,INDIRECT("'"&amp;periode&amp;"'!$e2:$e30"),"="&amp;"echec selection")&gt;0),0))&amp;" à " &amp; VLOOKUP(D276,INDIRECT("'"&amp;INDEX(periode,MATCH(TRUE,(COUNTIFS(INDIRECT("'"&amp;periode&amp;"'!$d2:$d30"),D19,INDIRECT("'"&amp;periode&amp;"'!$e2:$e30"),"="&amp;"echec selection")&gt;0),0))&amp;"'!$d2:$j30"),6,FALSE)),"")&amp;IFERROR(IF(VLOOKUP(D19,INDIRECT("'"&amp;INDEX(periode,MATCH(TRUE,(COUNTIFS(INDIRECT("'"&amp;periode&amp;"'!$D2:$D30"),D19,INDIRECT("'"&amp;periode&amp;"'!$e2:$e30"),"="&amp;"echec examen")&gt;0),0))&amp;"'!$D2:$j30"),6,FALSE)=$A19,"","- echec en "&amp;INDEX(periode,MATCH(TRUE,(COUNTIFS(INDIRECT("'"&amp;periode&amp;"'!$d2:$d30"),D19,INDIRECT("'"&amp;periode&amp;"'!$e2:$e30"),"="&amp;"echec selection")&gt;0),0))&amp;" à " &amp; VLOOKUP(D19,INDIRECT("'"&amp;INDEX(periode,MATCH(TRUE,(COUNTIFS(INDIRECT("'"&amp;periode&amp;"'!$d2:$d30"),D19,INDIRECT("'"&amp;periode&amp;"'!$d2:$e30"),"="&amp;"echec selection")&gt;0),0))&amp;"'!$d2:$j30"),6,FALSE)),"")</f>
        <v/>
      </c>
      <c r="G19" s="7"/>
      <c r="H19" s="7">
        <v>8</v>
      </c>
      <c r="I19" s="22" t="str">
        <f t="shared" si="1"/>
        <v xml:space="preserve">test selection2 </v>
      </c>
      <c r="J19" s="35" t="str">
        <f t="shared" si="2"/>
        <v>testM12</v>
      </c>
    </row>
    <row r="20" spans="1:10" x14ac:dyDescent="0.25">
      <c r="A20" s="6" t="s">
        <v>41</v>
      </c>
      <c r="B20" s="2" t="s">
        <v>43</v>
      </c>
      <c r="C20" s="14" t="s">
        <v>47</v>
      </c>
      <c r="D20" s="2" t="s">
        <v>56</v>
      </c>
      <c r="E20" s="7" t="str">
        <f t="shared" si="3"/>
        <v/>
      </c>
      <c r="F20" s="3" t="str">
        <f t="array" aca="1" ref="F20" ca="1">IFERROR(IF(VLOOKUP(D20,INDIRECT("'"&amp;INDEX(periode,MATCH(TRUE,(COUNTIFS(INDIRECT("'"&amp;periode&amp;"'!$D2:$D30"),D20,INDIRECT("'"&amp;periode&amp;"'!$e2:$e30"),"="&amp;"echec selection")&gt;0),0))&amp;"'!$d2:$j30"),6,FALSE)=$A20,"","- echec en "&amp;INDEX(periode,MATCH(TRUE,(COUNTIFS(INDIRECT("'"&amp;periode&amp;"'!$d2:$d30"),D20,INDIRECT("'"&amp;periode&amp;"'!$e2:$e30"),"="&amp;"echec selection")&gt;0),0))&amp;" à " &amp; VLOOKUP(D277,INDIRECT("'"&amp;INDEX(periode,MATCH(TRUE,(COUNTIFS(INDIRECT("'"&amp;periode&amp;"'!$d2:$d30"),D20,INDIRECT("'"&amp;periode&amp;"'!$e2:$e30"),"="&amp;"echec selection")&gt;0),0))&amp;"'!$d2:$j30"),6,FALSE)),"")&amp;IFERROR(IF(VLOOKUP(D20,INDIRECT("'"&amp;INDEX(periode,MATCH(TRUE,(COUNTIFS(INDIRECT("'"&amp;periode&amp;"'!$D2:$D30"),D20,INDIRECT("'"&amp;periode&amp;"'!$e2:$e30"),"="&amp;"echec examen")&gt;0),0))&amp;"'!$D2:$j30"),6,FALSE)=$A20,"","- echec en "&amp;INDEX(periode,MATCH(TRUE,(COUNTIFS(INDIRECT("'"&amp;periode&amp;"'!$d2:$d30"),D20,INDIRECT("'"&amp;periode&amp;"'!$e2:$e30"),"="&amp;"echec selection")&gt;0),0))&amp;" à " &amp; VLOOKUP(D20,INDIRECT("'"&amp;INDEX(periode,MATCH(TRUE,(COUNTIFS(INDIRECT("'"&amp;periode&amp;"'!$d2:$d30"),D20,INDIRECT("'"&amp;periode&amp;"'!$d2:$e30"),"="&amp;"echec selection")&gt;0),0))&amp;"'!$d2:$j30"),6,FALSE)),"")</f>
        <v/>
      </c>
      <c r="G20" s="7"/>
      <c r="H20" s="7">
        <v>13</v>
      </c>
      <c r="I20" s="22" t="str">
        <f t="shared" si="1"/>
        <v xml:space="preserve">test selection2 </v>
      </c>
      <c r="J20" s="35" t="str">
        <f t="shared" si="2"/>
        <v>testM13</v>
      </c>
    </row>
    <row r="21" spans="1:10" x14ac:dyDescent="0.25">
      <c r="A21" s="6" t="s">
        <v>41</v>
      </c>
      <c r="B21" s="2" t="s">
        <v>44</v>
      </c>
      <c r="C21" s="7" t="s">
        <v>48</v>
      </c>
      <c r="D21" s="2" t="s">
        <v>57</v>
      </c>
      <c r="E21" s="7" t="str">
        <f t="shared" si="3"/>
        <v/>
      </c>
      <c r="F21" s="3" t="str">
        <f t="array" aca="1" ref="F21" ca="1">IFERROR(IF(VLOOKUP(D21,INDIRECT("'"&amp;INDEX(periode,MATCH(TRUE,(COUNTIFS(INDIRECT("'"&amp;periode&amp;"'!$D2:$D30"),D21,INDIRECT("'"&amp;periode&amp;"'!$e2:$e30"),"="&amp;"echec selection")&gt;0),0))&amp;"'!$d2:$j30"),6,FALSE)=$A21,"","- echec en "&amp;INDEX(periode,MATCH(TRUE,(COUNTIFS(INDIRECT("'"&amp;periode&amp;"'!$d2:$d30"),D21,INDIRECT("'"&amp;periode&amp;"'!$e2:$e30"),"="&amp;"echec selection")&gt;0),0))&amp;" à " &amp; VLOOKUP(D278,INDIRECT("'"&amp;INDEX(periode,MATCH(TRUE,(COUNTIFS(INDIRECT("'"&amp;periode&amp;"'!$d2:$d30"),D21,INDIRECT("'"&amp;periode&amp;"'!$e2:$e30"),"="&amp;"echec selection")&gt;0),0))&amp;"'!$d2:$j30"),6,FALSE)),"")&amp;IFERROR(IF(VLOOKUP(D21,INDIRECT("'"&amp;INDEX(periode,MATCH(TRUE,(COUNTIFS(INDIRECT("'"&amp;periode&amp;"'!$D2:$D30"),D21,INDIRECT("'"&amp;periode&amp;"'!$e2:$e30"),"="&amp;"echec examen")&gt;0),0))&amp;"'!$D2:$j30"),6,FALSE)=$A21,"","- echec en "&amp;INDEX(periode,MATCH(TRUE,(COUNTIFS(INDIRECT("'"&amp;periode&amp;"'!$d2:$d30"),D21,INDIRECT("'"&amp;periode&amp;"'!$e2:$e30"),"="&amp;"echec selection")&gt;0),0))&amp;" à " &amp; VLOOKUP(D21,INDIRECT("'"&amp;INDEX(periode,MATCH(TRUE,(COUNTIFS(INDIRECT("'"&amp;periode&amp;"'!$d2:$d30"),D21,INDIRECT("'"&amp;periode&amp;"'!$d2:$e30"),"="&amp;"echec selection")&gt;0),0))&amp;"'!$d2:$j30"),6,FALSE)),"")</f>
        <v/>
      </c>
      <c r="G21" s="7"/>
      <c r="H21" s="7">
        <v>14</v>
      </c>
      <c r="I21" s="22" t="str">
        <f t="shared" si="1"/>
        <v xml:space="preserve">test selection2 </v>
      </c>
      <c r="J21" s="35" t="str">
        <f t="shared" si="2"/>
        <v>testM14</v>
      </c>
    </row>
    <row r="22" spans="1:10" x14ac:dyDescent="0.25">
      <c r="A22" s="6" t="s">
        <v>41</v>
      </c>
      <c r="B22" s="2" t="s">
        <v>45</v>
      </c>
      <c r="C22" s="7" t="s">
        <v>49</v>
      </c>
      <c r="D22" s="2" t="s">
        <v>58</v>
      </c>
      <c r="E22" s="7" t="str">
        <f t="shared" si="3"/>
        <v/>
      </c>
      <c r="F22" s="3" t="str">
        <f t="array" aca="1" ref="F22" ca="1">IFERROR(IF(VLOOKUP(D22,INDIRECT("'"&amp;INDEX(periode,MATCH(TRUE,(COUNTIFS(INDIRECT("'"&amp;periode&amp;"'!$D2:$D30"),D22,INDIRECT("'"&amp;periode&amp;"'!$e2:$e30"),"="&amp;"echec selection")&gt;0),0))&amp;"'!$d2:$j30"),6,FALSE)=$A22,"","- echec en "&amp;INDEX(periode,MATCH(TRUE,(COUNTIFS(INDIRECT("'"&amp;periode&amp;"'!$d2:$d30"),D22,INDIRECT("'"&amp;periode&amp;"'!$e2:$e30"),"="&amp;"echec selection")&gt;0),0))&amp;" à " &amp; VLOOKUP(D279,INDIRECT("'"&amp;INDEX(periode,MATCH(TRUE,(COUNTIFS(INDIRECT("'"&amp;periode&amp;"'!$d2:$d30"),D22,INDIRECT("'"&amp;periode&amp;"'!$e2:$e30"),"="&amp;"echec selection")&gt;0),0))&amp;"'!$d2:$j30"),6,FALSE)),"")&amp;IFERROR(IF(VLOOKUP(D22,INDIRECT("'"&amp;INDEX(periode,MATCH(TRUE,(COUNTIFS(INDIRECT("'"&amp;periode&amp;"'!$D2:$D30"),D22,INDIRECT("'"&amp;periode&amp;"'!$e2:$e30"),"="&amp;"echec examen")&gt;0),0))&amp;"'!$D2:$j30"),6,FALSE)=$A22,"","- echec en "&amp;INDEX(periode,MATCH(TRUE,(COUNTIFS(INDIRECT("'"&amp;periode&amp;"'!$d2:$d30"),D22,INDIRECT("'"&amp;periode&amp;"'!$e2:$e30"),"="&amp;"echec selection")&gt;0),0))&amp;" à " &amp; VLOOKUP(D22,INDIRECT("'"&amp;INDEX(periode,MATCH(TRUE,(COUNTIFS(INDIRECT("'"&amp;periode&amp;"'!$d2:$d30"),D22,INDIRECT("'"&amp;periode&amp;"'!$d2:$e30"),"="&amp;"echec selection")&gt;0),0))&amp;"'!$d2:$j30"),6,FALSE)),"")</f>
        <v/>
      </c>
      <c r="G22" s="7"/>
      <c r="H22" s="7">
        <v>15</v>
      </c>
      <c r="I22" s="22" t="str">
        <f t="shared" si="1"/>
        <v xml:space="preserve">test selection2 </v>
      </c>
      <c r="J22" s="35" t="str">
        <f t="shared" si="2"/>
        <v>testM15</v>
      </c>
    </row>
    <row r="23" spans="1:10" x14ac:dyDescent="0.25">
      <c r="A23" s="6" t="s">
        <v>41</v>
      </c>
      <c r="B23" s="2" t="s">
        <v>46</v>
      </c>
      <c r="C23" s="14" t="s">
        <v>47</v>
      </c>
      <c r="D23" s="2" t="s">
        <v>59</v>
      </c>
      <c r="E23" s="7" t="str">
        <f t="shared" si="3"/>
        <v/>
      </c>
      <c r="F23" s="3" t="str">
        <f t="array" aca="1" ref="F23" ca="1">IFERROR(IF(VLOOKUP(D23,INDIRECT("'"&amp;INDEX(periode,MATCH(TRUE,(COUNTIFS(INDIRECT("'"&amp;periode&amp;"'!$D2:$D30"),D23,INDIRECT("'"&amp;periode&amp;"'!$e2:$e30"),"="&amp;"echec selection")&gt;0),0))&amp;"'!$d2:$j30"),6,FALSE)=$A23,"","- echec en "&amp;INDEX(periode,MATCH(TRUE,(COUNTIFS(INDIRECT("'"&amp;periode&amp;"'!$d2:$d30"),D23,INDIRECT("'"&amp;periode&amp;"'!$e2:$e30"),"="&amp;"echec selection")&gt;0),0))&amp;" à " &amp; VLOOKUP(D280,INDIRECT("'"&amp;INDEX(periode,MATCH(TRUE,(COUNTIFS(INDIRECT("'"&amp;periode&amp;"'!$d2:$d30"),D23,INDIRECT("'"&amp;periode&amp;"'!$e2:$e30"),"="&amp;"echec selection")&gt;0),0))&amp;"'!$d2:$j30"),6,FALSE)),"")&amp;IFERROR(IF(VLOOKUP(D23,INDIRECT("'"&amp;INDEX(periode,MATCH(TRUE,(COUNTIFS(INDIRECT("'"&amp;periode&amp;"'!$D2:$D30"),D23,INDIRECT("'"&amp;periode&amp;"'!$e2:$e30"),"="&amp;"echec examen")&gt;0),0))&amp;"'!$D2:$j30"),6,FALSE)=$A23,"","- echec en "&amp;INDEX(periode,MATCH(TRUE,(COUNTIFS(INDIRECT("'"&amp;periode&amp;"'!$d2:$d30"),D23,INDIRECT("'"&amp;periode&amp;"'!$e2:$e30"),"="&amp;"echec selection")&gt;0),0))&amp;" à " &amp; VLOOKUP(D23,INDIRECT("'"&amp;INDEX(periode,MATCH(TRUE,(COUNTIFS(INDIRECT("'"&amp;periode&amp;"'!$d2:$d30"),D23,INDIRECT("'"&amp;periode&amp;"'!$d2:$e30"),"="&amp;"echec selection")&gt;0),0))&amp;"'!$d2:$j30"),6,FALSE)),"")</f>
        <v/>
      </c>
      <c r="G23" s="7"/>
      <c r="H23" s="7">
        <v>10</v>
      </c>
      <c r="I23" s="22" t="str">
        <f t="shared" si="1"/>
        <v xml:space="preserve">test selection2 </v>
      </c>
      <c r="J23" s="35" t="str">
        <f t="shared" si="2"/>
        <v>testM16</v>
      </c>
    </row>
    <row r="24" spans="1:10" x14ac:dyDescent="0.25">
      <c r="A24" s="23"/>
      <c r="B24" s="24"/>
      <c r="C24" s="25"/>
      <c r="D24" s="24"/>
      <c r="F24" s="26"/>
      <c r="I24" s="22"/>
      <c r="J24" s="35" t="str">
        <f t="shared" si="2"/>
        <v/>
      </c>
    </row>
    <row r="25" spans="1:10" x14ac:dyDescent="0.25">
      <c r="A25" s="16" t="s">
        <v>60</v>
      </c>
      <c r="B25" s="15"/>
      <c r="C25" s="15"/>
      <c r="D25" s="15"/>
      <c r="E25" s="15" t="str">
        <f t="shared" si="3"/>
        <v/>
      </c>
      <c r="F25" s="15" t="str">
        <f t="array" aca="1" ref="F25" ca="1">IFERROR(IF(VLOOKUP(D25,INDIRECT("'"&amp;INDEX(periode,MATCH(TRUE,(COUNTIFS(INDIRECT("'"&amp;periode&amp;"'!$D2:$D30"),D25,INDIRECT("'"&amp;periode&amp;"'!$e2:$e30"),"="&amp;"echec selection")&gt;0),0))&amp;"'!$d2:$j30"),6,FALSE)=$A25,"","- echec en "&amp;INDEX(periode,MATCH(TRUE,(COUNTIFS(INDIRECT("'"&amp;periode&amp;"'!$d2:$d30"),D25,INDIRECT("'"&amp;periode&amp;"'!$e2:$e30"),"="&amp;"echec selection")&gt;0),0))&amp;" à " &amp; VLOOKUP(D281,INDIRECT("'"&amp;INDEX(periode,MATCH(TRUE,(COUNTIFS(INDIRECT("'"&amp;periode&amp;"'!$d2:$d30"),D25,INDIRECT("'"&amp;periode&amp;"'!$e2:$e30"),"="&amp;"echec selection")&gt;0),0))&amp;"'!$d2:$j30"),6,FALSE)),"")&amp;IFERROR(IF(VLOOKUP(D25,INDIRECT("'"&amp;INDEX(periode,MATCH(TRUE,(COUNTIFS(INDIRECT("'"&amp;periode&amp;"'!$D2:$D30"),D25,INDIRECT("'"&amp;periode&amp;"'!$e2:$e30"),"="&amp;"echec examen")&gt;0),0))&amp;"'!$D2:$j30"),6,FALSE)=$A25,"","- echec en "&amp;INDEX(periode,MATCH(TRUE,(COUNTIFS(INDIRECT("'"&amp;periode&amp;"'!$d2:$d30"),D25,INDIRECT("'"&amp;periode&amp;"'!$e2:$e30"),"="&amp;"echec selection")&gt;0),0))&amp;" à " &amp; VLOOKUP(D25,INDIRECT("'"&amp;INDEX(periode,MATCH(TRUE,(COUNTIFS(INDIRECT("'"&amp;periode&amp;"'!$d2:$d30"),D25,INDIRECT("'"&amp;periode&amp;"'!$d2:$e30"),"="&amp;"echec selection")&gt;0),0))&amp;"'!$d2:$j30"),6,FALSE)),"")</f>
        <v/>
      </c>
      <c r="G25" s="15"/>
      <c r="H25" s="15"/>
      <c r="I25" s="22" t="str">
        <f t="shared" si="1"/>
        <v>EXAMEN1</v>
      </c>
      <c r="J25" s="35" t="str">
        <f t="shared" si="2"/>
        <v>EXAM</v>
      </c>
    </row>
    <row r="26" spans="1:10" x14ac:dyDescent="0.25">
      <c r="A26" s="16" t="s">
        <v>60</v>
      </c>
      <c r="B26" s="2" t="s">
        <v>11</v>
      </c>
      <c r="C26" s="7" t="s">
        <v>18</v>
      </c>
      <c r="D26" s="7" t="s">
        <v>37</v>
      </c>
      <c r="E26" s="7" t="str">
        <f t="shared" si="3"/>
        <v>echec examen</v>
      </c>
      <c r="F26" s="3" t="str">
        <f t="array" aca="1" ref="F26" ca="1">IFERROR(IF(VLOOKUP(D26,INDIRECT("'"&amp;INDEX(periode,MATCH(TRUE,(COUNTIFS(INDIRECT("'"&amp;periode&amp;"'!$D2:$D30"),D26,INDIRECT("'"&amp;periode&amp;"'!$e2:$e30"),"="&amp;"echec selection")&gt;0),0))&amp;"'!$d2:$j30"),6,FALSE)=$A26,"","- echec en "&amp;INDEX(periode,MATCH(TRUE,(COUNTIFS(INDIRECT("'"&amp;periode&amp;"'!$d2:$d30"),D26,INDIRECT("'"&amp;periode&amp;"'!$e2:$e30"),"="&amp;"echec selection")&gt;0),0))&amp;" à " &amp; VLOOKUP(D282,INDIRECT("'"&amp;INDEX(periode,MATCH(TRUE,(COUNTIFS(INDIRECT("'"&amp;periode&amp;"'!$d2:$d30"),D26,INDIRECT("'"&amp;periode&amp;"'!$e2:$e30"),"="&amp;"echec selection")&gt;0),0))&amp;"'!$d2:$j30"),6,FALSE)),"")&amp;IFERROR(IF(VLOOKUP(D26,INDIRECT("'"&amp;INDEX(periode,MATCH(TRUE,(COUNTIFS(INDIRECT("'"&amp;periode&amp;"'!$D2:$D30"),D26,INDIRECT("'"&amp;periode&amp;"'!$e2:$e30"),"="&amp;"echec examen")&gt;0),0))&amp;"'!$D2:$j30"),6,FALSE)=$A26,"","- echec en "&amp;INDEX(periode,MATCH(TRUE,(COUNTIFS(INDIRECT("'"&amp;periode&amp;"'!$d2:$d30"),D26,INDIRECT("'"&amp;periode&amp;"'!$e2:$e30"),"="&amp;"echec selection")&gt;0),0))&amp;" à " &amp; VLOOKUP(D26,INDIRECT("'"&amp;INDEX(periode,MATCH(TRUE,(COUNTIFS(INDIRECT("'"&amp;periode&amp;"'!$d2:$d30"),D26,INDIRECT("'"&amp;periode&amp;"'!$d2:$e30"),"="&amp;"echec selection")&gt;0),0))&amp;"'!$d2:$j30"),6,FALSE)),"")</f>
        <v/>
      </c>
      <c r="G26" s="7"/>
      <c r="H26" s="7">
        <v>8</v>
      </c>
      <c r="I26" s="22" t="str">
        <f t="shared" si="1"/>
        <v>EXAMEN1</v>
      </c>
      <c r="J26" s="35" t="str">
        <f t="shared" si="2"/>
        <v>EXAMM4</v>
      </c>
    </row>
    <row r="27" spans="1:10" x14ac:dyDescent="0.25">
      <c r="A27" s="16" t="s">
        <v>60</v>
      </c>
      <c r="B27" s="2" t="s">
        <v>44</v>
      </c>
      <c r="C27" s="7" t="s">
        <v>48</v>
      </c>
      <c r="D27" s="2" t="s">
        <v>57</v>
      </c>
      <c r="E27" s="7" t="str">
        <f t="shared" si="3"/>
        <v/>
      </c>
      <c r="F27" s="3" t="str">
        <f t="array" aca="1" ref="F27" ca="1">IFERROR(IF(VLOOKUP(D27,INDIRECT("'"&amp;INDEX(periode,MATCH(TRUE,(COUNTIFS(INDIRECT("'"&amp;periode&amp;"'!$D2:$D30"),D27,INDIRECT("'"&amp;periode&amp;"'!$e2:$e30"),"="&amp;"echec selection")&gt;0),0))&amp;"'!$d2:$j30"),6,FALSE)=$A27,"","- echec en "&amp;INDEX(periode,MATCH(TRUE,(COUNTIFS(INDIRECT("'"&amp;periode&amp;"'!$d2:$d30"),D27,INDIRECT("'"&amp;periode&amp;"'!$e2:$e30"),"="&amp;"echec selection")&gt;0),0))&amp;" à " &amp; VLOOKUP(D283,INDIRECT("'"&amp;INDEX(periode,MATCH(TRUE,(COUNTIFS(INDIRECT("'"&amp;periode&amp;"'!$d2:$d30"),D27,INDIRECT("'"&amp;periode&amp;"'!$e2:$e30"),"="&amp;"echec selection")&gt;0),0))&amp;"'!$d2:$j30"),6,FALSE)),"")&amp;IFERROR(IF(VLOOKUP(D27,INDIRECT("'"&amp;INDEX(periode,MATCH(TRUE,(COUNTIFS(INDIRECT("'"&amp;periode&amp;"'!$D2:$D30"),D27,INDIRECT("'"&amp;periode&amp;"'!$e2:$e30"),"="&amp;"echec examen")&gt;0),0))&amp;"'!$D2:$j30"),6,FALSE)=$A27,"","- echec en "&amp;INDEX(periode,MATCH(TRUE,(COUNTIFS(INDIRECT("'"&amp;periode&amp;"'!$d2:$d30"),D27,INDIRECT("'"&amp;periode&amp;"'!$e2:$e30"),"="&amp;"echec selection")&gt;0),0))&amp;" à " &amp; VLOOKUP(D27,INDIRECT("'"&amp;INDEX(periode,MATCH(TRUE,(COUNTIFS(INDIRECT("'"&amp;periode&amp;"'!$d2:$d30"),D27,INDIRECT("'"&amp;periode&amp;"'!$d2:$e30"),"="&amp;"echec selection")&gt;0),0))&amp;"'!$d2:$j30"),6,FALSE)),"")</f>
        <v/>
      </c>
      <c r="G27" s="7"/>
      <c r="H27" s="7">
        <v>15</v>
      </c>
      <c r="I27" s="22" t="str">
        <f t="shared" si="1"/>
        <v>EXAMEN1</v>
      </c>
      <c r="J27" s="35" t="str">
        <f t="shared" si="2"/>
        <v>EXAMM14</v>
      </c>
    </row>
    <row r="28" spans="1:10" x14ac:dyDescent="0.25">
      <c r="A28" s="16" t="s">
        <v>60</v>
      </c>
      <c r="B28" s="2" t="s">
        <v>12</v>
      </c>
      <c r="C28" s="7" t="s">
        <v>28</v>
      </c>
      <c r="D28" s="7" t="s">
        <v>38</v>
      </c>
      <c r="E28" s="7" t="str">
        <f t="shared" si="3"/>
        <v/>
      </c>
      <c r="F28" s="3" t="str">
        <f t="array" aca="1" ref="F28" ca="1">IFERROR(IF(VLOOKUP(D28,INDIRECT("'"&amp;INDEX(periode,MATCH(TRUE,(COUNTIFS(INDIRECT("'"&amp;periode&amp;"'!$D2:$D30"),D28,INDIRECT("'"&amp;periode&amp;"'!$e2:$e30"),"="&amp;"echec selection")&gt;0),0))&amp;"'!$d2:$j30"),6,FALSE)=$A28,"","- echec en "&amp;INDEX(periode,MATCH(TRUE,(COUNTIFS(INDIRECT("'"&amp;periode&amp;"'!$d2:$d30"),D28,INDIRECT("'"&amp;periode&amp;"'!$e2:$e30"),"="&amp;"echec selection")&gt;0),0))&amp;" à " &amp; VLOOKUP(D284,INDIRECT("'"&amp;INDEX(periode,MATCH(TRUE,(COUNTIFS(INDIRECT("'"&amp;periode&amp;"'!$d2:$d30"),D28,INDIRECT("'"&amp;periode&amp;"'!$e2:$e30"),"="&amp;"echec selection")&gt;0),0))&amp;"'!$d2:$j30"),6,FALSE)),"")&amp;IFERROR(IF(VLOOKUP(D28,INDIRECT("'"&amp;INDEX(periode,MATCH(TRUE,(COUNTIFS(INDIRECT("'"&amp;periode&amp;"'!$D2:$D30"),D28,INDIRECT("'"&amp;periode&amp;"'!$e2:$e30"),"="&amp;"echec examen")&gt;0),0))&amp;"'!$D2:$j30"),6,FALSE)=$A28,"","- echec en "&amp;INDEX(periode,MATCH(TRUE,(COUNTIFS(INDIRECT("'"&amp;periode&amp;"'!$d2:$d30"),D28,INDIRECT("'"&amp;periode&amp;"'!$e2:$e30"),"="&amp;"echec selection")&gt;0),0))&amp;" à " &amp; VLOOKUP(D28,INDIRECT("'"&amp;INDEX(periode,MATCH(TRUE,(COUNTIFS(INDIRECT("'"&amp;periode&amp;"'!$d2:$d30"),D28,INDIRECT("'"&amp;periode&amp;"'!$d2:$e30"),"="&amp;"echec selection")&gt;0),0))&amp;"'!$d2:$j30"),6,FALSE)),"")</f>
        <v/>
      </c>
      <c r="G28" s="7"/>
      <c r="H28" s="7">
        <v>13</v>
      </c>
      <c r="I28" s="22" t="str">
        <f t="shared" si="1"/>
        <v>EXAMEN1</v>
      </c>
      <c r="J28" s="35" t="str">
        <f t="shared" si="2"/>
        <v>EXAMM5</v>
      </c>
    </row>
    <row r="29" spans="1:10" x14ac:dyDescent="0.25">
      <c r="A29" s="16" t="s">
        <v>60</v>
      </c>
      <c r="B29" s="2" t="s">
        <v>23</v>
      </c>
      <c r="C29" s="7" t="s">
        <v>26</v>
      </c>
      <c r="D29" s="7" t="s">
        <v>33</v>
      </c>
      <c r="E29" s="7" t="str">
        <f t="shared" si="3"/>
        <v/>
      </c>
      <c r="F29" s="3" t="str">
        <f t="array" aca="1" ref="F29" ca="1">IFERROR(IF(VLOOKUP(D29,INDIRECT("'"&amp;INDEX(periode,MATCH(TRUE,(COUNTIFS(INDIRECT("'"&amp;periode&amp;"'!$D2:$D30"),D29,INDIRECT("'"&amp;periode&amp;"'!$e2:$e30"),"="&amp;"echec selection")&gt;0),0))&amp;"'!$d2:$j30"),6,FALSE)=$A29,"","- echec en "&amp;INDEX(periode,MATCH(TRUE,(COUNTIFS(INDIRECT("'"&amp;periode&amp;"'!$d2:$d30"),D29,INDIRECT("'"&amp;periode&amp;"'!$e2:$e30"),"="&amp;"echec selection")&gt;0),0))&amp;" à " &amp; VLOOKUP(D285,INDIRECT("'"&amp;INDEX(periode,MATCH(TRUE,(COUNTIFS(INDIRECT("'"&amp;periode&amp;"'!$d2:$d30"),D29,INDIRECT("'"&amp;periode&amp;"'!$e2:$e30"),"="&amp;"echec selection")&gt;0),0))&amp;"'!$d2:$j30"),6,FALSE)),"")&amp;IFERROR(IF(VLOOKUP(D29,INDIRECT("'"&amp;INDEX(periode,MATCH(TRUE,(COUNTIFS(INDIRECT("'"&amp;periode&amp;"'!$D2:$D30"),D29,INDIRECT("'"&amp;periode&amp;"'!$e2:$e30"),"="&amp;"echec examen")&gt;0),0))&amp;"'!$D2:$j30"),6,FALSE)=$A29,"","- echec en "&amp;INDEX(periode,MATCH(TRUE,(COUNTIFS(INDIRECT("'"&amp;periode&amp;"'!$d2:$d30"),D29,INDIRECT("'"&amp;periode&amp;"'!$e2:$e30"),"="&amp;"echec selection")&gt;0),0))&amp;" à " &amp; VLOOKUP(D29,INDIRECT("'"&amp;INDEX(periode,MATCH(TRUE,(COUNTIFS(INDIRECT("'"&amp;periode&amp;"'!$d2:$d30"),D29,INDIRECT("'"&amp;periode&amp;"'!$d2:$e30"),"="&amp;"echec selection")&gt;0),0))&amp;"'!$d2:$j30"),6,FALSE)),"")</f>
        <v/>
      </c>
      <c r="G29" s="7"/>
      <c r="H29" s="7">
        <v>18</v>
      </c>
      <c r="I29" s="22" t="str">
        <f t="shared" si="1"/>
        <v>EXAMEN1</v>
      </c>
      <c r="J29" s="35" t="str">
        <f t="shared" si="2"/>
        <v>EXAMme4</v>
      </c>
    </row>
    <row r="30" spans="1:10" x14ac:dyDescent="0.25">
      <c r="A30" s="16" t="s">
        <v>60</v>
      </c>
      <c r="B30" s="2" t="s">
        <v>24</v>
      </c>
      <c r="C30" s="7" t="s">
        <v>29</v>
      </c>
      <c r="D30" s="7" t="s">
        <v>34</v>
      </c>
      <c r="E30" s="7" t="str">
        <f t="shared" si="3"/>
        <v>echec examen</v>
      </c>
      <c r="F30" s="3" t="str">
        <f t="array" aca="1" ref="F30" ca="1">IFERROR(IF(VLOOKUP(D30,INDIRECT("'"&amp;INDEX(periode,MATCH(TRUE,(COUNTIFS(INDIRECT("'"&amp;periode&amp;"'!$D2:$D30"),D30,INDIRECT("'"&amp;periode&amp;"'!$e2:$e30"),"="&amp;"echec selection")&gt;0),0))&amp;"'!$d2:$j30"),6,FALSE)=$A30,"","- echec en "&amp;INDEX(periode,MATCH(TRUE,(COUNTIFS(INDIRECT("'"&amp;periode&amp;"'!$d2:$d30"),D30,INDIRECT("'"&amp;periode&amp;"'!$e2:$e30"),"="&amp;"echec selection")&gt;0),0))&amp;" à " &amp; VLOOKUP(D286,INDIRECT("'"&amp;INDEX(periode,MATCH(TRUE,(COUNTIFS(INDIRECT("'"&amp;periode&amp;"'!$d2:$d30"),D30,INDIRECT("'"&amp;periode&amp;"'!$e2:$e30"),"="&amp;"echec selection")&gt;0),0))&amp;"'!$d2:$j30"),6,FALSE)),"")&amp;IFERROR(IF(VLOOKUP(D30,INDIRECT("'"&amp;INDEX(periode,MATCH(TRUE,(COUNTIFS(INDIRECT("'"&amp;periode&amp;"'!$D2:$D30"),D30,INDIRECT("'"&amp;periode&amp;"'!$e2:$e30"),"="&amp;"echec examen")&gt;0),0))&amp;"'!$D2:$j30"),6,FALSE)=$A30,"","- echec en "&amp;INDEX(periode,MATCH(TRUE,(COUNTIFS(INDIRECT("'"&amp;periode&amp;"'!$d2:$d30"),D30,INDIRECT("'"&amp;periode&amp;"'!$e2:$e30"),"="&amp;"echec selection")&gt;0),0))&amp;" à " &amp; VLOOKUP(D30,INDIRECT("'"&amp;INDEX(periode,MATCH(TRUE,(COUNTIFS(INDIRECT("'"&amp;periode&amp;"'!$d2:$d30"),D30,INDIRECT("'"&amp;periode&amp;"'!$d2:$e30"),"="&amp;"echec selection")&gt;0),0))&amp;"'!$d2:$j30"),6,FALSE)),"")</f>
        <v/>
      </c>
      <c r="G30" s="7"/>
      <c r="H30" s="7">
        <v>7</v>
      </c>
      <c r="I30" s="22" t="str">
        <f t="shared" si="1"/>
        <v>EXAMEN1</v>
      </c>
      <c r="J30" s="35" t="str">
        <f t="shared" si="2"/>
        <v>EXAMme5</v>
      </c>
    </row>
    <row r="31" spans="1:10" x14ac:dyDescent="0.25">
      <c r="A31" s="16"/>
    </row>
    <row r="32" spans="1:10" x14ac:dyDescent="0.25">
      <c r="A32" s="16"/>
    </row>
    <row r="33" spans="1:1" x14ac:dyDescent="0.25">
      <c r="A33" s="16"/>
    </row>
    <row r="34" spans="1:1" x14ac:dyDescent="0.25">
      <c r="A34" s="16"/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S28"/>
  <sheetViews>
    <sheetView tabSelected="1" workbookViewId="0">
      <pane ySplit="1" topLeftCell="A2" activePane="bottomLeft" state="frozen"/>
      <selection pane="bottomLeft" activeCell="K14" sqref="K14"/>
    </sheetView>
  </sheetViews>
  <sheetFormatPr baseColWidth="10" defaultRowHeight="15" x14ac:dyDescent="0.25"/>
  <cols>
    <col min="1" max="1" width="14" bestFit="1" customWidth="1"/>
    <col min="5" max="5" width="14.7109375" bestFit="1" customWidth="1"/>
    <col min="6" max="6" width="59.28515625" bestFit="1" customWidth="1"/>
    <col min="9" max="9" width="14" bestFit="1" customWidth="1"/>
    <col min="10" max="10" width="15" bestFit="1" customWidth="1"/>
    <col min="11" max="11" width="27.28515625" customWidth="1"/>
    <col min="12" max="12" width="47" style="34" customWidth="1"/>
  </cols>
  <sheetData>
    <row r="1" spans="1:19" x14ac:dyDescent="0.25">
      <c r="A1" s="1" t="str">
        <f ca="1">MID(CELL("nomfichier",A1),FIND("]",CELL("nomfichier",A1))+1,20)</f>
        <v>2021</v>
      </c>
      <c r="B1" s="10" t="s">
        <v>0</v>
      </c>
      <c r="C1" s="11" t="s">
        <v>1</v>
      </c>
      <c r="D1" s="11" t="s">
        <v>5</v>
      </c>
      <c r="E1" s="11"/>
      <c r="F1" s="11"/>
      <c r="G1" s="12" t="s">
        <v>2</v>
      </c>
      <c r="H1" s="13" t="s">
        <v>3</v>
      </c>
      <c r="I1" s="21"/>
      <c r="J1" s="37" t="s">
        <v>82</v>
      </c>
      <c r="M1" s="32" t="s">
        <v>78</v>
      </c>
      <c r="N1" s="32"/>
      <c r="O1" s="32"/>
      <c r="P1" s="32"/>
      <c r="Q1" s="32"/>
      <c r="R1" s="32"/>
      <c r="S1" s="32"/>
    </row>
    <row r="2" spans="1:19" x14ac:dyDescent="0.25">
      <c r="A2" s="6" t="s">
        <v>61</v>
      </c>
      <c r="B2" s="8"/>
      <c r="C2" s="8"/>
      <c r="D2" s="8"/>
      <c r="E2" s="8"/>
      <c r="F2" s="8" t="str">
        <f t="array" aca="1" ref="F2" ca="1">IFERROR(IF(VLOOKUP(D2,INDIRECT("'"&amp;INDEX(periode,MATCH(TRUE,(COUNTIFS(INDIRECT("'"&amp;periode&amp;"'!$D2:$D30"),D2,INDIRECT("'"&amp;periode&amp;"'!$e2:$e30"),"="&amp;"echec selection")&gt;0),0))&amp;"'!$e2:$j30"),6,FALSE)=$A2,"","- echec en "&amp;INDEX(periode,MATCH(TRUE,(COUNTIFS(INDIRECT("'"&amp;periode&amp;"'!$d2:$d30"),D2,INDIRECT("'"&amp;periode&amp;"'!$e2:$e30"),"="&amp;"echec selection")&gt;0),0))&amp;" à " &amp; VLOOKUP(D259,INDIRECT("'"&amp;INDEX(periode,MATCH(TRUE,(COUNTIFS(INDIRECT("'"&amp;periode&amp;"'!$d2:$d30"),D2,INDIRECT("'"&amp;periode&amp;"'!$e2:$e30"),"="&amp;"echec selection")&gt;0),0))&amp;"'!$e2:$o30"),10,FALSE)),"")&amp;IFERROR(IF(VLOOKUP(D2,INDIRECT("'"&amp;INDEX(periode,MATCH(TRUE,(COUNTIFS(INDIRECT("'"&amp;periode&amp;"'!$D2:$D30"),D2,INDIRECT("'"&amp;periode&amp;"'!$e2:$e30"),"="&amp;"echec examen")&gt;0),0))&amp;"'!$e2:$j30"),6,FALSE)=$A2,"","- echec en "&amp;INDEX(periode,MATCH(TRUE,(COUNTIFS(INDIRECT("'"&amp;periode&amp;"'!$d2:$d30"),D2,INDIRECT("'"&amp;periode&amp;"'!$e2:$e30"),"="&amp;"echec examen")&gt;0),0))&amp;" à " &amp; VLOOKUP(D259,INDIRECT("'"&amp;INDEX(periode,MATCH(TRUE,(COUNTIFS(INDIRECT("'"&amp;periode&amp;"'!$d2:$d30"),D2,INDIRECT("'"&amp;periode&amp;"'!$e2:$e30"),"="&amp;"echec examen")&gt;0),0))&amp;"'!$e2:$o30"),10,FALSE)),"")</f>
        <v/>
      </c>
      <c r="G2" s="8"/>
      <c r="H2" s="9"/>
      <c r="I2" s="22" t="str">
        <f>IF(A2="","",A2)</f>
        <v>test selection3</v>
      </c>
      <c r="J2" s="35" t="str">
        <f>CONCATENATE(LEFT(A2,4),LEFT(D2,4))</f>
        <v>test</v>
      </c>
      <c r="K2" s="28"/>
      <c r="M2" s="32"/>
      <c r="N2" s="32"/>
      <c r="O2" s="32"/>
      <c r="P2" s="32"/>
      <c r="Q2" s="32"/>
      <c r="R2" s="32"/>
      <c r="S2" s="32"/>
    </row>
    <row r="3" spans="1:19" x14ac:dyDescent="0.25">
      <c r="A3" s="6" t="s">
        <v>61</v>
      </c>
      <c r="B3" s="2" t="s">
        <v>62</v>
      </c>
      <c r="C3" s="2" t="s">
        <v>7</v>
      </c>
      <c r="D3" s="2" t="s">
        <v>63</v>
      </c>
      <c r="E3" s="3" t="str">
        <f t="shared" ref="E3:E17" si="0">IF(COUNTIFS(H3,"&lt;"&amp;10,A3,"="&amp;"test selection*")=1,"echec selection",IF(COUNTIFS(H3,"&lt;"&amp;10,A3,"="&amp;"examen*")=1,"echec examen",""))</f>
        <v/>
      </c>
      <c r="F3" s="7" t="str">
        <f t="array" aca="1" ref="F3" ca="1">IFERROR(IF(INDEX(INDIRECT( "'" &amp; periode &amp; "'!E:E"),MATCH(J3,INDIRECT( "'" &amp; periode &amp; "'!J:J"),0),1)="echec selection","-echec en "&amp;periode&amp;" à "&amp;INDEX(INDIRECT( "'" &amp; periode &amp; "'!A:A"),MATCH(J3,INDIRECT( "'" &amp; periode &amp; "'!J:J"),0),1),""),"")</f>
        <v/>
      </c>
      <c r="G3" s="4" t="str">
        <f t="array" aca="1" ref="G3" ca="1">IFERROR(IF(VLOOKUP(D3,INDIRECT("'"&amp;INDEX(periode,MATCH(TRUE,(COUNTIFS(INDIRECT("'"&amp;periode&amp;"'!$e2:$e30"),D3,INDIRECT("'"&amp;periode&amp;"'!$f2:$f30"),"="&amp;"ajourné")&gt;0),0))&amp;"'!$e2:$o30"),10,FALSE)=$A3,"","- ajourné en "&amp;INDEX(periode,MATCH(TRUE,(COUNTIFS(INDIRECT("'"&amp;periode&amp;"'!$e2:$e30"),D3,INDIRECT("'"&amp;periode&amp;"'!$f2:$f30"),"="&amp;"ajourné")&gt;0),0))&amp;" à " &amp; VLOOKUP(D3,INDIRECT("'"&amp;INDEX(periode,MATCH(TRUE,(COUNTIFS(INDIRECT("'"&amp;periode&amp;"'!$e2:$e30"),D3,INDIRECT("'"&amp;periode&amp;"'!$f2:$f30"),"="&amp;"ajourné")&gt;0),0))&amp;"'!$e2:$o30"),10,FALSE)),"")&amp;IFERROR(IF(VLOOKUP(D3,INDIRECT("'"&amp;INDEX(periode,MATCH(TRUE,(COUNTIFS(INDIRECT("'"&amp;periode&amp;"'!$e2:$e30"),D3,INDIRECT("'"&amp;periode&amp;"'!$f2:$f30"),"="&amp;"radié")&gt;0),0))&amp;"'!$e2:$o30"),10,FALSE)=$A3,"","- radié en "&amp;INDEX(periode,MATCH(TRUE,(COUNTIFS(INDIRECT("'"&amp;periode&amp;"'!$e2:$e30"),D3,INDIRECT("'"&amp;periode&amp;"'!$f2:$f30"),"="&amp;"radié")&gt;0),0))&amp;" à " &amp; VLOOKUP(D3,INDIRECT("'"&amp;INDEX(periode,MATCH(TRUE,(COUNTIFS(INDIRECT("'"&amp;periode&amp;"'!$e2:$e30"),D3,INDIRECT("'"&amp;periode&amp;"'!$f2:$f30"),"="&amp;"radié")&gt;0),0))&amp;"'!$e2:$o30"),10,FALSE)),"")&amp;IFERROR(IF(VLOOKUP(D3,INDIRECT("'"&amp;INDEX(periode,MATCH(TRUE,(COUNTIFS(INDIRECT("'"&amp;periode&amp;"'!$e2:$e30"),D3,INDIRECT("'"&amp;periode&amp;"'!$f2:$f30"),"="&amp;"echec")&gt;0),0))&amp;"'!$e2:$o30"),10,FALSE)=$A3,"","- echec en "&amp;INDEX(periode,MATCH(TRUE,(COUNTIFS(INDIRECT("'"&amp;periode&amp;"'!$e2:$e30"),D3,INDIRECT("'"&amp;periode&amp;"'!$f2:$f30"),"="&amp;"echec")&gt;0),0))&amp;" à " &amp; VLOOKUP(D3,INDIRECT("'"&amp;INDEX(periode,MATCH(TRUE,(COUNTIFS(INDIRECT("'"&amp;periode&amp;"'!$e2:$e30"),D3,INDIRECT("'"&amp;periode&amp;"'!$f2:$f30"),"="&amp;"echec")&gt;0),0))&amp;"'!$e2:$o30"),10,FALSE)),"")</f>
        <v/>
      </c>
      <c r="H3" s="5">
        <v>12</v>
      </c>
      <c r="I3" s="22" t="str">
        <f t="shared" ref="I3:I23" si="1">IF(A3="","",A3)</f>
        <v>test selection3</v>
      </c>
      <c r="J3" s="35" t="str">
        <f t="shared" ref="J3:J23" si="2">CONCATENATE(LEFT(A3,4),LEFT(D3,4))</f>
        <v>testC1</v>
      </c>
      <c r="M3" s="32"/>
      <c r="N3" s="32"/>
      <c r="O3" s="32"/>
      <c r="P3" s="32"/>
      <c r="Q3" s="32"/>
      <c r="R3" s="32"/>
      <c r="S3" s="32"/>
    </row>
    <row r="4" spans="1:19" x14ac:dyDescent="0.25">
      <c r="A4" s="6" t="s">
        <v>61</v>
      </c>
      <c r="B4" s="2" t="s">
        <v>64</v>
      </c>
      <c r="C4" s="7" t="s">
        <v>25</v>
      </c>
      <c r="D4" s="7" t="s">
        <v>71</v>
      </c>
      <c r="E4" s="3" t="str">
        <f t="shared" si="0"/>
        <v/>
      </c>
      <c r="F4" s="7" t="str">
        <f t="array" aca="1" ref="F4" ca="1">IFERROR(IF(INDEX(INDIRECT( "'" &amp; periode &amp; "'!E:E"),MATCH(J4,INDIRECT( "'" &amp; periode &amp; "'!J:J"),0),1)="echec selection","-echec en "&amp;periode&amp;" à "&amp;INDEX(INDIRECT( "'" &amp; periode &amp; "'!A:A"),MATCH(J4,INDIRECT( "'" &amp; periode &amp; "'!J:J"),0),1),""),"")</f>
        <v/>
      </c>
      <c r="G4" s="7"/>
      <c r="H4" s="7">
        <v>18</v>
      </c>
      <c r="I4" s="22" t="str">
        <f t="shared" si="1"/>
        <v>test selection3</v>
      </c>
      <c r="J4" s="35" t="str">
        <f t="shared" si="2"/>
        <v>testca2</v>
      </c>
    </row>
    <row r="5" spans="1:19" x14ac:dyDescent="0.25">
      <c r="A5" s="6" t="s">
        <v>61</v>
      </c>
      <c r="B5" s="2" t="s">
        <v>9</v>
      </c>
      <c r="C5" s="7" t="s">
        <v>18</v>
      </c>
      <c r="D5" s="7" t="s">
        <v>35</v>
      </c>
      <c r="E5" s="7" t="str">
        <f t="shared" si="0"/>
        <v/>
      </c>
      <c r="F5" s="7" t="str">
        <f t="array" aca="1" ref="F5" ca="1">IFERROR(IF(INDEX(INDIRECT( "'" &amp; periode &amp; "'!E:E"),MATCH(J5,INDIRECT( "'" &amp; periode &amp; "'!J:J"),0),1)="echec selection","-echec en "&amp;periode&amp;" à "&amp;INDEX(INDIRECT( "'" &amp; periode &amp; "'!A:A"),MATCH(J5,INDIRECT( "'" &amp; periode &amp; "'!J:J"),0),1),""),"")</f>
        <v xml:space="preserve">-echec en 2019 à test selection1 </v>
      </c>
      <c r="G5" s="17"/>
      <c r="H5" s="7">
        <v>14</v>
      </c>
      <c r="I5" s="22" t="str">
        <f t="shared" si="1"/>
        <v>test selection3</v>
      </c>
      <c r="J5" s="35" t="str">
        <f t="shared" si="2"/>
        <v>testM2</v>
      </c>
      <c r="M5" s="29" t="s">
        <v>81</v>
      </c>
      <c r="N5" s="29"/>
      <c r="O5" s="29"/>
      <c r="P5" s="29"/>
      <c r="Q5" s="29"/>
      <c r="R5" s="29"/>
      <c r="S5" s="29"/>
    </row>
    <row r="6" spans="1:19" x14ac:dyDescent="0.25">
      <c r="A6" s="6" t="s">
        <v>61</v>
      </c>
      <c r="B6" s="2" t="s">
        <v>10</v>
      </c>
      <c r="C6" s="7" t="s">
        <v>19</v>
      </c>
      <c r="D6" s="7" t="s">
        <v>36</v>
      </c>
      <c r="E6" s="7" t="str">
        <f t="shared" si="0"/>
        <v/>
      </c>
      <c r="F6" s="7" t="str">
        <f t="array" aca="1" ref="F6" ca="1">IFERROR(IF(INDEX(INDIRECT( "'" &amp; periode &amp; "'!E:E"),MATCH(J6,INDIRECT( "'" &amp; periode &amp; "'!J:J"),0),1)="echec selection","-echec en "&amp;periode&amp;" à "&amp;INDEX(INDIRECT( "'" &amp; periode &amp; "'!A:A"),MATCH(J6,INDIRECT( "'" &amp; periode &amp; "'!J:J"),0),1),""),"")</f>
        <v xml:space="preserve">-echec en 2019 à test selection1 </v>
      </c>
      <c r="G6" s="7"/>
      <c r="H6" s="7">
        <v>14</v>
      </c>
      <c r="I6" s="22" t="str">
        <f t="shared" si="1"/>
        <v>test selection3</v>
      </c>
      <c r="J6" s="35" t="str">
        <f t="shared" si="2"/>
        <v>testM3</v>
      </c>
      <c r="M6" s="29"/>
      <c r="N6" s="29"/>
      <c r="O6" s="29"/>
      <c r="P6" s="29"/>
      <c r="Q6" s="29"/>
      <c r="R6" s="29"/>
      <c r="S6" s="29"/>
    </row>
    <row r="7" spans="1:19" x14ac:dyDescent="0.25">
      <c r="A7" s="6" t="s">
        <v>61</v>
      </c>
      <c r="B7" s="2" t="s">
        <v>21</v>
      </c>
      <c r="C7" s="7" t="s">
        <v>26</v>
      </c>
      <c r="D7" s="7" t="s">
        <v>31</v>
      </c>
      <c r="E7" s="7" t="str">
        <f t="shared" si="0"/>
        <v/>
      </c>
      <c r="F7" s="7" t="str">
        <f t="array" aca="1" ref="F7" ca="1">IFERROR(IF(INDEX(INDIRECT( "'" &amp; periode &amp; "'!E:E"),MATCH(J7,INDIRECT( "'" &amp; periode &amp; "'!J:J"),0),1)="echec selection","-echec en "&amp;periode&amp;" à "&amp;INDEX(INDIRECT( "'" &amp; periode &amp; "'!A:A"),MATCH(J7,INDIRECT( "'" &amp; periode &amp; "'!J:J"),0),1),""),"")</f>
        <v/>
      </c>
      <c r="G7" s="7"/>
      <c r="H7" s="7">
        <v>12.5</v>
      </c>
      <c r="I7" s="22" t="str">
        <f t="shared" si="1"/>
        <v>test selection3</v>
      </c>
      <c r="J7" s="35" t="str">
        <f t="shared" si="2"/>
        <v>testme2</v>
      </c>
      <c r="M7" s="29"/>
      <c r="N7" s="29"/>
      <c r="O7" s="29"/>
      <c r="P7" s="29"/>
      <c r="Q7" s="29"/>
      <c r="R7" s="29"/>
      <c r="S7" s="29"/>
    </row>
    <row r="8" spans="1:19" x14ac:dyDescent="0.25">
      <c r="A8" s="6" t="s">
        <v>61</v>
      </c>
      <c r="B8" s="2" t="s">
        <v>66</v>
      </c>
      <c r="C8" s="7">
        <v>1</v>
      </c>
      <c r="D8" s="7" t="s">
        <v>72</v>
      </c>
      <c r="E8" s="7" t="str">
        <f t="shared" si="0"/>
        <v/>
      </c>
      <c r="F8" s="7" t="str">
        <f t="array" aca="1" ref="F8" ca="1">IFERROR(IF(INDEX(INDIRECT( "'" &amp; periode &amp; "'!E:E"),MATCH(J8,INDIRECT( "'" &amp; periode &amp; "'!J:J"),0),1)="echec selection","-echec en "&amp;periode&amp;" à "&amp;INDEX(INDIRECT( "'" &amp; periode &amp; "'!A:A"),MATCH(J8,INDIRECT( "'" &amp; periode &amp; "'!J:J"),0),1),""),"")</f>
        <v/>
      </c>
      <c r="G8" s="7"/>
      <c r="H8" s="7">
        <v>14</v>
      </c>
      <c r="I8" s="22" t="str">
        <f t="shared" si="1"/>
        <v>test selection3</v>
      </c>
      <c r="J8" s="35" t="str">
        <f t="shared" si="2"/>
        <v>testca3</v>
      </c>
      <c r="M8" s="29"/>
      <c r="N8" s="29"/>
      <c r="O8" s="29"/>
      <c r="P8" s="29"/>
      <c r="Q8" s="29"/>
      <c r="R8" s="29"/>
      <c r="S8" s="29"/>
    </row>
    <row r="9" spans="1:19" x14ac:dyDescent="0.25">
      <c r="A9" s="6" t="s">
        <v>61</v>
      </c>
      <c r="B9" s="2" t="s">
        <v>67</v>
      </c>
      <c r="C9" s="7">
        <v>2</v>
      </c>
      <c r="D9" s="7" t="s">
        <v>73</v>
      </c>
      <c r="E9" s="7" t="str">
        <f t="shared" si="0"/>
        <v/>
      </c>
      <c r="F9" s="7" t="str">
        <f t="array" aca="1" ref="F9" ca="1">IFERROR(IF(INDEX(INDIRECT( "'" &amp; periode &amp; "'!E:E"),MATCH(J9,INDIRECT( "'" &amp; periode &amp; "'!J:J"),0),1)="echec selection","-echec en "&amp;periode&amp;" à "&amp;INDEX(INDIRECT( "'" &amp; periode &amp; "'!A:A"),MATCH(J9,INDIRECT( "'" &amp; periode &amp; "'!J:J"),0),1),""),"")</f>
        <v/>
      </c>
      <c r="G9" s="7"/>
      <c r="H9" s="7">
        <v>11.5</v>
      </c>
      <c r="I9" s="22" t="str">
        <f t="shared" si="1"/>
        <v>test selection3</v>
      </c>
      <c r="J9" s="35" t="str">
        <f t="shared" si="2"/>
        <v>testca4</v>
      </c>
      <c r="M9" s="30"/>
      <c r="N9" s="30"/>
      <c r="O9" s="30"/>
      <c r="P9" s="30"/>
      <c r="Q9" s="30"/>
      <c r="R9" s="30"/>
      <c r="S9" s="30"/>
    </row>
    <row r="10" spans="1:19" x14ac:dyDescent="0.25">
      <c r="A10" s="6" t="s">
        <v>61</v>
      </c>
      <c r="B10" s="2" t="s">
        <v>68</v>
      </c>
      <c r="C10" s="7">
        <v>3</v>
      </c>
      <c r="D10" s="7" t="s">
        <v>74</v>
      </c>
      <c r="E10" s="7" t="str">
        <f t="shared" si="0"/>
        <v>echec selection</v>
      </c>
      <c r="F10" s="7" t="str">
        <f t="array" aca="1" ref="F10" ca="1">IFERROR(IF(INDEX(INDIRECT( "'" &amp; periode &amp; "'!E:E"),MATCH(J10,INDIRECT( "'" &amp; periode &amp; "'!J:J"),0),1)="echec selection","-echec en "&amp;periode&amp;" à "&amp;INDEX(INDIRECT( "'" &amp; periode &amp; "'!A:A"),MATCH(J10,INDIRECT( "'" &amp; periode &amp; "'!J:J"),0),1),""),"")</f>
        <v/>
      </c>
      <c r="G10" s="7"/>
      <c r="H10" s="7">
        <v>8</v>
      </c>
      <c r="I10" s="22" t="str">
        <f t="shared" si="1"/>
        <v>test selection3</v>
      </c>
      <c r="J10" s="35" t="str">
        <f t="shared" si="2"/>
        <v>testca5</v>
      </c>
      <c r="M10" s="30"/>
      <c r="N10" s="30"/>
      <c r="O10" s="30"/>
      <c r="P10" s="30"/>
      <c r="Q10" s="30"/>
      <c r="R10" s="30"/>
      <c r="S10" s="30"/>
    </row>
    <row r="11" spans="1:19" x14ac:dyDescent="0.25">
      <c r="A11" s="6" t="s">
        <v>61</v>
      </c>
      <c r="B11" s="2" t="s">
        <v>69</v>
      </c>
      <c r="C11" s="7">
        <v>4</v>
      </c>
      <c r="D11" s="7" t="s">
        <v>75</v>
      </c>
      <c r="E11" s="7" t="str">
        <f t="shared" si="0"/>
        <v>echec selection</v>
      </c>
      <c r="F11" s="7" t="str">
        <f t="array" aca="1" ref="F11" ca="1">IFERROR(IF(INDEX(INDIRECT( "'" &amp; periode &amp; "'!E:E"),MATCH(J11,INDIRECT( "'" &amp; periode &amp; "'!J:J"),0),1)="echec selection","-echec en "&amp;periode&amp;" à "&amp;INDEX(INDIRECT( "'" &amp; periode &amp; "'!A:A"),MATCH(J11,INDIRECT( "'" &amp; periode &amp; "'!J:J"),0),1),""),"")</f>
        <v/>
      </c>
      <c r="G11" s="7"/>
      <c r="H11" s="7">
        <v>7</v>
      </c>
      <c r="I11" s="22" t="str">
        <f t="shared" si="1"/>
        <v>test selection3</v>
      </c>
      <c r="J11" s="35" t="str">
        <f t="shared" si="2"/>
        <v>testca6</v>
      </c>
      <c r="M11" s="30"/>
      <c r="N11" s="30"/>
      <c r="O11" s="30"/>
      <c r="P11" s="30"/>
      <c r="Q11" s="30"/>
      <c r="R11" s="30"/>
      <c r="S11" s="30"/>
    </row>
    <row r="12" spans="1:19" x14ac:dyDescent="0.25">
      <c r="A12" s="6" t="s">
        <v>61</v>
      </c>
      <c r="B12" s="2" t="s">
        <v>70</v>
      </c>
      <c r="C12" s="7">
        <v>5</v>
      </c>
      <c r="D12" s="7" t="s">
        <v>76</v>
      </c>
      <c r="E12" s="7" t="str">
        <f t="shared" si="0"/>
        <v/>
      </c>
      <c r="F12" s="7" t="str">
        <f t="array" aca="1" ref="F12" ca="1">IFERROR(IF(INDEX(INDIRECT( "'" &amp; periode &amp; "'!E:E"),MATCH(J12,INDIRECT( "'" &amp; periode &amp; "'!J:J"),0),1)="echec selection","-echec en "&amp;periode&amp;" à "&amp;INDEX(INDIRECT( "'" &amp; periode &amp; "'!A:A"),MATCH(J12,INDIRECT( "'" &amp; periode &amp; "'!J:J"),0),1),""),"")</f>
        <v/>
      </c>
      <c r="G12" s="7"/>
      <c r="H12" s="7">
        <v>11</v>
      </c>
      <c r="I12" s="22" t="str">
        <f t="shared" si="1"/>
        <v>test selection3</v>
      </c>
      <c r="J12" s="35" t="str">
        <f t="shared" si="2"/>
        <v>testca7</v>
      </c>
      <c r="M12" s="30"/>
      <c r="N12" s="30"/>
      <c r="O12" s="30"/>
      <c r="P12" s="30"/>
      <c r="Q12" s="30"/>
      <c r="R12" s="30"/>
      <c r="S12" s="30"/>
    </row>
    <row r="13" spans="1:19" x14ac:dyDescent="0.25">
      <c r="A13" s="16" t="s">
        <v>65</v>
      </c>
      <c r="B13" s="15"/>
      <c r="C13" s="15"/>
      <c r="D13" s="15"/>
      <c r="E13" s="15" t="str">
        <f t="shared" si="0"/>
        <v/>
      </c>
      <c r="F13" s="15" t="str">
        <f t="array" aca="1" ref="F13" ca="1">IFERROR(IF(INDEX(INDIRECT( "'" &amp; periode &amp; "'!E:E"),MATCH(J13,INDIRECT( "'" &amp; periode &amp; "'!J:J"),0),1)="echec examen","-echec en "&amp;periode&amp;" à "&amp;INDEX(INDIRECT( "'" &amp; periode &amp; "'!A:A"),MATCH(J13,INDIRECT( "'" &amp; periode &amp; "'!J:J"),0),1),""),"")</f>
        <v/>
      </c>
      <c r="G13" s="15"/>
      <c r="H13" s="15"/>
      <c r="I13" s="22" t="str">
        <f t="shared" si="1"/>
        <v>EXAMEN2</v>
      </c>
      <c r="J13" s="35" t="str">
        <f t="shared" si="2"/>
        <v>EXAM</v>
      </c>
    </row>
    <row r="14" spans="1:19" x14ac:dyDescent="0.25">
      <c r="A14" s="16" t="s">
        <v>65</v>
      </c>
      <c r="B14" s="2" t="s">
        <v>11</v>
      </c>
      <c r="C14" s="7" t="s">
        <v>18</v>
      </c>
      <c r="D14" s="7" t="s">
        <v>37</v>
      </c>
      <c r="E14" s="18" t="str">
        <f t="shared" si="0"/>
        <v/>
      </c>
      <c r="F14" s="7" t="str">
        <f t="array" aca="1" ref="F14" ca="1">IFERROR(IF(INDEX(INDIRECT( "'" &amp; periode &amp; "'!E:E"),MATCH(J14,INDIRECT( "'" &amp; periode &amp; "'!J:J"),0),1)="echec examen","-echec en "&amp;periode&amp;" à "&amp;INDEX(INDIRECT( "'" &amp; periode &amp; "'!A:A"),MATCH(J14,INDIRECT( "'" &amp; periode &amp; "'!J:J"),0),1),""),"")</f>
        <v>-echec en 2019 à EXAMEN1</v>
      </c>
      <c r="G14" s="18"/>
      <c r="H14" s="18">
        <v>13</v>
      </c>
      <c r="I14" s="22" t="str">
        <f t="shared" si="1"/>
        <v>EXAMEN2</v>
      </c>
      <c r="J14" s="35" t="str">
        <f t="shared" si="2"/>
        <v>EXAMM4</v>
      </c>
      <c r="K14" s="34"/>
    </row>
    <row r="15" spans="1:19" x14ac:dyDescent="0.25">
      <c r="A15" s="16" t="s">
        <v>65</v>
      </c>
      <c r="B15" s="2" t="s">
        <v>62</v>
      </c>
      <c r="C15" s="2" t="s">
        <v>7</v>
      </c>
      <c r="D15" s="2" t="s">
        <v>63</v>
      </c>
      <c r="E15" s="7" t="str">
        <f t="shared" si="0"/>
        <v>echec examen</v>
      </c>
      <c r="F15" s="7" t="str">
        <f t="array" aca="1" ref="F15" ca="1">IFERROR(IF(INDEX(INDIRECT( "'" &amp; periode &amp; "'!E:E"),MATCH(J15,INDIRECT( "'" &amp; periode &amp; "'!J:J"),0),1)="echec examen","-echec en "&amp;periode&amp;" à "&amp;INDEX(INDIRECT( "'" &amp; periode &amp; "'!A:A"),MATCH(J15,INDIRECT( "'" &amp; periode &amp; "'!J:J"),0),1),""),"")</f>
        <v/>
      </c>
      <c r="G15" s="7"/>
      <c r="H15" s="7">
        <v>8</v>
      </c>
      <c r="I15" s="22" t="str">
        <f t="shared" si="1"/>
        <v>EXAMEN2</v>
      </c>
      <c r="J15" s="35" t="str">
        <f t="shared" si="2"/>
        <v>EXAMC1</v>
      </c>
      <c r="K15" s="34"/>
      <c r="M15" s="31" t="s">
        <v>77</v>
      </c>
      <c r="N15" s="31"/>
      <c r="O15" s="31"/>
      <c r="P15" s="31"/>
      <c r="Q15" s="31"/>
      <c r="R15" s="31"/>
      <c r="S15" s="31"/>
    </row>
    <row r="16" spans="1:19" x14ac:dyDescent="0.25">
      <c r="A16" s="16" t="s">
        <v>65</v>
      </c>
      <c r="B16" s="2" t="s">
        <v>24</v>
      </c>
      <c r="C16" s="7" t="s">
        <v>29</v>
      </c>
      <c r="D16" s="7" t="s">
        <v>34</v>
      </c>
      <c r="E16" s="7" t="str">
        <f t="shared" si="0"/>
        <v/>
      </c>
      <c r="F16" s="7" t="str">
        <f t="array" aca="1" ref="F16" ca="1">IFERROR(IF(INDEX(INDIRECT( "'" &amp; periode &amp; "'!E:E"),MATCH(J16,INDIRECT( "'" &amp; periode &amp; "'!J:J"),0),1)="echec examen","-echec en "&amp;periode&amp;" à "&amp;INDEX(INDIRECT( "'" &amp; periode &amp; "'!A:A"),MATCH(J16,INDIRECT( "'" &amp; periode &amp; "'!J:J"),0),1),""),"")</f>
        <v>-echec en 2019 à EXAMEN1</v>
      </c>
      <c r="G16" s="7"/>
      <c r="H16" s="7">
        <v>15</v>
      </c>
      <c r="I16" s="22" t="str">
        <f t="shared" si="1"/>
        <v>EXAMEN2</v>
      </c>
      <c r="J16" s="35" t="str">
        <f t="shared" si="2"/>
        <v>EXAMme5</v>
      </c>
      <c r="K16" s="34"/>
      <c r="M16" s="31"/>
      <c r="N16" s="31"/>
      <c r="O16" s="31"/>
      <c r="P16" s="31"/>
      <c r="Q16" s="31"/>
      <c r="R16" s="31"/>
      <c r="S16" s="31"/>
    </row>
    <row r="17" spans="1:19" x14ac:dyDescent="0.25">
      <c r="A17" s="16" t="s">
        <v>65</v>
      </c>
      <c r="B17" s="2" t="s">
        <v>10</v>
      </c>
      <c r="C17" s="7" t="s">
        <v>19</v>
      </c>
      <c r="D17" s="7" t="s">
        <v>36</v>
      </c>
      <c r="E17" s="7" t="str">
        <f t="shared" si="0"/>
        <v>echec examen</v>
      </c>
      <c r="F17" s="7" t="str">
        <f t="array" aca="1" ref="F17" ca="1">IFERROR(IF(INDEX(INDIRECT( "'" &amp; periode &amp; "'!E:E"),MATCH(J17,INDIRECT( "'" &amp; periode &amp; "'!J:J"),0),1)="echec examen","-echec en "&amp;periode&amp;" à "&amp;INDEX(INDIRECT( "'" &amp; periode &amp; "'!A:A"),MATCH(J17,INDIRECT( "'" &amp; periode &amp; "'!J:J"),0),1),""),"")</f>
        <v/>
      </c>
      <c r="G17" s="7"/>
      <c r="H17" s="7">
        <v>8</v>
      </c>
      <c r="I17" s="22"/>
      <c r="J17" s="35" t="str">
        <f t="shared" si="2"/>
        <v>EXAMM3</v>
      </c>
      <c r="K17" s="34"/>
      <c r="M17" s="19"/>
      <c r="N17" s="19"/>
      <c r="O17" s="19"/>
      <c r="P17" s="19"/>
      <c r="Q17" s="19"/>
      <c r="R17" s="19"/>
      <c r="S17" s="19"/>
    </row>
    <row r="18" spans="1:19" x14ac:dyDescent="0.25">
      <c r="A18" s="16" t="s">
        <v>65</v>
      </c>
      <c r="B18" s="2" t="s">
        <v>21</v>
      </c>
      <c r="C18" s="7" t="s">
        <v>26</v>
      </c>
      <c r="D18" s="7" t="s">
        <v>31</v>
      </c>
      <c r="E18" s="7" t="str">
        <f t="shared" ref="E18:E20" si="3">IF(COUNTIFS(H18,"&lt;"&amp;10,A18,"="&amp;"test selection*")=1,"echec selection",IF(COUNTIFS(H18,"&lt;"&amp;10,A18,"="&amp;"examen*")=1,"echec examen",""))</f>
        <v/>
      </c>
      <c r="F18" s="7" t="str">
        <f t="array" aca="1" ref="F18" ca="1">IFERROR(IF(INDEX(INDIRECT( "'" &amp; periode &amp; "'!E:E"),MATCH(J18,INDIRECT( "'" &amp; periode &amp; "'!J:J"),0),1)="echec examen","-echec en "&amp;periode&amp;" à "&amp;INDEX(INDIRECT( "'" &amp; periode &amp; "'!A:A"),MATCH(J18,INDIRECT( "'" &amp; periode &amp; "'!J:J"),0),1),""),"")</f>
        <v/>
      </c>
      <c r="G18" s="7"/>
      <c r="H18" s="7">
        <v>15</v>
      </c>
      <c r="I18" t="str">
        <f t="shared" si="1"/>
        <v>EXAMEN2</v>
      </c>
      <c r="J18" s="35" t="str">
        <f t="shared" si="2"/>
        <v>EXAMme2</v>
      </c>
      <c r="K18" s="34"/>
    </row>
    <row r="19" spans="1:19" x14ac:dyDescent="0.25">
      <c r="A19" s="16" t="s">
        <v>80</v>
      </c>
      <c r="B19" s="15"/>
      <c r="C19" s="15"/>
      <c r="D19" s="15"/>
      <c r="E19" s="15" t="str">
        <f t="shared" si="3"/>
        <v/>
      </c>
      <c r="F19" s="15" t="str">
        <f t="array" aca="1" ref="F19" ca="1">IFERROR(IF(INDEX(INDIRECT( "'" &amp; periode &amp; "'!E:E"),MATCH(J19,INDIRECT( "'" &amp; periode &amp; "'!J:J"),0),1)="echec examen","-echec en "&amp;periode&amp;" à "&amp;INDEX(INDIRECT( "'" &amp; periode &amp; "'!A:A"),MATCH(J19,INDIRECT( "'" &amp; periode &amp; "'!J:J"),0),1),""),"")</f>
        <v/>
      </c>
      <c r="G19" s="15"/>
      <c r="H19" s="15"/>
      <c r="I19" t="str">
        <f t="shared" si="1"/>
        <v>EXAMEN3</v>
      </c>
      <c r="J19" s="35" t="str">
        <f t="shared" si="2"/>
        <v>EXAM</v>
      </c>
    </row>
    <row r="20" spans="1:19" x14ac:dyDescent="0.25">
      <c r="A20" s="16" t="s">
        <v>80</v>
      </c>
      <c r="B20" s="2" t="s">
        <v>10</v>
      </c>
      <c r="C20" s="7" t="s">
        <v>19</v>
      </c>
      <c r="D20" s="7" t="s">
        <v>36</v>
      </c>
      <c r="E20" s="18" t="str">
        <f t="shared" si="3"/>
        <v/>
      </c>
      <c r="F20" s="7" t="str">
        <f t="array" aca="1" ref="F20" ca="1">IFERROR(IF(INDEX(INDIRECT( "'" &amp; periode &amp; "'!E:E"),MATCH(J20,INDIRECT( "'" &amp; periode &amp; "'!J:J"),0),1)="echec examen","-echec en "&amp;periode&amp;" à "&amp;INDEX(INDIRECT( "'" &amp; periode &amp; "'!A:A"),MATCH(J20,INDIRECT( "'" &amp; periode &amp; "'!J:J"),0),1),""),"")</f>
        <v/>
      </c>
      <c r="G20" s="18"/>
      <c r="H20" s="18">
        <v>15</v>
      </c>
      <c r="I20" t="str">
        <f t="shared" si="1"/>
        <v>EXAMEN3</v>
      </c>
      <c r="J20" s="35" t="str">
        <f t="shared" si="2"/>
        <v>EXAMM3</v>
      </c>
    </row>
    <row r="21" spans="1:19" x14ac:dyDescent="0.25">
      <c r="A21" s="16" t="s">
        <v>80</v>
      </c>
      <c r="B21" s="2" t="s">
        <v>70</v>
      </c>
      <c r="C21" s="2">
        <v>5</v>
      </c>
      <c r="D21" s="2" t="s">
        <v>76</v>
      </c>
      <c r="E21" s="7"/>
      <c r="F21" s="7" t="str">
        <f t="array" aca="1" ref="F21" ca="1">IFERROR(IF(INDEX(INDIRECT( "'" &amp; periode &amp; "'!E:E"),MATCH(J21,INDIRECT( "'" &amp; periode &amp; "'!J:J"),0),1)="echec examen","-echec en "&amp;periode&amp;" à "&amp;INDEX(INDIRECT( "'" &amp; periode &amp; "'!A:A"),MATCH(J21,INDIRECT( "'" &amp; periode &amp; "'!J:J"),0),1),""),"")</f>
        <v/>
      </c>
      <c r="G21" s="7"/>
      <c r="H21" s="7">
        <v>8</v>
      </c>
      <c r="I21" t="str">
        <f t="shared" si="1"/>
        <v>EXAMEN3</v>
      </c>
      <c r="J21" s="35" t="str">
        <f t="shared" si="2"/>
        <v>EXAMca7</v>
      </c>
    </row>
    <row r="22" spans="1:19" x14ac:dyDescent="0.25">
      <c r="A22" s="16" t="s">
        <v>80</v>
      </c>
      <c r="B22" s="2" t="s">
        <v>66</v>
      </c>
      <c r="C22" s="7">
        <v>1</v>
      </c>
      <c r="D22" s="7" t="s">
        <v>72</v>
      </c>
      <c r="E22" s="7"/>
      <c r="F22" s="7" t="str">
        <f t="array" aca="1" ref="F22" ca="1">IFERROR(IF(INDEX(INDIRECT( "'" &amp; periode &amp; "'!E:E"),MATCH(J22,INDIRECT( "'" &amp; periode &amp; "'!J:J"),0),1)="echec examen","-echec en "&amp;periode&amp;" à "&amp;INDEX(INDIRECT( "'" &amp; periode &amp; "'!A:A"),MATCH(J22,INDIRECT( "'" &amp; periode &amp; "'!J:J"),0),1),""),"")</f>
        <v/>
      </c>
      <c r="G22" s="7"/>
      <c r="H22" s="7">
        <v>15</v>
      </c>
      <c r="I22" t="str">
        <f t="shared" si="1"/>
        <v>EXAMEN3</v>
      </c>
      <c r="J22" s="35" t="str">
        <f t="shared" si="2"/>
        <v>EXAMca3</v>
      </c>
    </row>
    <row r="23" spans="1:19" x14ac:dyDescent="0.25">
      <c r="A23" s="16" t="s">
        <v>80</v>
      </c>
      <c r="B23" s="2" t="s">
        <v>45</v>
      </c>
      <c r="C23" s="7" t="s">
        <v>49</v>
      </c>
      <c r="D23" s="7" t="s">
        <v>58</v>
      </c>
      <c r="E23" s="7"/>
      <c r="F23" s="7" t="str">
        <f t="array" aca="1" ref="F23" ca="1">IFERROR(IF(INDEX(INDIRECT( "'" &amp; periode &amp; "'!E:E"),MATCH(J23,INDIRECT( "'" &amp; periode &amp; "'!J:J"),0),1)="echec examen","-echec en "&amp;periode&amp;" à "&amp;INDEX(INDIRECT( "'" &amp; periode &amp; "'!A:A"),MATCH(J23,INDIRECT( "'" &amp; periode &amp; "'!J:J"),0),1),""),"")</f>
        <v/>
      </c>
      <c r="G23" s="7"/>
      <c r="H23" s="7">
        <v>15</v>
      </c>
      <c r="I23" t="str">
        <f t="shared" si="1"/>
        <v>EXAMEN3</v>
      </c>
      <c r="J23" s="35" t="str">
        <f t="shared" si="2"/>
        <v>EXAMM15</v>
      </c>
    </row>
    <row r="26" spans="1:19" x14ac:dyDescent="0.25">
      <c r="B26" t="str">
        <f ca="1">IFERROR(IF(VLOOKUP(D15,INDIRECT("'"&amp;INDEX(periode,MATCH(TRUE,(COUNTIFS(INDIRECT("'"&amp;periode&amp;"'!$D2:$D30"),D15,INDIRECT("'"&amp;periode&amp;"'!$e2:$e30"),"="&amp;"echec selection")&gt;0),0))&amp;"'!$d2:$j30"),6,FALSE)=$A15,"","- echec en "&amp;INDEX(periode,MATCH(TRUE,(COUNTIFS(INDIRECT("'"&amp;periode&amp;"'!$d2:$d30"),D15,INDIRECT("'"&amp;periode&amp;"'!$e2:$e30"),"="&amp;"echec selection")&gt;0),0))&amp;" à " &amp; VLOOKUP(D15,INDIRECT("'"&amp;INDEX(periode,MATCH(TRUE,(COUNTIFS(INDIRECT("'"&amp;periode&amp;"'!$d2:$d30"),D15,INDIRECT("'"&amp;periode&amp;"'!$e2:$e30"),"="&amp;"echec selection")&gt;0),0))&amp;"'!$d2:$j30"),6,FALSE)),"")&amp;IFERROR(IF(VLOOKUP(D15,INDIRECT("'"&amp;INDEX(periode,MATCH(TRUE,(COUNTIFS(INDIRECT("'"&amp;periode&amp;"'!$D2:$D30"),D15,INDIRECT("'"&amp;periode&amp;"'!$e2:$e30"),"="&amp;"echec examen")&gt;0),0))&amp;"'!$d2:$j30"),6,FALSE)=$A15,"","- echec en "&amp;INDEX(periode,MATCH(TRUE,(COUNTIFS(INDIRECT("'"&amp;periode&amp;"'!$d2:$d30"),D15,INDIRECT("'"&amp;periode&amp;"'!$e2:$e30"),"="&amp;"echec examen")&gt;0),0))&amp;" à " &amp; VLOOKUP(D15,INDIRECT("'"&amp;INDEX(periode,MATCH(TRUE,(COUNTIFS(INDIRECT("'"&amp;periode&amp;"'!$d2:$d30"),D15,INDIRECT("'"&amp;periode&amp;"'!$e2:$e30"),"="&amp;"echec examen")&gt;0),0))&amp;"'!$d2:$j30"),6,FALSE)),"")</f>
        <v/>
      </c>
      <c r="K26" s="33"/>
    </row>
    <row r="27" spans="1:19" x14ac:dyDescent="0.25">
      <c r="K27" s="33"/>
    </row>
    <row r="28" spans="1:19" x14ac:dyDescent="0.25">
      <c r="K28" s="33"/>
    </row>
  </sheetData>
  <mergeCells count="5">
    <mergeCell ref="M5:S8"/>
    <mergeCell ref="M9:S12"/>
    <mergeCell ref="M15:S16"/>
    <mergeCell ref="M1:S3"/>
    <mergeCell ref="K26:K2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base</vt:lpstr>
      <vt:lpstr>2019</vt:lpstr>
      <vt:lpstr>2021</vt:lpstr>
      <vt:lpstr>periode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2023-10-03T14:04:55Z</dcterms:modified>
</cp:coreProperties>
</file>