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ISON\Pictures\"/>
    </mc:Choice>
  </mc:AlternateContent>
  <xr:revisionPtr revIDLastSave="0" documentId="8_{459AF277-A6F9-48C3-A8A6-F60D7BA15B40}" xr6:coauthVersionLast="47" xr6:coauthVersionMax="47" xr10:uidLastSave="{00000000-0000-0000-0000-000000000000}"/>
  <bookViews>
    <workbookView xWindow="-120" yWindow="-120" windowWidth="20640" windowHeight="11040" activeTab="1" xr2:uid="{1ACC5951-C1C2-4665-9E38-E3E8220558E4}"/>
  </bookViews>
  <sheets>
    <sheet name="DIVERS" sheetId="14" r:id="rId1"/>
    <sheet name="JOURNAL" sheetId="13" r:id="rId2"/>
    <sheet name="CPTE EXPL," sheetId="3" r:id="rId3"/>
    <sheet name="BILAN" sheetId="4" r:id="rId4"/>
  </sheets>
  <calcPr calcId="191029"/>
</workbook>
</file>

<file path=xl/calcChain.xml><?xml version="1.0" encoding="utf-8"?>
<calcChain xmlns="http://schemas.openxmlformats.org/spreadsheetml/2006/main">
  <c r="B12" i="3" l="1"/>
  <c r="B14" i="3"/>
  <c r="B10" i="3"/>
  <c r="B8" i="3"/>
  <c r="B6" i="3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7" i="13"/>
  <c r="H8" i="13"/>
  <c r="G50" i="13"/>
  <c r="H50" i="13"/>
  <c r="E12" i="4"/>
  <c r="B18" i="3" l="1"/>
  <c r="E22" i="3" s="1"/>
  <c r="B14" i="4"/>
  <c r="C12" i="4" s="1"/>
  <c r="F18" i="3" l="1"/>
  <c r="E20" i="3" s="1"/>
  <c r="E24" i="3" s="1"/>
  <c r="C20" i="4"/>
  <c r="E16" i="4" l="1"/>
  <c r="E20" i="4" s="1"/>
</calcChain>
</file>

<file path=xl/sharedStrings.xml><?xml version="1.0" encoding="utf-8"?>
<sst xmlns="http://schemas.openxmlformats.org/spreadsheetml/2006/main" count="110" uniqueCount="80">
  <si>
    <t xml:space="preserve"> </t>
  </si>
  <si>
    <t>TOTAL</t>
  </si>
  <si>
    <t>DATE</t>
  </si>
  <si>
    <t>CHARGES (Dépenses)</t>
  </si>
  <si>
    <t>PRODUITS (Recettes)</t>
  </si>
  <si>
    <t>COTISATIONS ADHERENTS</t>
  </si>
  <si>
    <t xml:space="preserve"> TOTAL des CHARGES</t>
  </si>
  <si>
    <t xml:space="preserve"> TOTAL des PRODUITS</t>
  </si>
  <si>
    <t>TOTAL RECETTES ,,,,,,,,,,,</t>
  </si>
  <si>
    <t>TOTAL CHARGES,,,,,,,,,,,,,,,,,</t>
  </si>
  <si>
    <t xml:space="preserve"> RESULTAT BRUT</t>
  </si>
  <si>
    <t xml:space="preserve">             ACTIF</t>
  </si>
  <si>
    <t xml:space="preserve">          PASSIF</t>
  </si>
  <si>
    <t xml:space="preserve"> DESIGNATION</t>
  </si>
  <si>
    <t xml:space="preserve"> MONTANT</t>
  </si>
  <si>
    <t xml:space="preserve"> TRESORERIE</t>
  </si>
  <si>
    <t xml:space="preserve"> REPORT A NOUVEAU</t>
  </si>
  <si>
    <t>RESULTAT DE L'ANNEE</t>
  </si>
  <si>
    <t xml:space="preserve"> T O T A L</t>
  </si>
  <si>
    <t>T O T A L</t>
  </si>
  <si>
    <t>REPORTS</t>
  </si>
  <si>
    <t>CPTE COURANT</t>
  </si>
  <si>
    <t>CATEGORIE</t>
  </si>
  <si>
    <t>MODE</t>
  </si>
  <si>
    <t>PAIEMENT</t>
  </si>
  <si>
    <t>TIERS</t>
  </si>
  <si>
    <t>MODE PAIEMENT</t>
  </si>
  <si>
    <t>Chèque</t>
  </si>
  <si>
    <t>Dépôt Chèque</t>
  </si>
  <si>
    <t>Versement</t>
  </si>
  <si>
    <t>ECHEANCIER</t>
  </si>
  <si>
    <t>N° PIECE</t>
  </si>
  <si>
    <t>Cotisations</t>
  </si>
  <si>
    <t>DEBIT</t>
  </si>
  <si>
    <t>SOLDE</t>
  </si>
  <si>
    <t>CREDIT</t>
  </si>
  <si>
    <t>ASSOCIATION</t>
  </si>
  <si>
    <t>CATEGORIES</t>
  </si>
  <si>
    <t>Prélèvement</t>
  </si>
  <si>
    <t>Virement</t>
  </si>
  <si>
    <t>LOCATION SALLE</t>
  </si>
  <si>
    <t>FRAIS BANQUAIRES</t>
  </si>
  <si>
    <t>SALAIRES ET CHARGES</t>
  </si>
  <si>
    <t>AUTRES CHARGES COURANTES</t>
  </si>
  <si>
    <t>BILLETTERIE - BUVETTE</t>
  </si>
  <si>
    <t>SUBVENTION</t>
  </si>
  <si>
    <t>AUTRES RECETTES</t>
  </si>
  <si>
    <t>ACHATS CONSOMMABLES</t>
  </si>
  <si>
    <t>BILAN AU 31JUILLET 20</t>
  </si>
  <si>
    <t>COMPTE D'EXPLOITATION au : 31-07-20</t>
  </si>
  <si>
    <t>CPTES</t>
  </si>
  <si>
    <t>LIBELLÉS</t>
  </si>
  <si>
    <t>Salaires</t>
  </si>
  <si>
    <t>Charges Sociales</t>
  </si>
  <si>
    <t>Location Salle Cabaret</t>
  </si>
  <si>
    <t>Consommables Cabaret</t>
  </si>
  <si>
    <t>Location Salle Festival</t>
  </si>
  <si>
    <t>Location TPE</t>
  </si>
  <si>
    <t>Assurances</t>
  </si>
  <si>
    <t>Frais Postaux-Bancaires</t>
  </si>
  <si>
    <t>Autres Dépenses Fonct.</t>
  </si>
  <si>
    <t>Consommable Festival</t>
  </si>
  <si>
    <t>Alimenation-Boissons</t>
  </si>
  <si>
    <t>Décors-Costumes</t>
  </si>
  <si>
    <t>Affiches-Flyers</t>
  </si>
  <si>
    <t>Billeterie</t>
  </si>
  <si>
    <t>Buvette</t>
  </si>
  <si>
    <t>Subvention Mairie</t>
  </si>
  <si>
    <t>Autres Subventions</t>
  </si>
  <si>
    <t>COMPTE COURANT</t>
  </si>
  <si>
    <t>LIVRET A</t>
  </si>
  <si>
    <t xml:space="preserve">ANNEE : 2023/2024     </t>
  </si>
  <si>
    <t>ASSOCIATION A.D.N.</t>
  </si>
  <si>
    <t>ASSURANCES</t>
  </si>
  <si>
    <t xml:space="preserve">     </t>
  </si>
  <si>
    <t>AXA COTISATION ASSURANCE</t>
  </si>
  <si>
    <t>FRAIS BANCAIRES</t>
  </si>
  <si>
    <t>REMISE DE CHQ COTISATIONS ADHESIONS 1</t>
  </si>
  <si>
    <t>Divers</t>
  </si>
  <si>
    <t>SALAIRE ANNE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</si>
</sst>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6" formatCode="d/m/yyyy"/>
  </numFmts>
  <fonts count="29" x14ac:knownFonts="1">
    <font>
      <sz val="10"/>
      <name val="Arial"/>
      <family val="2"/>
    </font>
    <font>
      <sz val="12"/>
      <name val="Arial"/>
      <family val="2"/>
    </font>
    <font>
      <sz val="12"/>
      <name val="Comic Sans MS"/>
      <family val="4"/>
      <charset val="1"/>
    </font>
    <font>
      <b/>
      <sz val="12"/>
      <color indexed="11"/>
      <name val="Comic Sans MS"/>
      <family val="4"/>
      <charset val="1"/>
    </font>
    <font>
      <b/>
      <sz val="10"/>
      <color indexed="11"/>
      <name val="Arial"/>
      <family val="2"/>
    </font>
    <font>
      <b/>
      <sz val="14"/>
      <color indexed="8"/>
      <name val="Comic Sans MS"/>
      <family val="4"/>
      <charset val="1"/>
    </font>
    <font>
      <b/>
      <sz val="12"/>
      <name val="Comic Sans MS"/>
      <family val="4"/>
      <charset val="1"/>
    </font>
    <font>
      <sz val="14"/>
      <name val="Arial"/>
      <family val="2"/>
    </font>
    <font>
      <b/>
      <sz val="14"/>
      <name val="Comic Sans MS"/>
      <family val="4"/>
      <charset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Comic Sans MS"/>
      <family val="4"/>
    </font>
    <font>
      <b/>
      <sz val="14"/>
      <color indexed="9"/>
      <name val="Comic Sans MS"/>
      <family val="4"/>
    </font>
    <font>
      <b/>
      <sz val="14"/>
      <color indexed="11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sz val="10"/>
      <name val="Arial"/>
      <family val="2"/>
    </font>
    <font>
      <sz val="12"/>
      <name val="Comic Sans MS"/>
      <family val="4"/>
    </font>
    <font>
      <b/>
      <sz val="12"/>
      <name val="Comic Sans MS"/>
      <family val="4"/>
    </font>
    <font>
      <sz val="6"/>
      <name val="Comic Sans MS"/>
      <family val="4"/>
    </font>
    <font>
      <b/>
      <i/>
      <sz val="10"/>
      <color theme="8"/>
      <name val="Comic Sans MS"/>
      <family val="4"/>
    </font>
    <font>
      <sz val="10"/>
      <color theme="1"/>
      <name val="Arial"/>
      <family val="2"/>
    </font>
    <font>
      <b/>
      <sz val="14"/>
      <color theme="1"/>
      <name val="Comic Sans MS"/>
      <family val="4"/>
      <charset val="1"/>
    </font>
    <font>
      <sz val="14"/>
      <color theme="1"/>
      <name val="Arial"/>
      <family val="2"/>
    </font>
    <font>
      <sz val="12"/>
      <color theme="1"/>
      <name val="Comic Sans MS"/>
      <family val="4"/>
      <charset val="1"/>
    </font>
    <font>
      <sz val="12"/>
      <color theme="1"/>
      <name val="Arial"/>
      <family val="2"/>
    </font>
    <font>
      <b/>
      <sz val="14"/>
      <color theme="1"/>
      <name val="Comic Sans MS"/>
      <family val="4"/>
    </font>
    <font>
      <sz val="11"/>
      <color theme="1"/>
      <name val="Calibri"/>
    </font>
    <font>
      <b/>
      <sz val="11"/>
      <color rgb="FF000000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48"/>
        <bgColor indexed="30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theme="1"/>
        <bgColor indexed="45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09">
    <xf numFmtId="0" fontId="0" fillId="0" borderId="0" xfId="0"/>
    <xf numFmtId="2" fontId="0" fillId="0" borderId="0" xfId="0" applyNumberFormat="1"/>
    <xf numFmtId="0" fontId="2" fillId="0" borderId="0" xfId="0" applyFont="1"/>
    <xf numFmtId="0" fontId="4" fillId="0" borderId="0" xfId="0" applyFont="1"/>
    <xf numFmtId="2" fontId="2" fillId="0" borderId="5" xfId="0" applyNumberFormat="1" applyFont="1" applyBorder="1"/>
    <xf numFmtId="0" fontId="2" fillId="0" borderId="5" xfId="0" applyFont="1" applyBorder="1"/>
    <xf numFmtId="2" fontId="2" fillId="0" borderId="6" xfId="0" applyNumberFormat="1" applyFont="1" applyBorder="1"/>
    <xf numFmtId="4" fontId="9" fillId="0" borderId="0" xfId="0" applyNumberFormat="1" applyFont="1"/>
    <xf numFmtId="2" fontId="9" fillId="0" borderId="0" xfId="0" applyNumberFormat="1" applyFont="1"/>
    <xf numFmtId="2" fontId="4" fillId="0" borderId="0" xfId="0" applyNumberFormat="1" applyFont="1"/>
    <xf numFmtId="0" fontId="6" fillId="0" borderId="5" xfId="0" applyFont="1" applyBorder="1"/>
    <xf numFmtId="0" fontId="3" fillId="0" borderId="5" xfId="0" applyFont="1" applyBorder="1"/>
    <xf numFmtId="2" fontId="1" fillId="3" borderId="5" xfId="0" applyNumberFormat="1" applyFont="1" applyFill="1" applyBorder="1"/>
    <xf numFmtId="2" fontId="0" fillId="0" borderId="5" xfId="0" applyNumberFormat="1" applyBorder="1"/>
    <xf numFmtId="0" fontId="2" fillId="0" borderId="6" xfId="0" applyFont="1" applyBorder="1"/>
    <xf numFmtId="0" fontId="0" fillId="0" borderId="5" xfId="0" applyBorder="1"/>
    <xf numFmtId="2" fontId="0" fillId="0" borderId="6" xfId="0" applyNumberFormat="1" applyBorder="1"/>
    <xf numFmtId="2" fontId="11" fillId="4" borderId="5" xfId="0" applyNumberFormat="1" applyFont="1" applyFill="1" applyBorder="1"/>
    <xf numFmtId="0" fontId="11" fillId="0" borderId="5" xfId="0" applyFont="1" applyBorder="1"/>
    <xf numFmtId="2" fontId="12" fillId="5" borderId="5" xfId="0" applyNumberFormat="1" applyFont="1" applyFill="1" applyBorder="1"/>
    <xf numFmtId="0" fontId="13" fillId="0" borderId="5" xfId="0" applyFont="1" applyBorder="1"/>
    <xf numFmtId="2" fontId="11" fillId="7" borderId="5" xfId="0" applyNumberFormat="1" applyFont="1" applyFill="1" applyBorder="1"/>
    <xf numFmtId="2" fontId="2" fillId="0" borderId="0" xfId="0" applyNumberFormat="1" applyFont="1"/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8" fillId="8" borderId="4" xfId="0" applyFont="1" applyFill="1" applyBorder="1"/>
    <xf numFmtId="0" fontId="17" fillId="8" borderId="5" xfId="0" applyFont="1" applyFill="1" applyBorder="1"/>
    <xf numFmtId="0" fontId="18" fillId="8" borderId="5" xfId="0" applyFont="1" applyFill="1" applyBorder="1"/>
    <xf numFmtId="0" fontId="18" fillId="6" borderId="6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4" fontId="17" fillId="6" borderId="6" xfId="0" applyNumberFormat="1" applyFont="1" applyFill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4" fontId="14" fillId="0" borderId="21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7" fillId="0" borderId="22" xfId="0" applyFont="1" applyBorder="1"/>
    <xf numFmtId="0" fontId="17" fillId="0" borderId="2" xfId="0" applyFont="1" applyBorder="1"/>
    <xf numFmtId="4" fontId="17" fillId="0" borderId="7" xfId="0" applyNumberFormat="1" applyFont="1" applyBorder="1"/>
    <xf numFmtId="4" fontId="14" fillId="0" borderId="2" xfId="0" applyNumberFormat="1" applyFont="1" applyBorder="1"/>
    <xf numFmtId="0" fontId="19" fillId="0" borderId="23" xfId="0" applyFont="1" applyBorder="1"/>
    <xf numFmtId="0" fontId="17" fillId="0" borderId="24" xfId="0" applyFont="1" applyBorder="1"/>
    <xf numFmtId="0" fontId="17" fillId="0" borderId="5" xfId="0" applyFont="1" applyBorder="1"/>
    <xf numFmtId="4" fontId="17" fillId="0" borderId="0" xfId="0" applyNumberFormat="1" applyFont="1"/>
    <xf numFmtId="4" fontId="14" fillId="0" borderId="5" xfId="0" applyNumberFormat="1" applyFont="1" applyBorder="1"/>
    <xf numFmtId="0" fontId="19" fillId="0" borderId="25" xfId="0" applyFont="1" applyBorder="1"/>
    <xf numFmtId="0" fontId="18" fillId="0" borderId="24" xfId="0" applyFont="1" applyBorder="1"/>
    <xf numFmtId="4" fontId="18" fillId="0" borderId="0" xfId="0" applyNumberFormat="1" applyFont="1"/>
    <xf numFmtId="0" fontId="18" fillId="0" borderId="5" xfId="0" applyFont="1" applyBorder="1"/>
    <xf numFmtId="0" fontId="17" fillId="0" borderId="25" xfId="0" applyFont="1" applyBorder="1"/>
    <xf numFmtId="4" fontId="17" fillId="0" borderId="5" xfId="0" applyNumberFormat="1" applyFont="1" applyBorder="1"/>
    <xf numFmtId="2" fontId="17" fillId="0" borderId="25" xfId="0" applyNumberFormat="1" applyFont="1" applyBorder="1"/>
    <xf numFmtId="0" fontId="19" fillId="0" borderId="24" xfId="0" applyFont="1" applyBorder="1"/>
    <xf numFmtId="4" fontId="19" fillId="0" borderId="5" xfId="0" applyNumberFormat="1" applyFont="1" applyBorder="1"/>
    <xf numFmtId="0" fontId="19" fillId="0" borderId="0" xfId="0" applyFont="1"/>
    <xf numFmtId="0" fontId="19" fillId="0" borderId="5" xfId="0" applyFont="1" applyBorder="1"/>
    <xf numFmtId="4" fontId="18" fillId="6" borderId="0" xfId="0" applyNumberFormat="1" applyFont="1" applyFill="1"/>
    <xf numFmtId="4" fontId="18" fillId="6" borderId="25" xfId="0" applyNumberFormat="1" applyFont="1" applyFill="1" applyBorder="1"/>
    <xf numFmtId="0" fontId="14" fillId="0" borderId="26" xfId="0" applyFont="1" applyBorder="1"/>
    <xf numFmtId="0" fontId="14" fillId="0" borderId="21" xfId="0" applyFont="1" applyBorder="1"/>
    <xf numFmtId="0" fontId="14" fillId="0" borderId="8" xfId="0" applyFont="1" applyBorder="1"/>
    <xf numFmtId="0" fontId="14" fillId="0" borderId="27" xfId="0" applyFont="1" applyBorder="1"/>
    <xf numFmtId="4" fontId="14" fillId="0" borderId="0" xfId="0" applyNumberFormat="1" applyFont="1"/>
    <xf numFmtId="2" fontId="2" fillId="0" borderId="28" xfId="0" applyNumberFormat="1" applyFont="1" applyBorder="1"/>
    <xf numFmtId="4" fontId="6" fillId="0" borderId="28" xfId="0" applyNumberFormat="1" applyFont="1" applyBorder="1"/>
    <xf numFmtId="2" fontId="2" fillId="0" borderId="29" xfId="0" applyNumberFormat="1" applyFont="1" applyBorder="1"/>
    <xf numFmtId="39" fontId="15" fillId="0" borderId="32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17" xfId="0" applyBorder="1"/>
    <xf numFmtId="39" fontId="14" fillId="0" borderId="34" xfId="0" applyNumberFormat="1" applyFont="1" applyBorder="1"/>
    <xf numFmtId="39" fontId="15" fillId="0" borderId="36" xfId="0" applyNumberFormat="1" applyFont="1" applyBorder="1"/>
    <xf numFmtId="0" fontId="0" fillId="0" borderId="12" xfId="0" applyBorder="1"/>
    <xf numFmtId="0" fontId="14" fillId="0" borderId="12" xfId="0" applyFont="1" applyBorder="1"/>
    <xf numFmtId="0" fontId="20" fillId="0" borderId="16" xfId="0" applyFont="1" applyBorder="1"/>
    <xf numFmtId="39" fontId="14" fillId="0" borderId="35" xfId="0" applyNumberFormat="1" applyFont="1" applyBorder="1" applyAlignment="1">
      <alignment horizontal="left"/>
    </xf>
    <xf numFmtId="39" fontId="18" fillId="0" borderId="25" xfId="0" applyNumberFormat="1" applyFont="1" applyBorder="1"/>
    <xf numFmtId="0" fontId="5" fillId="0" borderId="0" xfId="0" applyFont="1"/>
    <xf numFmtId="0" fontId="15" fillId="0" borderId="39" xfId="0" applyFont="1" applyBorder="1" applyAlignment="1">
      <alignment horizontal="center"/>
    </xf>
    <xf numFmtId="39" fontId="15" fillId="0" borderId="40" xfId="0" applyNumberFormat="1" applyFont="1" applyBorder="1"/>
    <xf numFmtId="0" fontId="22" fillId="0" borderId="0" xfId="0" applyFont="1"/>
    <xf numFmtId="2" fontId="24" fillId="0" borderId="0" xfId="0" applyNumberFormat="1" applyFont="1"/>
    <xf numFmtId="0" fontId="24" fillId="0" borderId="0" xfId="0" applyFont="1"/>
    <xf numFmtId="2" fontId="24" fillId="9" borderId="5" xfId="0" applyNumberFormat="1" applyFont="1" applyFill="1" applyBorder="1"/>
    <xf numFmtId="2" fontId="24" fillId="9" borderId="0" xfId="0" applyNumberFormat="1" applyFont="1" applyFill="1"/>
    <xf numFmtId="2" fontId="25" fillId="11" borderId="5" xfId="0" applyNumberFormat="1" applyFont="1" applyFill="1" applyBorder="1"/>
    <xf numFmtId="2" fontId="21" fillId="9" borderId="5" xfId="0" applyNumberFormat="1" applyFont="1" applyFill="1" applyBorder="1"/>
    <xf numFmtId="2" fontId="24" fillId="9" borderId="28" xfId="0" applyNumberFormat="1" applyFont="1" applyFill="1" applyBorder="1"/>
    <xf numFmtId="0" fontId="20" fillId="0" borderId="30" xfId="0" applyFont="1" applyBorder="1"/>
    <xf numFmtId="0" fontId="15" fillId="0" borderId="12" xfId="0" applyFont="1" applyBorder="1" applyAlignment="1">
      <alignment horizontal="left"/>
    </xf>
    <xf numFmtId="39" fontId="14" fillId="0" borderId="0" xfId="0" applyNumberFormat="1" applyFont="1" applyAlignment="1">
      <alignment horizontal="center"/>
    </xf>
    <xf numFmtId="0" fontId="15" fillId="0" borderId="1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39" fontId="14" fillId="0" borderId="33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39" fontId="15" fillId="0" borderId="10" xfId="0" applyNumberFormat="1" applyFont="1" applyBorder="1" applyAlignment="1">
      <alignment horizontal="left" indent="1"/>
    </xf>
    <xf numFmtId="0" fontId="14" fillId="0" borderId="11" xfId="0" applyFont="1" applyBorder="1" applyAlignment="1">
      <alignment horizontal="right"/>
    </xf>
    <xf numFmtId="39" fontId="14" fillId="0" borderId="0" xfId="0" applyNumberFormat="1" applyFont="1" applyAlignment="1">
      <alignment horizontal="right"/>
    </xf>
    <xf numFmtId="43" fontId="14" fillId="0" borderId="10" xfId="2" applyFont="1" applyBorder="1" applyAlignment="1">
      <alignment horizontal="center"/>
    </xf>
    <xf numFmtId="164" fontId="22" fillId="12" borderId="0" xfId="3" applyNumberFormat="1" applyFont="1" applyFill="1" applyBorder="1" applyAlignment="1">
      <alignment horizontal="center"/>
    </xf>
    <xf numFmtId="164" fontId="24" fillId="12" borderId="5" xfId="3" applyNumberFormat="1" applyFont="1" applyFill="1" applyBorder="1" applyAlignment="1">
      <alignment horizontal="center"/>
    </xf>
    <xf numFmtId="164" fontId="24" fillId="12" borderId="0" xfId="3" applyNumberFormat="1" applyFont="1" applyFill="1" applyBorder="1" applyAlignment="1">
      <alignment horizontal="center"/>
    </xf>
    <xf numFmtId="164" fontId="25" fillId="12" borderId="5" xfId="3" applyNumberFormat="1" applyFont="1" applyFill="1" applyBorder="1" applyAlignment="1">
      <alignment horizontal="center"/>
    </xf>
    <xf numFmtId="164" fontId="21" fillId="12" borderId="5" xfId="3" applyNumberFormat="1" applyFont="1" applyFill="1" applyBorder="1" applyAlignment="1">
      <alignment horizontal="center"/>
    </xf>
    <xf numFmtId="164" fontId="24" fillId="12" borderId="28" xfId="3" applyNumberFormat="1" applyFont="1" applyFill="1" applyBorder="1" applyAlignment="1">
      <alignment horizontal="center"/>
    </xf>
    <xf numFmtId="164" fontId="24" fillId="12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24" fillId="9" borderId="5" xfId="0" applyFont="1" applyFill="1" applyBorder="1"/>
    <xf numFmtId="0" fontId="8" fillId="2" borderId="42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  <xf numFmtId="0" fontId="8" fillId="2" borderId="43" xfId="0" applyFont="1" applyFill="1" applyBorder="1"/>
    <xf numFmtId="0" fontId="7" fillId="0" borderId="44" xfId="0" applyFont="1" applyBorder="1"/>
    <xf numFmtId="0" fontId="23" fillId="9" borderId="44" xfId="0" applyFont="1" applyFill="1" applyBorder="1"/>
    <xf numFmtId="164" fontId="23" fillId="12" borderId="44" xfId="3" applyNumberFormat="1" applyFont="1" applyFill="1" applyBorder="1" applyAlignment="1">
      <alignment horizontal="center"/>
    </xf>
    <xf numFmtId="0" fontId="7" fillId="0" borderId="45" xfId="0" applyFont="1" applyBorder="1"/>
    <xf numFmtId="0" fontId="6" fillId="0" borderId="0" xfId="0" applyFont="1"/>
    <xf numFmtId="0" fontId="3" fillId="0" borderId="0" xfId="0" applyFont="1"/>
    <xf numFmtId="0" fontId="6" fillId="6" borderId="0" xfId="0" applyFont="1" applyFill="1"/>
    <xf numFmtId="0" fontId="2" fillId="0" borderId="47" xfId="0" applyFont="1" applyBorder="1"/>
    <xf numFmtId="164" fontId="26" fillId="12" borderId="42" xfId="3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0" fillId="0" borderId="31" xfId="0" applyBorder="1"/>
    <xf numFmtId="0" fontId="0" fillId="0" borderId="14" xfId="0" applyBorder="1"/>
    <xf numFmtId="0" fontId="14" fillId="0" borderId="14" xfId="0" applyFont="1" applyBorder="1"/>
    <xf numFmtId="0" fontId="0" fillId="0" borderId="38" xfId="0" applyBorder="1"/>
    <xf numFmtId="0" fontId="0" fillId="0" borderId="31" xfId="0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39" fontId="14" fillId="0" borderId="50" xfId="0" applyNumberFormat="1" applyFont="1" applyBorder="1" applyAlignment="1">
      <alignment horizontal="left"/>
    </xf>
    <xf numFmtId="0" fontId="14" fillId="0" borderId="50" xfId="0" applyFont="1" applyBorder="1" applyAlignment="1">
      <alignment horizontal="right"/>
    </xf>
    <xf numFmtId="0" fontId="2" fillId="0" borderId="51" xfId="0" applyFont="1" applyBorder="1"/>
    <xf numFmtId="166" fontId="27" fillId="13" borderId="52" xfId="0" applyNumberFormat="1" applyFont="1" applyFill="1" applyBorder="1" applyAlignment="1">
      <alignment horizontal="center"/>
    </xf>
    <xf numFmtId="166" fontId="27" fillId="14" borderId="52" xfId="0" applyNumberFormat="1" applyFont="1" applyFill="1" applyBorder="1" applyAlignment="1">
      <alignment horizontal="center"/>
    </xf>
    <xf numFmtId="166" fontId="27" fillId="15" borderId="52" xfId="0" applyNumberFormat="1" applyFont="1" applyFill="1" applyBorder="1" applyAlignment="1">
      <alignment horizontal="center"/>
    </xf>
    <xf numFmtId="166" fontId="27" fillId="16" borderId="52" xfId="0" applyNumberFormat="1" applyFont="1" applyFill="1" applyBorder="1" applyAlignment="1">
      <alignment horizontal="center"/>
    </xf>
    <xf numFmtId="166" fontId="27" fillId="17" borderId="52" xfId="0" applyNumberFormat="1" applyFont="1" applyFill="1" applyBorder="1" applyAlignment="1">
      <alignment horizontal="center"/>
    </xf>
    <xf numFmtId="0" fontId="27" fillId="13" borderId="52" xfId="0" applyFont="1" applyFill="1" applyBorder="1"/>
    <xf numFmtId="0" fontId="27" fillId="14" borderId="52" xfId="0" applyFont="1" applyFill="1" applyBorder="1"/>
    <xf numFmtId="0" fontId="27" fillId="15" borderId="52" xfId="0" applyFont="1" applyFill="1" applyBorder="1"/>
    <xf numFmtId="0" fontId="27" fillId="16" borderId="52" xfId="0" applyFont="1" applyFill="1" applyBorder="1"/>
    <xf numFmtId="0" fontId="27" fillId="17" borderId="52" xfId="0" applyFont="1" applyFill="1" applyBorder="1"/>
    <xf numFmtId="0" fontId="27" fillId="13" borderId="52" xfId="0" applyFont="1" applyFill="1" applyBorder="1" applyAlignment="1">
      <alignment horizontal="center"/>
    </xf>
    <xf numFmtId="0" fontId="27" fillId="14" borderId="52" xfId="0" applyFont="1" applyFill="1" applyBorder="1" applyAlignment="1">
      <alignment horizontal="center"/>
    </xf>
    <xf numFmtId="0" fontId="27" fillId="15" borderId="52" xfId="0" applyFont="1" applyFill="1" applyBorder="1" applyAlignment="1">
      <alignment horizontal="center"/>
    </xf>
    <xf numFmtId="0" fontId="27" fillId="16" borderId="52" xfId="0" applyFont="1" applyFill="1" applyBorder="1" applyAlignment="1">
      <alignment horizontal="center"/>
    </xf>
    <xf numFmtId="0" fontId="27" fillId="17" borderId="52" xfId="0" applyFont="1" applyFill="1" applyBorder="1" applyAlignment="1">
      <alignment horizontal="center"/>
    </xf>
    <xf numFmtId="2" fontId="14" fillId="0" borderId="19" xfId="3" applyNumberFormat="1" applyFont="1" applyBorder="1" applyAlignment="1">
      <alignment horizontal="center"/>
    </xf>
    <xf numFmtId="2" fontId="14" fillId="0" borderId="18" xfId="3" applyNumberFormat="1" applyFont="1" applyBorder="1" applyAlignment="1">
      <alignment horizontal="center"/>
    </xf>
    <xf numFmtId="2" fontId="15" fillId="0" borderId="31" xfId="3" applyNumberFormat="1" applyFont="1" applyBorder="1" applyAlignment="1">
      <alignment horizontal="center"/>
    </xf>
    <xf numFmtId="2" fontId="14" fillId="0" borderId="14" xfId="3" applyNumberFormat="1" applyFont="1" applyBorder="1"/>
    <xf numFmtId="2" fontId="28" fillId="0" borderId="52" xfId="3" applyNumberFormat="1" applyFont="1" applyBorder="1"/>
    <xf numFmtId="2" fontId="14" fillId="0" borderId="13" xfId="3" applyNumberFormat="1" applyFont="1" applyBorder="1"/>
    <xf numFmtId="2" fontId="14" fillId="0" borderId="48" xfId="3" applyNumberFormat="1" applyFont="1" applyBorder="1"/>
    <xf numFmtId="2" fontId="14" fillId="0" borderId="11" xfId="3" applyNumberFormat="1" applyFont="1" applyBorder="1" applyAlignment="1">
      <alignment horizontal="left"/>
    </xf>
    <xf numFmtId="2" fontId="14" fillId="0" borderId="12" xfId="3" applyNumberFormat="1" applyFont="1" applyBorder="1"/>
    <xf numFmtId="2" fontId="0" fillId="0" borderId="12" xfId="3" applyNumberFormat="1" applyFont="1" applyBorder="1"/>
    <xf numFmtId="2" fontId="14" fillId="0" borderId="41" xfId="3" applyNumberFormat="1" applyFont="1" applyBorder="1"/>
    <xf numFmtId="2" fontId="14" fillId="0" borderId="30" xfId="3" applyNumberFormat="1" applyFont="1" applyBorder="1"/>
    <xf numFmtId="2" fontId="0" fillId="0" borderId="0" xfId="3" applyNumberFormat="1" applyFont="1"/>
    <xf numFmtId="2" fontId="14" fillId="0" borderId="18" xfId="2" applyNumberFormat="1" applyFont="1" applyBorder="1" applyAlignment="1">
      <alignment horizontal="center"/>
    </xf>
    <xf numFmtId="2" fontId="14" fillId="0" borderId="19" xfId="2" applyNumberFormat="1" applyFont="1" applyBorder="1" applyAlignment="1">
      <alignment horizontal="center"/>
    </xf>
    <xf numFmtId="2" fontId="14" fillId="0" borderId="10" xfId="2" applyNumberFormat="1" applyFont="1" applyBorder="1" applyAlignment="1">
      <alignment horizontal="center"/>
    </xf>
    <xf numFmtId="2" fontId="15" fillId="0" borderId="17" xfId="2" applyNumberFormat="1" applyFont="1" applyBorder="1" applyAlignment="1">
      <alignment horizontal="center"/>
    </xf>
    <xf numFmtId="2" fontId="0" fillId="0" borderId="0" xfId="2" applyNumberFormat="1" applyFont="1"/>
    <xf numFmtId="2" fontId="0" fillId="0" borderId="10" xfId="2" applyNumberFormat="1" applyFont="1" applyBorder="1"/>
    <xf numFmtId="2" fontId="27" fillId="13" borderId="52" xfId="0" applyNumberFormat="1" applyFont="1" applyFill="1" applyBorder="1"/>
    <xf numFmtId="2" fontId="27" fillId="18" borderId="52" xfId="0" applyNumberFormat="1" applyFont="1" applyFill="1" applyBorder="1"/>
    <xf numFmtId="2" fontId="27" fillId="14" borderId="52" xfId="0" applyNumberFormat="1" applyFont="1" applyFill="1" applyBorder="1"/>
    <xf numFmtId="2" fontId="27" fillId="15" borderId="52" xfId="0" applyNumberFormat="1" applyFont="1" applyFill="1" applyBorder="1"/>
    <xf numFmtId="2" fontId="27" fillId="16" borderId="52" xfId="0" applyNumberFormat="1" applyFont="1" applyFill="1" applyBorder="1"/>
    <xf numFmtId="2" fontId="27" fillId="17" borderId="52" xfId="0" applyNumberFormat="1" applyFont="1" applyFill="1" applyBorder="1"/>
    <xf numFmtId="2" fontId="0" fillId="0" borderId="12" xfId="2" applyNumberFormat="1" applyFont="1" applyBorder="1"/>
    <xf numFmtId="2" fontId="0" fillId="0" borderId="14" xfId="2" applyNumberFormat="1" applyFont="1" applyBorder="1"/>
    <xf numFmtId="2" fontId="14" fillId="0" borderId="11" xfId="0" applyNumberFormat="1" applyFont="1" applyBorder="1" applyAlignment="1">
      <alignment horizontal="left"/>
    </xf>
    <xf numFmtId="2" fontId="0" fillId="0" borderId="0" xfId="2" applyNumberFormat="1" applyFont="1" applyBorder="1"/>
    <xf numFmtId="2" fontId="14" fillId="0" borderId="12" xfId="0" applyNumberFormat="1" applyFont="1" applyBorder="1"/>
    <xf numFmtId="2" fontId="14" fillId="0" borderId="0" xfId="0" applyNumberFormat="1" applyFont="1"/>
    <xf numFmtId="2" fontId="14" fillId="0" borderId="12" xfId="2" applyNumberFormat="1" applyFont="1" applyBorder="1"/>
    <xf numFmtId="2" fontId="14" fillId="0" borderId="0" xfId="2" applyNumberFormat="1" applyFont="1" applyBorder="1"/>
    <xf numFmtId="2" fontId="0" fillId="0" borderId="12" xfId="0" applyNumberFormat="1" applyBorder="1"/>
    <xf numFmtId="2" fontId="14" fillId="0" borderId="41" xfId="0" applyNumberFormat="1" applyFont="1" applyBorder="1" applyAlignment="1">
      <alignment horizontal="left"/>
    </xf>
    <xf numFmtId="2" fontId="0" fillId="0" borderId="32" xfId="2" applyNumberFormat="1" applyFont="1" applyBorder="1"/>
    <xf numFmtId="2" fontId="14" fillId="0" borderId="16" xfId="0" applyNumberFormat="1" applyFont="1" applyBorder="1" applyAlignment="1">
      <alignment horizontal="center"/>
    </xf>
    <xf numFmtId="2" fontId="14" fillId="0" borderId="30" xfId="0" applyNumberFormat="1" applyFont="1" applyBorder="1"/>
    <xf numFmtId="0" fontId="15" fillId="0" borderId="18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4" fillId="0" borderId="18" xfId="2" applyFont="1" applyBorder="1" applyAlignment="1">
      <alignment horizontal="center"/>
    </xf>
    <xf numFmtId="43" fontId="14" fillId="0" borderId="19" xfId="2" applyFont="1" applyBorder="1" applyAlignment="1">
      <alignment horizontal="center"/>
    </xf>
    <xf numFmtId="43" fontId="14" fillId="0" borderId="34" xfId="2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A5DF-04C3-4BBE-A57F-A351BFB503DF}">
  <dimension ref="B2:C40"/>
  <sheetViews>
    <sheetView workbookViewId="0">
      <selection activeCell="G9" sqref="G7:G9"/>
    </sheetView>
  </sheetViews>
  <sheetFormatPr baseColWidth="10" defaultRowHeight="12.75" x14ac:dyDescent="0.2"/>
  <cols>
    <col min="2" max="2" width="19.5703125" customWidth="1"/>
    <col min="3" max="3" width="22.7109375" customWidth="1"/>
  </cols>
  <sheetData>
    <row r="2" spans="2:3" ht="13.5" thickBot="1" x14ac:dyDescent="0.25"/>
    <row r="3" spans="2:3" ht="17.25" thickBot="1" x14ac:dyDescent="0.4">
      <c r="B3" s="201" t="s">
        <v>30</v>
      </c>
      <c r="C3" s="202"/>
    </row>
    <row r="4" spans="2:3" ht="17.25" thickBot="1" x14ac:dyDescent="0.4">
      <c r="B4" s="100" t="s">
        <v>26</v>
      </c>
      <c r="C4" s="86" t="s">
        <v>37</v>
      </c>
    </row>
    <row r="5" spans="2:3" ht="15" x14ac:dyDescent="0.3">
      <c r="B5" s="138" t="s">
        <v>27</v>
      </c>
      <c r="C5" s="85" t="s">
        <v>64</v>
      </c>
    </row>
    <row r="6" spans="2:3" ht="15" x14ac:dyDescent="0.3">
      <c r="B6" s="138" t="s">
        <v>28</v>
      </c>
      <c r="C6" s="85" t="s">
        <v>62</v>
      </c>
    </row>
    <row r="7" spans="2:3" ht="15" x14ac:dyDescent="0.3">
      <c r="B7" s="138" t="s">
        <v>29</v>
      </c>
      <c r="C7" s="85" t="s">
        <v>58</v>
      </c>
    </row>
    <row r="8" spans="2:3" ht="15" x14ac:dyDescent="0.3">
      <c r="B8" s="138" t="s">
        <v>38</v>
      </c>
      <c r="C8" s="84" t="s">
        <v>60</v>
      </c>
    </row>
    <row r="9" spans="2:3" ht="15" x14ac:dyDescent="0.3">
      <c r="B9" s="138" t="s">
        <v>39</v>
      </c>
      <c r="C9" s="84" t="s">
        <v>68</v>
      </c>
    </row>
    <row r="10" spans="2:3" ht="15" x14ac:dyDescent="0.3">
      <c r="B10" s="138"/>
      <c r="C10" s="84" t="s">
        <v>65</v>
      </c>
    </row>
    <row r="11" spans="2:3" ht="15" x14ac:dyDescent="0.3">
      <c r="B11" s="138"/>
      <c r="C11" s="84" t="s">
        <v>66</v>
      </c>
    </row>
    <row r="12" spans="2:3" ht="15" x14ac:dyDescent="0.3">
      <c r="B12" s="138"/>
      <c r="C12" s="85" t="s">
        <v>53</v>
      </c>
    </row>
    <row r="13" spans="2:3" ht="15" x14ac:dyDescent="0.3">
      <c r="B13" s="138"/>
      <c r="C13" s="85" t="s">
        <v>61</v>
      </c>
    </row>
    <row r="14" spans="2:3" ht="15" x14ac:dyDescent="0.3">
      <c r="B14" s="138"/>
      <c r="C14" s="85" t="s">
        <v>55</v>
      </c>
    </row>
    <row r="15" spans="2:3" ht="15" x14ac:dyDescent="0.3">
      <c r="B15" s="138"/>
      <c r="C15" s="84" t="s">
        <v>32</v>
      </c>
    </row>
    <row r="16" spans="2:3" ht="15" x14ac:dyDescent="0.3">
      <c r="B16" s="137"/>
      <c r="C16" s="85" t="s">
        <v>63</v>
      </c>
    </row>
    <row r="17" spans="2:3" x14ac:dyDescent="0.2">
      <c r="B17" s="137"/>
      <c r="C17" s="84" t="s">
        <v>78</v>
      </c>
    </row>
    <row r="18" spans="2:3" x14ac:dyDescent="0.2">
      <c r="B18" s="137"/>
      <c r="C18" s="84" t="s">
        <v>59</v>
      </c>
    </row>
    <row r="19" spans="2:3" ht="15" x14ac:dyDescent="0.3">
      <c r="B19" s="137"/>
      <c r="C19" s="85" t="s">
        <v>54</v>
      </c>
    </row>
    <row r="20" spans="2:3" ht="15" x14ac:dyDescent="0.3">
      <c r="B20" s="137"/>
      <c r="C20" s="85" t="s">
        <v>56</v>
      </c>
    </row>
    <row r="21" spans="2:3" ht="15" x14ac:dyDescent="0.3">
      <c r="B21" s="137"/>
      <c r="C21" s="85" t="s">
        <v>57</v>
      </c>
    </row>
    <row r="22" spans="2:3" ht="15" x14ac:dyDescent="0.3">
      <c r="B22" s="137"/>
      <c r="C22" s="85" t="s">
        <v>52</v>
      </c>
    </row>
    <row r="23" spans="2:3" x14ac:dyDescent="0.2">
      <c r="B23" s="137"/>
      <c r="C23" s="84" t="s">
        <v>67</v>
      </c>
    </row>
    <row r="24" spans="2:3" ht="13.5" thickBot="1" x14ac:dyDescent="0.25">
      <c r="B24" s="136"/>
      <c r="C24" s="81"/>
    </row>
    <row r="40" spans="2:2" x14ac:dyDescent="0.2">
      <c r="B40" s="120" t="s">
        <v>0</v>
      </c>
    </row>
  </sheetData>
  <sortState xmlns:xlrd2="http://schemas.microsoft.com/office/spreadsheetml/2017/richdata2" ref="C5:C23">
    <sortCondition ref="C5:C23"/>
  </sortState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AF98-011E-440D-B763-65B8D8EA374E}">
  <dimension ref="A1:K50"/>
  <sheetViews>
    <sheetView tabSelected="1" workbookViewId="0">
      <pane ySplit="4" topLeftCell="A5" activePane="bottomLeft" state="frozen"/>
      <selection pane="bottomLeft" activeCell="D13" sqref="D13"/>
    </sheetView>
  </sheetViews>
  <sheetFormatPr baseColWidth="10" defaultRowHeight="12.75" x14ac:dyDescent="0.2"/>
  <cols>
    <col min="1" max="1" width="11.28515625" customWidth="1"/>
    <col min="3" max="3" width="9.5703125" customWidth="1"/>
    <col min="4" max="4" width="40.7109375" customWidth="1"/>
    <col min="5" max="5" width="24.5703125" customWidth="1"/>
    <col min="6" max="6" width="12.140625" style="180" customWidth="1"/>
    <col min="7" max="7" width="14.140625" style="180" customWidth="1"/>
    <col min="8" max="8" width="11.42578125" style="175" customWidth="1"/>
  </cols>
  <sheetData>
    <row r="1" spans="1:11" ht="22.5" x14ac:dyDescent="0.45">
      <c r="A1" s="203" t="s">
        <v>71</v>
      </c>
      <c r="B1" s="204"/>
      <c r="C1" s="204"/>
      <c r="D1" s="204"/>
      <c r="E1" s="204"/>
      <c r="F1" s="204"/>
      <c r="G1" s="204"/>
      <c r="H1" s="204"/>
    </row>
    <row r="2" spans="1:11" ht="23.25" thickBot="1" x14ac:dyDescent="0.5">
      <c r="A2" s="203" t="s">
        <v>72</v>
      </c>
      <c r="B2" s="203"/>
      <c r="C2" s="203"/>
      <c r="D2" s="203"/>
      <c r="E2" s="203"/>
      <c r="F2" s="203"/>
      <c r="G2" s="203"/>
      <c r="H2" s="203"/>
    </row>
    <row r="3" spans="1:11" ht="17.25" thickBot="1" x14ac:dyDescent="0.4">
      <c r="A3" s="103"/>
      <c r="B3" s="104" t="s">
        <v>23</v>
      </c>
      <c r="C3" s="105"/>
      <c r="D3" s="106"/>
      <c r="E3" s="107"/>
      <c r="F3" s="176"/>
      <c r="G3" s="177" t="s">
        <v>69</v>
      </c>
      <c r="H3" s="163"/>
      <c r="I3" s="205" t="s">
        <v>70</v>
      </c>
      <c r="J3" s="206"/>
      <c r="K3" s="207"/>
    </row>
    <row r="4" spans="1:11" ht="15" x14ac:dyDescent="0.3">
      <c r="A4" s="25" t="s">
        <v>2</v>
      </c>
      <c r="B4" s="78" t="s">
        <v>24</v>
      </c>
      <c r="C4" s="108" t="s">
        <v>31</v>
      </c>
      <c r="D4" s="104" t="s">
        <v>25</v>
      </c>
      <c r="E4" s="102" t="s">
        <v>22</v>
      </c>
      <c r="F4" s="178" t="s">
        <v>33</v>
      </c>
      <c r="G4" s="178" t="s">
        <v>35</v>
      </c>
      <c r="H4" s="164" t="s">
        <v>34</v>
      </c>
      <c r="I4" s="112" t="s">
        <v>33</v>
      </c>
      <c r="J4" s="112" t="s">
        <v>35</v>
      </c>
      <c r="K4" s="112" t="s">
        <v>34</v>
      </c>
    </row>
    <row r="5" spans="1:11" ht="17.25" thickBot="1" x14ac:dyDescent="0.4">
      <c r="A5" s="101"/>
      <c r="B5" s="80"/>
      <c r="C5" s="90"/>
      <c r="D5" s="80"/>
      <c r="E5" s="77"/>
      <c r="F5" s="179"/>
      <c r="G5" s="179"/>
      <c r="H5" s="165"/>
      <c r="I5" s="140"/>
      <c r="J5" s="81"/>
      <c r="K5" s="81"/>
    </row>
    <row r="6" spans="1:11" ht="16.5" x14ac:dyDescent="0.35">
      <c r="A6" s="24"/>
      <c r="B6" s="109" t="s">
        <v>20</v>
      </c>
      <c r="C6" s="91"/>
      <c r="D6" s="153"/>
      <c r="E6" s="82"/>
      <c r="G6" s="181"/>
      <c r="H6" s="166">
        <v>3125.37</v>
      </c>
      <c r="I6" s="137"/>
      <c r="J6" s="84"/>
      <c r="K6" s="139"/>
    </row>
    <row r="7" spans="1:11" ht="15.75" x14ac:dyDescent="0.3">
      <c r="A7" s="148">
        <v>45174</v>
      </c>
      <c r="B7" s="26" t="s">
        <v>27</v>
      </c>
      <c r="C7" s="158">
        <v>1</v>
      </c>
      <c r="D7" s="153" t="s">
        <v>75</v>
      </c>
      <c r="E7" s="87" t="s">
        <v>58</v>
      </c>
      <c r="F7" s="182">
        <v>242.6</v>
      </c>
      <c r="G7" s="183"/>
      <c r="H7" s="167">
        <f>+H6+G7-F7</f>
        <v>2882.77</v>
      </c>
      <c r="I7" s="137"/>
      <c r="J7" s="84"/>
      <c r="K7" s="139"/>
    </row>
    <row r="8" spans="1:11" ht="15.75" x14ac:dyDescent="0.3">
      <c r="A8" s="149">
        <v>45180</v>
      </c>
      <c r="B8" s="26" t="s">
        <v>38</v>
      </c>
      <c r="C8" s="159">
        <v>2</v>
      </c>
      <c r="D8" s="154" t="s">
        <v>76</v>
      </c>
      <c r="E8" s="87" t="s">
        <v>59</v>
      </c>
      <c r="F8" s="184">
        <v>3.88</v>
      </c>
      <c r="G8" s="183"/>
      <c r="H8" s="167">
        <f t="shared" ref="H8:H16" si="0">+H7+G8-F8</f>
        <v>2878.89</v>
      </c>
      <c r="I8" s="137"/>
      <c r="J8" s="84"/>
      <c r="K8" s="139"/>
    </row>
    <row r="9" spans="1:11" ht="15.75" x14ac:dyDescent="0.3">
      <c r="A9" s="150">
        <v>45197</v>
      </c>
      <c r="B9" s="26" t="s">
        <v>27</v>
      </c>
      <c r="C9" s="160">
        <v>3</v>
      </c>
      <c r="D9" s="155"/>
      <c r="E9" s="87" t="s">
        <v>60</v>
      </c>
      <c r="F9" s="185">
        <v>50</v>
      </c>
      <c r="G9" s="183"/>
      <c r="H9" s="167">
        <f t="shared" si="0"/>
        <v>2828.89</v>
      </c>
      <c r="I9" s="137"/>
      <c r="J9" s="84"/>
      <c r="K9" s="139"/>
    </row>
    <row r="10" spans="1:11" ht="15.75" x14ac:dyDescent="0.3">
      <c r="A10" s="151">
        <v>45200</v>
      </c>
      <c r="B10" s="26" t="s">
        <v>39</v>
      </c>
      <c r="C10" s="161">
        <v>4</v>
      </c>
      <c r="D10" s="156" t="s">
        <v>79</v>
      </c>
      <c r="E10" s="87" t="s">
        <v>52</v>
      </c>
      <c r="F10" s="186">
        <v>400</v>
      </c>
      <c r="G10" s="185"/>
      <c r="H10" s="167">
        <f>+H9+G10-F10</f>
        <v>2428.89</v>
      </c>
      <c r="I10" s="137"/>
      <c r="J10" s="84"/>
      <c r="K10" s="139"/>
    </row>
    <row r="11" spans="1:11" ht="15.75" x14ac:dyDescent="0.3">
      <c r="A11" s="151">
        <v>45201</v>
      </c>
      <c r="B11" s="26" t="s">
        <v>39</v>
      </c>
      <c r="C11" s="161">
        <v>5</v>
      </c>
      <c r="D11" s="156"/>
      <c r="E11" s="87" t="s">
        <v>52</v>
      </c>
      <c r="F11" s="186">
        <v>48.29</v>
      </c>
      <c r="G11" s="183"/>
      <c r="H11" s="167">
        <f t="shared" si="0"/>
        <v>2380.6</v>
      </c>
      <c r="I11" s="137"/>
      <c r="J11" s="84"/>
      <c r="K11" s="139"/>
    </row>
    <row r="12" spans="1:11" ht="15.75" x14ac:dyDescent="0.3">
      <c r="A12" s="152">
        <v>45202</v>
      </c>
      <c r="B12" s="26" t="s">
        <v>39</v>
      </c>
      <c r="C12" s="162">
        <v>6</v>
      </c>
      <c r="D12" s="157"/>
      <c r="E12" s="87" t="s">
        <v>32</v>
      </c>
      <c r="F12" s="187"/>
      <c r="G12" s="187">
        <v>112</v>
      </c>
      <c r="H12" s="167">
        <f t="shared" si="0"/>
        <v>2492.6</v>
      </c>
      <c r="I12" s="137"/>
      <c r="J12" s="84"/>
      <c r="K12" s="139"/>
    </row>
    <row r="13" spans="1:11" ht="15.75" x14ac:dyDescent="0.3">
      <c r="A13" s="149">
        <v>45203</v>
      </c>
      <c r="B13" s="26" t="s">
        <v>39</v>
      </c>
      <c r="C13" s="159">
        <v>7</v>
      </c>
      <c r="D13" s="154"/>
      <c r="E13" s="87" t="s">
        <v>78</v>
      </c>
      <c r="F13" s="184"/>
      <c r="G13" s="184">
        <v>3.98</v>
      </c>
      <c r="H13" s="167">
        <f t="shared" si="0"/>
        <v>2496.58</v>
      </c>
      <c r="I13" s="137"/>
      <c r="J13" s="84"/>
      <c r="K13" s="139"/>
    </row>
    <row r="14" spans="1:11" ht="15.75" x14ac:dyDescent="0.3">
      <c r="A14" s="149">
        <v>45209</v>
      </c>
      <c r="B14" s="26" t="s">
        <v>38</v>
      </c>
      <c r="C14" s="159">
        <v>8</v>
      </c>
      <c r="D14" s="154" t="s">
        <v>76</v>
      </c>
      <c r="E14" s="87" t="s">
        <v>59</v>
      </c>
      <c r="F14" s="184">
        <v>3.98</v>
      </c>
      <c r="G14" s="183"/>
      <c r="H14" s="167">
        <f t="shared" si="0"/>
        <v>2492.6</v>
      </c>
      <c r="I14" s="137"/>
      <c r="J14" s="84"/>
      <c r="K14" s="139"/>
    </row>
    <row r="15" spans="1:11" ht="15.75" x14ac:dyDescent="0.3">
      <c r="A15" s="152">
        <v>45225</v>
      </c>
      <c r="B15" s="26" t="s">
        <v>28</v>
      </c>
      <c r="C15" s="162">
        <v>9</v>
      </c>
      <c r="D15" s="157" t="s">
        <v>77</v>
      </c>
      <c r="E15" s="87" t="s">
        <v>32</v>
      </c>
      <c r="F15" s="187"/>
      <c r="G15" s="187">
        <v>4720</v>
      </c>
      <c r="H15" s="167">
        <f t="shared" si="0"/>
        <v>7212.6</v>
      </c>
      <c r="I15" s="137"/>
      <c r="J15" s="84"/>
      <c r="K15" s="139"/>
    </row>
    <row r="16" spans="1:11" ht="15.75" x14ac:dyDescent="0.3">
      <c r="A16" s="151"/>
      <c r="B16" s="26"/>
      <c r="C16" s="161"/>
      <c r="D16" s="156"/>
      <c r="E16" s="87"/>
      <c r="F16" s="186"/>
      <c r="G16" s="183"/>
      <c r="H16" s="167">
        <f t="shared" si="0"/>
        <v>7212.6</v>
      </c>
      <c r="I16" s="137"/>
      <c r="J16" s="84"/>
      <c r="K16" s="139"/>
    </row>
    <row r="17" spans="1:11" ht="15" x14ac:dyDescent="0.3">
      <c r="A17" s="25"/>
      <c r="B17" s="26"/>
      <c r="C17" s="110"/>
      <c r="D17" s="26"/>
      <c r="E17" s="87"/>
      <c r="G17" s="188"/>
      <c r="H17" s="168">
        <f t="shared" ref="H17:H25" si="1">SUM(H16+G17)-(F17)</f>
        <v>7212.6</v>
      </c>
      <c r="I17" s="137"/>
      <c r="J17" s="84"/>
      <c r="K17" s="139"/>
    </row>
    <row r="18" spans="1:11" ht="15" x14ac:dyDescent="0.3">
      <c r="A18" s="25"/>
      <c r="B18" s="26"/>
      <c r="C18" s="110"/>
      <c r="D18" s="26"/>
      <c r="E18" s="87"/>
      <c r="G18" s="188"/>
      <c r="H18" s="168">
        <f t="shared" si="1"/>
        <v>7212.6</v>
      </c>
      <c r="I18" s="137"/>
      <c r="J18" s="84"/>
      <c r="K18" s="139"/>
    </row>
    <row r="19" spans="1:11" ht="15" x14ac:dyDescent="0.3">
      <c r="A19" s="25"/>
      <c r="B19" s="26"/>
      <c r="C19" s="110"/>
      <c r="D19" s="26"/>
      <c r="E19" s="87"/>
      <c r="G19" s="188"/>
      <c r="H19" s="168">
        <f t="shared" si="1"/>
        <v>7212.6</v>
      </c>
      <c r="I19" s="137"/>
      <c r="J19" s="84"/>
      <c r="K19" s="139"/>
    </row>
    <row r="20" spans="1:11" ht="15" x14ac:dyDescent="0.3">
      <c r="A20" s="25"/>
      <c r="B20" s="26"/>
      <c r="C20" s="110"/>
      <c r="D20" s="26"/>
      <c r="E20" s="87"/>
      <c r="G20" s="188"/>
      <c r="H20" s="168">
        <f t="shared" si="1"/>
        <v>7212.6</v>
      </c>
      <c r="I20" s="137"/>
      <c r="J20" s="84"/>
      <c r="K20" s="139"/>
    </row>
    <row r="21" spans="1:11" ht="15" x14ac:dyDescent="0.3">
      <c r="A21" s="25"/>
      <c r="B21" s="26"/>
      <c r="C21" s="110"/>
      <c r="D21" s="26"/>
      <c r="E21" s="87"/>
      <c r="G21" s="188"/>
      <c r="H21" s="168">
        <f t="shared" si="1"/>
        <v>7212.6</v>
      </c>
      <c r="I21" s="137"/>
      <c r="J21" s="84"/>
      <c r="K21" s="139"/>
    </row>
    <row r="22" spans="1:11" ht="15" x14ac:dyDescent="0.3">
      <c r="A22" s="25"/>
      <c r="B22" s="26"/>
      <c r="C22" s="110"/>
      <c r="D22" s="26"/>
      <c r="E22" s="87"/>
      <c r="G22" s="188"/>
      <c r="H22" s="168">
        <f t="shared" si="1"/>
        <v>7212.6</v>
      </c>
      <c r="I22" s="137"/>
      <c r="J22" s="84"/>
      <c r="K22" s="139"/>
    </row>
    <row r="23" spans="1:11" ht="15" x14ac:dyDescent="0.3">
      <c r="A23" s="25"/>
      <c r="B23" s="26"/>
      <c r="C23" s="110"/>
      <c r="D23" s="26"/>
      <c r="E23" s="87"/>
      <c r="G23" s="188"/>
      <c r="H23" s="168">
        <f t="shared" si="1"/>
        <v>7212.6</v>
      </c>
      <c r="I23" s="137"/>
      <c r="J23" s="84"/>
      <c r="K23" s="139"/>
    </row>
    <row r="24" spans="1:11" ht="15" x14ac:dyDescent="0.3">
      <c r="A24" s="25"/>
      <c r="B24" s="26"/>
      <c r="C24" s="110"/>
      <c r="D24" s="26"/>
      <c r="E24" s="87"/>
      <c r="G24" s="188"/>
      <c r="H24" s="168">
        <f t="shared" si="1"/>
        <v>7212.6</v>
      </c>
      <c r="I24" s="137"/>
      <c r="J24" s="84"/>
      <c r="K24" s="139"/>
    </row>
    <row r="25" spans="1:11" ht="15" x14ac:dyDescent="0.3">
      <c r="A25" s="25"/>
      <c r="B25" s="26"/>
      <c r="C25" s="110"/>
      <c r="D25" s="26"/>
      <c r="E25" s="87"/>
      <c r="G25" s="188"/>
      <c r="H25" s="169">
        <f t="shared" si="1"/>
        <v>7212.6</v>
      </c>
      <c r="I25" s="137"/>
      <c r="J25" s="84"/>
      <c r="K25" s="139"/>
    </row>
    <row r="26" spans="1:11" ht="15" x14ac:dyDescent="0.3">
      <c r="A26" s="25"/>
      <c r="B26" s="26"/>
      <c r="C26" s="110"/>
      <c r="D26" s="26"/>
      <c r="E26" s="87"/>
      <c r="G26" s="189"/>
      <c r="H26" s="170"/>
      <c r="J26" s="84"/>
      <c r="K26" s="139"/>
    </row>
    <row r="27" spans="1:11" ht="15" x14ac:dyDescent="0.3">
      <c r="A27" s="142"/>
      <c r="B27" s="26"/>
      <c r="C27" s="146"/>
      <c r="D27" s="26"/>
      <c r="E27" s="87"/>
      <c r="F27" s="190"/>
      <c r="G27" s="191"/>
      <c r="H27" s="170"/>
      <c r="J27" s="84"/>
      <c r="K27" s="139"/>
    </row>
    <row r="28" spans="1:11" ht="15" x14ac:dyDescent="0.3">
      <c r="A28" s="142"/>
      <c r="B28" s="26"/>
      <c r="C28" s="111"/>
      <c r="D28" s="25"/>
      <c r="E28" s="87"/>
      <c r="F28" s="188"/>
      <c r="G28" s="191"/>
      <c r="H28" s="170"/>
      <c r="J28" s="84"/>
      <c r="K28" s="139"/>
    </row>
    <row r="29" spans="1:11" ht="15" x14ac:dyDescent="0.3">
      <c r="A29" s="141"/>
      <c r="B29" s="26"/>
      <c r="C29" s="23"/>
      <c r="D29" s="78"/>
      <c r="E29" s="87"/>
      <c r="F29" s="192"/>
      <c r="G29" s="193"/>
      <c r="H29" s="170"/>
      <c r="J29" s="84"/>
      <c r="K29" s="139"/>
    </row>
    <row r="30" spans="1:11" ht="15" x14ac:dyDescent="0.3">
      <c r="A30" s="143"/>
      <c r="B30" s="26"/>
      <c r="C30" s="23"/>
      <c r="D30" s="78"/>
      <c r="E30" s="87"/>
      <c r="F30" s="194"/>
      <c r="G30" s="195"/>
      <c r="H30" s="171"/>
      <c r="I30" s="137"/>
      <c r="J30" s="84"/>
      <c r="K30" s="139"/>
    </row>
    <row r="31" spans="1:11" ht="15" x14ac:dyDescent="0.3">
      <c r="B31" s="26"/>
      <c r="D31" s="84"/>
      <c r="E31" s="87"/>
      <c r="F31" s="188"/>
      <c r="H31" s="172"/>
      <c r="I31" s="137"/>
      <c r="J31" s="84"/>
      <c r="K31" s="139"/>
    </row>
    <row r="32" spans="1:11" ht="15" x14ac:dyDescent="0.3">
      <c r="B32" s="26"/>
      <c r="D32" s="84"/>
      <c r="E32" s="87"/>
      <c r="F32" s="188"/>
      <c r="H32" s="172"/>
      <c r="I32" s="137"/>
      <c r="J32" s="84"/>
      <c r="K32" s="139"/>
    </row>
    <row r="33" spans="2:11" ht="15" x14ac:dyDescent="0.3">
      <c r="B33" s="26"/>
      <c r="D33" s="84"/>
      <c r="E33" s="87"/>
      <c r="F33" s="188"/>
      <c r="H33" s="172"/>
      <c r="I33" s="137"/>
      <c r="J33" s="84"/>
      <c r="K33" s="139"/>
    </row>
    <row r="34" spans="2:11" ht="15" x14ac:dyDescent="0.3">
      <c r="B34" s="26"/>
      <c r="D34" s="84"/>
      <c r="E34" s="87"/>
      <c r="F34" s="188"/>
      <c r="H34" s="172"/>
      <c r="I34" s="137"/>
      <c r="J34" s="84"/>
      <c r="K34" s="139"/>
    </row>
    <row r="35" spans="2:11" ht="15" x14ac:dyDescent="0.3">
      <c r="B35" s="26"/>
      <c r="D35" s="84"/>
      <c r="E35" s="87"/>
      <c r="F35" s="188"/>
      <c r="H35" s="172"/>
      <c r="I35" s="137"/>
      <c r="J35" s="84"/>
      <c r="K35" s="139"/>
    </row>
    <row r="36" spans="2:11" ht="15" x14ac:dyDescent="0.3">
      <c r="B36" s="26"/>
      <c r="D36" s="84"/>
      <c r="E36" s="87"/>
      <c r="F36" s="188"/>
      <c r="H36" s="172"/>
      <c r="I36" s="137"/>
      <c r="J36" s="84"/>
      <c r="K36" s="139"/>
    </row>
    <row r="37" spans="2:11" ht="15" x14ac:dyDescent="0.3">
      <c r="B37" s="26"/>
      <c r="D37" s="84"/>
      <c r="E37" s="87"/>
      <c r="F37" s="188"/>
      <c r="H37" s="172"/>
      <c r="I37" s="137"/>
      <c r="J37" s="84"/>
      <c r="K37" s="139"/>
    </row>
    <row r="38" spans="2:11" ht="15" x14ac:dyDescent="0.3">
      <c r="B38" s="26"/>
      <c r="D38" s="84"/>
      <c r="E38" s="87"/>
      <c r="F38" s="188"/>
      <c r="H38" s="172"/>
      <c r="I38" s="137"/>
      <c r="J38" s="84"/>
      <c r="K38" s="139"/>
    </row>
    <row r="39" spans="2:11" ht="15" x14ac:dyDescent="0.3">
      <c r="B39" s="26"/>
      <c r="D39" s="84"/>
      <c r="E39" s="87"/>
      <c r="F39" s="188"/>
      <c r="H39" s="172"/>
      <c r="I39" s="137"/>
      <c r="J39" s="84"/>
      <c r="K39" s="139"/>
    </row>
    <row r="40" spans="2:11" ht="15" x14ac:dyDescent="0.3">
      <c r="B40" s="26"/>
      <c r="D40" s="84"/>
      <c r="E40" s="87"/>
      <c r="F40" s="188"/>
      <c r="H40" s="172"/>
      <c r="I40" s="137"/>
      <c r="J40" s="84"/>
      <c r="K40" s="139"/>
    </row>
    <row r="41" spans="2:11" ht="15" x14ac:dyDescent="0.3">
      <c r="B41" s="26"/>
      <c r="D41" s="84"/>
      <c r="E41" s="87"/>
      <c r="F41" s="188"/>
      <c r="H41" s="172"/>
      <c r="I41" s="137"/>
      <c r="J41" s="84"/>
      <c r="K41" s="139"/>
    </row>
    <row r="42" spans="2:11" ht="15" x14ac:dyDescent="0.3">
      <c r="B42" s="26"/>
      <c r="D42" s="84"/>
      <c r="E42" s="87"/>
      <c r="F42" s="188"/>
      <c r="H42" s="172"/>
      <c r="I42" s="137"/>
      <c r="J42" s="84"/>
      <c r="K42" s="139"/>
    </row>
    <row r="43" spans="2:11" ht="15" x14ac:dyDescent="0.3">
      <c r="B43" s="26"/>
      <c r="D43" s="84"/>
      <c r="E43" s="87"/>
      <c r="F43" s="188"/>
      <c r="H43" s="172"/>
      <c r="I43" s="137"/>
      <c r="J43" s="84"/>
      <c r="K43" s="139"/>
    </row>
    <row r="44" spans="2:11" ht="15" x14ac:dyDescent="0.3">
      <c r="B44" s="26"/>
      <c r="D44" s="84"/>
      <c r="E44" s="87"/>
      <c r="F44" s="188"/>
      <c r="H44" s="172"/>
      <c r="I44" s="137"/>
      <c r="J44" s="84"/>
      <c r="K44" s="139"/>
    </row>
    <row r="45" spans="2:11" ht="15" x14ac:dyDescent="0.3">
      <c r="B45" s="26"/>
      <c r="D45" s="84"/>
      <c r="E45" s="87"/>
      <c r="F45" s="188"/>
      <c r="H45" s="172"/>
      <c r="I45" s="137"/>
      <c r="J45" s="84"/>
      <c r="K45" s="139"/>
    </row>
    <row r="46" spans="2:11" ht="15" x14ac:dyDescent="0.3">
      <c r="B46" s="26"/>
      <c r="D46" s="84"/>
      <c r="E46" s="87"/>
      <c r="F46" s="188"/>
      <c r="H46" s="172"/>
      <c r="I46" s="137"/>
      <c r="J46" s="84"/>
      <c r="K46" s="139"/>
    </row>
    <row r="47" spans="2:11" ht="15" x14ac:dyDescent="0.3">
      <c r="B47" s="26"/>
      <c r="D47" s="84"/>
      <c r="E47" s="87"/>
      <c r="F47" s="188"/>
      <c r="H47" s="172"/>
      <c r="I47" s="137"/>
      <c r="J47" s="84"/>
      <c r="K47" s="139"/>
    </row>
    <row r="48" spans="2:11" ht="15" x14ac:dyDescent="0.3">
      <c r="B48" s="26"/>
      <c r="D48" s="84"/>
      <c r="E48" s="87"/>
      <c r="F48" s="196"/>
      <c r="H48" s="172"/>
      <c r="I48" s="137"/>
      <c r="J48" s="84"/>
      <c r="K48" s="139"/>
    </row>
    <row r="49" spans="1:11" ht="15.75" thickBot="1" x14ac:dyDescent="0.35">
      <c r="A49" s="142"/>
      <c r="B49" s="26"/>
      <c r="C49" s="111"/>
      <c r="D49" s="144"/>
      <c r="E49" s="145"/>
      <c r="F49" s="197"/>
      <c r="G49" s="198"/>
      <c r="H49" s="173"/>
      <c r="I49" s="137"/>
      <c r="J49" s="84"/>
      <c r="K49" s="139"/>
    </row>
    <row r="50" spans="1:11" ht="17.25" thickBot="1" x14ac:dyDescent="0.4">
      <c r="A50" s="27"/>
      <c r="B50" s="79"/>
      <c r="C50" s="79"/>
      <c r="D50" s="79"/>
      <c r="E50" s="83" t="s">
        <v>1</v>
      </c>
      <c r="F50" s="199"/>
      <c r="G50" s="200">
        <f>SUM(G27:G49)</f>
        <v>0</v>
      </c>
      <c r="H50" s="174">
        <f>H49</f>
        <v>0</v>
      </c>
      <c r="I50" s="79"/>
      <c r="J50" s="79"/>
      <c r="K50" s="79"/>
    </row>
  </sheetData>
  <mergeCells count="3">
    <mergeCell ref="A1:H1"/>
    <mergeCell ref="A2:H2"/>
    <mergeCell ref="I3:K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F17229-1621-4E0E-ADB5-FD73208CEF32}">
          <x14:formula1>
            <xm:f>DIVERS!$B$5:$B$12</xm:f>
          </x14:formula1>
          <xm:sqref>B7:B49 F49 D49</xm:sqref>
        </x14:dataValidation>
        <x14:dataValidation type="list" allowBlank="1" showInputMessage="1" showErrorMessage="1" xr:uid="{73F80A73-52D4-47F3-8786-C979EC77AB32}">
          <x14:formula1>
            <xm:f>DIVERS!$C$5:$C$16</xm:f>
          </x14:formula1>
          <xm:sqref>E49</xm:sqref>
        </x14:dataValidation>
        <x14:dataValidation type="list" allowBlank="1" showInputMessage="1" showErrorMessage="1" xr:uid="{7AF029F4-5B6C-4421-98BA-A892C87E9EBC}">
          <x14:formula1>
            <xm:f>DIVERS!$C$5:$C$24</xm:f>
          </x14:formula1>
          <xm:sqref>E7:E48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topLeftCell="A4" workbookViewId="0">
      <selection activeCell="B12" sqref="B12"/>
    </sheetView>
  </sheetViews>
  <sheetFormatPr baseColWidth="10" defaultColWidth="11.5703125" defaultRowHeight="19.5" x14ac:dyDescent="0.4"/>
  <cols>
    <col min="1" max="1" width="37.140625" style="2" customWidth="1"/>
    <col min="2" max="2" width="29.140625" style="2" customWidth="1"/>
    <col min="3" max="3" width="3.28515625" style="94" customWidth="1"/>
    <col min="4" max="4" width="9.7109375" style="119" customWidth="1"/>
    <col min="5" max="5" width="43.5703125" style="2" customWidth="1"/>
    <col min="6" max="6" width="30.42578125" style="2" customWidth="1"/>
  </cols>
  <sheetData>
    <row r="1" spans="1:7" ht="22.5" x14ac:dyDescent="0.45">
      <c r="A1" s="208" t="s">
        <v>36</v>
      </c>
      <c r="B1" s="208"/>
    </row>
    <row r="2" spans="1:7" ht="23.25" thickBot="1" x14ac:dyDescent="0.5">
      <c r="B2" s="89" t="s">
        <v>49</v>
      </c>
      <c r="C2" s="92"/>
      <c r="D2" s="113"/>
      <c r="E2" s="89"/>
      <c r="F2" s="89"/>
      <c r="G2" s="3"/>
    </row>
    <row r="3" spans="1:7" ht="22.5" x14ac:dyDescent="0.45">
      <c r="A3" s="134" t="s">
        <v>51</v>
      </c>
      <c r="B3" s="122" t="s">
        <v>3</v>
      </c>
      <c r="C3" s="123"/>
      <c r="D3" s="133" t="s">
        <v>50</v>
      </c>
      <c r="E3" s="134" t="s">
        <v>51</v>
      </c>
      <c r="F3" s="124" t="s">
        <v>4</v>
      </c>
      <c r="G3" s="3"/>
    </row>
    <row r="4" spans="1:7" ht="18.75" thickBot="1" x14ac:dyDescent="0.3">
      <c r="A4" s="135"/>
      <c r="B4" s="125"/>
      <c r="C4" s="126"/>
      <c r="D4" s="127"/>
      <c r="E4" s="125"/>
      <c r="F4" s="128"/>
      <c r="G4" s="3"/>
    </row>
    <row r="5" spans="1:7" x14ac:dyDescent="0.4">
      <c r="B5" s="5"/>
      <c r="C5" s="121"/>
      <c r="D5" s="114"/>
      <c r="E5" s="5"/>
      <c r="F5" s="14"/>
      <c r="G5" s="3"/>
    </row>
    <row r="6" spans="1:7" x14ac:dyDescent="0.4">
      <c r="A6" s="2" t="s">
        <v>47</v>
      </c>
      <c r="B6" s="4">
        <f>IF($E7="Consommables Cabaret",(F6),0)</f>
        <v>0</v>
      </c>
      <c r="C6" s="95"/>
      <c r="D6" s="114">
        <v>70</v>
      </c>
      <c r="E6" s="5" t="s">
        <v>44</v>
      </c>
      <c r="F6" s="6" t="s">
        <v>74</v>
      </c>
      <c r="G6" s="7"/>
    </row>
    <row r="7" spans="1:7" x14ac:dyDescent="0.4">
      <c r="B7" s="4"/>
      <c r="C7" s="95"/>
      <c r="D7" s="114"/>
      <c r="E7" s="5"/>
      <c r="F7" s="6"/>
      <c r="G7" s="8"/>
    </row>
    <row r="8" spans="1:7" x14ac:dyDescent="0.4">
      <c r="A8" s="2" t="s">
        <v>40</v>
      </c>
      <c r="B8" s="4">
        <f>IF($E7="Location salle Cabaret",(F6),0)</f>
        <v>0</v>
      </c>
      <c r="C8" s="96"/>
      <c r="D8" s="115">
        <v>74</v>
      </c>
      <c r="E8" s="147" t="s">
        <v>45</v>
      </c>
      <c r="F8" s="6" t="s">
        <v>74</v>
      </c>
      <c r="G8" s="8"/>
    </row>
    <row r="9" spans="1:7" x14ac:dyDescent="0.4">
      <c r="B9" s="4"/>
      <c r="C9" s="96"/>
      <c r="D9" s="115"/>
      <c r="E9" s="147"/>
      <c r="F9" s="6"/>
      <c r="G9" s="9"/>
    </row>
    <row r="10" spans="1:7" x14ac:dyDescent="0.4">
      <c r="A10" s="2" t="s">
        <v>41</v>
      </c>
      <c r="B10" s="4">
        <f>IF($E7="Frais Postaux-Bancaires",(F6),0)</f>
        <v>0</v>
      </c>
      <c r="C10" s="96"/>
      <c r="D10" s="115">
        <v>75</v>
      </c>
      <c r="E10" s="147" t="s">
        <v>5</v>
      </c>
      <c r="F10" s="6"/>
      <c r="G10" s="9"/>
    </row>
    <row r="11" spans="1:7" x14ac:dyDescent="0.4">
      <c r="B11" s="4"/>
      <c r="C11" s="96"/>
      <c r="D11" s="115"/>
      <c r="E11" s="147"/>
      <c r="F11" s="6"/>
      <c r="G11" s="8"/>
    </row>
    <row r="12" spans="1:7" x14ac:dyDescent="0.4">
      <c r="A12" s="2" t="s">
        <v>42</v>
      </c>
      <c r="B12" s="4">
        <f>IF($E10="Salaires",(F10),0)</f>
        <v>0</v>
      </c>
      <c r="C12" s="96"/>
      <c r="D12" s="115">
        <v>77</v>
      </c>
      <c r="E12" s="147" t="s">
        <v>46</v>
      </c>
      <c r="F12" s="6" t="s">
        <v>74</v>
      </c>
      <c r="G12" s="8"/>
    </row>
    <row r="13" spans="1:7" x14ac:dyDescent="0.4">
      <c r="B13" s="4"/>
      <c r="C13" s="96"/>
      <c r="D13" s="115"/>
      <c r="E13" s="147"/>
      <c r="F13" s="6"/>
      <c r="G13" s="8"/>
    </row>
    <row r="14" spans="1:7" x14ac:dyDescent="0.4">
      <c r="A14" s="2" t="s">
        <v>43</v>
      </c>
      <c r="B14" s="4">
        <f>IF($E7="Autres Dépenses Fonct.",(F6),0)</f>
        <v>0</v>
      </c>
      <c r="C14" s="96"/>
      <c r="D14" s="115"/>
      <c r="E14" s="147"/>
      <c r="F14" s="6"/>
      <c r="G14" s="8"/>
    </row>
    <row r="15" spans="1:7" x14ac:dyDescent="0.4">
      <c r="B15" s="4"/>
      <c r="C15" s="96"/>
      <c r="D15" s="115"/>
      <c r="E15" s="147"/>
      <c r="F15" s="6"/>
      <c r="G15" s="8"/>
    </row>
    <row r="16" spans="1:7" x14ac:dyDescent="0.4">
      <c r="A16" s="2" t="s">
        <v>73</v>
      </c>
      <c r="B16" s="4"/>
      <c r="C16" s="96"/>
      <c r="D16" s="115"/>
      <c r="E16" s="147"/>
      <c r="F16" s="6"/>
      <c r="G16" s="8"/>
    </row>
    <row r="17" spans="1:7" x14ac:dyDescent="0.4">
      <c r="A17" s="129"/>
      <c r="B17" s="4" t="s">
        <v>0</v>
      </c>
      <c r="C17" s="95"/>
      <c r="D17" s="114"/>
      <c r="E17" s="11"/>
      <c r="F17" s="6"/>
      <c r="G17" s="8"/>
    </row>
    <row r="18" spans="1:7" x14ac:dyDescent="0.4">
      <c r="A18" s="129" t="s">
        <v>6</v>
      </c>
      <c r="B18" s="12">
        <f>SUM(B6:B17)</f>
        <v>0</v>
      </c>
      <c r="C18" s="97"/>
      <c r="D18" s="116"/>
      <c r="E18" s="10" t="s">
        <v>7</v>
      </c>
      <c r="F18" s="12">
        <f>SUM(F6:F17)</f>
        <v>0</v>
      </c>
      <c r="G18" s="1"/>
    </row>
    <row r="19" spans="1:7" x14ac:dyDescent="0.4">
      <c r="A19" s="130"/>
      <c r="B19" s="13"/>
      <c r="C19" s="98"/>
      <c r="D19" s="117"/>
      <c r="E19" s="15"/>
      <c r="F19" s="16"/>
    </row>
    <row r="20" spans="1:7" ht="22.5" x14ac:dyDescent="0.45">
      <c r="A20" s="2" t="s">
        <v>8</v>
      </c>
      <c r="B20" s="13"/>
      <c r="C20" s="98"/>
      <c r="D20" s="117"/>
      <c r="E20" s="17">
        <f>F18</f>
        <v>0</v>
      </c>
      <c r="F20" s="16"/>
    </row>
    <row r="21" spans="1:7" ht="22.5" x14ac:dyDescent="0.45">
      <c r="B21" s="13"/>
      <c r="C21" s="98"/>
      <c r="D21" s="117"/>
      <c r="E21" s="18"/>
      <c r="F21" s="16"/>
    </row>
    <row r="22" spans="1:7" ht="22.5" x14ac:dyDescent="0.45">
      <c r="A22" s="2" t="s">
        <v>9</v>
      </c>
      <c r="B22" s="13"/>
      <c r="C22" s="98"/>
      <c r="D22" s="117"/>
      <c r="E22" s="19">
        <f>B18</f>
        <v>0</v>
      </c>
      <c r="F22" s="6"/>
    </row>
    <row r="23" spans="1:7" ht="22.5" x14ac:dyDescent="0.45">
      <c r="A23" s="130"/>
      <c r="B23" s="13"/>
      <c r="C23" s="98"/>
      <c r="D23" s="117"/>
      <c r="E23" s="20"/>
      <c r="F23" s="6"/>
    </row>
    <row r="24" spans="1:7" ht="22.5" x14ac:dyDescent="0.45">
      <c r="A24" s="131" t="s">
        <v>10</v>
      </c>
      <c r="B24" s="4"/>
      <c r="C24" s="95"/>
      <c r="D24" s="114"/>
      <c r="E24" s="21">
        <f>E20-E22</f>
        <v>0</v>
      </c>
      <c r="F24" s="6"/>
    </row>
    <row r="25" spans="1:7" x14ac:dyDescent="0.4">
      <c r="A25" s="132"/>
      <c r="B25" s="74"/>
      <c r="C25" s="99"/>
      <c r="D25" s="118"/>
      <c r="E25" s="75"/>
      <c r="F25" s="76"/>
      <c r="G25" s="3"/>
    </row>
    <row r="26" spans="1:7" x14ac:dyDescent="0.4">
      <c r="B26" s="22"/>
      <c r="C26" s="93"/>
      <c r="F26" s="22"/>
    </row>
    <row r="27" spans="1:7" x14ac:dyDescent="0.4">
      <c r="B27" s="22"/>
      <c r="C27" s="93"/>
      <c r="F27" s="22"/>
    </row>
    <row r="28" spans="1:7" x14ac:dyDescent="0.4">
      <c r="B28" s="22"/>
      <c r="C28" s="93"/>
      <c r="F28" s="22"/>
    </row>
    <row r="29" spans="1:7" x14ac:dyDescent="0.4">
      <c r="B29" s="22"/>
      <c r="C29" s="93"/>
      <c r="F29" s="22"/>
    </row>
    <row r="30" spans="1:7" x14ac:dyDescent="0.4">
      <c r="B30" s="22"/>
      <c r="C30" s="93"/>
      <c r="F30" s="22"/>
    </row>
    <row r="31" spans="1:7" x14ac:dyDescent="0.4">
      <c r="B31" s="22"/>
      <c r="C31" s="93"/>
      <c r="F31" s="22"/>
    </row>
    <row r="32" spans="1:7" x14ac:dyDescent="0.4">
      <c r="B32" s="22"/>
      <c r="C32" s="93"/>
      <c r="F32" s="22"/>
    </row>
    <row r="33" spans="6:6" x14ac:dyDescent="0.4">
      <c r="F33" s="22"/>
    </row>
    <row r="34" spans="6:6" x14ac:dyDescent="0.4">
      <c r="F34" s="22"/>
    </row>
    <row r="35" spans="6:6" x14ac:dyDescent="0.4">
      <c r="F35" s="22"/>
    </row>
    <row r="36" spans="6:6" x14ac:dyDescent="0.4">
      <c r="F36" s="22"/>
    </row>
  </sheetData>
  <sheetProtection selectLockedCells="1" selectUnlockedCells="1"/>
  <mergeCells count="1">
    <mergeCell ref="A1:B1"/>
  </mergeCells>
  <phoneticPr fontId="1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workbookViewId="0">
      <selection sqref="A1:C1"/>
    </sheetView>
  </sheetViews>
  <sheetFormatPr baseColWidth="10" defaultColWidth="11.5703125" defaultRowHeight="12.75" x14ac:dyDescent="0.2"/>
  <cols>
    <col min="1" max="1" width="29.140625" customWidth="1"/>
    <col min="2" max="2" width="13" customWidth="1"/>
    <col min="3" max="3" width="15.28515625" customWidth="1"/>
    <col min="4" max="4" width="29.42578125" customWidth="1"/>
    <col min="5" max="5" width="23.85546875" customWidth="1"/>
  </cols>
  <sheetData>
    <row r="1" spans="1:6" ht="22.5" x14ac:dyDescent="0.45">
      <c r="A1" s="208" t="s">
        <v>36</v>
      </c>
      <c r="B1" s="208"/>
      <c r="C1" s="208"/>
    </row>
    <row r="2" spans="1:6" ht="15" customHeight="1" x14ac:dyDescent="0.3">
      <c r="A2" s="203" t="s">
        <v>48</v>
      </c>
      <c r="B2" s="203"/>
      <c r="C2" s="203"/>
      <c r="D2" s="203"/>
      <c r="E2" s="203"/>
      <c r="F2" s="28"/>
    </row>
    <row r="3" spans="1:6" ht="15.75" customHeight="1" x14ac:dyDescent="0.3">
      <c r="A3" s="203"/>
      <c r="B3" s="203"/>
      <c r="C3" s="203"/>
      <c r="D3" s="203"/>
      <c r="E3" s="203"/>
      <c r="F3" s="28"/>
    </row>
    <row r="4" spans="1:6" ht="15.75" customHeight="1" thickBot="1" x14ac:dyDescent="0.35">
      <c r="A4" s="23"/>
      <c r="B4" s="23"/>
      <c r="C4" s="23"/>
      <c r="D4" s="23"/>
      <c r="E4" s="23"/>
      <c r="F4" s="28"/>
    </row>
    <row r="5" spans="1:6" ht="15.75" customHeight="1" x14ac:dyDescent="0.3">
      <c r="A5" s="29"/>
      <c r="B5" s="30"/>
      <c r="C5" s="31"/>
      <c r="D5" s="30"/>
      <c r="E5" s="32"/>
      <c r="F5" s="28"/>
    </row>
    <row r="6" spans="1:6" ht="19.5" x14ac:dyDescent="0.4">
      <c r="A6" s="33" t="s">
        <v>11</v>
      </c>
      <c r="B6" s="34"/>
      <c r="C6" s="28"/>
      <c r="D6" s="35" t="s">
        <v>12</v>
      </c>
      <c r="E6" s="36"/>
      <c r="F6" s="28"/>
    </row>
    <row r="7" spans="1:6" ht="19.5" x14ac:dyDescent="0.4">
      <c r="A7" s="33"/>
      <c r="B7" s="34"/>
      <c r="C7" s="37"/>
      <c r="D7" s="35"/>
      <c r="E7" s="36"/>
      <c r="F7" s="28"/>
    </row>
    <row r="8" spans="1:6" ht="19.5" x14ac:dyDescent="0.4">
      <c r="A8" s="38" t="s">
        <v>13</v>
      </c>
      <c r="B8" s="39" t="s">
        <v>14</v>
      </c>
      <c r="C8" s="40" t="s">
        <v>14</v>
      </c>
      <c r="D8" s="39" t="s">
        <v>13</v>
      </c>
      <c r="E8" s="41" t="s">
        <v>14</v>
      </c>
      <c r="F8" s="28"/>
    </row>
    <row r="9" spans="1:6" ht="20.25" thickBot="1" x14ac:dyDescent="0.45">
      <c r="A9" s="42"/>
      <c r="B9" s="43"/>
      <c r="C9" s="44"/>
      <c r="D9" s="45"/>
      <c r="E9" s="46"/>
      <c r="F9" s="28"/>
    </row>
    <row r="10" spans="1:6" ht="19.5" x14ac:dyDescent="0.4">
      <c r="A10" s="47"/>
      <c r="B10" s="48"/>
      <c r="C10" s="49"/>
      <c r="D10" s="50"/>
      <c r="E10" s="51"/>
      <c r="F10" s="28"/>
    </row>
    <row r="11" spans="1:6" ht="19.5" x14ac:dyDescent="0.4">
      <c r="A11" s="52"/>
      <c r="B11" s="53"/>
      <c r="C11" s="54"/>
      <c r="D11" s="55"/>
      <c r="E11" s="56"/>
      <c r="F11" s="28"/>
    </row>
    <row r="12" spans="1:6" ht="19.5" x14ac:dyDescent="0.4">
      <c r="A12" s="57" t="s">
        <v>15</v>
      </c>
      <c r="B12" s="53"/>
      <c r="C12" s="58" t="e">
        <f>B14</f>
        <v>#REF!</v>
      </c>
      <c r="D12" s="59" t="s">
        <v>16</v>
      </c>
      <c r="E12" s="88">
        <f>JOURNAL!H6</f>
        <v>3125.37</v>
      </c>
      <c r="F12" s="28"/>
    </row>
    <row r="13" spans="1:6" ht="19.5" x14ac:dyDescent="0.4">
      <c r="A13" s="52"/>
      <c r="B13" s="53"/>
      <c r="C13" s="54"/>
      <c r="D13" s="53"/>
      <c r="E13" s="60"/>
      <c r="F13" s="28"/>
    </row>
    <row r="14" spans="1:6" ht="19.5" x14ac:dyDescent="0.4">
      <c r="A14" s="52" t="s">
        <v>21</v>
      </c>
      <c r="B14" s="61" t="e">
        <f>#REF!</f>
        <v>#REF!</v>
      </c>
      <c r="C14" s="54"/>
      <c r="D14" s="53"/>
      <c r="E14" s="60"/>
      <c r="F14" s="28"/>
    </row>
    <row r="15" spans="1:6" ht="19.5" x14ac:dyDescent="0.4">
      <c r="A15" s="52"/>
      <c r="B15" s="61"/>
      <c r="C15" s="54"/>
      <c r="D15" s="53"/>
      <c r="E15" s="60"/>
      <c r="F15" s="28"/>
    </row>
    <row r="16" spans="1:6" ht="19.5" x14ac:dyDescent="0.4">
      <c r="A16" s="52"/>
      <c r="B16" s="61"/>
      <c r="C16" s="54"/>
      <c r="D16" s="53" t="s">
        <v>17</v>
      </c>
      <c r="E16" s="62">
        <f>'CPTE EXPL,'!E24</f>
        <v>0</v>
      </c>
      <c r="F16" s="28"/>
    </row>
    <row r="17" spans="1:6" ht="12" customHeight="1" x14ac:dyDescent="0.4">
      <c r="A17" s="52"/>
      <c r="B17" s="61"/>
      <c r="C17" s="54"/>
      <c r="D17" s="53"/>
      <c r="E17" s="62"/>
      <c r="F17" s="28"/>
    </row>
    <row r="18" spans="1:6" ht="15" x14ac:dyDescent="0.3">
      <c r="A18" s="63"/>
      <c r="B18" s="64"/>
      <c r="C18" s="65"/>
      <c r="D18" s="66"/>
      <c r="E18" s="56"/>
      <c r="F18" s="28"/>
    </row>
    <row r="19" spans="1:6" ht="15" x14ac:dyDescent="0.3">
      <c r="A19" s="63"/>
      <c r="B19" s="66"/>
      <c r="C19" s="65"/>
      <c r="D19" s="66"/>
      <c r="E19" s="56"/>
      <c r="F19" s="28"/>
    </row>
    <row r="20" spans="1:6" ht="19.5" x14ac:dyDescent="0.4">
      <c r="A20" s="57" t="s">
        <v>18</v>
      </c>
      <c r="B20" s="61"/>
      <c r="C20" s="67" t="e">
        <f>C12</f>
        <v>#REF!</v>
      </c>
      <c r="D20" s="59" t="s">
        <v>19</v>
      </c>
      <c r="E20" s="68">
        <f>SUM(E12:E19)</f>
        <v>3125.37</v>
      </c>
      <c r="F20" s="28"/>
    </row>
    <row r="21" spans="1:6" ht="15.75" thickBot="1" x14ac:dyDescent="0.35">
      <c r="A21" s="69"/>
      <c r="B21" s="70"/>
      <c r="C21" s="71"/>
      <c r="D21" s="70"/>
      <c r="E21" s="72"/>
      <c r="F21" s="28"/>
    </row>
    <row r="22" spans="1:6" ht="15" x14ac:dyDescent="0.3">
      <c r="A22" s="28"/>
      <c r="B22" s="28"/>
      <c r="C22" s="28"/>
      <c r="D22" s="28"/>
      <c r="E22" s="28"/>
      <c r="F22" s="28"/>
    </row>
    <row r="23" spans="1:6" ht="15" x14ac:dyDescent="0.3">
      <c r="A23" s="28"/>
      <c r="B23" s="73"/>
      <c r="C23" s="28"/>
      <c r="D23" s="28"/>
      <c r="E23" s="28"/>
      <c r="F23" s="28"/>
    </row>
    <row r="24" spans="1:6" ht="15" x14ac:dyDescent="0.3">
      <c r="A24" s="28"/>
      <c r="B24" s="28"/>
      <c r="C24" s="28"/>
      <c r="D24" s="28"/>
      <c r="E24" s="28"/>
      <c r="F24" s="28"/>
    </row>
  </sheetData>
  <sheetProtection selectLockedCells="1" selectUnlockedCells="1"/>
  <mergeCells count="2">
    <mergeCell ref="A2:E3"/>
    <mergeCell ref="A1:C1"/>
  </mergeCells>
  <phoneticPr fontId="1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DIVERS</vt:lpstr>
      <vt:lpstr>JOURNAL</vt:lpstr>
      <vt:lpstr>CPTE EXPL,</vt:lpstr>
      <vt:lpstr>BILAN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foul49@free.fr</cp:lastModifiedBy>
  <cp:lastPrinted>2023-10-29T10:20:21Z</cp:lastPrinted>
  <dcterms:created xsi:type="dcterms:W3CDTF">2015-02-04T21:16:50Z</dcterms:created>
  <dcterms:modified xsi:type="dcterms:W3CDTF">2023-10-29T18:10:48Z</dcterms:modified>
</cp:coreProperties>
</file>