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2F02ACBD-A54C-42EA-B110-F966C85E4FFF}" xr6:coauthVersionLast="45" xr6:coauthVersionMax="45" xr10:uidLastSave="{00000000-0000-0000-0000-000000000000}"/>
  <bookViews>
    <workbookView xWindow="-120" yWindow="-120" windowWidth="20730" windowHeight="11070" xr2:uid="{68628D47-CB14-447B-A850-C2897A84DAEA}"/>
  </bookViews>
  <sheets>
    <sheet name="Procedure" sheetId="1" r:id="rId1"/>
    <sheet name="Feri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G5" i="1" s="1"/>
  <c r="E5" i="1"/>
  <c r="D5" i="1"/>
  <c r="B2" i="2"/>
  <c r="B15" i="2" s="1"/>
  <c r="B18" i="2" l="1"/>
  <c r="B24" i="2" s="1"/>
  <c r="B27" i="2"/>
  <c r="B17" i="2"/>
  <c r="B20" i="2"/>
  <c r="B25" i="2"/>
  <c r="B29" i="2"/>
  <c r="B5" i="2"/>
  <c r="B21" i="2"/>
  <c r="B26" i="2"/>
  <c r="B28" i="2"/>
  <c r="B14" i="2"/>
  <c r="B7" i="2"/>
  <c r="B16" i="2"/>
  <c r="B4" i="2"/>
  <c r="B8" i="2"/>
  <c r="B12" i="2"/>
  <c r="B13" i="2"/>
  <c r="B19" i="2" l="1"/>
  <c r="B22" i="2" s="1"/>
  <c r="B23" i="2"/>
  <c r="B6" i="2"/>
  <c r="B9" i="2" s="1"/>
  <c r="B11" i="2"/>
  <c r="B10" i="2"/>
</calcChain>
</file>

<file path=xl/sharedStrings.xml><?xml version="1.0" encoding="utf-8"?>
<sst xmlns="http://schemas.openxmlformats.org/spreadsheetml/2006/main" count="34" uniqueCount="21">
  <si>
    <t>Convocation</t>
  </si>
  <si>
    <t>Entretien</t>
  </si>
  <si>
    <t>Signature</t>
  </si>
  <si>
    <t>Rétractation</t>
  </si>
  <si>
    <t>Validation</t>
  </si>
  <si>
    <t>Homologation</t>
  </si>
  <si>
    <t>RUPTURE CONVENTIONNELLE</t>
  </si>
  <si>
    <t>ANNEE</t>
  </si>
  <si>
    <t xml:space="preserve">Jour de l'an </t>
  </si>
  <si>
    <t>Pâques</t>
  </si>
  <si>
    <t>Lundi Pâques</t>
  </si>
  <si>
    <t>Fête du Travail</t>
  </si>
  <si>
    <t>Victoire 1945</t>
  </si>
  <si>
    <t>Ascension</t>
  </si>
  <si>
    <t>Pentecôte</t>
  </si>
  <si>
    <t>Lundi Pentecôte</t>
  </si>
  <si>
    <t>Fête Nationale</t>
  </si>
  <si>
    <t>Assomption</t>
  </si>
  <si>
    <t>Toussaint</t>
  </si>
  <si>
    <t>Armistice 1918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</si>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</sst>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A49D-797B-4ACC-BCA3-136772B205B2}">
  <dimension ref="C2:H10"/>
  <sheetViews>
    <sheetView tabSelected="1" workbookViewId="0">
      <selection activeCell="F5" sqref="F5"/>
    </sheetView>
  </sheetViews>
  <sheetFormatPr baseColWidth="10" defaultRowHeight="15" x14ac:dyDescent="0.25"/>
  <cols>
    <col min="3" max="3" width="12" bestFit="1" customWidth="1"/>
    <col min="6" max="6" width="11.85546875" bestFit="1" customWidth="1"/>
    <col min="8" max="8" width="13.5703125" bestFit="1" customWidth="1"/>
  </cols>
  <sheetData>
    <row r="2" spans="3:8" x14ac:dyDescent="0.25">
      <c r="D2" t="s">
        <v>6</v>
      </c>
    </row>
    <row r="4" spans="3:8" x14ac:dyDescent="0.25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</row>
    <row r="5" spans="3:8" x14ac:dyDescent="0.25">
      <c r="C5" s="1">
        <v>45286</v>
      </c>
      <c r="D5" s="1">
        <f>WORKDAY.INTL(C5,7,1,(Ferie!B4:B29))</f>
        <v>45296</v>
      </c>
      <c r="E5" s="1">
        <f>D5</f>
        <v>45296</v>
      </c>
      <c r="F5" s="1">
        <f>IF(OR(WEEKDAY(E5+15,2)=6,WEEKDAY(E5+15,2)=7),WORKDAY.INTL(E5+15,3,1,(Ferie!B4:B29)),WORKDAY.INTL(E5+15,2,1,(Ferie!B4:B29)))</f>
        <v>45315</v>
      </c>
      <c r="G5" s="1">
        <f>F5+1</f>
        <v>45316</v>
      </c>
      <c r="H5" s="1">
        <f>WORKDAY.INTL(G5+1,15,1,(Ferie!B4:B29))</f>
        <v>45338</v>
      </c>
    </row>
    <row r="6" spans="3:8" x14ac:dyDescent="0.25">
      <c r="D6" s="1"/>
      <c r="E6" s="1"/>
      <c r="F6" s="1"/>
    </row>
    <row r="7" spans="3:8" x14ac:dyDescent="0.25">
      <c r="F7" s="1"/>
    </row>
    <row r="8" spans="3:8" x14ac:dyDescent="0.25">
      <c r="F8" s="1"/>
    </row>
    <row r="9" spans="3:8" x14ac:dyDescent="0.25">
      <c r="F9" s="1"/>
    </row>
    <row r="10" spans="3:8" x14ac:dyDescent="0.25">
      <c r="F10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7F46-9639-4785-8EAB-ADB4B8CEBA7B}">
  <dimension ref="A2:B29"/>
  <sheetViews>
    <sheetView topLeftCell="A3" workbookViewId="0">
      <selection activeCell="E7" sqref="E7"/>
    </sheetView>
  </sheetViews>
  <sheetFormatPr baseColWidth="10" defaultRowHeight="15" x14ac:dyDescent="0.25"/>
  <cols>
    <col min="1" max="1" width="15.42578125" bestFit="1" customWidth="1"/>
  </cols>
  <sheetData>
    <row r="2" spans="1:2" x14ac:dyDescent="0.25">
      <c r="A2" t="s">
        <v>7</v>
      </c>
      <c r="B2">
        <f>YEAR(Procedure!C5)</f>
        <v>2023</v>
      </c>
    </row>
    <row r="4" spans="1:2" x14ac:dyDescent="0.25">
      <c r="A4" t="s">
        <v>8</v>
      </c>
      <c r="B4" s="1">
        <f>DATE(B2,1,1)</f>
        <v>44927</v>
      </c>
    </row>
    <row r="5" spans="1:2" x14ac:dyDescent="0.25">
      <c r="A5" t="s">
        <v>9</v>
      </c>
      <c r="B5" s="1">
        <f>ROUND(DATE(B2,4,MOD(234-11*MOD(B2,19),30))/7,0)*7-6</f>
        <v>45025</v>
      </c>
    </row>
    <row r="6" spans="1:2" x14ac:dyDescent="0.25">
      <c r="A6" t="s">
        <v>10</v>
      </c>
      <c r="B6" s="1">
        <f>B5+1</f>
        <v>45026</v>
      </c>
    </row>
    <row r="7" spans="1:2" x14ac:dyDescent="0.25">
      <c r="A7" t="s">
        <v>11</v>
      </c>
      <c r="B7" s="1">
        <f>DATE(B2,5,1)</f>
        <v>45047</v>
      </c>
    </row>
    <row r="8" spans="1:2" x14ac:dyDescent="0.25">
      <c r="A8" t="s">
        <v>12</v>
      </c>
      <c r="B8" s="1">
        <f>DATE(B2,5,8)</f>
        <v>45054</v>
      </c>
    </row>
    <row r="9" spans="1:2" x14ac:dyDescent="0.25">
      <c r="A9" t="s">
        <v>13</v>
      </c>
      <c r="B9" s="1">
        <f>B6+39</f>
        <v>45065</v>
      </c>
    </row>
    <row r="10" spans="1:2" x14ac:dyDescent="0.25">
      <c r="A10" t="s">
        <v>14</v>
      </c>
      <c r="B10" s="1">
        <f>B5+49</f>
        <v>45074</v>
      </c>
    </row>
    <row r="11" spans="1:2" x14ac:dyDescent="0.25">
      <c r="A11" t="s">
        <v>15</v>
      </c>
      <c r="B11" s="1">
        <f>B5+50</f>
        <v>45075</v>
      </c>
    </row>
    <row r="12" spans="1:2" x14ac:dyDescent="0.25">
      <c r="A12" t="s">
        <v>16</v>
      </c>
      <c r="B12" s="1">
        <f>DATE(B2,7,14)</f>
        <v>45121</v>
      </c>
    </row>
    <row r="13" spans="1:2" x14ac:dyDescent="0.25">
      <c r="A13" t="s">
        <v>17</v>
      </c>
      <c r="B13" s="1">
        <f>DATE(B2,8,15)</f>
        <v>45153</v>
      </c>
    </row>
    <row r="14" spans="1:2" x14ac:dyDescent="0.25">
      <c r="A14" t="s">
        <v>18</v>
      </c>
      <c r="B14" s="1">
        <f>DATE(B2,11,1)</f>
        <v>45231</v>
      </c>
    </row>
    <row r="15" spans="1:2" x14ac:dyDescent="0.25">
      <c r="A15" t="s">
        <v>19</v>
      </c>
      <c r="B15" s="1">
        <f>DATE(B2,11,11)</f>
        <v>45241</v>
      </c>
    </row>
    <row r="16" spans="1:2" x14ac:dyDescent="0.25">
      <c r="A16" t="s">
        <v>20</v>
      </c>
      <c r="B16" s="1">
        <f>DATE(B2,12,25)</f>
        <v>45285</v>
      </c>
    </row>
    <row r="17" spans="1:2" x14ac:dyDescent="0.25">
      <c r="A17" t="s">
        <v>8</v>
      </c>
      <c r="B17" s="1">
        <f>DATE(B2+1,1,1)</f>
        <v>45292</v>
      </c>
    </row>
    <row r="18" spans="1:2" x14ac:dyDescent="0.25">
      <c r="A18" t="s">
        <v>9</v>
      </c>
      <c r="B18" s="1">
        <f>ROUND(DATE(B2+1,4,MOD(234-11*MOD(B2+1,19),30))/7,0)*7-6</f>
        <v>45382</v>
      </c>
    </row>
    <row r="19" spans="1:2" x14ac:dyDescent="0.25">
      <c r="A19" t="s">
        <v>10</v>
      </c>
      <c r="B19" s="1">
        <f>B18+1</f>
        <v>45383</v>
      </c>
    </row>
    <row r="20" spans="1:2" x14ac:dyDescent="0.25">
      <c r="A20" t="s">
        <v>11</v>
      </c>
      <c r="B20" s="1">
        <f>DATE(B2+1,5,1)</f>
        <v>45413</v>
      </c>
    </row>
    <row r="21" spans="1:2" x14ac:dyDescent="0.25">
      <c r="A21" t="s">
        <v>12</v>
      </c>
      <c r="B21" s="1">
        <f>DATE(B2+1,5,8)</f>
        <v>45420</v>
      </c>
    </row>
    <row r="22" spans="1:2" x14ac:dyDescent="0.25">
      <c r="A22" t="s">
        <v>13</v>
      </c>
      <c r="B22" s="1">
        <f>B19+39</f>
        <v>45422</v>
      </c>
    </row>
    <row r="23" spans="1:2" x14ac:dyDescent="0.25">
      <c r="A23" t="s">
        <v>14</v>
      </c>
      <c r="B23" s="1">
        <f>B18+49</f>
        <v>45431</v>
      </c>
    </row>
    <row r="24" spans="1:2" x14ac:dyDescent="0.25">
      <c r="A24" t="s">
        <v>15</v>
      </c>
      <c r="B24" s="1">
        <f>B18+50</f>
        <v>45432</v>
      </c>
    </row>
    <row r="25" spans="1:2" x14ac:dyDescent="0.25">
      <c r="A25" t="s">
        <v>16</v>
      </c>
      <c r="B25" s="1">
        <f>DATE(B2+1,7,14)</f>
        <v>45487</v>
      </c>
    </row>
    <row r="26" spans="1:2" x14ac:dyDescent="0.25">
      <c r="A26" t="s">
        <v>17</v>
      </c>
      <c r="B26" s="1">
        <f>DATE(B2+1,8,15)</f>
        <v>45519</v>
      </c>
    </row>
    <row r="27" spans="1:2" x14ac:dyDescent="0.25">
      <c r="A27" t="s">
        <v>18</v>
      </c>
      <c r="B27" s="1">
        <f>DATE(B2+1,11,1)</f>
        <v>45597</v>
      </c>
    </row>
    <row r="28" spans="1:2" x14ac:dyDescent="0.25">
      <c r="A28" t="s">
        <v>19</v>
      </c>
      <c r="B28" s="1">
        <f>DATE(B2+1,11,11)</f>
        <v>45607</v>
      </c>
    </row>
    <row r="29" spans="1:2" x14ac:dyDescent="0.25">
      <c r="A29" t="s">
        <v>20</v>
      </c>
      <c r="B29" s="1">
        <f>DATE(B2+1,12,25)</f>
        <v>45651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Procedure</vt:lpstr>
      <vt:lpstr>Ferie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2023-09-21T10:57:33Z</dcterms:created>
  <dcterms:modified xsi:type="dcterms:W3CDTF">2023-09-21T17:24:30Z</dcterms:modified>
</cp:coreProperties>
</file>