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ymond pentier\Desktop\°Octobre 2017-février 2018\CCM\"/>
    </mc:Choice>
  </mc:AlternateContent>
  <bookViews>
    <workbookView xWindow="0" yWindow="0" windowWidth="19200" windowHeight="7812"/>
  </bookViews>
  <sheets>
    <sheet name="Fichier départ" sheetId="1" r:id="rId1"/>
    <sheet name="à imprimer" sheetId="5" r:id="rId2"/>
    <sheet name="Fichier 2 cas 1" sheetId="2" r:id="rId3"/>
    <sheet name="Fichier 2 cas 2" sheetId="3" r:id="rId4"/>
    <sheet name="Fichier 2 cas 3" sheetId="4" r:id="rId5"/>
  </sheets>
  <definedNames>
    <definedName name="_xlnm.Print_Area" localSheetId="1">'à imprimer'!$A$1:$E$45</definedName>
    <definedName name="_xlnm.Print_Area" localSheetId="0">'Fichier départ'!$A$1:$G$38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4" l="1"/>
  <c r="E5" i="4"/>
  <c r="E5" i="3"/>
  <c r="E5" i="2"/>
  <c r="E7" i="1"/>
  <c r="E8" i="1" s="1"/>
  <c r="E6" i="1"/>
  <c r="D8" i="2"/>
  <c r="D9" i="2"/>
  <c r="D10" i="2"/>
  <c r="D11" i="2"/>
  <c r="D12" i="2"/>
  <c r="D7" i="2"/>
  <c r="D6" i="2"/>
  <c r="D5" i="2"/>
  <c r="D12" i="4"/>
  <c r="D11" i="4"/>
  <c r="D10" i="4"/>
  <c r="D9" i="4"/>
  <c r="D8" i="4"/>
  <c r="D7" i="4"/>
  <c r="D6" i="4"/>
  <c r="D5" i="4"/>
  <c r="D4" i="4" s="1"/>
  <c r="D12" i="3"/>
  <c r="D11" i="3"/>
  <c r="D10" i="3"/>
  <c r="D9" i="3"/>
  <c r="D8" i="3"/>
  <c r="D7" i="3"/>
  <c r="D6" i="3"/>
  <c r="D5" i="3"/>
  <c r="D8" i="1"/>
  <c r="D9" i="1"/>
  <c r="D10" i="1"/>
  <c r="D11" i="1"/>
  <c r="D12" i="1"/>
  <c r="D13" i="1"/>
  <c r="E7" i="4" l="1"/>
  <c r="E6" i="3"/>
  <c r="E6" i="2"/>
  <c r="E9" i="1"/>
  <c r="E10" i="1" s="1"/>
  <c r="D4" i="3"/>
  <c r="G5" i="3" s="1"/>
  <c r="G5" i="4"/>
  <c r="D4" i="2"/>
  <c r="G5" i="2" s="1"/>
  <c r="E8" i="4" l="1"/>
  <c r="E7" i="3"/>
  <c r="E7" i="2"/>
  <c r="E11" i="1"/>
  <c r="E13" i="1" s="1"/>
  <c r="E12" i="1"/>
  <c r="E9" i="4" l="1"/>
  <c r="E8" i="3"/>
  <c r="E9" i="3" s="1"/>
  <c r="E8" i="2"/>
  <c r="E9" i="2" s="1"/>
  <c r="E10" i="4" l="1"/>
  <c r="E11" i="4" s="1"/>
  <c r="E12" i="4" s="1"/>
  <c r="E13" i="4" s="1"/>
  <c r="E10" i="3"/>
  <c r="E11" i="3" s="1"/>
  <c r="E12" i="3" s="1"/>
  <c r="E13" i="3" s="1"/>
  <c r="E10" i="2"/>
  <c r="E11" i="2" l="1"/>
  <c r="E12" i="2" s="1"/>
  <c r="E13" i="2" s="1"/>
  <c r="E4" i="3"/>
  <c r="F3" i="3" l="1"/>
  <c r="F5" i="3"/>
  <c r="E4" i="4"/>
  <c r="F5" i="4" l="1"/>
  <c r="F3" i="4"/>
  <c r="D6" i="1" l="1"/>
  <c r="D5" i="1"/>
  <c r="E5" i="1" l="1"/>
  <c r="D7" i="1"/>
  <c r="D4" i="1" l="1"/>
  <c r="G5" i="1"/>
  <c r="E4" i="2" l="1"/>
  <c r="F5" i="2" l="1"/>
  <c r="F3" i="2"/>
  <c r="E4" i="1" l="1"/>
  <c r="F3" i="1" s="1"/>
  <c r="F5" i="1" l="1"/>
</calcChain>
</file>

<file path=xl/sharedStrings.xml><?xml version="1.0" encoding="utf-8"?>
<sst xmlns="http://schemas.openxmlformats.org/spreadsheetml/2006/main" count="38" uniqueCount="11">
  <si>
    <t>Jours</t>
  </si>
  <si>
    <t>debut</t>
  </si>
  <si>
    <t>fain</t>
  </si>
  <si>
    <t>total</t>
  </si>
  <si>
    <t>repartition</t>
  </si>
  <si>
    <t>report M+1</t>
  </si>
  <si>
    <r>
      <t>code 401</t>
    </r>
    <r>
      <rPr>
        <sz val="10"/>
        <color theme="1"/>
        <rFont val="Calibri"/>
        <family val="2"/>
        <scheme val="minor"/>
      </rPr>
      <t xml:space="preserve"> (max 11h)</t>
    </r>
  </si>
  <si>
    <r>
      <t>code 400</t>
    </r>
    <r>
      <rPr>
        <sz val="10"/>
        <color theme="1"/>
        <rFont val="Calibri"/>
        <family val="2"/>
        <scheme val="minor"/>
      </rPr>
      <t xml:space="preserve"> (max 14h)</t>
    </r>
  </si>
  <si>
    <t>D4-E4 =</t>
  </si>
  <si>
    <t>=SI(OU(D6=0;MAX(E$5:E5)=14);"@";SI(E5+D6&gt;=14;14;E5+D6))</t>
  </si>
  <si>
    <t>Utilise cette feuille pour tes saisies, et la feuille
"à imprimer" pour vérifier tes 3 cas de figure.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</si>
</sst>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ddd\ dd\ mmm\ 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i/>
      <sz val="10"/>
      <color rgb="FF0070C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 wrapText="1"/>
    </xf>
    <xf numFmtId="166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quotePrefix="1" applyFont="1"/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20" fontId="0" fillId="0" borderId="10" xfId="0" applyNumberFormat="1" applyBorder="1"/>
    <xf numFmtId="2" fontId="0" fillId="0" borderId="10" xfId="0" applyNumberFormat="1" applyBorder="1" applyAlignment="1">
      <alignment horizontal="center"/>
    </xf>
    <xf numFmtId="20" fontId="0" fillId="0" borderId="11" xfId="0" applyNumberFormat="1" applyBorder="1"/>
    <xf numFmtId="2" fontId="0" fillId="0" borderId="11" xfId="0" applyNumberFormat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2" fontId="1" fillId="5" borderId="12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0" fillId="2" borderId="13" xfId="0" applyNumberFormat="1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 wrapText="1"/>
    </xf>
    <xf numFmtId="166" fontId="0" fillId="0" borderId="15" xfId="0" applyNumberFormat="1" applyBorder="1"/>
    <xf numFmtId="2" fontId="1" fillId="3" borderId="16" xfId="0" applyNumberFormat="1" applyFon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166" fontId="0" fillId="0" borderId="19" xfId="0" applyNumberFormat="1" applyBorder="1"/>
    <xf numFmtId="2" fontId="0" fillId="2" borderId="20" xfId="0" applyNumberFormat="1" applyFill="1" applyBorder="1" applyAlignment="1">
      <alignment horizontal="center"/>
    </xf>
    <xf numFmtId="166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2" fontId="1" fillId="0" borderId="3" xfId="0" applyNumberFormat="1" applyFont="1" applyBorder="1" applyAlignment="1">
      <alignment horizontal="right" indent="1"/>
    </xf>
    <xf numFmtId="2" fontId="1" fillId="5" borderId="12" xfId="0" applyNumberFormat="1" applyFont="1" applyFill="1" applyBorder="1" applyAlignment="1">
      <alignment horizontal="right" inden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quotePrefix="1" applyFont="1"/>
    <xf numFmtId="166" fontId="0" fillId="0" borderId="21" xfId="0" applyNumberFormat="1" applyBorder="1"/>
    <xf numFmtId="20" fontId="0" fillId="0" borderId="22" xfId="0" applyNumberFormat="1" applyBorder="1"/>
    <xf numFmtId="2" fontId="0" fillId="0" borderId="22" xfId="0" applyNumberFormat="1" applyBorder="1"/>
    <xf numFmtId="2" fontId="0" fillId="0" borderId="10" xfId="0" applyNumberFormat="1" applyBorder="1"/>
    <xf numFmtId="2" fontId="1" fillId="0" borderId="11" xfId="0" applyNumberFormat="1" applyFont="1" applyBorder="1" applyAlignment="1">
      <alignment horizontal="right" indent="1"/>
    </xf>
    <xf numFmtId="0" fontId="7" fillId="4" borderId="8" xfId="0" applyFont="1" applyFill="1" applyBorder="1" applyAlignment="1">
      <alignment horizontal="right" vertical="center" wrapText="1"/>
    </xf>
    <xf numFmtId="2" fontId="7" fillId="4" borderId="23" xfId="0" applyNumberFormat="1" applyFont="1" applyFill="1" applyBorder="1" applyAlignment="1">
      <alignment horizontal="center" vertical="center" wrapText="1"/>
    </xf>
    <xf numFmtId="2" fontId="7" fillId="4" borderId="9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wrapText="1"/>
    </xf>
  </cellXfs>
  <cellStyles count="1">
    <cellStyle name="Normal" xfId="0" builtinId="0"/>
  </cellStyles>
  <dxfs count="11"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502920</xdr:colOff>
      <xdr:row>36</xdr:row>
      <xdr:rowOff>121920</xdr:rowOff>
    </xdr:to>
    <xdr:sp macro="" textlink="">
      <xdr:nvSpPr>
        <xdr:cNvPr id="2" name="Rectangle 1"/>
        <xdr:cNvSpPr/>
      </xdr:nvSpPr>
      <xdr:spPr>
        <a:xfrm>
          <a:off x="0" y="5501640"/>
          <a:ext cx="3970020" cy="140208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50"/>
            <a:t>Je voudrais</a:t>
          </a:r>
          <a:r>
            <a:rPr lang="fr-FR" sz="1050" baseline="0"/>
            <a:t> qu'apparaisse en F3 la différence entre la totalité des Heures effectuées et les 14 qui apparaissent en E mais la somme doit etre  bloquée à 11 maximum. soit 11 a indiqué en F3</a:t>
          </a:r>
        </a:p>
        <a:p>
          <a:pPr algn="l"/>
          <a:r>
            <a:rPr lang="fr-FR" sz="1050" baseline="0"/>
            <a:t>L'agent a effectué 36h ;  je paye 14h en E, il reste 22h, donc il faut en passer automatiquement 11 en F et le reste en G qui seront payées le mois d'après.</a:t>
          </a:r>
        </a:p>
        <a:p>
          <a:pPr algn="l"/>
          <a:r>
            <a:rPr lang="fr-FR" sz="1050" baseline="0"/>
            <a:t>je voudrais en colonne E que n'apparaissent le somme des les 14h sont franchies, soit rien soit 0</a:t>
          </a:r>
          <a:endParaRPr lang="fr-FR" sz="1050"/>
        </a:p>
      </xdr:txBody>
    </xdr:sp>
    <xdr:clientData/>
  </xdr:twoCellAnchor>
  <xdr:twoCellAnchor>
    <xdr:from>
      <xdr:col>4</xdr:col>
      <xdr:colOff>392040</xdr:colOff>
      <xdr:row>17</xdr:row>
      <xdr:rowOff>135060</xdr:rowOff>
    </xdr:from>
    <xdr:to>
      <xdr:col>5</xdr:col>
      <xdr:colOff>121920</xdr:colOff>
      <xdr:row>17</xdr:row>
      <xdr:rowOff>137160</xdr:rowOff>
    </xdr:to>
    <xdr:cxnSp macro="">
      <xdr:nvCxnSpPr>
        <xdr:cNvPr id="8" name="Connecteur en angle 7"/>
        <xdr:cNvCxnSpPr>
          <a:stCxn id="66" idx="6"/>
          <a:endCxn id="9" idx="1"/>
        </xdr:cNvCxnSpPr>
      </xdr:nvCxnSpPr>
      <xdr:spPr>
        <a:xfrm>
          <a:off x="2601840" y="3457380"/>
          <a:ext cx="377580" cy="2100"/>
        </a:xfrm>
        <a:prstGeom prst="bentConnector3">
          <a:avLst>
            <a:gd name="adj1" fmla="val 50000"/>
          </a:avLst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121920</xdr:colOff>
      <xdr:row>17</xdr:row>
      <xdr:rowOff>0</xdr:rowOff>
    </xdr:from>
    <xdr:to>
      <xdr:col>5</xdr:col>
      <xdr:colOff>441960</xdr:colOff>
      <xdr:row>18</xdr:row>
      <xdr:rowOff>91440</xdr:rowOff>
    </xdr:to>
    <xdr:sp macro="" textlink="">
      <xdr:nvSpPr>
        <xdr:cNvPr id="9" name="Organigramme : Document 8"/>
        <xdr:cNvSpPr/>
      </xdr:nvSpPr>
      <xdr:spPr>
        <a:xfrm>
          <a:off x="2979420" y="3322320"/>
          <a:ext cx="320040" cy="274320"/>
        </a:xfrm>
        <a:prstGeom prst="flowChartDocumen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fr-FR" sz="1600" b="1">
              <a:solidFill>
                <a:schemeClr val="accent2">
                  <a:lumMod val="40000"/>
                  <a:lumOff val="60000"/>
                </a:schemeClr>
              </a:solidFill>
            </a:rPr>
            <a:t>@</a:t>
          </a:r>
        </a:p>
      </xdr:txBody>
    </xdr:sp>
    <xdr:clientData/>
  </xdr:twoCellAnchor>
  <xdr:twoCellAnchor>
    <xdr:from>
      <xdr:col>1</xdr:col>
      <xdr:colOff>99000</xdr:colOff>
      <xdr:row>24</xdr:row>
      <xdr:rowOff>173461</xdr:rowOff>
    </xdr:from>
    <xdr:to>
      <xdr:col>4</xdr:col>
      <xdr:colOff>405765</xdr:colOff>
      <xdr:row>25</xdr:row>
      <xdr:rowOff>152401</xdr:rowOff>
    </xdr:to>
    <xdr:cxnSp macro="">
      <xdr:nvCxnSpPr>
        <xdr:cNvPr id="10" name="Connecteur en angle 9"/>
        <xdr:cNvCxnSpPr>
          <a:stCxn id="16" idx="2"/>
          <a:endCxn id="17" idx="3"/>
        </xdr:cNvCxnSpPr>
      </xdr:nvCxnSpPr>
      <xdr:spPr>
        <a:xfrm rot="5400000">
          <a:off x="1745003" y="4067198"/>
          <a:ext cx="161820" cy="1579305"/>
        </a:xfrm>
        <a:prstGeom prst="bentConnector2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339090</xdr:colOff>
      <xdr:row>21</xdr:row>
      <xdr:rowOff>38100</xdr:rowOff>
    </xdr:from>
    <xdr:to>
      <xdr:col>5</xdr:col>
      <xdr:colOff>236220</xdr:colOff>
      <xdr:row>24</xdr:row>
      <xdr:rowOff>173460</xdr:rowOff>
    </xdr:to>
    <xdr:sp macro="" textlink="">
      <xdr:nvSpPr>
        <xdr:cNvPr id="16" name="Organigramme : Décision 15"/>
        <xdr:cNvSpPr/>
      </xdr:nvSpPr>
      <xdr:spPr>
        <a:xfrm>
          <a:off x="2137410" y="4091940"/>
          <a:ext cx="956310" cy="684000"/>
        </a:xfrm>
        <a:prstGeom prst="flowChartDecision">
          <a:avLst/>
        </a:prstGeom>
        <a:solidFill>
          <a:schemeClr val="accent3">
            <a:lumMod val="20000"/>
            <a:lumOff val="80000"/>
          </a:schemeClr>
        </a:solidFill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/>
        <a:lstStyle/>
        <a:p>
          <a:pPr algn="ctr"/>
          <a:r>
            <a:rPr lang="fr-FR" sz="1100" b="1"/>
            <a:t>E5+D6</a:t>
          </a:r>
          <a:br>
            <a:rPr lang="fr-FR" sz="1100" b="1"/>
          </a:br>
          <a:r>
            <a:rPr lang="fr-FR" sz="1100" b="1"/>
            <a:t>&gt;=14</a:t>
          </a:r>
        </a:p>
        <a:p>
          <a:pPr algn="ctr"/>
          <a:endParaRPr lang="fr-FR" sz="1100" b="1"/>
        </a:p>
      </xdr:txBody>
    </xdr:sp>
    <xdr:clientData/>
  </xdr:twoCellAnchor>
  <xdr:twoCellAnchor>
    <xdr:from>
      <xdr:col>0</xdr:col>
      <xdr:colOff>532260</xdr:colOff>
      <xdr:row>24</xdr:row>
      <xdr:rowOff>175260</xdr:rowOff>
    </xdr:from>
    <xdr:to>
      <xdr:col>1</xdr:col>
      <xdr:colOff>99000</xdr:colOff>
      <xdr:row>26</xdr:row>
      <xdr:rowOff>129540</xdr:rowOff>
    </xdr:to>
    <xdr:sp macro="" textlink="">
      <xdr:nvSpPr>
        <xdr:cNvPr id="17" name="Organigramme : Document 16"/>
        <xdr:cNvSpPr/>
      </xdr:nvSpPr>
      <xdr:spPr>
        <a:xfrm>
          <a:off x="532260" y="4777740"/>
          <a:ext cx="504000" cy="320040"/>
        </a:xfrm>
        <a:prstGeom prst="flowChartDocumen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fr-FR" sz="1200" b="1">
              <a:solidFill>
                <a:sysClr val="windowText" lastClr="000000"/>
              </a:solidFill>
            </a:rPr>
            <a:t>E5+D6</a:t>
          </a:r>
        </a:p>
      </xdr:txBody>
    </xdr:sp>
    <xdr:clientData/>
  </xdr:twoCellAnchor>
  <xdr:twoCellAnchor>
    <xdr:from>
      <xdr:col>2</xdr:col>
      <xdr:colOff>254130</xdr:colOff>
      <xdr:row>21</xdr:row>
      <xdr:rowOff>82020</xdr:rowOff>
    </xdr:from>
    <xdr:to>
      <xdr:col>3</xdr:col>
      <xdr:colOff>339090</xdr:colOff>
      <xdr:row>23</xdr:row>
      <xdr:rowOff>14340</xdr:rowOff>
    </xdr:to>
    <xdr:cxnSp macro="">
      <xdr:nvCxnSpPr>
        <xdr:cNvPr id="24" name="Connecteur en angle 23"/>
        <xdr:cNvCxnSpPr>
          <a:stCxn id="6" idx="2"/>
          <a:endCxn id="16" idx="1"/>
        </xdr:cNvCxnSpPr>
      </xdr:nvCxnSpPr>
      <xdr:spPr>
        <a:xfrm rot="16200000" flipH="1">
          <a:off x="1732530" y="4029060"/>
          <a:ext cx="298080" cy="511680"/>
        </a:xfrm>
        <a:prstGeom prst="bentConnector2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236220</xdr:colOff>
      <xdr:row>23</xdr:row>
      <xdr:rowOff>14340</xdr:rowOff>
    </xdr:from>
    <xdr:to>
      <xdr:col>6</xdr:col>
      <xdr:colOff>182880</xdr:colOff>
      <xdr:row>25</xdr:row>
      <xdr:rowOff>0</xdr:rowOff>
    </xdr:to>
    <xdr:cxnSp macro="">
      <xdr:nvCxnSpPr>
        <xdr:cNvPr id="27" name="Connecteur en angle 26"/>
        <xdr:cNvCxnSpPr>
          <a:stCxn id="16" idx="3"/>
          <a:endCxn id="29" idx="0"/>
        </xdr:cNvCxnSpPr>
      </xdr:nvCxnSpPr>
      <xdr:spPr>
        <a:xfrm>
          <a:off x="3093720" y="4433940"/>
          <a:ext cx="556260" cy="351420"/>
        </a:xfrm>
        <a:prstGeom prst="bentConnector2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</xdr:colOff>
      <xdr:row>25</xdr:row>
      <xdr:rowOff>0</xdr:rowOff>
    </xdr:from>
    <xdr:to>
      <xdr:col>6</xdr:col>
      <xdr:colOff>342900</xdr:colOff>
      <xdr:row>26</xdr:row>
      <xdr:rowOff>91440</xdr:rowOff>
    </xdr:to>
    <xdr:sp macro="" textlink="">
      <xdr:nvSpPr>
        <xdr:cNvPr id="29" name="Organigramme : Document 28"/>
        <xdr:cNvSpPr/>
      </xdr:nvSpPr>
      <xdr:spPr>
        <a:xfrm>
          <a:off x="3489960" y="4785360"/>
          <a:ext cx="320040" cy="274320"/>
        </a:xfrm>
        <a:prstGeom prst="flowChartDocumen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fr-FR" sz="1600" b="1">
              <a:solidFill>
                <a:sysClr val="windowText" lastClr="000000"/>
              </a:solidFill>
            </a:rPr>
            <a:t>14</a:t>
          </a:r>
        </a:p>
      </xdr:txBody>
    </xdr:sp>
    <xdr:clientData/>
  </xdr:twoCellAnchor>
  <xdr:twoCellAnchor>
    <xdr:from>
      <xdr:col>0</xdr:col>
      <xdr:colOff>22860</xdr:colOff>
      <xdr:row>13</xdr:row>
      <xdr:rowOff>144780</xdr:rowOff>
    </xdr:from>
    <xdr:to>
      <xdr:col>0</xdr:col>
      <xdr:colOff>350520</xdr:colOff>
      <xdr:row>15</xdr:row>
      <xdr:rowOff>60960</xdr:rowOff>
    </xdr:to>
    <xdr:sp macro="" textlink="">
      <xdr:nvSpPr>
        <xdr:cNvPr id="46" name="Ellipse 45"/>
        <xdr:cNvSpPr/>
      </xdr:nvSpPr>
      <xdr:spPr>
        <a:xfrm>
          <a:off x="22860" y="2735580"/>
          <a:ext cx="327660" cy="28194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fr-FR" sz="1400" b="1"/>
            <a:t>E6</a:t>
          </a:r>
        </a:p>
      </xdr:txBody>
    </xdr:sp>
    <xdr:clientData/>
  </xdr:twoCellAnchor>
  <xdr:twoCellAnchor>
    <xdr:from>
      <xdr:col>0</xdr:col>
      <xdr:colOff>186690</xdr:colOff>
      <xdr:row>15</xdr:row>
      <xdr:rowOff>60960</xdr:rowOff>
    </xdr:from>
    <xdr:to>
      <xdr:col>0</xdr:col>
      <xdr:colOff>548640</xdr:colOff>
      <xdr:row>17</xdr:row>
      <xdr:rowOff>142680</xdr:rowOff>
    </xdr:to>
    <xdr:cxnSp macro="">
      <xdr:nvCxnSpPr>
        <xdr:cNvPr id="47" name="Connecteur en angle 46"/>
        <xdr:cNvCxnSpPr>
          <a:stCxn id="46" idx="4"/>
          <a:endCxn id="58" idx="2"/>
        </xdr:cNvCxnSpPr>
      </xdr:nvCxnSpPr>
      <xdr:spPr>
        <a:xfrm rot="16200000" flipH="1">
          <a:off x="143925" y="3060285"/>
          <a:ext cx="447480" cy="361950"/>
        </a:xfrm>
        <a:prstGeom prst="bentConnector2">
          <a:avLst/>
        </a:prstGeom>
        <a:ln w="19050">
          <a:solidFill>
            <a:srgbClr val="00B050"/>
          </a:solidFill>
          <a:prstDash val="sysDot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548640</xdr:colOff>
      <xdr:row>13</xdr:row>
      <xdr:rowOff>160020</xdr:rowOff>
    </xdr:from>
    <xdr:to>
      <xdr:col>4</xdr:col>
      <xdr:colOff>392040</xdr:colOff>
      <xdr:row>21</xdr:row>
      <xdr:rowOff>82020</xdr:rowOff>
    </xdr:to>
    <xdr:grpSp>
      <xdr:nvGrpSpPr>
        <xdr:cNvPr id="90" name="Groupe 89"/>
        <xdr:cNvGrpSpPr/>
      </xdr:nvGrpSpPr>
      <xdr:grpSpPr>
        <a:xfrm>
          <a:off x="548640" y="2750820"/>
          <a:ext cx="2053200" cy="1385040"/>
          <a:chOff x="4472940" y="2225040"/>
          <a:chExt cx="2053200" cy="1385040"/>
        </a:xfrm>
        <a:solidFill>
          <a:schemeClr val="accent3">
            <a:lumMod val="20000"/>
            <a:lumOff val="80000"/>
          </a:schemeClr>
        </a:solidFill>
      </xdr:grpSpPr>
      <xdr:sp macro="" textlink="">
        <xdr:nvSpPr>
          <xdr:cNvPr id="6" name="Organigramme : Décision 5"/>
          <xdr:cNvSpPr/>
        </xdr:nvSpPr>
        <xdr:spPr>
          <a:xfrm>
            <a:off x="4812030" y="2926080"/>
            <a:ext cx="1476000" cy="684000"/>
          </a:xfrm>
          <a:prstGeom prst="flowChartDecision">
            <a:avLst/>
          </a:prstGeom>
          <a:grpFill/>
          <a:ln w="28575"/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 anchorCtr="1"/>
          <a:lstStyle/>
          <a:p>
            <a:pPr algn="ctr"/>
            <a:r>
              <a:rPr lang="fr-FR" sz="1050" b="1"/>
              <a:t>MAX(E$5:E5)</a:t>
            </a:r>
            <a:br>
              <a:rPr lang="fr-FR" sz="1050" b="1"/>
            </a:br>
            <a:r>
              <a:rPr lang="fr-FR" sz="1050" b="1"/>
              <a:t>=14</a:t>
            </a:r>
          </a:p>
        </xdr:txBody>
      </xdr:sp>
      <xdr:sp macro="" textlink="">
        <xdr:nvSpPr>
          <xdr:cNvPr id="53" name="Organigramme : Décision 52"/>
          <xdr:cNvSpPr/>
        </xdr:nvSpPr>
        <xdr:spPr>
          <a:xfrm>
            <a:off x="4812030" y="2225040"/>
            <a:ext cx="1476000" cy="684000"/>
          </a:xfrm>
          <a:prstGeom prst="flowChartDecision">
            <a:avLst/>
          </a:prstGeom>
          <a:grpFill/>
          <a:ln w="28575"/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 anchorCtr="1"/>
          <a:lstStyle/>
          <a:p>
            <a:pPr algn="ctr"/>
            <a:r>
              <a:rPr lang="fr-FR" sz="1050" b="1"/>
              <a:t>D6 = 0</a:t>
            </a:r>
          </a:p>
        </xdr:txBody>
      </xdr:sp>
      <xdr:cxnSp macro="">
        <xdr:nvCxnSpPr>
          <xdr:cNvPr id="56" name="Connecteur en angle 55"/>
          <xdr:cNvCxnSpPr>
            <a:stCxn id="58" idx="0"/>
            <a:endCxn id="53" idx="1"/>
          </xdr:cNvCxnSpPr>
        </xdr:nvCxnSpPr>
        <xdr:spPr>
          <a:xfrm rot="5400000" flipH="1" flipV="1">
            <a:off x="4492395" y="2583585"/>
            <a:ext cx="336180" cy="303090"/>
          </a:xfrm>
          <a:prstGeom prst="bentConnector2">
            <a:avLst/>
          </a:prstGeom>
          <a:grpFill/>
          <a:ln w="28575">
            <a:solidFill>
              <a:srgbClr val="00B050"/>
            </a:solidFill>
            <a:headEnd type="none" w="med" len="med"/>
            <a:tailEnd type="arrow" w="sm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" name="Connecteur en angle 56"/>
          <xdr:cNvCxnSpPr>
            <a:stCxn id="58" idx="4"/>
            <a:endCxn id="6" idx="1"/>
          </xdr:cNvCxnSpPr>
        </xdr:nvCxnSpPr>
        <xdr:spPr>
          <a:xfrm rot="16200000" flipH="1">
            <a:off x="4514055" y="2970105"/>
            <a:ext cx="292860" cy="303090"/>
          </a:xfrm>
          <a:prstGeom prst="bentConnector2">
            <a:avLst/>
          </a:prstGeom>
          <a:grpFill/>
          <a:ln w="28575">
            <a:solidFill>
              <a:srgbClr val="00B050"/>
            </a:solidFill>
            <a:headEnd type="none" w="med" len="med"/>
            <a:tailEnd type="arrow" w="sm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8" name="Ellipse 57"/>
          <xdr:cNvSpPr/>
        </xdr:nvSpPr>
        <xdr:spPr>
          <a:xfrm>
            <a:off x="4472940" y="2903220"/>
            <a:ext cx="72000" cy="72000"/>
          </a:xfrm>
          <a:prstGeom prst="ellips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66" name="Ellipse 65"/>
          <xdr:cNvSpPr/>
        </xdr:nvSpPr>
        <xdr:spPr>
          <a:xfrm>
            <a:off x="6454140" y="2895600"/>
            <a:ext cx="72000" cy="72000"/>
          </a:xfrm>
          <a:prstGeom prst="ellipse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cxnSp macro="">
        <xdr:nvCxnSpPr>
          <xdr:cNvPr id="68" name="Connecteur en angle 67"/>
          <xdr:cNvCxnSpPr>
            <a:stCxn id="53" idx="3"/>
            <a:endCxn id="66" idx="0"/>
          </xdr:cNvCxnSpPr>
        </xdr:nvCxnSpPr>
        <xdr:spPr>
          <a:xfrm>
            <a:off x="6288030" y="2567040"/>
            <a:ext cx="202110" cy="328560"/>
          </a:xfrm>
          <a:prstGeom prst="bentConnector2">
            <a:avLst/>
          </a:prstGeom>
          <a:grpFill/>
          <a:ln w="28575">
            <a:solidFill>
              <a:srgbClr val="00B050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9" name="Connecteur en angle 68"/>
          <xdr:cNvCxnSpPr>
            <a:stCxn id="66" idx="4"/>
            <a:endCxn id="6" idx="3"/>
          </xdr:cNvCxnSpPr>
        </xdr:nvCxnSpPr>
        <xdr:spPr>
          <a:xfrm rot="5400000">
            <a:off x="6238845" y="3016785"/>
            <a:ext cx="300480" cy="202110"/>
          </a:xfrm>
          <a:prstGeom prst="bentConnector2">
            <a:avLst/>
          </a:prstGeom>
          <a:grpFill/>
          <a:ln w="28575">
            <a:solidFill>
              <a:srgbClr val="00B050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0</xdr:row>
          <xdr:rowOff>22860</xdr:rowOff>
        </xdr:from>
        <xdr:to>
          <xdr:col>4</xdr:col>
          <xdr:colOff>662940</xdr:colOff>
          <xdr:row>14</xdr:row>
          <xdr:rowOff>53340</xdr:rowOff>
        </xdr:to>
        <xdr:pic>
          <xdr:nvPicPr>
            <xdr:cNvPr id="2" name="Image 1"/>
            <xdr:cNvPicPr>
              <a:picLocks noChangeAspect="1" noChangeArrowheads="1"/>
              <a:extLst>
                <a:ext uri="{84589F7E-364E-4C9E-8A38-B11213B215E9}">
                  <a14:cameraTool cellRange="'Fichier 2 cas 1'!$A$1:$G$13" spid="_x0000_s51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20" y="22860"/>
              <a:ext cx="3825240" cy="25908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15</xdr:row>
          <xdr:rowOff>0</xdr:rowOff>
        </xdr:from>
        <xdr:to>
          <xdr:col>4</xdr:col>
          <xdr:colOff>662940</xdr:colOff>
          <xdr:row>29</xdr:row>
          <xdr:rowOff>30480</xdr:rowOff>
        </xdr:to>
        <xdr:pic>
          <xdr:nvPicPr>
            <xdr:cNvPr id="3" name="Image 2"/>
            <xdr:cNvPicPr>
              <a:picLocks noChangeAspect="1" noChangeArrowheads="1"/>
              <a:extLst>
                <a:ext uri="{84589F7E-364E-4C9E-8A38-B11213B215E9}">
                  <a14:cameraTool cellRange="'Fichier 2 cas 2'!$A$1:$G$13" spid="_x0000_s512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620" y="2743200"/>
              <a:ext cx="3825240" cy="25908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30</xdr:row>
          <xdr:rowOff>0</xdr:rowOff>
        </xdr:from>
        <xdr:to>
          <xdr:col>4</xdr:col>
          <xdr:colOff>662940</xdr:colOff>
          <xdr:row>44</xdr:row>
          <xdr:rowOff>30480</xdr:rowOff>
        </xdr:to>
        <xdr:pic>
          <xdr:nvPicPr>
            <xdr:cNvPr id="4" name="Image 3"/>
            <xdr:cNvPicPr>
              <a:picLocks noChangeAspect="1" noChangeArrowheads="1"/>
              <a:extLst>
                <a:ext uri="{84589F7E-364E-4C9E-8A38-B11213B215E9}">
                  <a14:cameraTool cellRange="'Fichier 2 cas 3'!$A$1:$G$13" spid="_x0000_s512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620" y="5486400"/>
              <a:ext cx="3825240" cy="25908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8"/>
  <sheetViews>
    <sheetView tabSelected="1" workbookViewId="0">
      <selection activeCell="E5" sqref="E5:E13"/>
    </sheetView>
  </sheetViews>
  <sheetFormatPr baseColWidth="10" defaultRowHeight="14.4" x14ac:dyDescent="0.3"/>
  <cols>
    <col min="1" max="1" width="13.6640625" style="2" customWidth="1"/>
    <col min="2" max="2" width="6.33203125" customWidth="1"/>
    <col min="3" max="3" width="6.21875" customWidth="1"/>
    <col min="4" max="4" width="6" style="6" customWidth="1"/>
    <col min="5" max="5" width="9.44140625" style="6" customWidth="1"/>
    <col min="6" max="6" width="8.88671875" style="6" customWidth="1"/>
    <col min="7" max="7" width="7.5546875" style="6" customWidth="1"/>
  </cols>
  <sheetData>
    <row r="1" spans="1:9" x14ac:dyDescent="0.3">
      <c r="E1" s="6" t="s">
        <v>4</v>
      </c>
    </row>
    <row r="2" spans="1:9" s="1" customFormat="1" ht="29.4" thickBot="1" x14ac:dyDescent="0.35">
      <c r="A2" s="20" t="s">
        <v>0</v>
      </c>
      <c r="B2" s="1" t="s">
        <v>1</v>
      </c>
      <c r="C2" s="1" t="s">
        <v>2</v>
      </c>
      <c r="D2" s="7" t="s">
        <v>3</v>
      </c>
      <c r="E2" s="7" t="s">
        <v>7</v>
      </c>
      <c r="F2" s="7" t="s">
        <v>6</v>
      </c>
      <c r="G2" s="7" t="s">
        <v>5</v>
      </c>
    </row>
    <row r="3" spans="1:9" s="30" customFormat="1" thickBot="1" x14ac:dyDescent="0.35">
      <c r="A3" s="29"/>
      <c r="E3" s="42" t="s">
        <v>8</v>
      </c>
      <c r="F3" s="43">
        <f>D4-E4</f>
        <v>22</v>
      </c>
      <c r="G3" s="44"/>
      <c r="H3" s="31"/>
    </row>
    <row r="4" spans="1:9" s="1" customFormat="1" ht="15" thickBot="1" x14ac:dyDescent="0.35">
      <c r="A4" s="21"/>
      <c r="B4" s="5"/>
      <c r="C4" s="17"/>
      <c r="D4" s="18">
        <f>SUM(D5:D19)</f>
        <v>36</v>
      </c>
      <c r="E4" s="33">
        <f>MAX(E5:E19)</f>
        <v>14</v>
      </c>
      <c r="F4" s="19"/>
      <c r="G4" s="22"/>
    </row>
    <row r="5" spans="1:9" ht="15" thickTop="1" x14ac:dyDescent="0.3">
      <c r="A5" s="23">
        <v>44926</v>
      </c>
      <c r="B5" s="13">
        <v>0.35416666666666669</v>
      </c>
      <c r="C5" s="13">
        <v>0.52083333333333337</v>
      </c>
      <c r="D5" s="14">
        <f>(C5-B5)*24</f>
        <v>4</v>
      </c>
      <c r="E5" s="32">
        <f>IF(D5&gt;14,14,D5)</f>
        <v>4</v>
      </c>
      <c r="F5" s="12">
        <f>IF(D$4-E$4&gt;11,11,D$4-14)</f>
        <v>11</v>
      </c>
      <c r="G5" s="24">
        <f>IF(D4&gt;25,D4-25,"")</f>
        <v>11</v>
      </c>
      <c r="H5" s="3"/>
      <c r="I5" s="4"/>
    </row>
    <row r="6" spans="1:9" x14ac:dyDescent="0.3">
      <c r="A6" s="23">
        <v>44933</v>
      </c>
      <c r="B6" s="13">
        <v>0.35416666666666669</v>
      </c>
      <c r="C6" s="13">
        <v>0.52083333333333337</v>
      </c>
      <c r="D6" s="14">
        <f t="shared" ref="D6:D13" si="0">(C6-B6)*24</f>
        <v>4</v>
      </c>
      <c r="E6" s="32">
        <f>IF(OR(D6=0,MAX(E$5:E5)=14),"@",IF(E5+D6&gt;=14,14,E5+D6))</f>
        <v>8</v>
      </c>
      <c r="F6" s="9"/>
      <c r="G6" s="25"/>
    </row>
    <row r="7" spans="1:9" x14ac:dyDescent="0.3">
      <c r="A7" s="23">
        <v>44940</v>
      </c>
      <c r="B7" s="13">
        <v>0.35416666666666669</v>
      </c>
      <c r="C7" s="13">
        <v>0.52083333333333337</v>
      </c>
      <c r="D7" s="14">
        <f t="shared" si="0"/>
        <v>4</v>
      </c>
      <c r="E7" s="32">
        <f>IF(OR(D7=0,MAX(E$5:E6)=14),"@",IF(E6+D7&gt;=14,14,E6+D7))</f>
        <v>12</v>
      </c>
      <c r="F7" s="10"/>
      <c r="G7" s="26"/>
    </row>
    <row r="8" spans="1:9" x14ac:dyDescent="0.3">
      <c r="A8" s="23">
        <v>44947</v>
      </c>
      <c r="B8" s="13">
        <v>0.35416666666666669</v>
      </c>
      <c r="C8" s="13">
        <v>0.52083333333333337</v>
      </c>
      <c r="D8" s="14">
        <f t="shared" si="0"/>
        <v>4</v>
      </c>
      <c r="E8" s="32">
        <f>IF(OR(D8=0,MAX(E$5:E7)=14),"@",IF(E7+D8&gt;=14,14,E7+D8))</f>
        <v>14</v>
      </c>
      <c r="F8" s="10"/>
      <c r="G8" s="26"/>
    </row>
    <row r="9" spans="1:9" x14ac:dyDescent="0.3">
      <c r="A9" s="23">
        <v>44954</v>
      </c>
      <c r="B9" s="13">
        <v>0.35416666666666669</v>
      </c>
      <c r="C9" s="13">
        <v>0.52083333333333337</v>
      </c>
      <c r="D9" s="14">
        <f t="shared" si="0"/>
        <v>4</v>
      </c>
      <c r="E9" s="32" t="str">
        <f>IF(OR(D9=0,MAX(E$5:E8)=14),"@",IF(E8+D9&gt;=14,14,E8+D9))</f>
        <v>@</v>
      </c>
      <c r="F9" s="10"/>
      <c r="G9" s="26"/>
    </row>
    <row r="10" spans="1:9" x14ac:dyDescent="0.3">
      <c r="A10" s="23">
        <v>44961</v>
      </c>
      <c r="B10" s="13">
        <v>0.35416666666666669</v>
      </c>
      <c r="C10" s="13">
        <v>0.52083333333333337</v>
      </c>
      <c r="D10" s="14">
        <f t="shared" si="0"/>
        <v>4</v>
      </c>
      <c r="E10" s="32" t="str">
        <f>IF(OR(D10=0,MAX(E$5:E9)=14),"@",IF(E9+D10&gt;=14,14,E9+D10))</f>
        <v>@</v>
      </c>
      <c r="F10" s="10"/>
      <c r="G10" s="26"/>
    </row>
    <row r="11" spans="1:9" x14ac:dyDescent="0.3">
      <c r="A11" s="23">
        <v>44968</v>
      </c>
      <c r="B11" s="13">
        <v>0.35416666666666669</v>
      </c>
      <c r="C11" s="13">
        <v>0.52083333333333337</v>
      </c>
      <c r="D11" s="14">
        <f t="shared" si="0"/>
        <v>4</v>
      </c>
      <c r="E11" s="32" t="str">
        <f>IF(OR(D11=0,MAX(E$5:E10)=14),"@",IF(E10+D11&gt;=14,14,E10+D11))</f>
        <v>@</v>
      </c>
      <c r="F11" s="10"/>
      <c r="G11" s="26"/>
    </row>
    <row r="12" spans="1:9" x14ac:dyDescent="0.3">
      <c r="A12" s="23">
        <v>44975</v>
      </c>
      <c r="B12" s="13">
        <v>0.35416666666666669</v>
      </c>
      <c r="C12" s="13">
        <v>0.52083333333333337</v>
      </c>
      <c r="D12" s="14">
        <f t="shared" si="0"/>
        <v>4</v>
      </c>
      <c r="E12" s="32" t="str">
        <f>IF(OR(D12=0,MAX(E$5:E11)=14),"@",IF(E11+D12&gt;=14,14,E11+D12))</f>
        <v>@</v>
      </c>
      <c r="F12" s="10"/>
      <c r="G12" s="26"/>
    </row>
    <row r="13" spans="1:9" ht="15" thickBot="1" x14ac:dyDescent="0.35">
      <c r="A13" s="27">
        <v>44982</v>
      </c>
      <c r="B13" s="15">
        <v>0.35416666666666669</v>
      </c>
      <c r="C13" s="15">
        <v>0.52083333333333337</v>
      </c>
      <c r="D13" s="16">
        <f t="shared" si="0"/>
        <v>4</v>
      </c>
      <c r="E13" s="41" t="str">
        <f>IF(OR(D13=0,MAX(E$5:E12)=14),"@",IF(E12+D13&gt;=14,14,E12+D13))</f>
        <v>@</v>
      </c>
      <c r="F13" s="11"/>
      <c r="G13" s="28"/>
    </row>
    <row r="14" spans="1:9" x14ac:dyDescent="0.3">
      <c r="E14" s="8"/>
      <c r="F14" s="8"/>
      <c r="G14" s="8"/>
    </row>
    <row r="19" spans="1:7" x14ac:dyDescent="0.3">
      <c r="D19" s="8"/>
    </row>
    <row r="27" spans="1:7" s="34" customFormat="1" x14ac:dyDescent="0.3">
      <c r="D27" s="35"/>
      <c r="E27" s="35"/>
      <c r="F27" s="35"/>
      <c r="G27" s="35"/>
    </row>
    <row r="28" spans="1:7" ht="21.6" customHeight="1" x14ac:dyDescent="0.3">
      <c r="A28" s="36" t="s">
        <v>9</v>
      </c>
    </row>
    <row r="29" spans="1:7" ht="6" customHeight="1" x14ac:dyDescent="0.3"/>
    <row r="38" spans="1:7" ht="34.799999999999997" customHeight="1" x14ac:dyDescent="0.4">
      <c r="A38" s="45" t="s">
        <v>10</v>
      </c>
      <c r="B38" s="45"/>
      <c r="C38" s="45"/>
      <c r="D38" s="45"/>
      <c r="E38" s="45"/>
      <c r="F38" s="45"/>
      <c r="G38" s="45"/>
    </row>
  </sheetData>
  <mergeCells count="2">
    <mergeCell ref="F3:G3"/>
    <mergeCell ref="A38:G38"/>
  </mergeCells>
  <conditionalFormatting sqref="E6:E13">
    <cfRule type="cellIs" dxfId="10" priority="2" operator="equal">
      <formula>"@"</formula>
    </cfRule>
  </conditionalFormatting>
  <printOptions horizontalCentered="1" verticalCentered="1"/>
  <pageMargins left="0.70866141732283472" right="0.70866141732283472" top="0.78" bottom="0.51181102362204722" header="0.36" footer="0.31496062992125984"/>
  <pageSetup paperSize="9" scale="125" orientation="portrait" r:id="rId1"/>
  <headerFooter>
    <oddHeader>&amp;L&amp;"-,Gras"&amp;8&amp;K0070C0Raymond PENTIER&amp;C&amp;"-,Gras"&amp;12&amp;F&amp;R&amp;"-,Gras"&amp;12&amp;K0070C0&amp;A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/>
  </sheetViews>
  <sheetFormatPr baseColWidth="10" defaultRowHeight="14.4" x14ac:dyDescent="0.3"/>
  <sheetData/>
  <pageMargins left="0.70866141732283472" right="0.70866141732283472" top="0.66" bottom="0.53" header="0.31496062992125984" footer="0.31496062992125984"/>
  <pageSetup paperSize="9" scale="11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9"/>
  <sheetViews>
    <sheetView workbookViewId="0"/>
  </sheetViews>
  <sheetFormatPr baseColWidth="10" defaultRowHeight="14.4" x14ac:dyDescent="0.3"/>
  <cols>
    <col min="1" max="1" width="13" style="2" bestFit="1" customWidth="1"/>
    <col min="2" max="2" width="5.6640625" bestFit="1" customWidth="1"/>
    <col min="3" max="3" width="5.5546875" bestFit="1" customWidth="1"/>
    <col min="4" max="4" width="6" style="6" customWidth="1"/>
    <col min="5" max="5" width="9.44140625" style="6" customWidth="1"/>
    <col min="6" max="6" width="8.88671875" style="6" customWidth="1"/>
    <col min="7" max="7" width="7.21875" style="6" customWidth="1"/>
  </cols>
  <sheetData>
    <row r="1" spans="1:9" x14ac:dyDescent="0.3">
      <c r="E1" s="6" t="s">
        <v>4</v>
      </c>
    </row>
    <row r="2" spans="1:9" s="1" customFormat="1" ht="29.4" thickBot="1" x14ac:dyDescent="0.35">
      <c r="A2" s="20" t="s">
        <v>0</v>
      </c>
      <c r="B2" s="1" t="s">
        <v>1</v>
      </c>
      <c r="C2" s="1" t="s">
        <v>2</v>
      </c>
      <c r="D2" s="7" t="s">
        <v>3</v>
      </c>
      <c r="E2" s="7" t="s">
        <v>7</v>
      </c>
      <c r="F2" s="7" t="s">
        <v>6</v>
      </c>
      <c r="G2" s="7" t="s">
        <v>5</v>
      </c>
    </row>
    <row r="3" spans="1:9" s="30" customFormat="1" thickBot="1" x14ac:dyDescent="0.35">
      <c r="A3" s="29"/>
      <c r="E3" s="42" t="s">
        <v>8</v>
      </c>
      <c r="F3" s="43">
        <f>D4-E4</f>
        <v>0</v>
      </c>
      <c r="G3" s="44"/>
      <c r="H3" s="31"/>
    </row>
    <row r="4" spans="1:9" s="1" customFormat="1" ht="15" thickBot="1" x14ac:dyDescent="0.35">
      <c r="A4" s="21"/>
      <c r="B4" s="5"/>
      <c r="C4" s="17"/>
      <c r="D4" s="18">
        <f>SUM(D5:D1000)</f>
        <v>11.000000000000002</v>
      </c>
      <c r="E4" s="33">
        <f>MAX(E5:E1000)</f>
        <v>11.000000000000002</v>
      </c>
      <c r="F4" s="19"/>
      <c r="G4" s="22"/>
    </row>
    <row r="5" spans="1:9" ht="15" thickTop="1" x14ac:dyDescent="0.3">
      <c r="A5" s="37">
        <v>44926</v>
      </c>
      <c r="B5" s="38">
        <v>0.35416666666666669</v>
      </c>
      <c r="C5" s="38">
        <v>0.52083333333333337</v>
      </c>
      <c r="D5" s="39">
        <f>(C5-B5)*24</f>
        <v>4</v>
      </c>
      <c r="E5" s="32">
        <f>IF(D5&gt;14,14,D5)</f>
        <v>4</v>
      </c>
      <c r="F5" s="12">
        <f>IF(D$4-E$4&gt;11,11,MAX(0,D$4-14))</f>
        <v>0</v>
      </c>
      <c r="G5" s="24" t="str">
        <f>IF(D4&gt;25,D4-25,"")</f>
        <v/>
      </c>
      <c r="H5" s="3"/>
      <c r="I5" s="4"/>
    </row>
    <row r="6" spans="1:9" x14ac:dyDescent="0.3">
      <c r="A6" s="23">
        <v>44933</v>
      </c>
      <c r="B6" s="13">
        <v>0.375</v>
      </c>
      <c r="C6" s="13">
        <v>0.52083333333333337</v>
      </c>
      <c r="D6" s="40">
        <f t="shared" ref="D6:D12" si="0">(C6-B6)*24</f>
        <v>3.5000000000000009</v>
      </c>
      <c r="E6" s="32">
        <f>IF(OR(D6=0,MAX(E$5:E5)=14),"@",IF(E5+D6&gt;=14,14,E5+D6))</f>
        <v>7.5000000000000009</v>
      </c>
      <c r="F6" s="9"/>
      <c r="G6" s="25"/>
    </row>
    <row r="7" spans="1:9" x14ac:dyDescent="0.3">
      <c r="A7" s="23">
        <v>44940</v>
      </c>
      <c r="B7" s="13">
        <v>0.375</v>
      </c>
      <c r="C7" s="13">
        <v>0.52083333333333337</v>
      </c>
      <c r="D7" s="40">
        <f t="shared" si="0"/>
        <v>3.5000000000000009</v>
      </c>
      <c r="E7" s="32">
        <f>IF(OR(D7=0,MAX(E$5:E6)=14),"@",IF(E6+D7&gt;=14,14,E6+D7))</f>
        <v>11.000000000000002</v>
      </c>
      <c r="F7" s="10"/>
      <c r="G7" s="26"/>
    </row>
    <row r="8" spans="1:9" x14ac:dyDescent="0.3">
      <c r="A8" s="23"/>
      <c r="B8" s="13"/>
      <c r="C8" s="13"/>
      <c r="D8" s="40">
        <f t="shared" si="0"/>
        <v>0</v>
      </c>
      <c r="E8" s="32" t="str">
        <f>IF(OR(D8=0,MAX(E$5:E7)=14),"@",IF(E7+D8&gt;=14,14,E7+D8))</f>
        <v>@</v>
      </c>
      <c r="F8" s="10"/>
      <c r="G8" s="26"/>
    </row>
    <row r="9" spans="1:9" x14ac:dyDescent="0.3">
      <c r="A9" s="23"/>
      <c r="B9" s="13"/>
      <c r="C9" s="13"/>
      <c r="D9" s="40">
        <f t="shared" si="0"/>
        <v>0</v>
      </c>
      <c r="E9" s="32" t="str">
        <f>IF(OR(D9=0,MAX(E$5:E8)=14),"@",IF(E8+D9&gt;=14,14,E8+D9))</f>
        <v>@</v>
      </c>
      <c r="F9" s="10"/>
      <c r="G9" s="26"/>
    </row>
    <row r="10" spans="1:9" x14ac:dyDescent="0.3">
      <c r="A10" s="23"/>
      <c r="B10" s="13"/>
      <c r="C10" s="13"/>
      <c r="D10" s="40">
        <f t="shared" si="0"/>
        <v>0</v>
      </c>
      <c r="E10" s="32" t="str">
        <f>IF(OR(D10=0,MAX(E$5:E9)=14),"@",IF(E9+D10&gt;=14,14,E9+D10))</f>
        <v>@</v>
      </c>
      <c r="F10" s="10"/>
      <c r="G10" s="26"/>
    </row>
    <row r="11" spans="1:9" x14ac:dyDescent="0.3">
      <c r="A11" s="23"/>
      <c r="B11" s="13"/>
      <c r="C11" s="13"/>
      <c r="D11" s="40">
        <f t="shared" si="0"/>
        <v>0</v>
      </c>
      <c r="E11" s="32" t="str">
        <f>IF(OR(D11=0,MAX(E$5:E10)=14),"@",IF(E10+D11&gt;=14,14,E10+D11))</f>
        <v>@</v>
      </c>
      <c r="F11" s="10"/>
      <c r="G11" s="26"/>
    </row>
    <row r="12" spans="1:9" x14ac:dyDescent="0.3">
      <c r="A12" s="23"/>
      <c r="B12" s="13"/>
      <c r="C12" s="13"/>
      <c r="D12" s="40">
        <f t="shared" si="0"/>
        <v>0</v>
      </c>
      <c r="E12" s="32" t="str">
        <f>IF(OR(D12=0,MAX(E$5:E11)=14),"@",IF(E11+D12&gt;=14,14,E11+D12))</f>
        <v>@</v>
      </c>
      <c r="F12" s="10"/>
      <c r="G12" s="26"/>
    </row>
    <row r="13" spans="1:9" ht="15" thickBot="1" x14ac:dyDescent="0.35">
      <c r="A13" s="27"/>
      <c r="B13" s="15"/>
      <c r="C13" s="15"/>
      <c r="D13" s="16"/>
      <c r="E13" s="41" t="str">
        <f>IF(OR(D13=0,MAX(E$5:E12)=14),"@",IF(E12+D13&gt;=14,14,E12+D13))</f>
        <v>@</v>
      </c>
      <c r="F13" s="11"/>
      <c r="G13" s="28"/>
    </row>
    <row r="14" spans="1:9" x14ac:dyDescent="0.3">
      <c r="E14" s="8"/>
      <c r="F14" s="8"/>
      <c r="G14" s="8"/>
    </row>
    <row r="19" spans="4:4" x14ac:dyDescent="0.3">
      <c r="D19" s="8"/>
    </row>
  </sheetData>
  <mergeCells count="1">
    <mergeCell ref="F3:G3"/>
  </mergeCells>
  <conditionalFormatting sqref="E6:E13">
    <cfRule type="cellIs" dxfId="9" priority="1" operator="equal">
      <formula>"@"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9"/>
  <sheetViews>
    <sheetView workbookViewId="0"/>
  </sheetViews>
  <sheetFormatPr baseColWidth="10" defaultRowHeight="14.4" x14ac:dyDescent="0.3"/>
  <cols>
    <col min="1" max="1" width="13" style="2" bestFit="1" customWidth="1"/>
    <col min="2" max="2" width="5.6640625" bestFit="1" customWidth="1"/>
    <col min="3" max="3" width="5.5546875" bestFit="1" customWidth="1"/>
    <col min="4" max="4" width="6" style="6" customWidth="1"/>
    <col min="5" max="5" width="9.44140625" style="6" customWidth="1"/>
    <col min="6" max="6" width="8.88671875" style="6" customWidth="1"/>
    <col min="7" max="7" width="7.21875" style="6" customWidth="1"/>
  </cols>
  <sheetData>
    <row r="1" spans="1:9" x14ac:dyDescent="0.3">
      <c r="E1" s="6" t="s">
        <v>4</v>
      </c>
    </row>
    <row r="2" spans="1:9" s="1" customFormat="1" ht="29.4" thickBot="1" x14ac:dyDescent="0.35">
      <c r="A2" s="20" t="s">
        <v>0</v>
      </c>
      <c r="B2" s="1" t="s">
        <v>1</v>
      </c>
      <c r="C2" s="1" t="s">
        <v>2</v>
      </c>
      <c r="D2" s="7" t="s">
        <v>3</v>
      </c>
      <c r="E2" s="7" t="s">
        <v>7</v>
      </c>
      <c r="F2" s="7" t="s">
        <v>6</v>
      </c>
      <c r="G2" s="7" t="s">
        <v>5</v>
      </c>
    </row>
    <row r="3" spans="1:9" s="30" customFormat="1" thickBot="1" x14ac:dyDescent="0.35">
      <c r="A3" s="29"/>
      <c r="E3" s="42" t="s">
        <v>8</v>
      </c>
      <c r="F3" s="43">
        <f>D4-E4</f>
        <v>2.0000000000000036</v>
      </c>
      <c r="G3" s="44"/>
      <c r="H3" s="31"/>
    </row>
    <row r="4" spans="1:9" s="1" customFormat="1" ht="15" thickBot="1" x14ac:dyDescent="0.35">
      <c r="A4" s="21"/>
      <c r="B4" s="5"/>
      <c r="C4" s="17"/>
      <c r="D4" s="18">
        <f>SUM(D5:D1000)</f>
        <v>16.000000000000004</v>
      </c>
      <c r="E4" s="33">
        <f>MAX(E5:E1000)</f>
        <v>14</v>
      </c>
      <c r="F4" s="19"/>
      <c r="G4" s="22"/>
    </row>
    <row r="5" spans="1:9" ht="15" thickTop="1" x14ac:dyDescent="0.3">
      <c r="A5" s="23">
        <v>44926</v>
      </c>
      <c r="B5" s="38">
        <v>0.35416666666666669</v>
      </c>
      <c r="C5" s="38">
        <v>0.52083333333333337</v>
      </c>
      <c r="D5" s="14">
        <f>(C5-B5)*24</f>
        <v>4</v>
      </c>
      <c r="E5" s="32">
        <f>IF(D5&gt;14,14,D5)</f>
        <v>4</v>
      </c>
      <c r="F5" s="12">
        <f>IF(D$4-E$4&gt;11,11,MAX(0,D$4-14))</f>
        <v>2.0000000000000036</v>
      </c>
      <c r="G5" s="24" t="str">
        <f>IF(D4&gt;25,D4-25,"")</f>
        <v/>
      </c>
      <c r="H5" s="3"/>
      <c r="I5" s="4"/>
    </row>
    <row r="6" spans="1:9" x14ac:dyDescent="0.3">
      <c r="A6" s="23">
        <v>44933</v>
      </c>
      <c r="B6" s="13">
        <v>0.375</v>
      </c>
      <c r="C6" s="13">
        <v>0.52083333333333337</v>
      </c>
      <c r="D6" s="14">
        <f t="shared" ref="D6:D13" si="0">(C6-B6)*24</f>
        <v>3.5000000000000009</v>
      </c>
      <c r="E6" s="32">
        <f>IF(OR(D6=0,MAX(E$5:E5)=14),"@",IF(E5+D6&gt;=14,14,E5+D6))</f>
        <v>7.5000000000000009</v>
      </c>
      <c r="F6" s="9"/>
      <c r="G6" s="25"/>
    </row>
    <row r="7" spans="1:9" x14ac:dyDescent="0.3">
      <c r="A7" s="23">
        <v>44940</v>
      </c>
      <c r="B7" s="13">
        <v>0.375</v>
      </c>
      <c r="C7" s="13">
        <v>0.52083333333333337</v>
      </c>
      <c r="D7" s="14">
        <f t="shared" si="0"/>
        <v>3.5000000000000009</v>
      </c>
      <c r="E7" s="32">
        <f>IF(OR(D7=0,MAX(E$5:E6)=14),"@",IF(E6+D7&gt;=14,14,E6+D7))</f>
        <v>11.000000000000002</v>
      </c>
      <c r="F7" s="10"/>
      <c r="G7" s="26"/>
    </row>
    <row r="8" spans="1:9" x14ac:dyDescent="0.3">
      <c r="A8" s="23">
        <v>44947</v>
      </c>
      <c r="B8" s="13">
        <v>0.375</v>
      </c>
      <c r="C8" s="13">
        <v>0.52083333333333337</v>
      </c>
      <c r="D8" s="14">
        <f t="shared" si="0"/>
        <v>3.5000000000000009</v>
      </c>
      <c r="E8" s="32">
        <f>IF(OR(D8=0,MAX(E$5:E7)=14),"@",IF(E7+D8&gt;=14,14,E7+D8))</f>
        <v>14</v>
      </c>
      <c r="F8" s="10"/>
      <c r="G8" s="26"/>
    </row>
    <row r="9" spans="1:9" x14ac:dyDescent="0.3">
      <c r="A9" s="23">
        <v>44954</v>
      </c>
      <c r="B9" s="13">
        <v>0.35416666666666669</v>
      </c>
      <c r="C9" s="13">
        <v>0.41666666666666669</v>
      </c>
      <c r="D9" s="14">
        <f t="shared" si="0"/>
        <v>1.5</v>
      </c>
      <c r="E9" s="32" t="str">
        <f>IF(OR(D9=0,MAX(E$5:E8)=14),"@",IF(E8+D9&gt;=14,14,E8+D9))</f>
        <v>@</v>
      </c>
      <c r="F9" s="10"/>
      <c r="G9" s="26"/>
    </row>
    <row r="10" spans="1:9" x14ac:dyDescent="0.3">
      <c r="A10" s="23"/>
      <c r="B10" s="13"/>
      <c r="C10" s="13"/>
      <c r="D10" s="14">
        <f t="shared" si="0"/>
        <v>0</v>
      </c>
      <c r="E10" s="32" t="str">
        <f>IF(OR(D10=0,MAX(E$5:E9)=14),"@",IF(E9+D10&gt;=14,14,E9+D10))</f>
        <v>@</v>
      </c>
      <c r="F10" s="10"/>
      <c r="G10" s="26"/>
    </row>
    <row r="11" spans="1:9" x14ac:dyDescent="0.3">
      <c r="A11" s="23"/>
      <c r="B11" s="13"/>
      <c r="C11" s="13"/>
      <c r="D11" s="14">
        <f t="shared" si="0"/>
        <v>0</v>
      </c>
      <c r="E11" s="32" t="str">
        <f>IF(OR(D11=0,MAX(E$5:E10)=14),"@",IF(E10+D11&gt;=14,14,E10+D11))</f>
        <v>@</v>
      </c>
      <c r="F11" s="10"/>
      <c r="G11" s="26"/>
    </row>
    <row r="12" spans="1:9" x14ac:dyDescent="0.3">
      <c r="A12" s="23"/>
      <c r="B12" s="13"/>
      <c r="C12" s="13"/>
      <c r="D12" s="14">
        <f t="shared" si="0"/>
        <v>0</v>
      </c>
      <c r="E12" s="32" t="str">
        <f>IF(OR(D12=0,MAX(E$5:E11)=14),"@",IF(E11+D12&gt;=14,14,E11+D12))</f>
        <v>@</v>
      </c>
      <c r="F12" s="10"/>
      <c r="G12" s="26"/>
    </row>
    <row r="13" spans="1:9" ht="15" thickBot="1" x14ac:dyDescent="0.35">
      <c r="A13" s="27"/>
      <c r="B13" s="15"/>
      <c r="C13" s="15"/>
      <c r="D13" s="16"/>
      <c r="E13" s="41" t="str">
        <f>IF(OR(D13=0,MAX(E$5:E12)=14),"@",IF(E12+D13&gt;=14,14,E12+D13))</f>
        <v>@</v>
      </c>
      <c r="F13" s="11"/>
      <c r="G13" s="28"/>
    </row>
    <row r="14" spans="1:9" x14ac:dyDescent="0.3">
      <c r="E14" s="8"/>
      <c r="F14" s="8"/>
      <c r="G14" s="8"/>
    </row>
    <row r="19" spans="4:4" x14ac:dyDescent="0.3">
      <c r="D19" s="8"/>
    </row>
  </sheetData>
  <mergeCells count="1">
    <mergeCell ref="F3:G3"/>
  </mergeCells>
  <conditionalFormatting sqref="E6:E13">
    <cfRule type="cellIs" dxfId="5" priority="1" operator="equal">
      <formula>"@"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9"/>
  <sheetViews>
    <sheetView workbookViewId="0"/>
  </sheetViews>
  <sheetFormatPr baseColWidth="10" defaultRowHeight="14.4" x14ac:dyDescent="0.3"/>
  <cols>
    <col min="1" max="1" width="13" style="2" bestFit="1" customWidth="1"/>
    <col min="2" max="2" width="5.6640625" bestFit="1" customWidth="1"/>
    <col min="3" max="3" width="5.5546875" bestFit="1" customWidth="1"/>
    <col min="4" max="4" width="6" style="6" customWidth="1"/>
    <col min="5" max="5" width="9.44140625" style="6" customWidth="1"/>
    <col min="6" max="6" width="8.88671875" style="6" customWidth="1"/>
    <col min="7" max="7" width="7.21875" style="6" customWidth="1"/>
  </cols>
  <sheetData>
    <row r="1" spans="1:9" x14ac:dyDescent="0.3">
      <c r="E1" s="6" t="s">
        <v>4</v>
      </c>
    </row>
    <row r="2" spans="1:9" s="1" customFormat="1" ht="29.4" thickBot="1" x14ac:dyDescent="0.35">
      <c r="A2" s="20" t="s">
        <v>0</v>
      </c>
      <c r="B2" s="1" t="s">
        <v>1</v>
      </c>
      <c r="C2" s="1" t="s">
        <v>2</v>
      </c>
      <c r="D2" s="7" t="s">
        <v>3</v>
      </c>
      <c r="E2" s="7" t="s">
        <v>7</v>
      </c>
      <c r="F2" s="7" t="s">
        <v>6</v>
      </c>
      <c r="G2" s="7" t="s">
        <v>5</v>
      </c>
    </row>
    <row r="3" spans="1:9" s="30" customFormat="1" thickBot="1" x14ac:dyDescent="0.35">
      <c r="A3" s="29"/>
      <c r="E3" s="42" t="s">
        <v>8</v>
      </c>
      <c r="F3" s="43">
        <f>D4-E4</f>
        <v>13</v>
      </c>
      <c r="G3" s="44"/>
      <c r="H3" s="31"/>
    </row>
    <row r="4" spans="1:9" s="1" customFormat="1" ht="15" thickBot="1" x14ac:dyDescent="0.35">
      <c r="A4" s="21"/>
      <c r="B4" s="5"/>
      <c r="C4" s="17"/>
      <c r="D4" s="18">
        <f>SUM(D5:D1000)</f>
        <v>27</v>
      </c>
      <c r="E4" s="33">
        <f>MAX(E5:E1000)</f>
        <v>14</v>
      </c>
      <c r="F4" s="19"/>
      <c r="G4" s="22"/>
    </row>
    <row r="5" spans="1:9" ht="15" thickTop="1" x14ac:dyDescent="0.3">
      <c r="A5" s="23">
        <v>44926</v>
      </c>
      <c r="B5" s="38">
        <v>0.35416666666666669</v>
      </c>
      <c r="C5" s="38">
        <v>0.52083333333333337</v>
      </c>
      <c r="D5" s="14">
        <f>(C5-B5)*24</f>
        <v>4</v>
      </c>
      <c r="E5" s="32">
        <f>IF(D5&gt;14,14,D5)</f>
        <v>4</v>
      </c>
      <c r="F5" s="12">
        <f>IF(D$4-E$4&gt;11,11,MAX(0,D$4-14))</f>
        <v>11</v>
      </c>
      <c r="G5" s="24">
        <f>IF(D4&gt;25,D4-25,"")</f>
        <v>2</v>
      </c>
      <c r="H5" s="3"/>
      <c r="I5" s="4"/>
    </row>
    <row r="6" spans="1:9" x14ac:dyDescent="0.3">
      <c r="A6" s="23">
        <v>44933</v>
      </c>
      <c r="B6" s="13">
        <v>0.375</v>
      </c>
      <c r="C6" s="13">
        <v>0.52083333333333337</v>
      </c>
      <c r="D6" s="14">
        <f t="shared" ref="D6:D13" si="0">(C6-B6)*24</f>
        <v>3.5000000000000009</v>
      </c>
      <c r="E6" s="32">
        <f>IF(OR(D6=0,MAX(E$5:E5)=14),"@",IF(E5+D6&gt;=14,14,E5+D6))</f>
        <v>7.5000000000000009</v>
      </c>
      <c r="F6" s="9"/>
      <c r="G6" s="25"/>
    </row>
    <row r="7" spans="1:9" x14ac:dyDescent="0.3">
      <c r="A7" s="23">
        <v>44940</v>
      </c>
      <c r="B7" s="13">
        <v>0.375</v>
      </c>
      <c r="C7" s="13">
        <v>0.52083333333333337</v>
      </c>
      <c r="D7" s="14">
        <f t="shared" si="0"/>
        <v>3.5000000000000009</v>
      </c>
      <c r="E7" s="32">
        <f>IF(OR(D7=0,MAX(E$5:E6)=14),"@",IF(E6+D7&gt;=14,14,E6+D7))</f>
        <v>11.000000000000002</v>
      </c>
      <c r="F7" s="10"/>
      <c r="G7" s="26"/>
    </row>
    <row r="8" spans="1:9" x14ac:dyDescent="0.3">
      <c r="A8" s="23">
        <v>44947</v>
      </c>
      <c r="B8" s="13">
        <v>0.375</v>
      </c>
      <c r="C8" s="13">
        <v>0.4375</v>
      </c>
      <c r="D8" s="14">
        <f t="shared" si="0"/>
        <v>1.5</v>
      </c>
      <c r="E8" s="32">
        <f>IF(OR(D8=0,MAX(E$5:E7)=14),"@",IF(E7+D8&gt;=14,14,E7+D8))</f>
        <v>12.500000000000002</v>
      </c>
      <c r="F8" s="10"/>
      <c r="G8" s="26"/>
    </row>
    <row r="9" spans="1:9" x14ac:dyDescent="0.3">
      <c r="A9" s="23">
        <v>44954</v>
      </c>
      <c r="B9" s="13">
        <v>0.35416666666666669</v>
      </c>
      <c r="C9" s="13">
        <v>0.5</v>
      </c>
      <c r="D9" s="14">
        <f t="shared" si="0"/>
        <v>3.4999999999999996</v>
      </c>
      <c r="E9" s="32">
        <f>IF(OR(D9=0,MAX(E$5:E8)=14),"@",IF(E8+D9&gt;=14,14,E8+D9))</f>
        <v>14</v>
      </c>
      <c r="F9" s="10"/>
      <c r="G9" s="26"/>
    </row>
    <row r="10" spans="1:9" x14ac:dyDescent="0.3">
      <c r="A10" s="23">
        <v>44961</v>
      </c>
      <c r="B10" s="13">
        <v>0.35416666666666669</v>
      </c>
      <c r="C10" s="13">
        <v>0.52083333333333337</v>
      </c>
      <c r="D10" s="14">
        <f t="shared" si="0"/>
        <v>4</v>
      </c>
      <c r="E10" s="32" t="str">
        <f>IF(OR(D10=0,MAX(E$5:E9)=14),"@",IF(E9+D10&gt;=14,14,E9+D10))</f>
        <v>@</v>
      </c>
      <c r="F10" s="10"/>
      <c r="G10" s="26"/>
    </row>
    <row r="11" spans="1:9" x14ac:dyDescent="0.3">
      <c r="A11" s="23">
        <v>44968</v>
      </c>
      <c r="B11" s="13">
        <v>0.375</v>
      </c>
      <c r="C11" s="13">
        <v>0.52083333333333337</v>
      </c>
      <c r="D11" s="14">
        <f t="shared" si="0"/>
        <v>3.5000000000000009</v>
      </c>
      <c r="E11" s="32" t="str">
        <f>IF(OR(D11=0,MAX(E$5:E10)=14),"@",IF(E10+D11&gt;=14,14,E10+D11))</f>
        <v>@</v>
      </c>
      <c r="F11" s="10"/>
      <c r="G11" s="26"/>
    </row>
    <row r="12" spans="1:9" x14ac:dyDescent="0.3">
      <c r="A12" s="23">
        <v>44975</v>
      </c>
      <c r="B12" s="13">
        <v>0.375</v>
      </c>
      <c r="C12" s="13">
        <v>0.52083333333333337</v>
      </c>
      <c r="D12" s="14">
        <f t="shared" si="0"/>
        <v>3.5000000000000009</v>
      </c>
      <c r="E12" s="32" t="str">
        <f>IF(OR(D12=0,MAX(E$5:E11)=14),"@",IF(E11+D12&gt;=14,14,E11+D12))</f>
        <v>@</v>
      </c>
      <c r="F12" s="10"/>
      <c r="G12" s="26"/>
    </row>
    <row r="13" spans="1:9" ht="15" thickBot="1" x14ac:dyDescent="0.35">
      <c r="A13" s="27"/>
      <c r="B13" s="15"/>
      <c r="C13" s="15"/>
      <c r="D13" s="16"/>
      <c r="E13" s="41" t="str">
        <f>IF(OR(D13=0,MAX(E$5:E12)=14),"@",IF(E12+D13&gt;=14,14,E12+D13))</f>
        <v>@</v>
      </c>
      <c r="F13" s="11"/>
      <c r="G13" s="28"/>
    </row>
    <row r="14" spans="1:9" x14ac:dyDescent="0.3">
      <c r="E14" s="8"/>
      <c r="F14" s="8"/>
      <c r="G14" s="8"/>
    </row>
    <row r="19" spans="4:4" x14ac:dyDescent="0.3">
      <c r="D19" s="8"/>
    </row>
  </sheetData>
  <mergeCells count="1">
    <mergeCell ref="F3:G3"/>
  </mergeCells>
  <conditionalFormatting sqref="E6:E13">
    <cfRule type="cellIs" dxfId="2" priority="1" operator="equal">
      <formula>"@"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Fichier départ</vt:lpstr>
      <vt:lpstr>à imprimer</vt:lpstr>
      <vt:lpstr>Fichier 2 cas 1</vt:lpstr>
      <vt:lpstr>Fichier 2 cas 2</vt:lpstr>
      <vt:lpstr>Fichier 2 cas 3</vt:lpstr>
      <vt:lpstr>'à imprimer'!Zone_d_impression</vt:lpstr>
      <vt:lpstr>'Fichier départ'!Zone_d_impression</vt:lpstr>
    </vt:vector>
  </TitlesOfParts>
  <Company>Mairie de Paris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Rousseau, Laetitia</dc:creator>
  <cp:lastModifiedBy>raymond pentier</cp:lastModifiedBy>
  <cp:lastPrinted>2023-07-22T00:10:24Z</cp:lastPrinted>
  <dcterms:created xsi:type="dcterms:W3CDTF">2023-07-20T13:41:21Z</dcterms:created>
  <dcterms:modified xsi:type="dcterms:W3CDTF">2023-07-22T00:11:28Z</dcterms:modified>
</cp:coreProperties>
</file>