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5480" windowHeight="11640"/>
  </bookViews>
  <sheets>
    <sheet name="Calendrier" sheetId="1" r:id="rId1"/>
    <sheet name="Dates" sheetId="2" r:id="rId2"/>
    <sheet name="Mon Carriére" sheetId="4" r:id="rId3"/>
  </sheets>
  <definedNames>
    <definedName name="annee">Calendrier!$BD$2</definedName>
    <definedName name="dates">Dates!$A:$A</definedName>
    <definedName name="mois">Calendrier!$BD$4</definedName>
    <definedName name="ؤ1">Calendrier!$D$31</definedName>
  </definedNames>
  <calcPr calcId="145621"/>
</workbook>
</file>

<file path=xl/calcChain.xml><?xml version="1.0" encoding="utf-8"?>
<calcChain xmlns="http://schemas.openxmlformats.org/spreadsheetml/2006/main">
  <c r="DC17" i="1" l="1"/>
  <c r="DA17" i="1"/>
  <c r="CX63" i="1" l="1"/>
  <c r="DC64" i="1" l="1"/>
  <c r="DC65" i="1" s="1"/>
  <c r="DC66" i="1" s="1"/>
  <c r="DC67" i="1" s="1"/>
  <c r="DC68" i="1" s="1"/>
  <c r="DC69" i="1" s="1"/>
  <c r="DC70" i="1" s="1"/>
  <c r="DC71" i="1" s="1"/>
  <c r="DC72" i="1" s="1"/>
  <c r="DC73" i="1" s="1"/>
  <c r="DC74" i="1" s="1"/>
  <c r="DC75" i="1" s="1"/>
  <c r="DC76" i="1" s="1"/>
  <c r="DC77" i="1" s="1"/>
  <c r="DC78" i="1" s="1"/>
  <c r="DC79" i="1" s="1"/>
  <c r="DC80" i="1" s="1"/>
  <c r="DC81" i="1" s="1"/>
  <c r="DC82" i="1" s="1"/>
  <c r="DC83" i="1" s="1"/>
  <c r="DC84" i="1" s="1"/>
  <c r="DC85" i="1" s="1"/>
  <c r="DC86" i="1" s="1"/>
  <c r="DC87" i="1" s="1"/>
  <c r="DC88" i="1" s="1"/>
  <c r="DC89" i="1" s="1"/>
  <c r="DC90" i="1" s="1"/>
  <c r="DC91" i="1" s="1"/>
  <c r="DC92" i="1" s="1"/>
  <c r="DC93" i="1" s="1"/>
  <c r="DC94" i="1" s="1"/>
  <c r="DC95" i="1" s="1"/>
  <c r="DC96" i="1" s="1"/>
  <c r="DC97" i="1" s="1"/>
  <c r="DC98" i="1" s="1"/>
  <c r="DC99" i="1" s="1"/>
  <c r="DC100" i="1" s="1"/>
  <c r="DC101" i="1" s="1"/>
  <c r="DC102" i="1" s="1"/>
  <c r="DC103" i="1" s="1"/>
  <c r="DC104" i="1" s="1"/>
  <c r="DC105" i="1" s="1"/>
  <c r="DC106" i="1" s="1"/>
  <c r="DC107" i="1" s="1"/>
  <c r="DC108" i="1" s="1"/>
  <c r="DC109" i="1" s="1"/>
  <c r="DC110" i="1" s="1"/>
  <c r="DC111" i="1" s="1"/>
  <c r="DC112" i="1" s="1"/>
  <c r="DC113" i="1" s="1"/>
  <c r="DC114" i="1" s="1"/>
  <c r="DC115" i="1" s="1"/>
  <c r="DC116" i="1" s="1"/>
  <c r="DC117" i="1" s="1"/>
  <c r="DC118" i="1" s="1"/>
  <c r="DC119" i="1" s="1"/>
  <c r="DC120" i="1" s="1"/>
  <c r="DC121" i="1" s="1"/>
  <c r="DC122" i="1" s="1"/>
  <c r="DC123" i="1" s="1"/>
  <c r="DC124" i="1" s="1"/>
  <c r="DC125" i="1" s="1"/>
  <c r="DC126" i="1" s="1"/>
  <c r="DC127" i="1" s="1"/>
  <c r="DC128" i="1" s="1"/>
  <c r="DC129" i="1" s="1"/>
  <c r="DC130" i="1" s="1"/>
  <c r="DC131" i="1" s="1"/>
  <c r="DC132" i="1" s="1"/>
  <c r="DC133" i="1" s="1"/>
  <c r="DC134" i="1" s="1"/>
  <c r="DC135" i="1" s="1"/>
  <c r="DC136" i="1" s="1"/>
  <c r="DC137" i="1" s="1"/>
  <c r="DC138" i="1" s="1"/>
  <c r="DC139" i="1" s="1"/>
  <c r="DC140" i="1" s="1"/>
  <c r="DC141" i="1" s="1"/>
  <c r="DC142" i="1" s="1"/>
  <c r="DC143" i="1" s="1"/>
  <c r="DC144" i="1" s="1"/>
  <c r="DC145" i="1" s="1"/>
  <c r="DC146" i="1" s="1"/>
  <c r="DC147" i="1" s="1"/>
  <c r="DC148" i="1" s="1"/>
  <c r="DC149" i="1" s="1"/>
  <c r="DC150" i="1" s="1"/>
  <c r="DC151" i="1" s="1"/>
  <c r="DC152" i="1" s="1"/>
  <c r="DC153" i="1" s="1"/>
  <c r="DC154" i="1" s="1"/>
  <c r="DC155" i="1" s="1"/>
  <c r="DC156" i="1" s="1"/>
  <c r="DC157" i="1" s="1"/>
  <c r="DC158" i="1" s="1"/>
  <c r="DC159" i="1" s="1"/>
  <c r="DC160" i="1" s="1"/>
  <c r="DC161" i="1" s="1"/>
  <c r="DC162" i="1" s="1"/>
  <c r="DC163" i="1" s="1"/>
  <c r="DC164" i="1" s="1"/>
  <c r="DC165" i="1" s="1"/>
  <c r="DC166" i="1" s="1"/>
  <c r="DC167" i="1" s="1"/>
  <c r="DC168" i="1" s="1"/>
  <c r="DC169" i="1" s="1"/>
  <c r="DC170" i="1" s="1"/>
  <c r="DC171" i="1" s="1"/>
  <c r="DC172" i="1" s="1"/>
  <c r="DC173" i="1" s="1"/>
  <c r="DC174" i="1" s="1"/>
  <c r="DC175" i="1" s="1"/>
  <c r="DC176" i="1" s="1"/>
  <c r="DC177" i="1" s="1"/>
  <c r="DC178" i="1" s="1"/>
  <c r="DC179" i="1" s="1"/>
  <c r="DC180" i="1" s="1"/>
  <c r="DC181" i="1" s="1"/>
  <c r="DC182" i="1" s="1"/>
  <c r="DC183" i="1" s="1"/>
  <c r="DC184" i="1" s="1"/>
  <c r="DC185" i="1" s="1"/>
  <c r="DC186" i="1" s="1"/>
  <c r="DC187" i="1" s="1"/>
  <c r="DC188" i="1" s="1"/>
  <c r="DC189" i="1" s="1"/>
  <c r="DC190" i="1" s="1"/>
  <c r="DC191" i="1" s="1"/>
  <c r="DC192" i="1" s="1"/>
  <c r="DC193" i="1" s="1"/>
  <c r="DC194" i="1" s="1"/>
  <c r="DC195" i="1" s="1"/>
  <c r="DC196" i="1" s="1"/>
  <c r="DC197" i="1" s="1"/>
  <c r="DC198" i="1" s="1"/>
  <c r="DC199" i="1" s="1"/>
  <c r="DC200" i="1" s="1"/>
  <c r="DC201" i="1" s="1"/>
  <c r="DC202" i="1" s="1"/>
  <c r="DC203" i="1" s="1"/>
  <c r="DC204" i="1" s="1"/>
  <c r="DC205" i="1" s="1"/>
  <c r="DC206" i="1" s="1"/>
  <c r="DC207" i="1" s="1"/>
  <c r="DC208" i="1" s="1"/>
  <c r="DC209" i="1" s="1"/>
  <c r="DC210" i="1" s="1"/>
  <c r="DC211" i="1" s="1"/>
  <c r="DC212" i="1" s="1"/>
  <c r="DC213" i="1" s="1"/>
  <c r="DC214" i="1" s="1"/>
  <c r="DC215" i="1" s="1"/>
  <c r="DC216" i="1" s="1"/>
  <c r="DC217" i="1" s="1"/>
  <c r="DC218" i="1" s="1"/>
  <c r="DC219" i="1" s="1"/>
  <c r="DC220" i="1" s="1"/>
  <c r="DC221" i="1" s="1"/>
  <c r="DC222" i="1" s="1"/>
  <c r="DC223" i="1" s="1"/>
  <c r="DC224" i="1" s="1"/>
  <c r="DC225" i="1" s="1"/>
  <c r="DC226" i="1" s="1"/>
  <c r="DC227" i="1" s="1"/>
  <c r="DC228" i="1" s="1"/>
  <c r="DC229" i="1" s="1"/>
  <c r="DC230" i="1" s="1"/>
  <c r="DC231" i="1" s="1"/>
  <c r="DC232" i="1" s="1"/>
  <c r="DC233" i="1" s="1"/>
  <c r="DC234" i="1" s="1"/>
  <c r="DC235" i="1" s="1"/>
  <c r="DC236" i="1" s="1"/>
  <c r="DC237" i="1" s="1"/>
  <c r="DC238" i="1" s="1"/>
  <c r="DC239" i="1" s="1"/>
  <c r="DC240" i="1" s="1"/>
  <c r="DC241" i="1" s="1"/>
  <c r="DC242" i="1" s="1"/>
  <c r="DC243" i="1" s="1"/>
  <c r="DC244" i="1" s="1"/>
  <c r="DC245" i="1" s="1"/>
  <c r="DC246" i="1" s="1"/>
  <c r="DC247" i="1" s="1"/>
  <c r="DC248" i="1" s="1"/>
  <c r="DC249" i="1" s="1"/>
  <c r="DC250" i="1" s="1"/>
  <c r="DC251" i="1" s="1"/>
  <c r="DC252" i="1" s="1"/>
  <c r="DC253" i="1" s="1"/>
  <c r="DC254" i="1" s="1"/>
  <c r="DC255" i="1" s="1"/>
  <c r="DC256" i="1" s="1"/>
  <c r="DC257" i="1" s="1"/>
  <c r="DC258" i="1" s="1"/>
  <c r="DC259" i="1" s="1"/>
  <c r="DC260" i="1" s="1"/>
  <c r="DC261" i="1" s="1"/>
  <c r="DC262" i="1" s="1"/>
  <c r="DC263" i="1" s="1"/>
  <c r="DC264" i="1" s="1"/>
  <c r="DC265" i="1" s="1"/>
  <c r="DC266" i="1" s="1"/>
  <c r="DC267" i="1" s="1"/>
  <c r="DC268" i="1" s="1"/>
  <c r="DC269" i="1" s="1"/>
  <c r="DC270" i="1" s="1"/>
  <c r="DC271" i="1" s="1"/>
  <c r="DC272" i="1" s="1"/>
  <c r="DC273" i="1" s="1"/>
  <c r="DC274" i="1" s="1"/>
  <c r="DC275" i="1" s="1"/>
  <c r="DC276" i="1" s="1"/>
  <c r="DC277" i="1" s="1"/>
  <c r="DC278" i="1" s="1"/>
  <c r="DC279" i="1" s="1"/>
  <c r="DC280" i="1" s="1"/>
  <c r="DC281" i="1" s="1"/>
  <c r="DC282" i="1" s="1"/>
  <c r="DC283" i="1" s="1"/>
  <c r="DC284" i="1" s="1"/>
  <c r="DC285" i="1" s="1"/>
  <c r="DC286" i="1" s="1"/>
  <c r="DC287" i="1" s="1"/>
  <c r="DC288" i="1" s="1"/>
  <c r="DC289" i="1" s="1"/>
  <c r="DC290" i="1" s="1"/>
  <c r="DC291" i="1" s="1"/>
  <c r="DC292" i="1" s="1"/>
  <c r="DC293" i="1" s="1"/>
  <c r="DC294" i="1" s="1"/>
  <c r="DC295" i="1" s="1"/>
  <c r="DC296" i="1" s="1"/>
  <c r="DC297" i="1" s="1"/>
  <c r="DC298" i="1" s="1"/>
  <c r="DC299" i="1" s="1"/>
  <c r="DC300" i="1" s="1"/>
  <c r="DC301" i="1" s="1"/>
  <c r="DC302" i="1" s="1"/>
  <c r="DC303" i="1" s="1"/>
  <c r="DC304" i="1" s="1"/>
  <c r="DC305" i="1" s="1"/>
  <c r="DC306" i="1" s="1"/>
  <c r="DC307" i="1" s="1"/>
  <c r="DC308" i="1" s="1"/>
  <c r="DC309" i="1" s="1"/>
  <c r="DC310" i="1" s="1"/>
  <c r="DC311" i="1" s="1"/>
  <c r="DC312" i="1" s="1"/>
  <c r="DC313" i="1" s="1"/>
  <c r="DC314" i="1" s="1"/>
  <c r="DC315" i="1" s="1"/>
  <c r="DC316" i="1" s="1"/>
  <c r="DC317" i="1" s="1"/>
  <c r="DC318" i="1" s="1"/>
  <c r="DC319" i="1" s="1"/>
  <c r="DC320" i="1" s="1"/>
  <c r="DC321" i="1" s="1"/>
  <c r="DC322" i="1" s="1"/>
  <c r="DC323" i="1" s="1"/>
  <c r="DC324" i="1" s="1"/>
  <c r="DC325" i="1" s="1"/>
  <c r="DC326" i="1" s="1"/>
  <c r="DC327" i="1" s="1"/>
  <c r="DC328" i="1" s="1"/>
  <c r="DC329" i="1" s="1"/>
  <c r="DC330" i="1" s="1"/>
  <c r="DC331" i="1" s="1"/>
  <c r="DC332" i="1" s="1"/>
  <c r="DC333" i="1" s="1"/>
  <c r="DC334" i="1" s="1"/>
  <c r="DC335" i="1" s="1"/>
  <c r="DC336" i="1" s="1"/>
  <c r="DC337" i="1" s="1"/>
  <c r="DC338" i="1" s="1"/>
  <c r="DC339" i="1" s="1"/>
  <c r="DC340" i="1" s="1"/>
  <c r="DC341" i="1" s="1"/>
  <c r="DC342" i="1" s="1"/>
  <c r="DC343" i="1" s="1"/>
  <c r="DC344" i="1" s="1"/>
  <c r="DC345" i="1" s="1"/>
  <c r="DC346" i="1" s="1"/>
  <c r="DC347" i="1" s="1"/>
  <c r="DC348" i="1" s="1"/>
  <c r="DC349" i="1" s="1"/>
  <c r="DC350" i="1" s="1"/>
  <c r="DC351" i="1" s="1"/>
  <c r="DC352" i="1" s="1"/>
  <c r="DC353" i="1" s="1"/>
  <c r="DC354" i="1" s="1"/>
  <c r="DC355" i="1" s="1"/>
  <c r="DC356" i="1" s="1"/>
  <c r="DC357" i="1" s="1"/>
  <c r="DC358" i="1" s="1"/>
  <c r="DC359" i="1" s="1"/>
  <c r="DC360" i="1" s="1"/>
  <c r="DC361" i="1" s="1"/>
  <c r="DC362" i="1" s="1"/>
  <c r="DC363" i="1" s="1"/>
  <c r="DC364" i="1" s="1"/>
  <c r="DC365" i="1" s="1"/>
  <c r="DC366" i="1" s="1"/>
  <c r="DC367" i="1" s="1"/>
  <c r="DC368" i="1" s="1"/>
  <c r="DC369" i="1" s="1"/>
  <c r="DC370" i="1" s="1"/>
  <c r="DC371" i="1" s="1"/>
  <c r="DC372" i="1" s="1"/>
  <c r="DC373" i="1" s="1"/>
  <c r="DC374" i="1" s="1"/>
  <c r="DC375" i="1" s="1"/>
  <c r="DC376" i="1" s="1"/>
  <c r="DC377" i="1" s="1"/>
  <c r="DC378" i="1" s="1"/>
  <c r="DC379" i="1" s="1"/>
  <c r="DC380" i="1" s="1"/>
  <c r="DC381" i="1" s="1"/>
  <c r="DC382" i="1" s="1"/>
  <c r="DC383" i="1" s="1"/>
  <c r="DC384" i="1" s="1"/>
  <c r="DC385" i="1" s="1"/>
  <c r="DC386" i="1" s="1"/>
  <c r="DC387" i="1" s="1"/>
  <c r="DC388" i="1" s="1"/>
  <c r="DC389" i="1" s="1"/>
  <c r="DC390" i="1" s="1"/>
  <c r="DF26" i="1"/>
  <c r="DF27" i="1" s="1"/>
  <c r="DF28" i="1" s="1"/>
  <c r="DF29" i="1"/>
  <c r="DF30" i="1" s="1"/>
  <c r="DF31" i="1" s="1"/>
  <c r="DF32" i="1" s="1"/>
  <c r="DF33" i="1" s="1"/>
  <c r="DF34" i="1" s="1"/>
  <c r="DF35" i="1" s="1"/>
  <c r="DF36" i="1" s="1"/>
  <c r="DF37" i="1" s="1"/>
  <c r="DF38" i="1" s="1"/>
  <c r="DF39" i="1" s="1"/>
  <c r="DF40" i="1" s="1"/>
  <c r="DF41" i="1" s="1"/>
  <c r="DF42" i="1" s="1"/>
  <c r="DF43" i="1" s="1"/>
  <c r="DF44" i="1" s="1"/>
  <c r="DF45" i="1" s="1"/>
  <c r="DF46" i="1" s="1"/>
  <c r="DF47" i="1" s="1"/>
  <c r="DF48" i="1" s="1"/>
  <c r="DF49" i="1" s="1"/>
  <c r="DF50" i="1" s="1"/>
  <c r="DF51" i="1" s="1"/>
  <c r="DF52" i="1" s="1"/>
  <c r="DF53" i="1" s="1"/>
  <c r="DF54" i="1" s="1"/>
  <c r="DF55" i="1" s="1"/>
  <c r="DF56" i="1" s="1"/>
  <c r="DF57" i="1" s="1"/>
  <c r="DF58" i="1" s="1"/>
  <c r="DF59" i="1" s="1"/>
  <c r="DF60" i="1" s="1"/>
  <c r="DF61" i="1" s="1"/>
  <c r="DF62" i="1" s="1"/>
  <c r="DF63" i="1" s="1"/>
  <c r="DF64" i="1" s="1"/>
  <c r="DF65" i="1" s="1"/>
  <c r="DF66" i="1" s="1"/>
  <c r="DF67" i="1" s="1"/>
  <c r="DF68" i="1" s="1"/>
  <c r="DF69" i="1" s="1"/>
  <c r="DF70" i="1" s="1"/>
  <c r="DF71" i="1" s="1"/>
  <c r="DF72" i="1" s="1"/>
  <c r="DF73" i="1" s="1"/>
  <c r="DF74" i="1" s="1"/>
  <c r="DF75" i="1" s="1"/>
  <c r="DF76" i="1" s="1"/>
  <c r="DF77" i="1" s="1"/>
  <c r="DF78" i="1" s="1"/>
  <c r="DF79" i="1" s="1"/>
  <c r="DF80" i="1" s="1"/>
  <c r="DF81" i="1" s="1"/>
  <c r="DF82" i="1" s="1"/>
  <c r="DF83" i="1" s="1"/>
  <c r="DF84" i="1" s="1"/>
  <c r="DF85" i="1" s="1"/>
  <c r="DF86" i="1" s="1"/>
  <c r="DF87" i="1" s="1"/>
  <c r="DF88" i="1" s="1"/>
  <c r="DF89" i="1" s="1"/>
  <c r="DF90" i="1" s="1"/>
  <c r="DF91" i="1" s="1"/>
  <c r="DF92" i="1" s="1"/>
  <c r="DF93" i="1" s="1"/>
  <c r="DF94" i="1" s="1"/>
  <c r="DF95" i="1" s="1"/>
  <c r="DF96" i="1" s="1"/>
  <c r="DF97" i="1" s="1"/>
  <c r="DF98" i="1" s="1"/>
  <c r="DF99" i="1" s="1"/>
  <c r="DF100" i="1" s="1"/>
  <c r="DF101" i="1" s="1"/>
  <c r="DF102" i="1" s="1"/>
  <c r="DF103" i="1" s="1"/>
  <c r="DF104" i="1" s="1"/>
  <c r="DF105" i="1" s="1"/>
  <c r="DF106" i="1" s="1"/>
  <c r="DF107" i="1" s="1"/>
  <c r="DF108" i="1" s="1"/>
  <c r="DF109" i="1" s="1"/>
  <c r="DF110" i="1" s="1"/>
  <c r="DF111" i="1" s="1"/>
  <c r="DF112" i="1" s="1"/>
  <c r="DF113" i="1" s="1"/>
  <c r="DF114" i="1" s="1"/>
  <c r="DF115" i="1" s="1"/>
  <c r="DF116" i="1" s="1"/>
  <c r="DF117" i="1" s="1"/>
  <c r="DF118" i="1" s="1"/>
  <c r="DF119" i="1" s="1"/>
  <c r="DF120" i="1" s="1"/>
  <c r="DF121" i="1" s="1"/>
  <c r="DF122" i="1" s="1"/>
  <c r="DF123" i="1" s="1"/>
  <c r="DF124" i="1" s="1"/>
  <c r="DF125" i="1" s="1"/>
  <c r="DF126" i="1" s="1"/>
  <c r="DF127" i="1" s="1"/>
  <c r="DF128" i="1" s="1"/>
  <c r="DF129" i="1" s="1"/>
  <c r="DF130" i="1" s="1"/>
  <c r="DF131" i="1" s="1"/>
  <c r="DF132" i="1" s="1"/>
  <c r="DF133" i="1" s="1"/>
  <c r="DF134" i="1" s="1"/>
  <c r="DF135" i="1" s="1"/>
  <c r="DF136" i="1" s="1"/>
  <c r="DF137" i="1" s="1"/>
  <c r="DF138" i="1" s="1"/>
  <c r="DF139" i="1" s="1"/>
  <c r="DF140" i="1" s="1"/>
  <c r="DF141" i="1" s="1"/>
  <c r="DF142" i="1" s="1"/>
  <c r="DF143" i="1" s="1"/>
  <c r="DF144" i="1" s="1"/>
  <c r="DF145" i="1" s="1"/>
  <c r="DF146" i="1" s="1"/>
  <c r="DF147" i="1" s="1"/>
  <c r="DF148" i="1" s="1"/>
  <c r="DF149" i="1" s="1"/>
  <c r="DF150" i="1" s="1"/>
  <c r="DF151" i="1" s="1"/>
  <c r="DF152" i="1" s="1"/>
  <c r="DF153" i="1" s="1"/>
  <c r="DF154" i="1" s="1"/>
  <c r="DF155" i="1" s="1"/>
  <c r="DF156" i="1" s="1"/>
  <c r="DF157" i="1" s="1"/>
  <c r="DF158" i="1" s="1"/>
  <c r="DF159" i="1" s="1"/>
  <c r="DF160" i="1" s="1"/>
  <c r="DF161" i="1" s="1"/>
  <c r="DF162" i="1" s="1"/>
  <c r="DF163" i="1" s="1"/>
  <c r="DF164" i="1" s="1"/>
  <c r="DF165" i="1" s="1"/>
  <c r="DF166" i="1" s="1"/>
  <c r="DF167" i="1" s="1"/>
  <c r="DF168" i="1" s="1"/>
  <c r="DF169" i="1" s="1"/>
  <c r="DF170" i="1" s="1"/>
  <c r="DF171" i="1" s="1"/>
  <c r="DF172" i="1" s="1"/>
  <c r="DF173" i="1" s="1"/>
  <c r="DF174" i="1" s="1"/>
  <c r="DF175" i="1" s="1"/>
  <c r="DF176" i="1" s="1"/>
  <c r="DF177" i="1" s="1"/>
  <c r="DF178" i="1" s="1"/>
  <c r="DF179" i="1" s="1"/>
  <c r="DF180" i="1" s="1"/>
  <c r="DF181" i="1" s="1"/>
  <c r="DF182" i="1" s="1"/>
  <c r="DF183" i="1" s="1"/>
  <c r="DF184" i="1" s="1"/>
  <c r="DF185" i="1" s="1"/>
  <c r="DF186" i="1" s="1"/>
  <c r="DF187" i="1" s="1"/>
  <c r="DF188" i="1" s="1"/>
  <c r="DF189" i="1" s="1"/>
  <c r="DF190" i="1" s="1"/>
  <c r="DF191" i="1" s="1"/>
  <c r="DF192" i="1" s="1"/>
  <c r="DF193" i="1" s="1"/>
  <c r="DF194" i="1" s="1"/>
  <c r="DF195" i="1" s="1"/>
  <c r="DF196" i="1" s="1"/>
  <c r="DF197" i="1" s="1"/>
  <c r="DF198" i="1" s="1"/>
  <c r="DF199" i="1" s="1"/>
  <c r="DF200" i="1" s="1"/>
  <c r="DF201" i="1" s="1"/>
  <c r="DF202" i="1" s="1"/>
  <c r="DF203" i="1" s="1"/>
  <c r="DF204" i="1" s="1"/>
  <c r="DF205" i="1" s="1"/>
  <c r="DF206" i="1" s="1"/>
  <c r="DF207" i="1" s="1"/>
  <c r="DF208" i="1" s="1"/>
  <c r="DF209" i="1" s="1"/>
  <c r="DF210" i="1" s="1"/>
  <c r="DF211" i="1" s="1"/>
  <c r="DF212" i="1" s="1"/>
  <c r="DF213" i="1" s="1"/>
  <c r="DF214" i="1" s="1"/>
  <c r="DF215" i="1" s="1"/>
  <c r="DF216" i="1" s="1"/>
  <c r="DF217" i="1" s="1"/>
  <c r="DF218" i="1" s="1"/>
  <c r="DF219" i="1" s="1"/>
  <c r="DF220" i="1" s="1"/>
  <c r="DF221" i="1" s="1"/>
  <c r="DF222" i="1" s="1"/>
  <c r="DF223" i="1" s="1"/>
  <c r="DF224" i="1" s="1"/>
  <c r="DF225" i="1" s="1"/>
  <c r="DF226" i="1" s="1"/>
  <c r="DF227" i="1" s="1"/>
  <c r="DF228" i="1" s="1"/>
  <c r="DF229" i="1" s="1"/>
  <c r="DF230" i="1" s="1"/>
  <c r="DF231" i="1" s="1"/>
  <c r="DF232" i="1" s="1"/>
  <c r="DF233" i="1" s="1"/>
  <c r="DF234" i="1" s="1"/>
  <c r="DF235" i="1" s="1"/>
  <c r="DF236" i="1" s="1"/>
  <c r="DF237" i="1" s="1"/>
  <c r="DF238" i="1" s="1"/>
  <c r="DF239" i="1" s="1"/>
  <c r="DF240" i="1" s="1"/>
  <c r="DF241" i="1" s="1"/>
  <c r="DF242" i="1" s="1"/>
  <c r="DF243" i="1" s="1"/>
  <c r="DF244" i="1" s="1"/>
  <c r="DF245" i="1" s="1"/>
  <c r="DF246" i="1" s="1"/>
  <c r="DF247" i="1" s="1"/>
  <c r="DF248" i="1" s="1"/>
  <c r="DF249" i="1" s="1"/>
  <c r="DF250" i="1" s="1"/>
  <c r="DF251" i="1" s="1"/>
  <c r="DF252" i="1" s="1"/>
  <c r="DF253" i="1" s="1"/>
  <c r="DF254" i="1" s="1"/>
  <c r="DF255" i="1" s="1"/>
  <c r="DF256" i="1" s="1"/>
  <c r="DF257" i="1" s="1"/>
  <c r="DF258" i="1" s="1"/>
  <c r="DF259" i="1" s="1"/>
  <c r="DF260" i="1" s="1"/>
  <c r="DF261" i="1" s="1"/>
  <c r="DF262" i="1" s="1"/>
  <c r="DF263" i="1" s="1"/>
  <c r="DF264" i="1" s="1"/>
  <c r="DF265" i="1" s="1"/>
  <c r="DF266" i="1" s="1"/>
  <c r="DF267" i="1" s="1"/>
  <c r="DF268" i="1" s="1"/>
  <c r="DF269" i="1" s="1"/>
  <c r="DF270" i="1" s="1"/>
  <c r="DF271" i="1" s="1"/>
  <c r="DF272" i="1" s="1"/>
  <c r="DF273" i="1" s="1"/>
  <c r="DF274" i="1" s="1"/>
  <c r="DF275" i="1" s="1"/>
  <c r="DF276" i="1" s="1"/>
  <c r="DF277" i="1" s="1"/>
  <c r="DF278" i="1" s="1"/>
  <c r="DF279" i="1" s="1"/>
  <c r="DF280" i="1" s="1"/>
  <c r="DF281" i="1" s="1"/>
  <c r="DF282" i="1" s="1"/>
  <c r="DF283" i="1" s="1"/>
  <c r="DF284" i="1" s="1"/>
  <c r="DF285" i="1" s="1"/>
  <c r="DF286" i="1" s="1"/>
  <c r="DF287" i="1" s="1"/>
  <c r="DF288" i="1" s="1"/>
  <c r="DF289" i="1" s="1"/>
  <c r="DF290" i="1" s="1"/>
  <c r="DF291" i="1" s="1"/>
  <c r="DF292" i="1" s="1"/>
  <c r="DF293" i="1" s="1"/>
  <c r="DF294" i="1" s="1"/>
  <c r="DF295" i="1" s="1"/>
  <c r="DF296" i="1" s="1"/>
  <c r="DF297" i="1" s="1"/>
  <c r="DF298" i="1" s="1"/>
  <c r="DF299" i="1" s="1"/>
  <c r="DF300" i="1" s="1"/>
  <c r="DF301" i="1" s="1"/>
  <c r="DF302" i="1" s="1"/>
  <c r="DF303" i="1" s="1"/>
  <c r="DF304" i="1" s="1"/>
  <c r="DF305" i="1" s="1"/>
  <c r="DF306" i="1" s="1"/>
  <c r="DF307" i="1" s="1"/>
  <c r="DF308" i="1" s="1"/>
  <c r="DF309" i="1" s="1"/>
  <c r="DF310" i="1" s="1"/>
  <c r="DF311" i="1" s="1"/>
  <c r="DF312" i="1" s="1"/>
  <c r="DF313" i="1" s="1"/>
  <c r="DF314" i="1" s="1"/>
  <c r="DF315" i="1" s="1"/>
  <c r="DF316" i="1" s="1"/>
  <c r="DF317" i="1" s="1"/>
  <c r="DF318" i="1" s="1"/>
  <c r="DF319" i="1" s="1"/>
  <c r="DF320" i="1" s="1"/>
  <c r="DF321" i="1" s="1"/>
  <c r="DF322" i="1" s="1"/>
  <c r="DF323" i="1" s="1"/>
  <c r="DF324" i="1" s="1"/>
  <c r="DF325" i="1" s="1"/>
  <c r="DF326" i="1" s="1"/>
  <c r="DF327" i="1" s="1"/>
  <c r="DF328" i="1" s="1"/>
  <c r="DF329" i="1" s="1"/>
  <c r="DF330" i="1" s="1"/>
  <c r="DF331" i="1" s="1"/>
  <c r="DF332" i="1" s="1"/>
  <c r="DF333" i="1" s="1"/>
  <c r="DF334" i="1" s="1"/>
  <c r="DF335" i="1" s="1"/>
  <c r="DF336" i="1" s="1"/>
  <c r="DF337" i="1" s="1"/>
  <c r="DF338" i="1" s="1"/>
  <c r="DF339" i="1" s="1"/>
  <c r="DF340" i="1" s="1"/>
  <c r="DF341" i="1" s="1"/>
  <c r="DF342" i="1" s="1"/>
  <c r="DF343" i="1" s="1"/>
  <c r="DF344" i="1" s="1"/>
  <c r="DF345" i="1" s="1"/>
  <c r="DF346" i="1" s="1"/>
  <c r="DF347" i="1" s="1"/>
  <c r="DF348" i="1" s="1"/>
  <c r="DF349" i="1" s="1"/>
  <c r="DF350" i="1" s="1"/>
  <c r="DF351" i="1" s="1"/>
  <c r="DF352" i="1" s="1"/>
  <c r="DF353" i="1" s="1"/>
  <c r="DF354" i="1" s="1"/>
  <c r="DF355" i="1" s="1"/>
  <c r="DF356" i="1" s="1"/>
  <c r="DF357" i="1" s="1"/>
  <c r="DF358" i="1" s="1"/>
  <c r="DF359" i="1" s="1"/>
  <c r="DF360" i="1" s="1"/>
  <c r="DF361" i="1" s="1"/>
  <c r="DF362" i="1" s="1"/>
  <c r="DF363" i="1" s="1"/>
  <c r="DF364" i="1" s="1"/>
  <c r="DF365" i="1" s="1"/>
  <c r="DF366" i="1" s="1"/>
  <c r="DF367" i="1" s="1"/>
  <c r="DF368" i="1" s="1"/>
  <c r="DF369" i="1" s="1"/>
  <c r="DF370" i="1" s="1"/>
  <c r="DF371" i="1" s="1"/>
  <c r="DF372" i="1" s="1"/>
  <c r="DF373" i="1" s="1"/>
  <c r="DF374" i="1" s="1"/>
  <c r="DF375" i="1" s="1"/>
  <c r="DF376" i="1" s="1"/>
  <c r="DF377" i="1" s="1"/>
  <c r="DF378" i="1" s="1"/>
  <c r="DF379" i="1" s="1"/>
  <c r="DF380" i="1" s="1"/>
  <c r="DF381" i="1" s="1"/>
  <c r="DF382" i="1" s="1"/>
  <c r="DF383" i="1" s="1"/>
  <c r="DF384" i="1" s="1"/>
  <c r="DF385" i="1" s="1"/>
  <c r="DF386" i="1" s="1"/>
  <c r="DF387" i="1" s="1"/>
  <c r="DF388" i="1" s="1"/>
  <c r="DF389" i="1" s="1"/>
  <c r="DB25" i="1"/>
  <c r="CA19" i="1"/>
  <c r="DA22" i="1"/>
  <c r="E6" i="4"/>
  <c r="D126" i="4"/>
  <c r="L5" i="4"/>
  <c r="L6" i="4"/>
  <c r="L7" i="4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4" i="4"/>
  <c r="Q35" i="4"/>
  <c r="Q3" i="4"/>
  <c r="P35" i="4"/>
  <c r="P3" i="4"/>
  <c r="O35" i="4"/>
  <c r="O3" i="4"/>
  <c r="N35" i="4"/>
  <c r="R35" i="4" s="1"/>
  <c r="N3" i="4"/>
  <c r="M4" i="4"/>
  <c r="O4" i="4" s="1"/>
  <c r="M5" i="4"/>
  <c r="N5" i="4" s="1"/>
  <c r="B5" i="1"/>
  <c r="D3" i="4"/>
  <c r="D4" i="4"/>
  <c r="D5" i="4"/>
  <c r="K7" i="4" s="1"/>
  <c r="D2" i="4"/>
  <c r="C130" i="4"/>
  <c r="E130" i="4" s="1"/>
  <c r="C127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G126" i="4" s="1"/>
  <c r="D7" i="4"/>
  <c r="D6" i="4"/>
  <c r="K6" i="4" s="1"/>
  <c r="CG37" i="1"/>
  <c r="C1" i="1"/>
  <c r="DB26" i="1" l="1"/>
  <c r="DB27" i="1" s="1"/>
  <c r="DD27" i="1"/>
  <c r="DD28" i="1" s="1"/>
  <c r="DD29" i="1" s="1"/>
  <c r="DD30" i="1" s="1"/>
  <c r="DD31" i="1" s="1"/>
  <c r="DD32" i="1" s="1"/>
  <c r="DD33" i="1" s="1"/>
  <c r="DD34" i="1" s="1"/>
  <c r="DD35" i="1" s="1"/>
  <c r="DD36" i="1" s="1"/>
  <c r="DD37" i="1" s="1"/>
  <c r="DD38" i="1" s="1"/>
  <c r="DA390" i="1"/>
  <c r="E127" i="4"/>
  <c r="K4" i="4" s="1"/>
  <c r="K5" i="4" s="1"/>
  <c r="R3" i="4"/>
  <c r="M6" i="4"/>
  <c r="Q5" i="4"/>
  <c r="P5" i="4"/>
  <c r="O5" i="4"/>
  <c r="R5" i="4" s="1"/>
  <c r="Q4" i="4"/>
  <c r="P4" i="4"/>
  <c r="N4" i="4"/>
  <c r="R4" i="4" s="1"/>
  <c r="AW40" i="1"/>
  <c r="CZ25" i="1"/>
  <c r="CZ26" i="1" l="1"/>
  <c r="DA391" i="1"/>
  <c r="DF390" i="1"/>
  <c r="Q6" i="4"/>
  <c r="O6" i="4"/>
  <c r="M7" i="4"/>
  <c r="N6" i="4"/>
  <c r="P6" i="4"/>
  <c r="D40" i="1"/>
  <c r="N40" i="1"/>
  <c r="X40" i="1"/>
  <c r="AH40" i="1"/>
  <c r="AR40" i="1"/>
  <c r="BB40" i="1"/>
  <c r="BL40" i="1"/>
  <c r="BG40" i="1"/>
  <c r="AM40" i="1"/>
  <c r="S40" i="1"/>
  <c r="BQ40" i="1"/>
  <c r="AC40" i="1"/>
  <c r="I40" i="1"/>
  <c r="DB28" i="1"/>
  <c r="CZ27" i="1"/>
  <c r="R6" i="4" l="1"/>
  <c r="Q7" i="4"/>
  <c r="P7" i="4"/>
  <c r="O7" i="4"/>
  <c r="M8" i="4"/>
  <c r="N7" i="4"/>
  <c r="BY37" i="1"/>
  <c r="DB29" i="1"/>
  <c r="CZ28" i="1"/>
  <c r="M9" i="4" l="1"/>
  <c r="P8" i="4"/>
  <c r="N8" i="4"/>
  <c r="Q8" i="4"/>
  <c r="O8" i="4"/>
  <c r="R7" i="4"/>
  <c r="CZ29" i="1"/>
  <c r="DB30" i="1"/>
  <c r="R8" i="4" l="1"/>
  <c r="Q9" i="4"/>
  <c r="N9" i="4"/>
  <c r="M10" i="4"/>
  <c r="P9" i="4"/>
  <c r="O9" i="4"/>
  <c r="CZ30" i="1"/>
  <c r="DB31" i="1"/>
  <c r="Q10" i="4" l="1"/>
  <c r="P10" i="4"/>
  <c r="O10" i="4"/>
  <c r="M11" i="4"/>
  <c r="N10" i="4"/>
  <c r="R9" i="4"/>
  <c r="CZ31" i="1"/>
  <c r="DB32" i="1"/>
  <c r="R10" i="4" l="1"/>
  <c r="Q11" i="4"/>
  <c r="P11" i="4"/>
  <c r="O11" i="4"/>
  <c r="M12" i="4"/>
  <c r="N11" i="4"/>
  <c r="R11" i="4" s="1"/>
  <c r="DB33" i="1"/>
  <c r="CZ32" i="1"/>
  <c r="Q12" i="4" l="1"/>
  <c r="P12" i="4"/>
  <c r="N12" i="4"/>
  <c r="R12" i="4" s="1"/>
  <c r="S3" i="4" s="1"/>
  <c r="M13" i="4"/>
  <c r="O12" i="4"/>
  <c r="CZ33" i="1"/>
  <c r="DB34" i="1"/>
  <c r="Q13" i="4" l="1"/>
  <c r="P13" i="4"/>
  <c r="O13" i="4"/>
  <c r="M14" i="4"/>
  <c r="N13" i="4"/>
  <c r="R13" i="4" s="1"/>
  <c r="CZ34" i="1"/>
  <c r="DB35" i="1"/>
  <c r="Q14" i="4" l="1"/>
  <c r="O14" i="4"/>
  <c r="N14" i="4"/>
  <c r="P14" i="4"/>
  <c r="M15" i="4"/>
  <c r="DB36" i="1"/>
  <c r="CZ35" i="1"/>
  <c r="Q15" i="4" l="1"/>
  <c r="P15" i="4"/>
  <c r="O15" i="4"/>
  <c r="N15" i="4"/>
  <c r="M16" i="4"/>
  <c r="R14" i="4"/>
  <c r="DB37" i="1"/>
  <c r="CZ36" i="1"/>
  <c r="M17" i="4" l="1"/>
  <c r="P16" i="4"/>
  <c r="Q16" i="4"/>
  <c r="O16" i="4"/>
  <c r="N16" i="4"/>
  <c r="R16" i="4" s="1"/>
  <c r="R15" i="4"/>
  <c r="CZ37" i="1"/>
  <c r="DB38" i="1"/>
  <c r="Q17" i="4" l="1"/>
  <c r="P17" i="4"/>
  <c r="O17" i="4"/>
  <c r="M18" i="4"/>
  <c r="N17" i="4"/>
  <c r="CZ38" i="1"/>
  <c r="DB39" i="1"/>
  <c r="R17" i="4" l="1"/>
  <c r="Q18" i="4"/>
  <c r="N18" i="4"/>
  <c r="P18" i="4"/>
  <c r="O18" i="4"/>
  <c r="M19" i="4"/>
  <c r="DB40" i="1"/>
  <c r="CZ39" i="1"/>
  <c r="Q19" i="4" l="1"/>
  <c r="P19" i="4"/>
  <c r="O19" i="4"/>
  <c r="N19" i="4"/>
  <c r="R19" i="4" s="1"/>
  <c r="M20" i="4"/>
  <c r="R18" i="4"/>
  <c r="CZ40" i="1"/>
  <c r="DB41" i="1"/>
  <c r="Q20" i="4" l="1"/>
  <c r="P20" i="4"/>
  <c r="M21" i="4"/>
  <c r="N20" i="4"/>
  <c r="O20" i="4"/>
  <c r="CZ41" i="1"/>
  <c r="DB42" i="1"/>
  <c r="R20" i="4" l="1"/>
  <c r="Q21" i="4"/>
  <c r="P21" i="4"/>
  <c r="O21" i="4"/>
  <c r="M22" i="4"/>
  <c r="N21" i="4"/>
  <c r="R21" i="4" s="1"/>
  <c r="DB43" i="1"/>
  <c r="CZ42" i="1"/>
  <c r="Q22" i="4" l="1"/>
  <c r="O22" i="4"/>
  <c r="M23" i="4"/>
  <c r="P22" i="4"/>
  <c r="N22" i="4"/>
  <c r="CZ43" i="1"/>
  <c r="DB44" i="1"/>
  <c r="R22" i="4" l="1"/>
  <c r="S13" i="4" s="1"/>
  <c r="Q23" i="4"/>
  <c r="P23" i="4"/>
  <c r="N23" i="4"/>
  <c r="M24" i="4"/>
  <c r="O23" i="4"/>
  <c r="CZ44" i="1"/>
  <c r="DB45" i="1"/>
  <c r="M25" i="4" l="1"/>
  <c r="P24" i="4"/>
  <c r="O24" i="4"/>
  <c r="Q24" i="4"/>
  <c r="N24" i="4"/>
  <c r="R23" i="4"/>
  <c r="CZ45" i="1"/>
  <c r="DB46" i="1"/>
  <c r="R24" i="4" l="1"/>
  <c r="Q25" i="4"/>
  <c r="O25" i="4"/>
  <c r="N25" i="4"/>
  <c r="M26" i="4"/>
  <c r="P25" i="4"/>
  <c r="DB47" i="1"/>
  <c r="CZ46" i="1"/>
  <c r="Q26" i="4" l="1"/>
  <c r="O26" i="4"/>
  <c r="M27" i="4"/>
  <c r="P26" i="4"/>
  <c r="N26" i="4"/>
  <c r="R25" i="4"/>
  <c r="CZ47" i="1"/>
  <c r="DB48" i="1"/>
  <c r="R26" i="4" l="1"/>
  <c r="Q27" i="4"/>
  <c r="P27" i="4"/>
  <c r="O27" i="4"/>
  <c r="N27" i="4"/>
  <c r="R27" i="4" s="1"/>
  <c r="M28" i="4"/>
  <c r="DB49" i="1"/>
  <c r="CZ48" i="1"/>
  <c r="Q28" i="4" l="1"/>
  <c r="P28" i="4"/>
  <c r="N28" i="4"/>
  <c r="M29" i="4"/>
  <c r="O28" i="4"/>
  <c r="DB50" i="1"/>
  <c r="CZ49" i="1"/>
  <c r="Q29" i="4" l="1"/>
  <c r="P29" i="4"/>
  <c r="O29" i="4"/>
  <c r="M30" i="4"/>
  <c r="N29" i="4"/>
  <c r="R29" i="4" s="1"/>
  <c r="R28" i="4"/>
  <c r="CZ50" i="1"/>
  <c r="DB51" i="1"/>
  <c r="Q30" i="4" l="1"/>
  <c r="O30" i="4"/>
  <c r="M31" i="4"/>
  <c r="N30" i="4"/>
  <c r="R30" i="4" s="1"/>
  <c r="P30" i="4"/>
  <c r="DB52" i="1"/>
  <c r="CZ51" i="1"/>
  <c r="Q31" i="4" l="1"/>
  <c r="P31" i="4"/>
  <c r="M32" i="4"/>
  <c r="O31" i="4"/>
  <c r="N31" i="4"/>
  <c r="R31" i="4" s="1"/>
  <c r="CZ52" i="1"/>
  <c r="DB53" i="1"/>
  <c r="M33" i="4" l="1"/>
  <c r="P32" i="4"/>
  <c r="N32" i="4"/>
  <c r="Q32" i="4"/>
  <c r="O32" i="4"/>
  <c r="DB54" i="1"/>
  <c r="CZ53" i="1"/>
  <c r="R32" i="4" l="1"/>
  <c r="Q33" i="4"/>
  <c r="P33" i="4"/>
  <c r="N33" i="4"/>
  <c r="M34" i="4"/>
  <c r="O33" i="4"/>
  <c r="CZ54" i="1"/>
  <c r="DB55" i="1"/>
  <c r="Q34" i="4" l="1"/>
  <c r="Q36" i="4" s="1"/>
  <c r="P34" i="4"/>
  <c r="P36" i="4" s="1"/>
  <c r="N34" i="4"/>
  <c r="O34" i="4"/>
  <c r="O36" i="4" s="1"/>
  <c r="R33" i="4"/>
  <c r="S23" i="4" s="1"/>
  <c r="T3" i="4" s="1"/>
  <c r="DB56" i="1"/>
  <c r="CZ55" i="1"/>
  <c r="R34" i="4" l="1"/>
  <c r="R36" i="4" s="1"/>
  <c r="N36" i="4"/>
  <c r="DB57" i="1"/>
  <c r="CZ56" i="1"/>
  <c r="CZ57" i="1" l="1"/>
  <c r="DB58" i="1"/>
  <c r="CZ58" i="1" l="1"/>
  <c r="DB59" i="1"/>
  <c r="DB60" i="1" l="1"/>
  <c r="CZ59" i="1"/>
  <c r="DB61" i="1" l="1"/>
  <c r="CZ60" i="1"/>
  <c r="DB62" i="1" l="1"/>
  <c r="CZ61" i="1"/>
  <c r="DB63" i="1" l="1"/>
  <c r="CZ62" i="1"/>
  <c r="CZ63" i="1" l="1"/>
  <c r="DB64" i="1"/>
  <c r="CZ64" i="1" l="1"/>
  <c r="DB65" i="1"/>
  <c r="CZ65" i="1" l="1"/>
  <c r="DB66" i="1"/>
  <c r="CZ66" i="1" l="1"/>
  <c r="DB67" i="1"/>
  <c r="CZ67" i="1" l="1"/>
  <c r="DB68" i="1"/>
  <c r="DB69" i="1" l="1"/>
  <c r="CZ68" i="1"/>
  <c r="DB70" i="1" l="1"/>
  <c r="CZ69" i="1"/>
  <c r="DB71" i="1" l="1"/>
  <c r="CZ70" i="1"/>
  <c r="DB72" i="1" l="1"/>
  <c r="CZ71" i="1"/>
  <c r="DB73" i="1" l="1"/>
  <c r="CZ72" i="1"/>
  <c r="CZ73" i="1" l="1"/>
  <c r="DB74" i="1"/>
  <c r="CZ74" i="1" l="1"/>
  <c r="DB75" i="1"/>
  <c r="CZ75" i="1" l="1"/>
  <c r="DB76" i="1"/>
  <c r="CZ76" i="1" l="1"/>
  <c r="DB77" i="1"/>
  <c r="CZ77" i="1" l="1"/>
  <c r="DB78" i="1"/>
  <c r="DB79" i="1" l="1"/>
  <c r="CZ78" i="1"/>
  <c r="DB80" i="1" l="1"/>
  <c r="CZ79" i="1"/>
  <c r="DB81" i="1" l="1"/>
  <c r="CZ80" i="1"/>
  <c r="DB82" i="1" l="1"/>
  <c r="CZ81" i="1"/>
  <c r="DB83" i="1" l="1"/>
  <c r="CZ82" i="1"/>
  <c r="CZ83" i="1" l="1"/>
  <c r="DB84" i="1"/>
  <c r="CZ84" i="1" l="1"/>
  <c r="DB85" i="1"/>
  <c r="CZ85" i="1" l="1"/>
  <c r="DB86" i="1"/>
  <c r="CZ86" i="1" l="1"/>
  <c r="DB87" i="1"/>
  <c r="CZ87" i="1" l="1"/>
  <c r="DB88" i="1"/>
  <c r="DB89" i="1" l="1"/>
  <c r="CZ88" i="1"/>
  <c r="DB90" i="1" l="1"/>
  <c r="CZ89" i="1"/>
  <c r="DB91" i="1" l="1"/>
  <c r="CZ90" i="1"/>
  <c r="DB92" i="1" l="1"/>
  <c r="CZ91" i="1"/>
  <c r="DB93" i="1" l="1"/>
  <c r="CZ92" i="1"/>
  <c r="CZ93" i="1" l="1"/>
  <c r="DB94" i="1"/>
  <c r="CZ94" i="1" l="1"/>
  <c r="DB95" i="1"/>
  <c r="CZ95" i="1" l="1"/>
  <c r="DB96" i="1"/>
  <c r="CZ96" i="1" l="1"/>
  <c r="DB97" i="1"/>
  <c r="CZ97" i="1" l="1"/>
  <c r="DB98" i="1"/>
  <c r="DB99" i="1" l="1"/>
  <c r="CZ98" i="1"/>
  <c r="DB100" i="1" l="1"/>
  <c r="CZ99" i="1"/>
  <c r="DB101" i="1" l="1"/>
  <c r="CZ100" i="1"/>
  <c r="DB102" i="1" l="1"/>
  <c r="CZ101" i="1"/>
  <c r="DB103" i="1" l="1"/>
  <c r="CZ102" i="1"/>
  <c r="CZ103" i="1" l="1"/>
  <c r="DB104" i="1"/>
  <c r="CZ104" i="1" l="1"/>
  <c r="DB105" i="1"/>
  <c r="CZ105" i="1" l="1"/>
  <c r="DB106" i="1"/>
  <c r="CZ106" i="1" l="1"/>
  <c r="DB107" i="1"/>
  <c r="CZ107" i="1" l="1"/>
  <c r="DB108" i="1"/>
  <c r="DB109" i="1" l="1"/>
  <c r="CZ108" i="1"/>
  <c r="DB110" i="1" l="1"/>
  <c r="CZ109" i="1"/>
  <c r="DB111" i="1" l="1"/>
  <c r="CZ110" i="1"/>
  <c r="DB112" i="1" l="1"/>
  <c r="CZ111" i="1"/>
  <c r="DB113" i="1" l="1"/>
  <c r="CZ112" i="1"/>
  <c r="CZ113" i="1" l="1"/>
  <c r="DB114" i="1"/>
  <c r="CZ114" i="1" l="1"/>
  <c r="DB115" i="1"/>
  <c r="CZ115" i="1" l="1"/>
  <c r="DB116" i="1"/>
  <c r="CZ116" i="1" l="1"/>
  <c r="DB117" i="1"/>
  <c r="CZ117" i="1" l="1"/>
  <c r="DB118" i="1"/>
  <c r="DB119" i="1" l="1"/>
  <c r="CZ118" i="1"/>
  <c r="DB120" i="1" l="1"/>
  <c r="CZ119" i="1"/>
  <c r="DB121" i="1" l="1"/>
  <c r="CZ120" i="1"/>
  <c r="DB122" i="1" l="1"/>
  <c r="CZ121" i="1"/>
  <c r="DB123" i="1" l="1"/>
  <c r="CZ122" i="1"/>
  <c r="CZ123" i="1" l="1"/>
  <c r="DB124" i="1"/>
  <c r="CZ124" i="1" l="1"/>
  <c r="DB125" i="1"/>
  <c r="CZ125" i="1" l="1"/>
  <c r="DB126" i="1"/>
  <c r="CZ126" i="1" l="1"/>
  <c r="DB127" i="1"/>
  <c r="CZ127" i="1" l="1"/>
  <c r="DB128" i="1"/>
  <c r="DB129" i="1" l="1"/>
  <c r="CZ128" i="1"/>
  <c r="DB130" i="1" l="1"/>
  <c r="CZ129" i="1"/>
  <c r="DB131" i="1" l="1"/>
  <c r="CZ130" i="1"/>
  <c r="DB132" i="1" l="1"/>
  <c r="CZ131" i="1"/>
  <c r="DB133" i="1" l="1"/>
  <c r="CZ132" i="1"/>
  <c r="CZ133" i="1" l="1"/>
  <c r="DB134" i="1"/>
  <c r="CZ134" i="1" l="1"/>
  <c r="DB135" i="1"/>
  <c r="CZ135" i="1" l="1"/>
  <c r="DB136" i="1"/>
  <c r="CZ136" i="1" l="1"/>
  <c r="DB137" i="1"/>
  <c r="CZ137" i="1" l="1"/>
  <c r="DB138" i="1"/>
  <c r="CZ138" i="1" l="1"/>
  <c r="DB139" i="1"/>
  <c r="DB140" i="1" l="1"/>
  <c r="CZ139" i="1"/>
  <c r="DB141" i="1" l="1"/>
  <c r="CZ140" i="1"/>
  <c r="DB142" i="1" l="1"/>
  <c r="CZ141" i="1"/>
  <c r="CZ142" i="1" l="1"/>
  <c r="DB143" i="1"/>
  <c r="CZ143" i="1" l="1"/>
  <c r="DB144" i="1"/>
  <c r="CZ144" i="1" l="1"/>
  <c r="DB145" i="1"/>
  <c r="CZ145" i="1" l="1"/>
  <c r="DB146" i="1"/>
  <c r="CZ146" i="1" l="1"/>
  <c r="DB147" i="1"/>
  <c r="DB148" i="1" l="1"/>
  <c r="CZ147" i="1"/>
  <c r="DB149" i="1" l="1"/>
  <c r="CZ148" i="1"/>
  <c r="DB150" i="1" l="1"/>
  <c r="CZ149" i="1"/>
  <c r="DB151" i="1" l="1"/>
  <c r="CZ150" i="1"/>
  <c r="DB152" i="1" l="1"/>
  <c r="CZ151" i="1"/>
  <c r="CZ152" i="1" l="1"/>
  <c r="DB153" i="1"/>
  <c r="CZ153" i="1" l="1"/>
  <c r="DB154" i="1"/>
  <c r="CZ154" i="1" l="1"/>
  <c r="DB155" i="1"/>
  <c r="CZ155" i="1" l="1"/>
  <c r="DB156" i="1"/>
  <c r="CZ156" i="1" l="1"/>
  <c r="DB157" i="1"/>
  <c r="DB158" i="1" l="1"/>
  <c r="CZ157" i="1"/>
  <c r="DB159" i="1" l="1"/>
  <c r="CZ158" i="1"/>
  <c r="DB160" i="1" l="1"/>
  <c r="CZ159" i="1"/>
  <c r="DB161" i="1" l="1"/>
  <c r="CZ160" i="1"/>
  <c r="DB162" i="1" l="1"/>
  <c r="CZ161" i="1"/>
  <c r="CZ162" i="1" l="1"/>
  <c r="DB163" i="1"/>
  <c r="CZ163" i="1" l="1"/>
  <c r="DB164" i="1"/>
  <c r="CZ164" i="1" l="1"/>
  <c r="DB165" i="1"/>
  <c r="CZ165" i="1" l="1"/>
  <c r="DB166" i="1"/>
  <c r="CZ166" i="1" l="1"/>
  <c r="DB167" i="1"/>
  <c r="DB168" i="1" l="1"/>
  <c r="CZ167" i="1"/>
  <c r="DB169" i="1" l="1"/>
  <c r="CZ168" i="1"/>
  <c r="DB170" i="1" l="1"/>
  <c r="CZ169" i="1"/>
  <c r="DB171" i="1" l="1"/>
  <c r="CZ170" i="1"/>
  <c r="DB172" i="1" l="1"/>
  <c r="CZ171" i="1"/>
  <c r="CZ172" i="1" l="1"/>
  <c r="DB173" i="1"/>
  <c r="CZ173" i="1" l="1"/>
  <c r="DB174" i="1"/>
  <c r="CZ174" i="1" l="1"/>
  <c r="DB175" i="1"/>
  <c r="CZ175" i="1" l="1"/>
  <c r="DB176" i="1"/>
  <c r="CZ176" i="1" l="1"/>
  <c r="DB177" i="1"/>
  <c r="DB178" i="1" l="1"/>
  <c r="CZ177" i="1"/>
  <c r="DB179" i="1" l="1"/>
  <c r="CZ178" i="1"/>
  <c r="DB180" i="1" l="1"/>
  <c r="CZ179" i="1"/>
  <c r="DB181" i="1" l="1"/>
  <c r="CZ180" i="1"/>
  <c r="DB182" i="1" l="1"/>
  <c r="CZ181" i="1"/>
  <c r="CZ182" i="1" l="1"/>
  <c r="DB183" i="1"/>
  <c r="CZ183" i="1" l="1"/>
  <c r="DB184" i="1"/>
  <c r="CZ184" i="1" l="1"/>
  <c r="DB185" i="1"/>
  <c r="CZ185" i="1" l="1"/>
  <c r="DB186" i="1"/>
  <c r="CZ186" i="1" l="1"/>
  <c r="DB187" i="1"/>
  <c r="DB188" i="1" l="1"/>
  <c r="CZ187" i="1"/>
  <c r="DB189" i="1" l="1"/>
  <c r="CZ188" i="1"/>
  <c r="DB190" i="1" l="1"/>
  <c r="CZ189" i="1"/>
  <c r="DB191" i="1" l="1"/>
  <c r="CZ190" i="1"/>
  <c r="DB192" i="1" l="1"/>
  <c r="CZ191" i="1"/>
  <c r="CZ192" i="1" l="1"/>
  <c r="DB193" i="1"/>
  <c r="CZ193" i="1" l="1"/>
  <c r="DB194" i="1"/>
  <c r="CZ194" i="1" l="1"/>
  <c r="DB195" i="1"/>
  <c r="CZ195" i="1" l="1"/>
  <c r="DB196" i="1"/>
  <c r="CZ196" i="1" l="1"/>
  <c r="DB197" i="1"/>
  <c r="DB198" i="1" l="1"/>
  <c r="CZ197" i="1"/>
  <c r="DB199" i="1" l="1"/>
  <c r="CZ198" i="1"/>
  <c r="DB200" i="1" l="1"/>
  <c r="CZ199" i="1"/>
  <c r="DB201" i="1" l="1"/>
  <c r="CZ200" i="1"/>
  <c r="DB202" i="1" l="1"/>
  <c r="CZ201" i="1"/>
  <c r="CZ202" i="1" l="1"/>
  <c r="DB203" i="1"/>
  <c r="CZ203" i="1" l="1"/>
  <c r="DB204" i="1"/>
  <c r="CZ204" i="1" l="1"/>
  <c r="DB205" i="1"/>
  <c r="CZ205" i="1" l="1"/>
  <c r="DB206" i="1"/>
  <c r="CZ206" i="1" l="1"/>
  <c r="DB207" i="1"/>
  <c r="DB208" i="1" l="1"/>
  <c r="CZ207" i="1"/>
  <c r="DB209" i="1" l="1"/>
  <c r="CZ208" i="1"/>
  <c r="DB210" i="1" l="1"/>
  <c r="CZ209" i="1"/>
  <c r="DB211" i="1" l="1"/>
  <c r="CZ210" i="1"/>
  <c r="DB212" i="1" l="1"/>
  <c r="CZ211" i="1"/>
  <c r="CZ212" i="1" l="1"/>
  <c r="DB213" i="1"/>
  <c r="CZ213" i="1" l="1"/>
  <c r="DB214" i="1"/>
  <c r="CZ214" i="1" l="1"/>
  <c r="DB215" i="1"/>
  <c r="CZ215" i="1" l="1"/>
  <c r="DB216" i="1"/>
  <c r="CZ216" i="1" l="1"/>
  <c r="DB217" i="1"/>
  <c r="DB218" i="1" l="1"/>
  <c r="CZ217" i="1"/>
  <c r="DB219" i="1" l="1"/>
  <c r="CZ218" i="1"/>
  <c r="DB220" i="1" l="1"/>
  <c r="CZ219" i="1"/>
  <c r="DB221" i="1" l="1"/>
  <c r="CZ220" i="1"/>
  <c r="DB222" i="1" l="1"/>
  <c r="CZ221" i="1"/>
  <c r="CZ222" i="1" l="1"/>
  <c r="DB223" i="1"/>
  <c r="CZ223" i="1" l="1"/>
  <c r="DB224" i="1"/>
  <c r="CZ224" i="1" l="1"/>
  <c r="DB225" i="1"/>
  <c r="CZ225" i="1" l="1"/>
  <c r="DB226" i="1"/>
  <c r="CZ226" i="1" l="1"/>
  <c r="DB227" i="1"/>
  <c r="DB228" i="1" l="1"/>
  <c r="CZ227" i="1"/>
  <c r="DB229" i="1" l="1"/>
  <c r="CZ228" i="1"/>
  <c r="DB230" i="1" l="1"/>
  <c r="CZ229" i="1"/>
  <c r="DB231" i="1" l="1"/>
  <c r="CZ230" i="1"/>
  <c r="DB232" i="1" l="1"/>
  <c r="CZ231" i="1"/>
  <c r="CZ232" i="1" l="1"/>
  <c r="DB233" i="1"/>
  <c r="CZ233" i="1" l="1"/>
  <c r="DB234" i="1"/>
  <c r="CZ234" i="1" l="1"/>
  <c r="DB235" i="1"/>
  <c r="CZ235" i="1" l="1"/>
  <c r="DB236" i="1"/>
  <c r="CZ236" i="1" l="1"/>
  <c r="DB237" i="1"/>
  <c r="DB238" i="1" l="1"/>
  <c r="CZ237" i="1"/>
  <c r="DB239" i="1" l="1"/>
  <c r="CZ238" i="1"/>
  <c r="DB240" i="1" l="1"/>
  <c r="CZ239" i="1"/>
  <c r="DB241" i="1" l="1"/>
  <c r="CZ240" i="1"/>
  <c r="DB242" i="1" l="1"/>
  <c r="CZ241" i="1"/>
  <c r="CZ242" i="1" l="1"/>
  <c r="DB243" i="1"/>
  <c r="CZ243" i="1" l="1"/>
  <c r="DB244" i="1"/>
  <c r="CZ244" i="1" l="1"/>
  <c r="DB245" i="1"/>
  <c r="CZ245" i="1" l="1"/>
  <c r="DB246" i="1"/>
  <c r="CZ246" i="1" l="1"/>
  <c r="DB247" i="1"/>
  <c r="DB248" i="1" l="1"/>
  <c r="CZ247" i="1"/>
  <c r="DB249" i="1" l="1"/>
  <c r="CZ248" i="1"/>
  <c r="DB250" i="1" l="1"/>
  <c r="CZ249" i="1"/>
  <c r="DB251" i="1" l="1"/>
  <c r="CZ250" i="1"/>
  <c r="DB252" i="1" l="1"/>
  <c r="CZ251" i="1"/>
  <c r="CZ252" i="1" l="1"/>
  <c r="DB253" i="1"/>
  <c r="CZ253" i="1" l="1"/>
  <c r="DB254" i="1"/>
  <c r="CZ254" i="1" l="1"/>
  <c r="DB255" i="1"/>
  <c r="CZ255" i="1" l="1"/>
  <c r="DB256" i="1"/>
  <c r="CZ256" i="1" l="1"/>
  <c r="DB257" i="1"/>
  <c r="CZ257" i="1" l="1"/>
  <c r="DB258" i="1"/>
  <c r="CZ258" i="1" l="1"/>
  <c r="DB259" i="1"/>
  <c r="CZ259" i="1" l="1"/>
  <c r="DB260" i="1"/>
  <c r="CZ260" i="1" l="1"/>
  <c r="DB261" i="1"/>
  <c r="CZ261" i="1" l="1"/>
  <c r="DB262" i="1"/>
  <c r="DB263" i="1" l="1"/>
  <c r="CZ262" i="1"/>
  <c r="DB264" i="1" l="1"/>
  <c r="CZ263" i="1"/>
  <c r="DB265" i="1" l="1"/>
  <c r="CZ264" i="1"/>
  <c r="DB266" i="1" l="1"/>
  <c r="CZ265" i="1"/>
  <c r="DB267" i="1" l="1"/>
  <c r="CZ266" i="1"/>
  <c r="CZ267" i="1" l="1"/>
  <c r="DB268" i="1"/>
  <c r="CZ268" i="1" l="1"/>
  <c r="DB269" i="1"/>
  <c r="CZ269" i="1" l="1"/>
  <c r="DB270" i="1"/>
  <c r="DB271" i="1" l="1"/>
  <c r="CZ270" i="1"/>
  <c r="DB272" i="1" l="1"/>
  <c r="CZ271" i="1"/>
  <c r="DB273" i="1" l="1"/>
  <c r="CZ272" i="1"/>
  <c r="CZ273" i="1" l="1"/>
  <c r="DB274" i="1"/>
  <c r="DB275" i="1" l="1"/>
  <c r="CZ274" i="1"/>
  <c r="CZ275" i="1" l="1"/>
  <c r="DB276" i="1"/>
  <c r="DB277" i="1" l="1"/>
  <c r="CZ276" i="1"/>
  <c r="DB278" i="1" l="1"/>
  <c r="CZ277" i="1"/>
  <c r="CZ278" i="1" l="1"/>
  <c r="DB279" i="1"/>
  <c r="DB280" i="1" l="1"/>
  <c r="CZ279" i="1"/>
  <c r="DB281" i="1" l="1"/>
  <c r="CZ280" i="1"/>
  <c r="CZ281" i="1" l="1"/>
  <c r="DB282" i="1"/>
  <c r="CZ282" i="1" l="1"/>
  <c r="DB283" i="1"/>
  <c r="DB284" i="1" l="1"/>
  <c r="CZ283" i="1"/>
  <c r="CZ284" i="1" l="1"/>
  <c r="DB285" i="1"/>
  <c r="CZ285" i="1" l="1"/>
  <c r="DB286" i="1"/>
  <c r="DB287" i="1" l="1"/>
  <c r="CZ286" i="1"/>
  <c r="CZ287" i="1" l="1"/>
  <c r="DB288" i="1"/>
  <c r="DB289" i="1" l="1"/>
  <c r="CZ288" i="1"/>
  <c r="CZ289" i="1" l="1"/>
  <c r="DB290" i="1"/>
  <c r="CZ290" i="1" l="1"/>
  <c r="DB291" i="1"/>
  <c r="DB292" i="1" l="1"/>
  <c r="CZ291" i="1"/>
  <c r="DB293" i="1" l="1"/>
  <c r="CZ292" i="1"/>
  <c r="CZ293" i="1" l="1"/>
  <c r="DB294" i="1"/>
  <c r="DB295" i="1" l="1"/>
  <c r="CZ294" i="1"/>
  <c r="DB296" i="1" l="1"/>
  <c r="CZ295" i="1"/>
  <c r="CZ296" i="1" l="1"/>
  <c r="DB297" i="1"/>
  <c r="CZ297" i="1" l="1"/>
  <c r="DB298" i="1"/>
  <c r="DB299" i="1" l="1"/>
  <c r="CZ298" i="1"/>
  <c r="CZ299" i="1" l="1"/>
  <c r="DB300" i="1"/>
  <c r="CZ300" i="1" l="1"/>
  <c r="DB301" i="1"/>
  <c r="DB302" i="1" l="1"/>
  <c r="CZ301" i="1"/>
  <c r="DB303" i="1" l="1"/>
  <c r="CZ302" i="1"/>
  <c r="CZ303" i="1" l="1"/>
  <c r="DB304" i="1"/>
  <c r="DB305" i="1" l="1"/>
  <c r="CZ304" i="1"/>
  <c r="DB306" i="1" l="1"/>
  <c r="CZ305" i="1"/>
  <c r="CZ306" i="1" l="1"/>
  <c r="DB307" i="1"/>
  <c r="CZ307" i="1" l="1"/>
  <c r="DB308" i="1"/>
  <c r="DB309" i="1" l="1"/>
  <c r="CZ308" i="1"/>
  <c r="CZ309" i="1" l="1"/>
  <c r="DB310" i="1"/>
  <c r="CZ310" i="1" l="1"/>
  <c r="DB311" i="1"/>
  <c r="CZ311" i="1" l="1"/>
  <c r="DB312" i="1"/>
  <c r="DB313" i="1" l="1"/>
  <c r="CZ312" i="1"/>
  <c r="CZ313" i="1" l="1"/>
  <c r="DB314" i="1"/>
  <c r="DB315" i="1" l="1"/>
  <c r="CZ314" i="1"/>
  <c r="DB316" i="1" l="1"/>
  <c r="CZ315" i="1"/>
  <c r="CZ316" i="1" l="1"/>
  <c r="DB317" i="1"/>
  <c r="DB318" i="1" l="1"/>
  <c r="CZ317" i="1"/>
  <c r="CZ318" i="1" l="1"/>
  <c r="DB319" i="1"/>
  <c r="DB320" i="1" l="1"/>
  <c r="CZ319" i="1"/>
  <c r="DB321" i="1" l="1"/>
  <c r="CZ320" i="1"/>
  <c r="CZ321" i="1" l="1"/>
  <c r="DB322" i="1"/>
  <c r="DB323" i="1" l="1"/>
  <c r="CZ322" i="1"/>
  <c r="CZ323" i="1" l="1"/>
  <c r="DB324" i="1"/>
  <c r="DB325" i="1" l="1"/>
  <c r="CZ324" i="1"/>
  <c r="DB326" i="1" l="1"/>
  <c r="CZ325" i="1"/>
  <c r="DB327" i="1" l="1"/>
  <c r="CZ326" i="1"/>
  <c r="CZ327" i="1" l="1"/>
  <c r="DB328" i="1"/>
  <c r="DB329" i="1" l="1"/>
  <c r="CZ328" i="1"/>
  <c r="CZ329" i="1" l="1"/>
  <c r="DB330" i="1"/>
  <c r="CZ330" i="1" l="1"/>
  <c r="DB331" i="1"/>
  <c r="CZ331" i="1" l="1"/>
  <c r="DB332" i="1"/>
  <c r="DB333" i="1" l="1"/>
  <c r="CZ332" i="1"/>
  <c r="CZ333" i="1" l="1"/>
  <c r="DB334" i="1"/>
  <c r="DB335" i="1" l="1"/>
  <c r="CZ334" i="1"/>
  <c r="DB336" i="1" l="1"/>
  <c r="CZ335" i="1"/>
  <c r="DB337" i="1" l="1"/>
  <c r="CZ336" i="1"/>
  <c r="CZ337" i="1" l="1"/>
  <c r="DB338" i="1"/>
  <c r="DB339" i="1" l="1"/>
  <c r="CZ338" i="1"/>
  <c r="CZ339" i="1" l="1"/>
  <c r="DB340" i="1"/>
  <c r="CZ340" i="1" l="1"/>
  <c r="DB341" i="1"/>
  <c r="CZ341" i="1" l="1"/>
  <c r="DB342" i="1"/>
  <c r="DB343" i="1" l="1"/>
  <c r="CZ342" i="1"/>
  <c r="CZ343" i="1" l="1"/>
  <c r="DB344" i="1"/>
  <c r="DB345" i="1" l="1"/>
  <c r="CZ344" i="1"/>
  <c r="DB346" i="1" l="1"/>
  <c r="CZ345" i="1"/>
  <c r="DB347" i="1" l="1"/>
  <c r="CZ346" i="1"/>
  <c r="CZ347" i="1" l="1"/>
  <c r="DB348" i="1"/>
  <c r="DB349" i="1" l="1"/>
  <c r="CZ348" i="1"/>
  <c r="CZ349" i="1" l="1"/>
  <c r="DB350" i="1"/>
  <c r="CZ350" i="1" l="1"/>
  <c r="DB351" i="1"/>
  <c r="CZ351" i="1" l="1"/>
  <c r="DB352" i="1"/>
  <c r="DB353" i="1" l="1"/>
  <c r="CZ352" i="1"/>
  <c r="CZ353" i="1" l="1"/>
  <c r="DB354" i="1"/>
  <c r="CZ354" i="1" l="1"/>
  <c r="DB355" i="1"/>
  <c r="CZ355" i="1" l="1"/>
  <c r="DB356" i="1"/>
  <c r="CZ356" i="1" l="1"/>
  <c r="DB357" i="1"/>
  <c r="DB358" i="1" l="1"/>
  <c r="CZ357" i="1"/>
  <c r="CZ358" i="1" l="1"/>
  <c r="DB359" i="1"/>
  <c r="DB360" i="1" l="1"/>
  <c r="CZ359" i="1"/>
  <c r="DB361" i="1" l="1"/>
  <c r="CZ360" i="1"/>
  <c r="DB362" i="1" l="1"/>
  <c r="CZ361" i="1"/>
  <c r="CZ362" i="1" l="1"/>
  <c r="DB363" i="1"/>
  <c r="DB364" i="1" l="1"/>
  <c r="CZ363" i="1"/>
  <c r="CZ364" i="1" l="1"/>
  <c r="DB365" i="1"/>
  <c r="CZ365" i="1" l="1"/>
  <c r="DB366" i="1"/>
  <c r="CZ366" i="1" l="1"/>
  <c r="DB367" i="1"/>
  <c r="DB368" i="1" l="1"/>
  <c r="CZ367" i="1"/>
  <c r="CZ368" i="1" l="1"/>
  <c r="DB369" i="1"/>
  <c r="DB370" i="1" l="1"/>
  <c r="CZ369" i="1"/>
  <c r="DB371" i="1" l="1"/>
  <c r="CZ370" i="1"/>
  <c r="DB372" i="1" l="1"/>
  <c r="CZ371" i="1"/>
  <c r="CZ372" i="1" l="1"/>
  <c r="DB373" i="1"/>
  <c r="DB374" i="1" l="1"/>
  <c r="CZ373" i="1"/>
  <c r="CZ374" i="1" l="1"/>
  <c r="DB375" i="1"/>
  <c r="CZ375" i="1" l="1"/>
  <c r="DB376" i="1"/>
  <c r="CZ376" i="1" l="1"/>
  <c r="DB377" i="1"/>
  <c r="DB378" i="1" l="1"/>
  <c r="CZ377" i="1"/>
  <c r="CZ378" i="1" l="1"/>
  <c r="DB379" i="1"/>
  <c r="DB380" i="1" l="1"/>
  <c r="CZ379" i="1"/>
  <c r="DB381" i="1" l="1"/>
  <c r="CZ380" i="1"/>
  <c r="CZ381" i="1" l="1"/>
  <c r="DB382" i="1"/>
  <c r="DB383" i="1" l="1"/>
  <c r="CZ382" i="1"/>
  <c r="CZ383" i="1" l="1"/>
  <c r="DB384" i="1"/>
  <c r="DB385" i="1" l="1"/>
  <c r="CZ384" i="1"/>
  <c r="DB386" i="1" l="1"/>
  <c r="CZ385" i="1"/>
  <c r="DB387" i="1" l="1"/>
  <c r="CZ386" i="1"/>
  <c r="CZ387" i="1" l="1"/>
  <c r="DB388" i="1"/>
  <c r="DB389" i="1" l="1"/>
  <c r="DC19" i="1" s="1"/>
  <c r="CZ388" i="1"/>
  <c r="DA19" i="1" l="1"/>
  <c r="CZ389" i="1"/>
</calcChain>
</file>

<file path=xl/sharedStrings.xml><?xml version="1.0" encoding="utf-8"?>
<sst xmlns="http://schemas.openxmlformats.org/spreadsheetml/2006/main" count="46" uniqueCount="37">
  <si>
    <t>Mois de départ :</t>
  </si>
  <si>
    <t>il vous reste alors :</t>
  </si>
  <si>
    <t>càd reste :</t>
  </si>
  <si>
    <t xml:space="preserve">Trim
</t>
  </si>
  <si>
    <t>Moy.Sal</t>
  </si>
  <si>
    <r>
      <rPr>
        <b/>
        <sz val="10"/>
        <color indexed="9"/>
        <rFont val="Arial MT"/>
      </rPr>
      <t>Année</t>
    </r>
  </si>
  <si>
    <r>
      <rPr>
        <b/>
        <sz val="10"/>
        <color indexed="9"/>
        <rFont val="Arial MT"/>
      </rPr>
      <t>Salaire</t>
    </r>
  </si>
  <si>
    <t>Année</t>
  </si>
  <si>
    <t>Trimestre</t>
  </si>
  <si>
    <t>Moyen Salaire/Annuelle</t>
  </si>
  <si>
    <r>
      <t>LA RETRAITE : UNE NOUVELLE ETAPE DE LA VIE</t>
    </r>
    <r>
      <rPr>
        <sz val="10"/>
        <color indexed="8"/>
        <rFont val="Bookman Old Style"/>
        <family val="1"/>
      </rPr>
      <t xml:space="preserve"> </t>
    </r>
    <r>
      <rPr>
        <b/>
        <sz val="10"/>
        <color indexed="57"/>
        <rFont val="Bookman Old Style"/>
        <family val="1"/>
      </rPr>
      <t xml:space="preserve"> </t>
    </r>
  </si>
  <si>
    <t xml:space="preserve"> Simulation date de départ à la retraite </t>
  </si>
  <si>
    <t>Données du graphique supérieur</t>
  </si>
  <si>
    <t>Position de l'aiguille</t>
  </si>
  <si>
    <t>Largeur de l'aiguille</t>
  </si>
  <si>
    <t>Partie invisible</t>
  </si>
  <si>
    <t>Etiquette de données</t>
  </si>
  <si>
    <t>Cellule vide</t>
  </si>
  <si>
    <t>Date du jour</t>
  </si>
  <si>
    <t xml:space="preserve">A titre indicatif, </t>
  </si>
  <si>
    <t>Données du graphique inférieur</t>
  </si>
  <si>
    <t>Numéro du  dernier
 segment terminant
 chaque 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</si>
  <si>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</si>
  <si>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</si>
  <si>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</si>
  <si>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</si>
  <si>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</si>
  <si>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</si>
  <si>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</si>
  <si>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</si>
  <si>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</si>
  <si>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</si>
  <si>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</si>
  <si>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</si>
  <si>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+ jour année bissextile</t>
  </si>
  <si>
    <r>
      <t>N</t>
    </r>
    <r>
      <rPr>
        <vertAlign val="superscript"/>
        <sz val="14"/>
        <rFont val="Calibri"/>
        <family val="2"/>
      </rPr>
      <t>bre</t>
    </r>
    <r>
      <rPr>
        <sz val="14"/>
        <rFont val="Calibri"/>
        <family val="2"/>
      </rPr>
      <t xml:space="preserve"> de jour dans l'année</t>
    </r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</si>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</sst>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"/>
    <numFmt numFmtId="165" formatCode="d"/>
    <numFmt numFmtId="166" formatCode="#,##0.000"/>
    <numFmt numFmtId="167" formatCode="0.000"/>
    <numFmt numFmtId="168" formatCode="#,##0\ _$"/>
  </numFmts>
  <fonts count="66"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Wingdings"/>
      <charset val="2"/>
    </font>
    <font>
      <sz val="22"/>
      <name val="Wingdings"/>
      <charset val="2"/>
    </font>
    <font>
      <sz val="24"/>
      <name val="Wingdings"/>
      <charset val="2"/>
    </font>
    <font>
      <sz val="11"/>
      <color indexed="21"/>
      <name val="Arial MT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 MT"/>
    </font>
    <font>
      <b/>
      <sz val="10"/>
      <color indexed="9"/>
      <name val="Arial MT"/>
    </font>
    <font>
      <b/>
      <sz val="9"/>
      <color indexed="9"/>
      <name val="Arial MT"/>
    </font>
    <font>
      <sz val="10"/>
      <color indexed="8"/>
      <name val="Bookman Old Style"/>
      <family val="1"/>
    </font>
    <font>
      <b/>
      <sz val="10"/>
      <color indexed="57"/>
      <name val="Bookman Old Style"/>
      <family val="1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0"/>
      <name val="Geneva"/>
    </font>
    <font>
      <sz val="14"/>
      <name val="Calibri"/>
      <family val="2"/>
    </font>
    <font>
      <vertAlign val="superscript"/>
      <sz val="14"/>
      <name val="Calibri"/>
      <family val="2"/>
    </font>
    <font>
      <b/>
      <sz val="12"/>
      <color indexed="62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8" tint="-0.249977111117893"/>
      <name val="Times New Roman"/>
      <family val="1"/>
    </font>
    <font>
      <b/>
      <i/>
      <sz val="14"/>
      <color theme="8" tint="-0.499984740745262"/>
      <name val="Times New Roman"/>
      <family val="1"/>
    </font>
    <font>
      <b/>
      <i/>
      <sz val="11"/>
      <color theme="8" tint="-0.499984740745262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0"/>
      <color theme="0"/>
      <name val="Arial MT"/>
    </font>
    <font>
      <b/>
      <sz val="12"/>
      <color theme="9" tint="-0.499984740745262"/>
      <name val="Times New Roman"/>
      <family val="1"/>
    </font>
    <font>
      <b/>
      <sz val="13"/>
      <color theme="0"/>
      <name val="Arial MT"/>
    </font>
    <font>
      <b/>
      <i/>
      <sz val="12"/>
      <color theme="8" tint="-0.499984740745262"/>
      <name val="Times New Roman"/>
      <family val="1"/>
    </font>
    <font>
      <sz val="10"/>
      <color theme="0"/>
      <name val="Arial"/>
      <family val="2"/>
    </font>
    <font>
      <b/>
      <sz val="9"/>
      <color theme="4" tint="-0.249977111117893"/>
      <name val="Times New Roman"/>
      <family val="1"/>
    </font>
    <font>
      <b/>
      <sz val="9"/>
      <color theme="8" tint="-0.249977111117893"/>
      <name val="Times New Roman"/>
      <family val="1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Wingdings 2"/>
      <family val="1"/>
      <charset val="2"/>
    </font>
    <font>
      <sz val="16"/>
      <color rgb="FF00000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6"/>
      <color theme="9" tint="-0.499984740745262"/>
      <name val="Wingdings 2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A0101"/>
      <name val="Arial"/>
      <family val="2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sz val="11"/>
      <color rgb="FF177245"/>
      <name val="Calibri"/>
      <family val="2"/>
      <scheme val="minor"/>
    </font>
    <font>
      <sz val="9"/>
      <color rgb="FF177245"/>
      <name val="Calibri"/>
      <family val="2"/>
      <scheme val="minor"/>
    </font>
    <font>
      <b/>
      <sz val="12"/>
      <color rgb="FF227D48"/>
      <name val="Calibri"/>
      <family val="2"/>
      <scheme val="minor"/>
    </font>
    <font>
      <sz val="12"/>
      <color rgb="FF227D48"/>
      <name val="Calibri"/>
      <family val="2"/>
      <scheme val="minor"/>
    </font>
    <font>
      <b/>
      <sz val="14"/>
      <color theme="0"/>
      <name val="Eras Medium ITC"/>
      <family val="2"/>
    </font>
    <font>
      <b/>
      <sz val="14"/>
      <color theme="9" tint="-0.499984740745262"/>
      <name val="Eras Demi ITC"/>
      <family val="2"/>
    </font>
    <font>
      <b/>
      <sz val="12"/>
      <color theme="3" tint="-0.249977111117893"/>
      <name val="Geneva"/>
    </font>
    <font>
      <b/>
      <sz val="14"/>
      <color theme="3" tint="-0.249977111117893"/>
      <name val="Arial"/>
      <family val="2"/>
    </font>
    <font>
      <b/>
      <sz val="12"/>
      <color rgb="FFFF0000"/>
      <name val="Arial"/>
      <family val="2"/>
    </font>
    <font>
      <b/>
      <i/>
      <sz val="10"/>
      <color rgb="FF000000"/>
      <name val="Bookman Old Style"/>
      <family val="1"/>
    </font>
    <font>
      <b/>
      <sz val="8"/>
      <color theme="0"/>
      <name val="Arial MT"/>
    </font>
    <font>
      <sz val="10"/>
      <color theme="8" tint="-0.499984740745262"/>
      <name val="Times New Roman"/>
      <family val="1"/>
    </font>
    <font>
      <sz val="10"/>
      <color rgb="FFFF0000"/>
      <name val="Arial"/>
      <family val="2"/>
    </font>
    <font>
      <b/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ck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n">
        <color indexed="49"/>
      </top>
      <bottom style="thick">
        <color indexed="49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ck">
        <color indexed="49"/>
      </left>
      <right style="thin">
        <color indexed="49"/>
      </right>
      <top style="thick">
        <color indexed="49"/>
      </top>
      <bottom style="thin">
        <color indexed="49"/>
      </bottom>
      <diagonal/>
    </border>
    <border>
      <left style="thin">
        <color indexed="49"/>
      </left>
      <right style="thick">
        <color indexed="49"/>
      </right>
      <top style="thick">
        <color indexed="49"/>
      </top>
      <bottom/>
      <diagonal/>
    </border>
    <border>
      <left style="thin">
        <color indexed="49"/>
      </left>
      <right style="thick">
        <color indexed="49"/>
      </right>
      <top/>
      <bottom style="thin">
        <color indexed="49"/>
      </bottom>
      <diagonal/>
    </border>
    <border>
      <left style="thick">
        <color indexed="49"/>
      </left>
      <right/>
      <top/>
      <bottom/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theme="3" tint="-0.499984740745262"/>
      </left>
      <right/>
      <top style="thick">
        <color theme="3" tint="-0.499984740745262"/>
      </top>
      <bottom style="thick">
        <color indexed="12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medium">
        <color rgb="FF0000FF"/>
      </bottom>
      <diagonal/>
    </border>
    <border>
      <left/>
      <right style="thick">
        <color rgb="FF0000FF"/>
      </right>
      <top/>
      <bottom style="medium">
        <color rgb="FF0000FF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0" fillId="0" borderId="0" xfId="0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center" vertical="center" shrinkToFit="1"/>
    </xf>
    <xf numFmtId="166" fontId="6" fillId="0" borderId="1" xfId="0" applyNumberFormat="1" applyFont="1" applyFill="1" applyBorder="1" applyAlignment="1">
      <alignment horizontal="center" vertical="center" shrinkToFit="1"/>
    </xf>
    <xf numFmtId="167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167" fontId="7" fillId="3" borderId="0" xfId="0" applyNumberFormat="1" applyFont="1" applyFill="1" applyBorder="1" applyAlignment="1">
      <alignment horizontal="center" vertical="center" wrapText="1"/>
    </xf>
    <xf numFmtId="167" fontId="8" fillId="4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167" fontId="32" fillId="0" borderId="6" xfId="0" applyNumberFormat="1" applyFont="1" applyFill="1" applyBorder="1" applyAlignment="1">
      <alignment horizontal="center" vertical="center"/>
    </xf>
    <xf numFmtId="167" fontId="32" fillId="0" borderId="7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top"/>
    </xf>
    <xf numFmtId="167" fontId="33" fillId="0" borderId="0" xfId="0" applyNumberFormat="1" applyFon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center" vertical="center"/>
    </xf>
    <xf numFmtId="167" fontId="30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14" fontId="37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164" fontId="42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top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18" fillId="0" borderId="0" xfId="0" applyFont="1"/>
    <xf numFmtId="0" fontId="0" fillId="0" borderId="0" xfId="0"/>
    <xf numFmtId="0" fontId="1" fillId="0" borderId="0" xfId="0" applyFont="1"/>
    <xf numFmtId="0" fontId="0" fillId="0" borderId="8" xfId="0" applyBorder="1" applyAlignment="1">
      <alignment horizontal="left" vertical="center" indent="1"/>
    </xf>
    <xf numFmtId="0" fontId="0" fillId="0" borderId="9" xfId="0" applyBorder="1" applyProtection="1">
      <protection locked="0"/>
    </xf>
    <xf numFmtId="0" fontId="0" fillId="0" borderId="8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0" fillId="0" borderId="11" xfId="0" applyBorder="1" applyProtection="1">
      <protection locked="0"/>
    </xf>
    <xf numFmtId="14" fontId="0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9" fillId="0" borderId="24" xfId="0" applyFont="1" applyBorder="1"/>
    <xf numFmtId="0" fontId="19" fillId="0" borderId="25" xfId="0" applyFont="1" applyBorder="1"/>
    <xf numFmtId="0" fontId="49" fillId="0" borderId="26" xfId="0" applyFont="1" applyBorder="1"/>
    <xf numFmtId="0" fontId="19" fillId="0" borderId="27" xfId="0" applyFont="1" applyBorder="1"/>
    <xf numFmtId="0" fontId="49" fillId="0" borderId="28" xfId="0" applyFont="1" applyBorder="1"/>
    <xf numFmtId="0" fontId="19" fillId="0" borderId="29" xfId="0" applyFont="1" applyBorder="1"/>
    <xf numFmtId="0" fontId="49" fillId="0" borderId="0" xfId="0" applyFont="1"/>
    <xf numFmtId="0" fontId="0" fillId="0" borderId="12" xfId="0" applyBorder="1" applyProtection="1">
      <protection locked="0"/>
    </xf>
    <xf numFmtId="14" fontId="18" fillId="0" borderId="0" xfId="0" applyNumberFormat="1" applyFont="1"/>
    <xf numFmtId="0" fontId="17" fillId="8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39" fillId="8" borderId="30" xfId="0" applyFont="1" applyFill="1" applyBorder="1" applyProtection="1">
      <protection locked="0"/>
    </xf>
    <xf numFmtId="0" fontId="23" fillId="0" borderId="0" xfId="0" applyFont="1" applyFill="1" applyBorder="1" applyAlignment="1">
      <alignment vertical="center"/>
    </xf>
    <xf numFmtId="14" fontId="23" fillId="0" borderId="0" xfId="0" applyNumberFormat="1" applyFont="1" applyFill="1" applyBorder="1" applyAlignment="1">
      <alignment vertical="center"/>
    </xf>
    <xf numFmtId="0" fontId="50" fillId="0" borderId="8" xfId="0" quotePrefix="1" applyFont="1" applyBorder="1" applyAlignment="1">
      <alignment horizontal="left" vertical="center" indent="1"/>
    </xf>
    <xf numFmtId="168" fontId="0" fillId="7" borderId="0" xfId="0" applyNumberFormat="1" applyFont="1" applyFill="1" applyAlignment="1">
      <alignment horizontal="center" vertical="center"/>
    </xf>
    <xf numFmtId="1" fontId="0" fillId="7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14" fontId="0" fillId="0" borderId="9" xfId="0" applyNumberFormat="1" applyBorder="1" applyProtection="1">
      <protection locked="0"/>
    </xf>
    <xf numFmtId="0" fontId="47" fillId="7" borderId="0" xfId="0" applyFont="1" applyFill="1" applyBorder="1" applyAlignment="1">
      <alignment vertical="center"/>
    </xf>
    <xf numFmtId="0" fontId="48" fillId="7" borderId="0" xfId="0" applyFont="1" applyFill="1" applyBorder="1" applyAlignment="1">
      <alignment vertical="center"/>
    </xf>
    <xf numFmtId="164" fontId="42" fillId="7" borderId="0" xfId="0" applyNumberFormat="1" applyFont="1" applyFill="1" applyBorder="1" applyAlignment="1">
      <alignment horizontal="center" vertical="top"/>
    </xf>
    <xf numFmtId="0" fontId="36" fillId="7" borderId="0" xfId="0" applyFont="1" applyFill="1" applyBorder="1" applyAlignment="1">
      <alignment vertical="center"/>
    </xf>
    <xf numFmtId="0" fontId="36" fillId="7" borderId="0" xfId="0" applyFont="1" applyFill="1" applyBorder="1" applyAlignment="1">
      <alignment horizontal="center" vertical="center"/>
    </xf>
    <xf numFmtId="165" fontId="36" fillId="7" borderId="0" xfId="0" applyNumberFormat="1" applyFont="1" applyFill="1" applyBorder="1" applyAlignment="1">
      <alignment horizontal="center" vertical="center"/>
    </xf>
    <xf numFmtId="165" fontId="46" fillId="7" borderId="0" xfId="0" applyNumberFormat="1" applyFont="1" applyFill="1" applyBorder="1" applyAlignment="1">
      <alignment horizontal="center" vertical="center"/>
    </xf>
    <xf numFmtId="0" fontId="38" fillId="7" borderId="0" xfId="0" applyFont="1" applyFill="1" applyBorder="1" applyAlignment="1">
      <alignment vertical="center"/>
    </xf>
    <xf numFmtId="168" fontId="64" fillId="11" borderId="0" xfId="0" applyNumberFormat="1" applyFont="1" applyFill="1" applyAlignment="1">
      <alignment horizontal="center" vertical="center"/>
    </xf>
    <xf numFmtId="14" fontId="38" fillId="0" borderId="0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vertical="center"/>
    </xf>
    <xf numFmtId="0" fontId="0" fillId="0" borderId="39" xfId="0" applyBorder="1" applyAlignment="1">
      <alignment horizontal="left" vertical="center" indent="1"/>
    </xf>
    <xf numFmtId="0" fontId="0" fillId="0" borderId="40" xfId="0" applyBorder="1" applyProtection="1">
      <protection locked="0"/>
    </xf>
    <xf numFmtId="14" fontId="65" fillId="10" borderId="16" xfId="0" applyNumberFormat="1" applyFont="1" applyFill="1" applyBorder="1" applyAlignment="1">
      <alignment horizontal="center" vertical="center"/>
    </xf>
    <xf numFmtId="0" fontId="18" fillId="10" borderId="41" xfId="0" applyFont="1" applyFill="1" applyBorder="1"/>
    <xf numFmtId="0" fontId="51" fillId="7" borderId="0" xfId="0" applyNumberFormat="1" applyFont="1" applyFill="1" applyBorder="1" applyAlignment="1">
      <alignment horizontal="center" vertical="top"/>
    </xf>
    <xf numFmtId="164" fontId="47" fillId="7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7" fillId="8" borderId="0" xfId="0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22" fillId="10" borderId="15" xfId="0" applyFont="1" applyFill="1" applyBorder="1" applyAlignment="1">
      <alignment horizontal="center"/>
    </xf>
    <xf numFmtId="14" fontId="37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49" fillId="0" borderId="31" xfId="0" applyFont="1" applyBorder="1" applyAlignment="1">
      <alignment horizontal="center"/>
    </xf>
    <xf numFmtId="0" fontId="49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 wrapText="1"/>
    </xf>
    <xf numFmtId="0" fontId="18" fillId="0" borderId="34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56" fillId="9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left" vertical="center"/>
    </xf>
    <xf numFmtId="14" fontId="59" fillId="0" borderId="0" xfId="0" applyNumberFormat="1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67" fontId="60" fillId="0" borderId="0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1" fillId="6" borderId="19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center" vertical="center" textRotation="135" wrapText="1"/>
    </xf>
    <xf numFmtId="0" fontId="31" fillId="6" borderId="3" xfId="0" applyFont="1" applyFill="1" applyBorder="1" applyAlignment="1">
      <alignment horizontal="center" vertical="center" textRotation="135" wrapText="1"/>
    </xf>
    <xf numFmtId="0" fontId="62" fillId="6" borderId="21" xfId="0" applyFont="1" applyFill="1" applyBorder="1" applyAlignment="1">
      <alignment horizontal="center" vertical="center" wrapText="1"/>
    </xf>
    <xf numFmtId="0" fontId="50" fillId="0" borderId="22" xfId="0" applyFont="1" applyBorder="1" applyAlignment="1"/>
    <xf numFmtId="167" fontId="0" fillId="0" borderId="23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7" fontId="63" fillId="0" borderId="23" xfId="0" applyNumberFormat="1" applyFont="1" applyFill="1" applyBorder="1" applyAlignment="1">
      <alignment horizontal="center" vertical="center"/>
    </xf>
    <xf numFmtId="0" fontId="0" fillId="0" borderId="23" xfId="0" applyFont="1" applyBorder="1" applyAlignment="1"/>
  </cellXfs>
  <cellStyles count="1">
    <cellStyle name="Normal" xfId="0" builtinId="0"/>
  </cellStyles>
  <dxfs count="2498">
    <dxf>
      <font>
        <b/>
        <i val="0"/>
        <color theme="0"/>
        <name val="Cambria"/>
        <scheme val="none"/>
      </font>
      <fill>
        <patternFill patternType="solid">
          <bgColor rgb="FFFF0000"/>
        </patternFill>
      </fill>
      <border>
        <left style="thin">
          <color theme="4"/>
        </left>
        <right style="thin">
          <color theme="4"/>
        </right>
        <top/>
        <bottom style="thin">
          <color theme="4"/>
        </bottom>
      </border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/>
        <u val="double"/>
        <color theme="0"/>
      </font>
      <fill>
        <patternFill>
          <fgColor theme="0"/>
          <bgColor theme="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ill>
        <patternFill patternType="solid">
          <fgColor rgb="FFDEF8ED"/>
          <bgColor rgb="FFD3F9D8"/>
        </patternFill>
      </fill>
    </dxf>
    <dxf>
      <border>
        <bottom style="thin">
          <color theme="2"/>
        </bottom>
      </border>
    </dxf>
    <dxf>
      <font>
        <color auto="1"/>
      </font>
      <fill>
        <patternFill>
          <bgColor rgb="FFC9C9C9"/>
        </patternFill>
      </fill>
    </dxf>
    <dxf>
      <font>
        <color auto="1"/>
      </font>
      <fill>
        <patternFill patternType="solid">
          <fgColor indexed="64"/>
          <bgColor rgb="FF227D48"/>
        </patternFill>
      </fill>
    </dxf>
  </dxfs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2968339895014"/>
          <c:y val="4.7998279876032446E-2"/>
          <c:w val="0.6534292979002625"/>
          <c:h val="0.9450728828387976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90800">
                    <a:srgbClr val="8C0000"/>
                  </a:gs>
                  <a:gs pos="0">
                    <a:srgbClr val="FF0000"/>
                  </a:gs>
                  <a:gs pos="100000">
                    <a:srgbClr val="800000"/>
                  </a:gs>
                </a:gsLst>
                <a:lin ang="0" scaled="1"/>
              </a:gradFill>
            </c:spPr>
          </c:dPt>
          <c:dPt>
            <c:idx val="1"/>
            <c:bubble3D val="0"/>
            <c:spPr>
              <a:gradFill>
                <a:gsLst>
                  <a:gs pos="0">
                    <a:srgbClr val="FF9900"/>
                  </a:gs>
                  <a:gs pos="100000">
                    <a:srgbClr val="FF6600"/>
                  </a:gs>
                </a:gsLst>
                <a:lin ang="5400000" scaled="1"/>
              </a:gradFill>
            </c:spPr>
          </c:dPt>
          <c:dPt>
            <c:idx val="2"/>
            <c:bubble3D val="0"/>
            <c:spPr>
              <a:gradFill>
                <a:gsLst>
                  <a:gs pos="0">
                    <a:srgbClr val="339966"/>
                  </a:gs>
                  <a:gs pos="100000">
                    <a:srgbClr val="99CC00"/>
                  </a:gs>
                </a:gsLst>
                <a:lin ang="18900000" scaled="1"/>
              </a:gradFill>
            </c:spPr>
          </c:dPt>
          <c:dPt>
            <c:idx val="3"/>
            <c:bubble3D val="0"/>
            <c:spPr>
              <a:noFill/>
            </c:spPr>
          </c:dP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Calendrier!$CZ$17</c:f>
              <c:strCache>
                <c:ptCount val="1"/>
                <c:pt idx="0">
                  <c:v>Position de l'aiguille</c:v>
                </c:pt>
              </c:strCache>
            </c:strRef>
          </c:tx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Calendrier!$DA$17:$DA$19</c:f>
              <c:numCache>
                <c:formatCode>General</c:formatCode>
                <c:ptCount val="3"/>
                <c:pt idx="0">
                  <c:v>189</c:v>
                </c:pt>
                <c:pt idx="1">
                  <c:v>4</c:v>
                </c:pt>
                <c:pt idx="2">
                  <c:v>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82968339895014"/>
          <c:y val="4.7998279876032446E-2"/>
          <c:w val="0.6534292979002625"/>
          <c:h val="0.94507288283879765"/>
        </c:manualLayout>
      </c:layout>
      <c:doughnutChart>
        <c:varyColors val="1"/>
        <c:ser>
          <c:idx val="0"/>
          <c:order val="0"/>
          <c:spPr>
            <a:noFill/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Calendrier!$DB$16</c:f>
              <c:strCache>
                <c:ptCount val="1"/>
                <c:pt idx="0">
                  <c:v>29/02/2024</c:v>
                </c:pt>
              </c:strCache>
            </c:strRef>
          </c:tx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delete val="1"/>
            </c:dLbl>
            <c:dLbl>
              <c:idx val="1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val>
            <c:numRef>
              <c:f>Calendrier!$DC$17:$DC$19</c:f>
              <c:numCache>
                <c:formatCode>General</c:formatCode>
                <c:ptCount val="3"/>
                <c:pt idx="0">
                  <c:v>424</c:v>
                </c:pt>
                <c:pt idx="1">
                  <c:v>4</c:v>
                </c:pt>
                <c:pt idx="2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22" fmlaLink="mois" max="12" min="1" page="10"/>
</file>

<file path=xl/ctrlProps/ctrlProp2.xml><?xml version="1.0" encoding="utf-8"?>
<formControlPr xmlns="http://schemas.microsoft.com/office/spreadsheetml/2009/9/main" objectType="Spin" dx="22" fmlaLink="annee" max="2200" min="1900" page="10" val="202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3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46</xdr:col>
      <xdr:colOff>28575</xdr:colOff>
      <xdr:row>0</xdr:row>
      <xdr:rowOff>219075</xdr:rowOff>
    </xdr:from>
    <xdr:ext cx="1209675" cy="405432"/>
    <xdr:sp macro="" textlink="">
      <xdr:nvSpPr>
        <xdr:cNvPr id="5" name="Rectangle 4"/>
        <xdr:cNvSpPr/>
      </xdr:nvSpPr>
      <xdr:spPr>
        <a:xfrm>
          <a:off x="6296025" y="219075"/>
          <a:ext cx="1209675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fr-FR" sz="2000" b="1" cap="all" spc="0">
              <a:ln w="0"/>
              <a:solidFill>
                <a:schemeClr val="accent6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</a:rPr>
            <a:t>Année 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2</xdr:row>
          <xdr:rowOff>228600</xdr:rowOff>
        </xdr:from>
        <xdr:to>
          <xdr:col>59</xdr:col>
          <xdr:colOff>0</xdr:colOff>
          <xdr:row>4</xdr:row>
          <xdr:rowOff>9525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19050</xdr:colOff>
          <xdr:row>0</xdr:row>
          <xdr:rowOff>257175</xdr:rowOff>
        </xdr:from>
        <xdr:to>
          <xdr:col>59</xdr:col>
          <xdr:colOff>0</xdr:colOff>
          <xdr:row>2</xdr:row>
          <xdr:rowOff>9525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69</xdr:col>
      <xdr:colOff>38094</xdr:colOff>
      <xdr:row>35</xdr:row>
      <xdr:rowOff>19050</xdr:rowOff>
    </xdr:from>
    <xdr:to>
      <xdr:col>79</xdr:col>
      <xdr:colOff>2994</xdr:colOff>
      <xdr:row>35</xdr:row>
      <xdr:rowOff>213450</xdr:rowOff>
    </xdr:to>
    <xdr:sp macro="" textlink="">
      <xdr:nvSpPr>
        <xdr:cNvPr id="6" name="Liste d’inventaire" descr="Cliquez pour afficher la liste d’inventaire"/>
        <xdr:cNvSpPr>
          <a:spLocks noChangeArrowheads="1"/>
        </xdr:cNvSpPr>
      </xdr:nvSpPr>
      <xdr:spPr bwMode="auto">
        <a:xfrm flipH="1">
          <a:off x="9096369" y="8020050"/>
          <a:ext cx="2365200" cy="194400"/>
        </a:xfrm>
        <a:prstGeom prst="homePlate">
          <a:avLst>
            <a:gd name="adj" fmla="val 181897"/>
          </a:avLst>
        </a:prstGeom>
        <a:solidFill>
          <a:srgbClr val="00B0F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000" b="0" i="0" strike="noStrike">
              <a:solidFill>
                <a:srgbClr val="FFFFFF"/>
              </a:solidFill>
              <a:latin typeface="Franklin Gothic Medium"/>
            </a:rPr>
            <a:t>DATE SORTIE RETRAITE</a:t>
          </a:r>
        </a:p>
      </xdr:txBody>
    </xdr:sp>
    <xdr:clientData/>
  </xdr:twoCellAnchor>
  <xdr:twoCellAnchor>
    <xdr:from>
      <xdr:col>71</xdr:col>
      <xdr:colOff>0</xdr:colOff>
      <xdr:row>16</xdr:row>
      <xdr:rowOff>0</xdr:rowOff>
    </xdr:from>
    <xdr:to>
      <xdr:col>89</xdr:col>
      <xdr:colOff>9525</xdr:colOff>
      <xdr:row>30</xdr:row>
      <xdr:rowOff>200026</xdr:rowOff>
    </xdr:to>
    <xdr:grpSp>
      <xdr:nvGrpSpPr>
        <xdr:cNvPr id="11" name="Groupe 10"/>
        <xdr:cNvGrpSpPr/>
      </xdr:nvGrpSpPr>
      <xdr:grpSpPr>
        <a:xfrm>
          <a:off x="9201150" y="3838575"/>
          <a:ext cx="4667250" cy="3267076"/>
          <a:chOff x="9201150" y="3838575"/>
          <a:chExt cx="4667250" cy="3267076"/>
        </a:xfrm>
      </xdr:grpSpPr>
      <xdr:graphicFrame macro="">
        <xdr:nvGraphicFramePr>
          <xdr:cNvPr id="3" name="Graphique 2"/>
          <xdr:cNvGraphicFramePr/>
        </xdr:nvGraphicFramePr>
        <xdr:xfrm>
          <a:off x="9201150" y="3838575"/>
          <a:ext cx="4667250" cy="32670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" name="Graphique 15"/>
          <xdr:cNvGraphicFramePr>
            <a:graphicFrameLocks/>
          </xdr:cNvGraphicFramePr>
        </xdr:nvGraphicFramePr>
        <xdr:xfrm>
          <a:off x="9201150" y="3838575"/>
          <a:ext cx="4667250" cy="32670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0" name="Image 9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5318"/>
          <a:stretch/>
        </xdr:blipFill>
        <xdr:spPr>
          <a:xfrm>
            <a:off x="10896600" y="4945461"/>
            <a:ext cx="1076325" cy="58856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54</xdr:row>
      <xdr:rowOff>104775</xdr:rowOff>
    </xdr:from>
    <xdr:to>
      <xdr:col>0</xdr:col>
      <xdr:colOff>1559111</xdr:colOff>
      <xdr:row>57</xdr:row>
      <xdr:rowOff>0</xdr:rowOff>
    </xdr:to>
    <xdr:pic>
      <xdr:nvPicPr>
        <xdr:cNvPr id="2" name="Picture 11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11115675"/>
          <a:ext cx="520886" cy="3810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1028700</xdr:colOff>
      <xdr:row>0</xdr:row>
      <xdr:rowOff>0</xdr:rowOff>
    </xdr:from>
    <xdr:to>
      <xdr:col>0</xdr:col>
      <xdr:colOff>1504950</xdr:colOff>
      <xdr:row>0</xdr:row>
      <xdr:rowOff>790575</xdr:rowOff>
    </xdr:to>
    <xdr:pic>
      <xdr:nvPicPr>
        <xdr:cNvPr id="621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870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476250</xdr:colOff>
      <xdr:row>0</xdr:row>
      <xdr:rowOff>790575</xdr:rowOff>
    </xdr:to>
    <xdr:pic>
      <xdr:nvPicPr>
        <xdr:cNvPr id="621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4762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1171575</xdr:colOff>
      <xdr:row>2</xdr:row>
      <xdr:rowOff>180975</xdr:rowOff>
    </xdr:from>
    <xdr:to>
      <xdr:col>3</xdr:col>
      <xdr:colOff>247650</xdr:colOff>
      <xdr:row>6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171575" y="1171575"/>
          <a:ext cx="2562225" cy="619125"/>
        </a:xfrm>
        <a:prstGeom prst="leftArrow">
          <a:avLst>
            <a:gd name="adj1" fmla="val 84611"/>
            <a:gd name="adj2" fmla="val 3692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FR" sz="1000" b="0" i="0" u="none" strike="noStrike">
              <a:latin typeface="+mn-lt"/>
              <a:ea typeface="+mn-ea"/>
              <a:cs typeface="+mn-cs"/>
            </a:rPr>
            <a:t>En entrant une date dans cette colonne, le bord droit de ce jour sera coloré sur le calendrier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28575</xdr:rowOff>
    </xdr:from>
    <xdr:to>
      <xdr:col>19</xdr:col>
      <xdr:colOff>190500</xdr:colOff>
      <xdr:row>2</xdr:row>
      <xdr:rowOff>361950</xdr:rowOff>
    </xdr:to>
    <xdr:pic>
      <xdr:nvPicPr>
        <xdr:cNvPr id="489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91775" y="28575"/>
          <a:ext cx="6572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124</xdr:row>
      <xdr:rowOff>352425</xdr:rowOff>
    </xdr:from>
    <xdr:to>
      <xdr:col>6</xdr:col>
      <xdr:colOff>95250</xdr:colOff>
      <xdr:row>126</xdr:row>
      <xdr:rowOff>95250</xdr:rowOff>
    </xdr:to>
    <xdr:pic>
      <xdr:nvPicPr>
        <xdr:cNvPr id="4894" name="Picture 12" descr="Rendu 3D D'une Flèche En Or Sur Un Fond Blanc Isolé. Banque D'Images Et  Photos Libres De Droits. Image 8293964.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0" y="47596425"/>
          <a:ext cx="742950" cy="504825"/>
        </a:xfrm>
        <a:prstGeom prst="rect">
          <a:avLst/>
        </a:prstGeom>
        <a:solidFill>
          <a:srgbClr val="FFCC00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209550</xdr:colOff>
      <xdr:row>4</xdr:row>
      <xdr:rowOff>295274</xdr:rowOff>
    </xdr:from>
    <xdr:to>
      <xdr:col>9</xdr:col>
      <xdr:colOff>438149</xdr:colOff>
      <xdr:row>6</xdr:row>
      <xdr:rowOff>95249</xdr:rowOff>
    </xdr:to>
    <xdr:sp macro="" textlink="">
      <xdr:nvSpPr>
        <xdr:cNvPr id="14" name="Flèche droite à entaille 2"/>
        <xdr:cNvSpPr/>
      </xdr:nvSpPr>
      <xdr:spPr>
        <a:xfrm rot="10800000" flipH="1" flipV="1">
          <a:off x="2276475" y="1819274"/>
          <a:ext cx="2733674" cy="561975"/>
        </a:xfrm>
        <a:prstGeom prst="notchedRightArrow">
          <a:avLst>
            <a:gd name="adj1" fmla="val 35366"/>
            <a:gd name="adj2" fmla="val 59805"/>
          </a:avLst>
        </a:prstGeom>
        <a:solidFill>
          <a:schemeClr val="accent2"/>
        </a:solidFill>
        <a:ln>
          <a:noFill/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4</xdr:col>
      <xdr:colOff>9525</xdr:colOff>
      <xdr:row>0</xdr:row>
      <xdr:rowOff>28575</xdr:rowOff>
    </xdr:from>
    <xdr:to>
      <xdr:col>11</xdr:col>
      <xdr:colOff>38100</xdr:colOff>
      <xdr:row>2</xdr:row>
      <xdr:rowOff>304800</xdr:rowOff>
    </xdr:to>
    <xdr:pic>
      <xdr:nvPicPr>
        <xdr:cNvPr id="4896" name="details-enlarged-image" descr="Bonne retraite !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76450" y="28575"/>
          <a:ext cx="39814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342900</xdr:colOff>
      <xdr:row>3</xdr:row>
      <xdr:rowOff>219075</xdr:rowOff>
    </xdr:from>
    <xdr:to>
      <xdr:col>10</xdr:col>
      <xdr:colOff>19050</xdr:colOff>
      <xdr:row>3</xdr:row>
      <xdr:rowOff>219075</xdr:rowOff>
    </xdr:to>
    <xdr:sp macro="" textlink="">
      <xdr:nvSpPr>
        <xdr:cNvPr id="4897" name="Line 1"/>
        <xdr:cNvSpPr>
          <a:spLocks noChangeShapeType="1"/>
        </xdr:cNvSpPr>
      </xdr:nvSpPr>
      <xdr:spPr bwMode="auto">
        <a:xfrm>
          <a:off x="3276600" y="1362075"/>
          <a:ext cx="180975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466725</xdr:colOff>
      <xdr:row>4</xdr:row>
      <xdr:rowOff>190500</xdr:rowOff>
    </xdr:from>
    <xdr:to>
      <xdr:col>10</xdr:col>
      <xdr:colOff>9525</xdr:colOff>
      <xdr:row>4</xdr:row>
      <xdr:rowOff>190500</xdr:rowOff>
    </xdr:to>
    <xdr:sp macro="" textlink="">
      <xdr:nvSpPr>
        <xdr:cNvPr id="4898" name="Line 2"/>
        <xdr:cNvSpPr>
          <a:spLocks noChangeShapeType="1"/>
        </xdr:cNvSpPr>
      </xdr:nvSpPr>
      <xdr:spPr bwMode="auto">
        <a:xfrm>
          <a:off x="3933825" y="1714500"/>
          <a:ext cx="1143000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8</xdr:col>
      <xdr:colOff>400050</xdr:colOff>
      <xdr:row>5</xdr:row>
      <xdr:rowOff>190500</xdr:rowOff>
    </xdr:from>
    <xdr:to>
      <xdr:col>10</xdr:col>
      <xdr:colOff>9525</xdr:colOff>
      <xdr:row>5</xdr:row>
      <xdr:rowOff>190500</xdr:rowOff>
    </xdr:to>
    <xdr:sp macro="" textlink="">
      <xdr:nvSpPr>
        <xdr:cNvPr id="4899" name="Line 3"/>
        <xdr:cNvSpPr>
          <a:spLocks noChangeShapeType="1"/>
        </xdr:cNvSpPr>
      </xdr:nvSpPr>
      <xdr:spPr bwMode="auto">
        <a:xfrm>
          <a:off x="4400550" y="2095500"/>
          <a:ext cx="67627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7</xdr:col>
      <xdr:colOff>419100</xdr:colOff>
      <xdr:row>6</xdr:row>
      <xdr:rowOff>190500</xdr:rowOff>
    </xdr:from>
    <xdr:to>
      <xdr:col>10</xdr:col>
      <xdr:colOff>9525</xdr:colOff>
      <xdr:row>6</xdr:row>
      <xdr:rowOff>190500</xdr:rowOff>
    </xdr:to>
    <xdr:sp macro="" textlink="">
      <xdr:nvSpPr>
        <xdr:cNvPr id="4900" name="Line 4"/>
        <xdr:cNvSpPr>
          <a:spLocks noChangeShapeType="1"/>
        </xdr:cNvSpPr>
      </xdr:nvSpPr>
      <xdr:spPr bwMode="auto">
        <a:xfrm>
          <a:off x="3886200" y="2476500"/>
          <a:ext cx="1190625" cy="0"/>
        </a:xfrm>
        <a:prstGeom prst="line">
          <a:avLst/>
        </a:prstGeom>
        <a:noFill/>
        <a:ln w="24765">
          <a:solidFill>
            <a:srgbClr val="000080"/>
          </a:solidFill>
          <a:round/>
          <a:headEnd/>
          <a:tailEnd type="stealth" w="med" len="lg"/>
        </a:ln>
      </xdr:spPr>
    </xdr:sp>
    <xdr:clientData/>
  </xdr:twoCellAnchor>
  <xdr:twoCellAnchor>
    <xdr:from>
      <xdr:col>4</xdr:col>
      <xdr:colOff>85725</xdr:colOff>
      <xdr:row>3</xdr:row>
      <xdr:rowOff>9525</xdr:rowOff>
    </xdr:from>
    <xdr:to>
      <xdr:col>7</xdr:col>
      <xdr:colOff>95250</xdr:colOff>
      <xdr:row>4</xdr:row>
      <xdr:rowOff>28575</xdr:rowOff>
    </xdr:to>
    <xdr:sp macro="" textlink="">
      <xdr:nvSpPr>
        <xdr:cNvPr id="6" name="LBL"/>
        <xdr:cNvSpPr txBox="1">
          <a:spLocks noChangeArrowheads="1"/>
        </xdr:cNvSpPr>
      </xdr:nvSpPr>
      <xdr:spPr bwMode="auto">
        <a:xfrm>
          <a:off x="2371725" y="1152525"/>
          <a:ext cx="14478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Moyenne Salaire :</a:t>
          </a:r>
          <a:r>
            <a:rPr lang="fr-FR" sz="900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133350</xdr:colOff>
      <xdr:row>3</xdr:row>
      <xdr:rowOff>361950</xdr:rowOff>
    </xdr:from>
    <xdr:to>
      <xdr:col>8</xdr:col>
      <xdr:colOff>142875</xdr:colOff>
      <xdr:row>5</xdr:row>
      <xdr:rowOff>0</xdr:rowOff>
    </xdr:to>
    <xdr:sp macro="" textlink="">
      <xdr:nvSpPr>
        <xdr:cNvPr id="7" name="LBL"/>
        <xdr:cNvSpPr txBox="1">
          <a:spLocks noChangeArrowheads="1"/>
        </xdr:cNvSpPr>
      </xdr:nvSpPr>
      <xdr:spPr bwMode="auto">
        <a:xfrm>
          <a:off x="2419350" y="1504950"/>
          <a:ext cx="198120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 &gt;=La moyenne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5</xdr:row>
      <xdr:rowOff>371475</xdr:rowOff>
    </xdr:from>
    <xdr:to>
      <xdr:col>7</xdr:col>
      <xdr:colOff>485775</xdr:colOff>
      <xdr:row>7</xdr:row>
      <xdr:rowOff>9525</xdr:rowOff>
    </xdr:to>
    <xdr:sp macro="" textlink="">
      <xdr:nvSpPr>
        <xdr:cNvPr id="9" name="LBL"/>
        <xdr:cNvSpPr txBox="1">
          <a:spLocks noChangeArrowheads="1"/>
        </xdr:cNvSpPr>
      </xdr:nvSpPr>
      <xdr:spPr bwMode="auto">
        <a:xfrm>
          <a:off x="2552700" y="2276475"/>
          <a:ext cx="1657350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1" u="none" strike="noStrike">
              <a:latin typeface="+mn-lt"/>
              <a:ea typeface="+mn-ea"/>
              <a:cs typeface="+mn-cs"/>
            </a:rPr>
            <a:t>Nombre de Trimestres Cotisés 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57150</xdr:colOff>
      <xdr:row>1</xdr:row>
      <xdr:rowOff>38100</xdr:rowOff>
    </xdr:from>
    <xdr:to>
      <xdr:col>4</xdr:col>
      <xdr:colOff>209550</xdr:colOff>
      <xdr:row>2</xdr:row>
      <xdr:rowOff>304800</xdr:rowOff>
    </xdr:to>
    <xdr:sp macro="" textlink="">
      <xdr:nvSpPr>
        <xdr:cNvPr id="12" name="Rectangle 11"/>
        <xdr:cNvSpPr/>
      </xdr:nvSpPr>
      <xdr:spPr>
        <a:xfrm>
          <a:off x="2124075" y="419100"/>
          <a:ext cx="152400" cy="647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142875</xdr:colOff>
      <xdr:row>4</xdr:row>
      <xdr:rowOff>371475</xdr:rowOff>
    </xdr:from>
    <xdr:to>
      <xdr:col>9</xdr:col>
      <xdr:colOff>9526</xdr:colOff>
      <xdr:row>6</xdr:row>
      <xdr:rowOff>9525</xdr:rowOff>
    </xdr:to>
    <xdr:sp macro="" textlink="">
      <xdr:nvSpPr>
        <xdr:cNvPr id="8" name="LBL"/>
        <xdr:cNvSpPr txBox="1">
          <a:spLocks noChangeArrowheads="1"/>
        </xdr:cNvSpPr>
      </xdr:nvSpPr>
      <xdr:spPr bwMode="auto">
        <a:xfrm>
          <a:off x="2209800" y="1895475"/>
          <a:ext cx="2333626" cy="400050"/>
        </a:xfrm>
        <a:prstGeom prst="rect">
          <a:avLst/>
        </a:prstGeom>
        <a:solidFill>
          <a:srgbClr val="FFFFFF">
            <a:alpha val="0"/>
          </a:srgbClr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fr-FR" sz="9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Montant De La Pension Retraite Estimatif </a:t>
          </a:r>
          <a:r>
            <a:rPr lang="fr-FR" sz="900" b="1" i="1" u="none" strike="noStrike">
              <a:latin typeface="+mn-lt"/>
              <a:ea typeface="+mn-ea"/>
              <a:cs typeface="+mn-cs"/>
            </a:rPr>
            <a:t>:</a:t>
          </a:r>
          <a:r>
            <a:rPr lang="fr-FR" sz="900" b="1" i="1"/>
            <a:t> </a:t>
          </a:r>
          <a:endParaRPr lang="fr-FR" sz="9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19</xdr:col>
      <xdr:colOff>628650</xdr:colOff>
      <xdr:row>18</xdr:row>
      <xdr:rowOff>57150</xdr:rowOff>
    </xdr:from>
    <xdr:to>
      <xdr:col>22</xdr:col>
      <xdr:colOff>142875</xdr:colOff>
      <xdr:row>21</xdr:row>
      <xdr:rowOff>323020</xdr:rowOff>
    </xdr:to>
    <xdr:pic>
      <xdr:nvPicPr>
        <xdr:cNvPr id="16" name="Picture 863" descr="https://foot87.fff.fr/wp-content/uploads/sites/34/2018/10/rappel-noubliez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87150" y="6915150"/>
          <a:ext cx="1219200" cy="1408870"/>
        </a:xfrm>
        <a:prstGeom prst="rect">
          <a:avLst/>
        </a:prstGeom>
        <a:noFill/>
        <a:effectLst>
          <a:reflection blurRad="6350" stA="50000" endA="300" endPos="90000" dist="50800" dir="5400000" sy="-100000" algn="bl" rotWithShape="0"/>
        </a:effectLst>
        <a:scene3d>
          <a:camera prst="orthographicFront"/>
          <a:lightRig rig="threePt" dir="t"/>
        </a:scene3d>
        <a:sp3d/>
      </xdr:spPr>
    </xdr:pic>
    <xdr:clientData/>
  </xdr:twoCellAnchor>
  <xdr:twoCellAnchor>
    <xdr:from>
      <xdr:col>20</xdr:col>
      <xdr:colOff>323847</xdr:colOff>
      <xdr:row>18</xdr:row>
      <xdr:rowOff>9524</xdr:rowOff>
    </xdr:from>
    <xdr:to>
      <xdr:col>24</xdr:col>
      <xdr:colOff>304800</xdr:colOff>
      <xdr:row>19</xdr:row>
      <xdr:rowOff>67724</xdr:rowOff>
    </xdr:to>
    <xdr:sp macro="" textlink="">
      <xdr:nvSpPr>
        <xdr:cNvPr id="13" name="Flèche gauche 12"/>
        <xdr:cNvSpPr/>
      </xdr:nvSpPr>
      <xdr:spPr>
        <a:xfrm>
          <a:off x="11820522" y="6867524"/>
          <a:ext cx="2114553" cy="439200"/>
        </a:xfrm>
        <a:prstGeom prst="leftArrow">
          <a:avLst/>
        </a:prstGeom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fr-FR">
              <a:solidFill>
                <a:schemeClr val="bg1"/>
              </a:solidFill>
            </a:rPr>
            <a:t>Montant de la Retraite Estimée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outlinePr summaryBelow="0" summaryRight="0"/>
  </sheetPr>
  <dimension ref="A1:IV392"/>
  <sheetViews>
    <sheetView showGridLines="0" tabSelected="1" topLeftCell="BP1" zoomScaleNormal="100" workbookViewId="0">
      <selection activeCell="DC19" sqref="DC19"/>
    </sheetView>
  </sheetViews>
  <sheetFormatPr baseColWidth="10" defaultColWidth="0.7109375" defaultRowHeight="15.75" customHeight="1"/>
  <cols>
    <col min="1" max="1" width="1.42578125" style="35" customWidth="1"/>
    <col min="2" max="2" width="2.42578125" style="35" customWidth="1"/>
    <col min="3" max="3" width="3.140625" style="35" customWidth="1"/>
    <col min="4" max="4" width="2.5703125" style="35" customWidth="1"/>
    <col min="5" max="5" width="0.7109375" style="35" customWidth="1"/>
    <col min="6" max="6" width="0.85546875" style="35" customWidth="1"/>
    <col min="7" max="7" width="2.42578125" style="35" customWidth="1"/>
    <col min="8" max="8" width="3.140625" style="35" customWidth="1"/>
    <col min="9" max="9" width="2.5703125" style="35" customWidth="1"/>
    <col min="10" max="10" width="0.7109375" style="35" customWidth="1"/>
    <col min="11" max="11" width="0.85546875" style="35" customWidth="1"/>
    <col min="12" max="12" width="2.42578125" style="35" customWidth="1"/>
    <col min="13" max="13" width="3.140625" style="35" customWidth="1"/>
    <col min="14" max="14" width="2.5703125" style="35" customWidth="1"/>
    <col min="15" max="15" width="0.7109375" style="35" customWidth="1"/>
    <col min="16" max="16" width="0.85546875" style="35" customWidth="1"/>
    <col min="17" max="17" width="2.42578125" style="35" customWidth="1"/>
    <col min="18" max="18" width="3.140625" style="35" customWidth="1"/>
    <col min="19" max="19" width="2.5703125" style="35" customWidth="1"/>
    <col min="20" max="20" width="0.7109375" style="35" customWidth="1"/>
    <col min="21" max="21" width="0.85546875" style="35" customWidth="1"/>
    <col min="22" max="22" width="2.42578125" style="35" customWidth="1"/>
    <col min="23" max="23" width="3.140625" style="35" customWidth="1"/>
    <col min="24" max="24" width="2.5703125" style="35" customWidth="1"/>
    <col min="25" max="25" width="0.7109375" style="35" customWidth="1"/>
    <col min="26" max="26" width="0.85546875" style="35" customWidth="1"/>
    <col min="27" max="27" width="2.42578125" style="35" customWidth="1"/>
    <col min="28" max="28" width="3.140625" style="35" customWidth="1"/>
    <col min="29" max="29" width="2.5703125" style="35" customWidth="1"/>
    <col min="30" max="30" width="0.7109375" style="35" customWidth="1"/>
    <col min="31" max="31" width="0.85546875" style="35" customWidth="1"/>
    <col min="32" max="32" width="2.42578125" style="35" customWidth="1"/>
    <col min="33" max="33" width="3.140625" style="35" customWidth="1"/>
    <col min="34" max="34" width="2.5703125" style="35" customWidth="1"/>
    <col min="35" max="35" width="0.7109375" style="35" customWidth="1"/>
    <col min="36" max="36" width="0.85546875" style="35" customWidth="1"/>
    <col min="37" max="37" width="2.42578125" style="35" customWidth="1"/>
    <col min="38" max="38" width="3.140625" style="35" customWidth="1"/>
    <col min="39" max="39" width="2.5703125" style="35" customWidth="1"/>
    <col min="40" max="40" width="0.7109375" style="35" customWidth="1"/>
    <col min="41" max="41" width="0.85546875" style="35" customWidth="1"/>
    <col min="42" max="42" width="2.42578125" style="35" customWidth="1"/>
    <col min="43" max="43" width="3.140625" style="35" customWidth="1"/>
    <col min="44" max="44" width="2.5703125" style="35" customWidth="1"/>
    <col min="45" max="45" width="0.7109375" style="35" customWidth="1"/>
    <col min="46" max="46" width="0.85546875" style="35" customWidth="1"/>
    <col min="47" max="47" width="2.42578125" style="35" customWidth="1"/>
    <col min="48" max="48" width="3.140625" style="35" customWidth="1"/>
    <col min="49" max="49" width="2.5703125" style="35" customWidth="1"/>
    <col min="50" max="50" width="0.7109375" style="35" customWidth="1"/>
    <col min="51" max="51" width="0.85546875" style="35" customWidth="1"/>
    <col min="52" max="52" width="2.42578125" style="35" customWidth="1"/>
    <col min="53" max="53" width="3.140625" style="35" customWidth="1"/>
    <col min="54" max="54" width="2.5703125" style="35" customWidth="1"/>
    <col min="55" max="55" width="0.7109375" style="35" customWidth="1"/>
    <col min="56" max="56" width="0.85546875" style="35" customWidth="1"/>
    <col min="57" max="57" width="2.42578125" style="35" customWidth="1"/>
    <col min="58" max="58" width="3.140625" style="35" customWidth="1"/>
    <col min="59" max="59" width="2.5703125" style="35" customWidth="1"/>
    <col min="60" max="60" width="0.7109375" style="35" customWidth="1"/>
    <col min="61" max="61" width="0.85546875" style="35" customWidth="1"/>
    <col min="62" max="62" width="2.42578125" style="35" customWidth="1"/>
    <col min="63" max="63" width="3.140625" style="35" customWidth="1"/>
    <col min="64" max="64" width="2.5703125" style="35" customWidth="1"/>
    <col min="65" max="65" width="0.7109375" style="35" customWidth="1"/>
    <col min="66" max="66" width="0.85546875" style="35" customWidth="1"/>
    <col min="67" max="67" width="2.42578125" style="35" customWidth="1"/>
    <col min="68" max="68" width="3.140625" style="35" customWidth="1"/>
    <col min="69" max="69" width="2.5703125" style="35" customWidth="1"/>
    <col min="70" max="70" width="0.7109375" style="35" customWidth="1"/>
    <col min="71" max="71" width="1.42578125" style="35" customWidth="1"/>
    <col min="72" max="72" width="2.42578125" style="35" customWidth="1"/>
    <col min="73" max="73" width="3.140625" style="35" customWidth="1"/>
    <col min="74" max="74" width="10.28515625" style="35" customWidth="1"/>
    <col min="75" max="75" width="0.7109375" style="35" customWidth="1"/>
    <col min="76" max="76" width="1.42578125" style="35" customWidth="1"/>
    <col min="77" max="77" width="2.42578125" style="35" customWidth="1"/>
    <col min="78" max="78" width="3.140625" style="35" customWidth="1"/>
    <col min="79" max="79" width="10.28515625" style="35" customWidth="1"/>
    <col min="80" max="80" width="0.7109375" style="35" customWidth="1"/>
    <col min="81" max="81" width="1.42578125" style="35" customWidth="1"/>
    <col min="82" max="82" width="2.42578125" style="35" customWidth="1"/>
    <col min="83" max="83" width="3.140625" style="35" customWidth="1"/>
    <col min="84" max="84" width="10.28515625" style="35" customWidth="1"/>
    <col min="85" max="85" width="0.7109375" style="35" customWidth="1"/>
    <col min="86" max="86" width="1.42578125" style="35" customWidth="1"/>
    <col min="87" max="87" width="2.42578125" style="35" customWidth="1"/>
    <col min="88" max="88" width="3.140625" style="35" customWidth="1"/>
    <col min="89" max="89" width="10.28515625" style="35" customWidth="1"/>
    <col min="90" max="90" width="0.7109375" style="35" customWidth="1"/>
    <col min="91" max="91" width="1.42578125" style="35" customWidth="1"/>
    <col min="92" max="92" width="2.42578125" style="35" customWidth="1"/>
    <col min="93" max="93" width="3.140625" style="35" customWidth="1"/>
    <col min="94" max="94" width="10.28515625" style="35" customWidth="1"/>
    <col min="95" max="95" width="0.7109375" style="35" customWidth="1"/>
    <col min="96" max="96" width="1.42578125" style="35" customWidth="1"/>
    <col min="97" max="97" width="2.42578125" style="35" customWidth="1"/>
    <col min="98" max="98" width="3.140625" style="35" customWidth="1"/>
    <col min="99" max="99" width="10.28515625" style="35" customWidth="1"/>
    <col min="100" max="100" width="0.7109375" style="35" customWidth="1"/>
    <col min="101" max="101" width="1.42578125" style="35" customWidth="1"/>
    <col min="102" max="102" width="2.42578125" style="35" customWidth="1"/>
    <col min="103" max="103" width="3.140625" style="35" customWidth="1"/>
    <col min="104" max="104" width="18.7109375" style="35" customWidth="1"/>
    <col min="105" max="105" width="16.7109375" style="35" customWidth="1"/>
    <col min="106" max="106" width="18.7109375" style="35" customWidth="1"/>
    <col min="107" max="107" width="10.7109375" style="35" customWidth="1"/>
    <col min="108" max="110" width="16.7109375" style="35" customWidth="1"/>
    <col min="111" max="111" width="0.7109375" style="35" customWidth="1"/>
    <col min="112" max="112" width="1.42578125" style="35" customWidth="1"/>
    <col min="113" max="113" width="2.42578125" style="35" customWidth="1"/>
    <col min="114" max="114" width="3.140625" style="35" customWidth="1"/>
    <col min="115" max="115" width="10.28515625" style="35" customWidth="1"/>
    <col min="116" max="116" width="0.7109375" style="35" customWidth="1"/>
    <col min="117" max="117" width="1.42578125" style="35" customWidth="1"/>
    <col min="118" max="118" width="2.42578125" style="35" customWidth="1"/>
    <col min="119" max="119" width="3.140625" style="35" customWidth="1"/>
    <col min="120" max="120" width="10.28515625" style="35" customWidth="1"/>
    <col min="121" max="121" width="0.7109375" style="35" customWidth="1"/>
    <col min="122" max="122" width="1.42578125" style="35" customWidth="1"/>
    <col min="123" max="123" width="2.42578125" style="35" customWidth="1"/>
    <col min="124" max="124" width="3.140625" style="35" customWidth="1"/>
    <col min="125" max="125" width="10.28515625" style="35" customWidth="1"/>
    <col min="126" max="126" width="0.7109375" style="35" customWidth="1"/>
    <col min="127" max="127" width="1.42578125" style="35" customWidth="1"/>
    <col min="128" max="128" width="2.42578125" style="35" customWidth="1"/>
    <col min="129" max="129" width="3.140625" style="35" customWidth="1"/>
    <col min="130" max="130" width="10.28515625" style="35" customWidth="1"/>
    <col min="131" max="131" width="0.7109375" style="35" customWidth="1"/>
    <col min="132" max="132" width="1.42578125" style="35" customWidth="1"/>
    <col min="133" max="133" width="2.42578125" style="35" customWidth="1"/>
    <col min="134" max="134" width="3.140625" style="35" customWidth="1"/>
    <col min="135" max="135" width="10.28515625" style="35" customWidth="1"/>
    <col min="136" max="136" width="0.7109375" style="35" customWidth="1"/>
    <col min="137" max="137" width="1.42578125" style="35" customWidth="1"/>
    <col min="138" max="138" width="2.42578125" style="35" customWidth="1"/>
    <col min="139" max="139" width="3.140625" style="35" customWidth="1"/>
    <col min="140" max="140" width="10.28515625" style="35" customWidth="1"/>
    <col min="141" max="141" width="0.7109375" style="35" customWidth="1"/>
    <col min="142" max="142" width="1.42578125" style="35" customWidth="1"/>
    <col min="143" max="143" width="2.42578125" style="35" customWidth="1"/>
    <col min="144" max="144" width="3.140625" style="35" customWidth="1"/>
    <col min="145" max="145" width="10.28515625" style="35" customWidth="1"/>
    <col min="146" max="146" width="0.7109375" style="35" customWidth="1"/>
    <col min="147" max="147" width="1.42578125" style="35" customWidth="1"/>
    <col min="148" max="148" width="2.42578125" style="35" customWidth="1"/>
    <col min="149" max="149" width="3.140625" style="35" customWidth="1"/>
    <col min="150" max="150" width="10.28515625" style="35" customWidth="1"/>
    <col min="151" max="151" width="0.7109375" style="35" customWidth="1"/>
    <col min="152" max="152" width="1.42578125" style="35" customWidth="1"/>
    <col min="153" max="153" width="2.42578125" style="35" customWidth="1"/>
    <col min="154" max="154" width="3.140625" style="35" customWidth="1"/>
    <col min="155" max="155" width="10.28515625" style="35" customWidth="1"/>
    <col min="156" max="156" width="0.7109375" style="35" customWidth="1"/>
    <col min="157" max="157" width="1.42578125" style="35" customWidth="1"/>
    <col min="158" max="158" width="2.42578125" style="35" customWidth="1"/>
    <col min="159" max="159" width="3.140625" style="35" customWidth="1"/>
    <col min="160" max="160" width="10.28515625" style="35" customWidth="1"/>
    <col min="161" max="161" width="0.7109375" style="35" customWidth="1"/>
    <col min="162" max="162" width="1.42578125" style="35" customWidth="1"/>
    <col min="163" max="163" width="2.42578125" style="35" customWidth="1"/>
    <col min="164" max="164" width="3.140625" style="35" customWidth="1"/>
    <col min="165" max="165" width="10.28515625" style="35" customWidth="1"/>
    <col min="166" max="166" width="0.7109375" style="35" customWidth="1"/>
    <col min="167" max="167" width="1.42578125" style="35" customWidth="1"/>
    <col min="168" max="168" width="2.42578125" style="35" customWidth="1"/>
    <col min="169" max="169" width="3.140625" style="35" customWidth="1"/>
    <col min="170" max="170" width="10.28515625" style="35" customWidth="1"/>
    <col min="171" max="171" width="0.7109375" style="35" customWidth="1"/>
    <col min="172" max="172" width="1.42578125" style="35" customWidth="1"/>
    <col min="173" max="173" width="2.42578125" style="35" customWidth="1"/>
    <col min="174" max="174" width="3.140625" style="35" customWidth="1"/>
    <col min="175" max="175" width="10.28515625" style="35" customWidth="1"/>
    <col min="176" max="176" width="0.7109375" style="35" customWidth="1"/>
    <col min="177" max="177" width="1.42578125" style="35" customWidth="1"/>
    <col min="178" max="178" width="2.42578125" style="35" customWidth="1"/>
    <col min="179" max="179" width="3.140625" style="35" customWidth="1"/>
    <col min="180" max="180" width="10.28515625" style="35" customWidth="1"/>
    <col min="181" max="181" width="0.7109375" style="35" customWidth="1"/>
    <col min="182" max="182" width="1.42578125" style="35" customWidth="1"/>
    <col min="183" max="183" width="2.42578125" style="35" customWidth="1"/>
    <col min="184" max="184" width="3.140625" style="35" customWidth="1"/>
    <col min="185" max="185" width="10.28515625" style="35" customWidth="1"/>
    <col min="186" max="186" width="0.7109375" style="35" customWidth="1"/>
    <col min="187" max="187" width="1.42578125" style="35" customWidth="1"/>
    <col min="188" max="188" width="2.42578125" style="35" customWidth="1"/>
    <col min="189" max="189" width="3.140625" style="35" customWidth="1"/>
    <col min="190" max="190" width="10.28515625" style="35" customWidth="1"/>
    <col min="191" max="191" width="0.7109375" style="35" customWidth="1"/>
    <col min="192" max="192" width="1.42578125" style="35" customWidth="1"/>
    <col min="193" max="193" width="2.42578125" style="35" customWidth="1"/>
    <col min="194" max="194" width="3.140625" style="35" customWidth="1"/>
    <col min="195" max="195" width="10.28515625" style="35" customWidth="1"/>
    <col min="196" max="196" width="0.7109375" style="35" customWidth="1"/>
    <col min="197" max="197" width="1.42578125" style="35" customWidth="1"/>
    <col min="198" max="198" width="2.42578125" style="35" customWidth="1"/>
    <col min="199" max="199" width="3.140625" style="35" customWidth="1"/>
    <col min="200" max="200" width="10.28515625" style="35" customWidth="1"/>
    <col min="201" max="201" width="0.7109375" style="35" customWidth="1"/>
    <col min="202" max="202" width="1.42578125" style="35" customWidth="1"/>
    <col min="203" max="203" width="2.42578125" style="35" customWidth="1"/>
    <col min="204" max="204" width="3.140625" style="35" customWidth="1"/>
    <col min="205" max="205" width="10.28515625" style="35" customWidth="1"/>
    <col min="206" max="206" width="0.7109375" style="35" customWidth="1"/>
    <col min="207" max="207" width="1.42578125" style="35" customWidth="1"/>
    <col min="208" max="208" width="2.42578125" style="35" customWidth="1"/>
    <col min="209" max="209" width="3.140625" style="35" customWidth="1"/>
    <col min="210" max="210" width="10.28515625" style="35" customWidth="1"/>
    <col min="211" max="211" width="0.7109375" style="35" customWidth="1"/>
    <col min="212" max="212" width="1.42578125" style="35" customWidth="1"/>
    <col min="213" max="213" width="2.42578125" style="35" customWidth="1"/>
    <col min="214" max="214" width="3.140625" style="35" customWidth="1"/>
    <col min="215" max="215" width="10.28515625" style="35" customWidth="1"/>
    <col min="216" max="216" width="0.7109375" style="35" customWidth="1"/>
    <col min="217" max="217" width="1.42578125" style="35" customWidth="1"/>
    <col min="218" max="218" width="2.42578125" style="35" customWidth="1"/>
    <col min="219" max="219" width="3.140625" style="35" customWidth="1"/>
    <col min="220" max="220" width="10.28515625" style="35" customWidth="1"/>
    <col min="221" max="221" width="0.7109375" style="35" customWidth="1"/>
    <col min="222" max="222" width="1.42578125" style="35" customWidth="1"/>
    <col min="223" max="223" width="2.42578125" style="35" customWidth="1"/>
    <col min="224" max="224" width="3.140625" style="35" customWidth="1"/>
    <col min="225" max="225" width="10.28515625" style="35" customWidth="1"/>
    <col min="226" max="226" width="0.7109375" style="35" customWidth="1"/>
    <col min="227" max="227" width="1.42578125" style="35" customWidth="1"/>
    <col min="228" max="228" width="2.42578125" style="35" customWidth="1"/>
    <col min="229" max="229" width="3.140625" style="35" customWidth="1"/>
    <col min="230" max="230" width="10.28515625" style="35" customWidth="1"/>
    <col min="231" max="231" width="0.7109375" style="35" customWidth="1"/>
    <col min="232" max="232" width="1.42578125" style="35" customWidth="1"/>
    <col min="233" max="233" width="2.42578125" style="35" customWidth="1"/>
    <col min="234" max="234" width="3.140625" style="35" customWidth="1"/>
    <col min="235" max="235" width="10.28515625" style="35" customWidth="1"/>
    <col min="236" max="236" width="0.7109375" style="35" customWidth="1"/>
    <col min="237" max="237" width="1.42578125" style="35" customWidth="1"/>
    <col min="238" max="238" width="2.42578125" style="35" customWidth="1"/>
    <col min="239" max="239" width="3.140625" style="35" customWidth="1"/>
    <col min="240" max="240" width="10.28515625" style="35" customWidth="1"/>
    <col min="241" max="241" width="0.7109375" style="35" customWidth="1"/>
    <col min="242" max="242" width="1.42578125" style="35" customWidth="1"/>
    <col min="243" max="243" width="2.42578125" style="35" customWidth="1"/>
    <col min="244" max="244" width="3.140625" style="35" customWidth="1"/>
    <col min="245" max="245" width="10.28515625" style="35" customWidth="1"/>
    <col min="246" max="246" width="0.7109375" style="35" customWidth="1"/>
    <col min="247" max="247" width="1.42578125" style="35" customWidth="1"/>
    <col min="248" max="248" width="2.42578125" style="35" customWidth="1"/>
    <col min="249" max="249" width="3.140625" style="35" customWidth="1"/>
    <col min="250" max="250" width="10.28515625" style="35" customWidth="1"/>
    <col min="251" max="251" width="0.7109375" style="35" customWidth="1"/>
    <col min="252" max="252" width="1.42578125" style="35" customWidth="1"/>
    <col min="253" max="253" width="2.42578125" style="35" customWidth="1"/>
    <col min="254" max="254" width="3.140625" style="35" customWidth="1"/>
    <col min="255" max="255" width="10.28515625" style="35" customWidth="1"/>
    <col min="256" max="16384" width="0.7109375" style="35"/>
  </cols>
  <sheetData>
    <row r="1" spans="1:256" ht="22.5" customHeight="1">
      <c r="A1" s="33"/>
      <c r="B1" s="33"/>
      <c r="C1" s="107">
        <f ca="1">TODAY()</f>
        <v>45116</v>
      </c>
      <c r="D1" s="107"/>
      <c r="E1" s="107"/>
      <c r="F1" s="107"/>
      <c r="G1" s="107"/>
      <c r="H1" s="107"/>
      <c r="I1" s="107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256" ht="19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6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98"/>
      <c r="AV2" s="98"/>
      <c r="AW2" s="98"/>
      <c r="AX2" s="98"/>
      <c r="AY2" s="98"/>
      <c r="AZ2" s="98"/>
      <c r="BA2" s="98"/>
      <c r="BB2" s="98"/>
      <c r="BC2" s="37"/>
      <c r="BD2" s="99">
        <v>2023</v>
      </c>
      <c r="BE2" s="100"/>
      <c r="BF2" s="100"/>
      <c r="BG2" s="33"/>
      <c r="BH2" s="33"/>
    </row>
    <row r="3" spans="1:256" ht="19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6"/>
      <c r="N3" s="33"/>
      <c r="O3" s="33"/>
      <c r="P3" s="33"/>
      <c r="Q3" s="33"/>
      <c r="R3" s="33"/>
      <c r="S3" s="38"/>
      <c r="T3" s="33"/>
      <c r="U3" s="33"/>
      <c r="V3" s="33"/>
      <c r="W3" s="39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CZ3" s="89"/>
    </row>
    <row r="4" spans="1:256" ht="19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97" t="s">
        <v>0</v>
      </c>
      <c r="AW4" s="97"/>
      <c r="AX4" s="97"/>
      <c r="AY4" s="97"/>
      <c r="AZ4" s="97"/>
      <c r="BA4" s="97"/>
      <c r="BB4" s="97"/>
      <c r="BC4" s="37"/>
      <c r="BD4" s="99">
        <v>1</v>
      </c>
      <c r="BE4" s="100"/>
      <c r="BF4" s="100"/>
      <c r="BG4" s="33"/>
      <c r="BH4" s="33"/>
    </row>
    <row r="5" spans="1:256" ht="22.5" customHeight="1">
      <c r="A5" s="33"/>
      <c r="B5" s="40" t="str">
        <f ca="1">PROPER(TEXT(TODAY(),"mmmm"))</f>
        <v>Juillet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256" s="41" customFormat="1" ht="24" customHeight="1">
      <c r="A6" s="37"/>
      <c r="B6" s="96"/>
      <c r="C6" s="96"/>
      <c r="D6" s="96"/>
      <c r="E6" s="96"/>
      <c r="F6" s="80"/>
      <c r="G6" s="96"/>
      <c r="H6" s="96"/>
      <c r="I6" s="96"/>
      <c r="J6" s="96"/>
      <c r="K6" s="80"/>
      <c r="L6" s="96"/>
      <c r="M6" s="96"/>
      <c r="N6" s="96"/>
      <c r="O6" s="96"/>
      <c r="P6" s="80"/>
      <c r="Q6" s="96"/>
      <c r="R6" s="96"/>
      <c r="S6" s="96"/>
      <c r="T6" s="96"/>
      <c r="U6" s="80"/>
      <c r="V6" s="96"/>
      <c r="W6" s="96"/>
      <c r="X6" s="96"/>
      <c r="Y6" s="96"/>
      <c r="Z6" s="80"/>
      <c r="AA6" s="96"/>
      <c r="AB6" s="96"/>
      <c r="AC6" s="96"/>
      <c r="AD6" s="96"/>
      <c r="AE6" s="80"/>
      <c r="AF6" s="96"/>
      <c r="AG6" s="96"/>
      <c r="AH6" s="96"/>
      <c r="AI6" s="96"/>
      <c r="AJ6" s="80"/>
      <c r="AK6" s="96"/>
      <c r="AL6" s="96"/>
      <c r="AM6" s="96"/>
      <c r="AN6" s="96"/>
      <c r="AO6" s="80"/>
      <c r="AP6" s="96"/>
      <c r="AQ6" s="96"/>
      <c r="AR6" s="96"/>
      <c r="AS6" s="96"/>
      <c r="AT6" s="80"/>
      <c r="AU6" s="96"/>
      <c r="AV6" s="96"/>
      <c r="AW6" s="96"/>
      <c r="AX6" s="96"/>
      <c r="AY6" s="80"/>
      <c r="AZ6" s="96"/>
      <c r="BA6" s="96"/>
      <c r="BB6" s="96"/>
      <c r="BC6" s="96"/>
      <c r="BD6" s="80"/>
      <c r="BE6" s="96"/>
      <c r="BF6" s="96"/>
      <c r="BG6" s="96"/>
      <c r="BH6" s="96"/>
      <c r="BI6" s="81"/>
      <c r="BJ6" s="96"/>
      <c r="BK6" s="96"/>
      <c r="BL6" s="96"/>
      <c r="BM6" s="96"/>
      <c r="BN6" s="81"/>
      <c r="BO6" s="96"/>
      <c r="BP6" s="96"/>
      <c r="BQ6" s="96"/>
      <c r="BR6" s="96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44" customFormat="1" ht="19.5" customHeight="1">
      <c r="A7" s="42"/>
      <c r="B7" s="95"/>
      <c r="C7" s="95"/>
      <c r="D7" s="95"/>
      <c r="E7" s="95"/>
      <c r="F7" s="82"/>
      <c r="G7" s="95"/>
      <c r="H7" s="95"/>
      <c r="I7" s="95"/>
      <c r="J7" s="95"/>
      <c r="K7" s="82"/>
      <c r="L7" s="95"/>
      <c r="M7" s="95"/>
      <c r="N7" s="95"/>
      <c r="O7" s="95"/>
      <c r="P7" s="82"/>
      <c r="Q7" s="95"/>
      <c r="R7" s="95"/>
      <c r="S7" s="95"/>
      <c r="T7" s="95"/>
      <c r="U7" s="82"/>
      <c r="V7" s="95"/>
      <c r="W7" s="95"/>
      <c r="X7" s="95"/>
      <c r="Y7" s="95"/>
      <c r="Z7" s="82"/>
      <c r="AA7" s="95"/>
      <c r="AB7" s="95"/>
      <c r="AC7" s="95"/>
      <c r="AD7" s="95"/>
      <c r="AE7" s="82"/>
      <c r="AF7" s="95"/>
      <c r="AG7" s="95"/>
      <c r="AH7" s="95"/>
      <c r="AI7" s="95"/>
      <c r="AJ7" s="82"/>
      <c r="AK7" s="95"/>
      <c r="AL7" s="95"/>
      <c r="AM7" s="95"/>
      <c r="AN7" s="95"/>
      <c r="AO7" s="82"/>
      <c r="AP7" s="95"/>
      <c r="AQ7" s="95"/>
      <c r="AR7" s="95"/>
      <c r="AS7" s="95"/>
      <c r="AT7" s="82"/>
      <c r="AU7" s="95"/>
      <c r="AV7" s="95"/>
      <c r="AW7" s="95"/>
      <c r="AX7" s="95"/>
      <c r="AY7" s="82"/>
      <c r="AZ7" s="95"/>
      <c r="BA7" s="95"/>
      <c r="BB7" s="95"/>
      <c r="BC7" s="95"/>
      <c r="BD7" s="82"/>
      <c r="BE7" s="95"/>
      <c r="BF7" s="95"/>
      <c r="BG7" s="95"/>
      <c r="BH7" s="95"/>
      <c r="BI7" s="83"/>
      <c r="BJ7" s="95"/>
      <c r="BK7" s="95"/>
      <c r="BL7" s="95"/>
      <c r="BM7" s="95"/>
      <c r="BN7" s="83"/>
      <c r="BO7" s="95"/>
      <c r="BP7" s="95"/>
      <c r="BQ7" s="95"/>
      <c r="BR7" s="95"/>
      <c r="BS7" s="35"/>
      <c r="BT7" s="35"/>
      <c r="BU7" s="35"/>
      <c r="BV7" s="43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108"/>
      <c r="CJ7" s="108"/>
      <c r="CK7" s="108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ht="17.25" customHeight="1">
      <c r="A8" s="45"/>
      <c r="B8" s="84"/>
      <c r="C8" s="85"/>
      <c r="D8" s="86"/>
      <c r="E8" s="84"/>
      <c r="F8" s="84"/>
      <c r="G8" s="84"/>
      <c r="H8" s="85"/>
      <c r="I8" s="86"/>
      <c r="J8" s="84"/>
      <c r="K8" s="84"/>
      <c r="L8" s="84"/>
      <c r="M8" s="85"/>
      <c r="N8" s="86"/>
      <c r="O8" s="84"/>
      <c r="P8" s="84"/>
      <c r="Q8" s="84"/>
      <c r="R8" s="85"/>
      <c r="S8" s="86"/>
      <c r="T8" s="84"/>
      <c r="U8" s="84"/>
      <c r="V8" s="84"/>
      <c r="W8" s="85"/>
      <c r="X8" s="86"/>
      <c r="Y8" s="84"/>
      <c r="Z8" s="84"/>
      <c r="AA8" s="84"/>
      <c r="AB8" s="85"/>
      <c r="AC8" s="86"/>
      <c r="AD8" s="84"/>
      <c r="AE8" s="84"/>
      <c r="AF8" s="84"/>
      <c r="AG8" s="85"/>
      <c r="AH8" s="86"/>
      <c r="AI8" s="84"/>
      <c r="AJ8" s="84"/>
      <c r="AK8" s="84"/>
      <c r="AL8" s="85"/>
      <c r="AM8" s="86"/>
      <c r="AN8" s="84"/>
      <c r="AO8" s="84"/>
      <c r="AP8" s="84"/>
      <c r="AQ8" s="85"/>
      <c r="AR8" s="86"/>
      <c r="AS8" s="84"/>
      <c r="AT8" s="84"/>
      <c r="AU8" s="84"/>
      <c r="AV8" s="85"/>
      <c r="AW8" s="86"/>
      <c r="AX8" s="84"/>
      <c r="AY8" s="84"/>
      <c r="AZ8" s="84"/>
      <c r="BA8" s="85"/>
      <c r="BB8" s="86"/>
      <c r="BC8" s="84"/>
      <c r="BD8" s="84"/>
      <c r="BE8" s="84"/>
      <c r="BF8" s="85"/>
      <c r="BG8" s="86"/>
      <c r="BH8" s="84"/>
      <c r="BI8" s="87"/>
      <c r="BJ8" s="84"/>
      <c r="BK8" s="85"/>
      <c r="BL8" s="86"/>
      <c r="BM8" s="84"/>
      <c r="BN8" s="87"/>
      <c r="BO8" s="84"/>
      <c r="BP8" s="85"/>
      <c r="BQ8" s="86"/>
      <c r="BR8" s="84"/>
      <c r="BV8" s="43"/>
    </row>
    <row r="9" spans="1:256" ht="17.25" customHeight="1">
      <c r="A9" s="45"/>
      <c r="B9" s="84"/>
      <c r="C9" s="85"/>
      <c r="D9" s="86"/>
      <c r="E9" s="84"/>
      <c r="F9" s="84"/>
      <c r="G9" s="84"/>
      <c r="H9" s="85"/>
      <c r="I9" s="86"/>
      <c r="J9" s="84"/>
      <c r="K9" s="84"/>
      <c r="L9" s="84"/>
      <c r="M9" s="85"/>
      <c r="N9" s="86"/>
      <c r="O9" s="84"/>
      <c r="P9" s="84"/>
      <c r="Q9" s="84"/>
      <c r="R9" s="85"/>
      <c r="S9" s="86"/>
      <c r="T9" s="84"/>
      <c r="U9" s="84"/>
      <c r="V9" s="84"/>
      <c r="W9" s="85"/>
      <c r="X9" s="86"/>
      <c r="Y9" s="84"/>
      <c r="Z9" s="84"/>
      <c r="AA9" s="84"/>
      <c r="AB9" s="85"/>
      <c r="AC9" s="86"/>
      <c r="AD9" s="84"/>
      <c r="AE9" s="84"/>
      <c r="AF9" s="84"/>
      <c r="AG9" s="85"/>
      <c r="AH9" s="86"/>
      <c r="AI9" s="84"/>
      <c r="AJ9" s="84"/>
      <c r="AK9" s="84"/>
      <c r="AL9" s="85"/>
      <c r="AM9" s="86"/>
      <c r="AN9" s="84"/>
      <c r="AO9" s="84"/>
      <c r="AP9" s="84"/>
      <c r="AQ9" s="85"/>
      <c r="AR9" s="86"/>
      <c r="AS9" s="84"/>
      <c r="AT9" s="84"/>
      <c r="AU9" s="84"/>
      <c r="AV9" s="85"/>
      <c r="AW9" s="86"/>
      <c r="AX9" s="84"/>
      <c r="AY9" s="84"/>
      <c r="AZ9" s="84"/>
      <c r="BA9" s="85"/>
      <c r="BB9" s="86"/>
      <c r="BC9" s="84"/>
      <c r="BD9" s="84"/>
      <c r="BE9" s="84"/>
      <c r="BF9" s="85"/>
      <c r="BG9" s="86"/>
      <c r="BH9" s="84"/>
      <c r="BI9" s="87"/>
      <c r="BJ9" s="84"/>
      <c r="BK9" s="85"/>
      <c r="BL9" s="86"/>
      <c r="BM9" s="84"/>
      <c r="BN9" s="87"/>
      <c r="BO9" s="84"/>
      <c r="BP9" s="85"/>
      <c r="BQ9" s="86"/>
      <c r="BR9" s="84"/>
    </row>
    <row r="10" spans="1:256" ht="17.25" customHeight="1">
      <c r="A10" s="45"/>
      <c r="B10" s="84"/>
      <c r="C10" s="85"/>
      <c r="D10" s="86"/>
      <c r="E10" s="84"/>
      <c r="F10" s="84"/>
      <c r="G10" s="84"/>
      <c r="H10" s="85"/>
      <c r="I10" s="86"/>
      <c r="J10" s="84"/>
      <c r="K10" s="84"/>
      <c r="L10" s="84"/>
      <c r="M10" s="85"/>
      <c r="N10" s="86"/>
      <c r="O10" s="84"/>
      <c r="P10" s="84"/>
      <c r="Q10" s="84"/>
      <c r="R10" s="85"/>
      <c r="S10" s="86"/>
      <c r="T10" s="84"/>
      <c r="U10" s="84"/>
      <c r="V10" s="84"/>
      <c r="W10" s="85"/>
      <c r="X10" s="86"/>
      <c r="Y10" s="84"/>
      <c r="Z10" s="84"/>
      <c r="AA10" s="84"/>
      <c r="AB10" s="85"/>
      <c r="AC10" s="86"/>
      <c r="AD10" s="84"/>
      <c r="AE10" s="84"/>
      <c r="AF10" s="84"/>
      <c r="AG10" s="85"/>
      <c r="AH10" s="86"/>
      <c r="AI10" s="84"/>
      <c r="AJ10" s="84"/>
      <c r="AK10" s="84"/>
      <c r="AL10" s="85"/>
      <c r="AM10" s="86"/>
      <c r="AN10" s="84"/>
      <c r="AO10" s="84"/>
      <c r="AP10" s="84"/>
      <c r="AQ10" s="85"/>
      <c r="AR10" s="86"/>
      <c r="AS10" s="84"/>
      <c r="AT10" s="84"/>
      <c r="AU10" s="84"/>
      <c r="AV10" s="85"/>
      <c r="AW10" s="86"/>
      <c r="AX10" s="84"/>
      <c r="AY10" s="84"/>
      <c r="AZ10" s="84"/>
      <c r="BA10" s="85"/>
      <c r="BB10" s="86"/>
      <c r="BC10" s="84"/>
      <c r="BD10" s="84"/>
      <c r="BE10" s="84"/>
      <c r="BF10" s="85"/>
      <c r="BG10" s="86"/>
      <c r="BH10" s="84"/>
      <c r="BI10" s="87"/>
      <c r="BJ10" s="84"/>
      <c r="BK10" s="85"/>
      <c r="BL10" s="86"/>
      <c r="BM10" s="84"/>
      <c r="BN10" s="87"/>
      <c r="BO10" s="84"/>
      <c r="BP10" s="85"/>
      <c r="BQ10" s="86"/>
      <c r="BR10" s="84"/>
    </row>
    <row r="11" spans="1:256" ht="17.25" customHeight="1">
      <c r="A11" s="45"/>
      <c r="B11" s="84"/>
      <c r="C11" s="85"/>
      <c r="D11" s="86"/>
      <c r="E11" s="84"/>
      <c r="F11" s="84"/>
      <c r="G11" s="84"/>
      <c r="H11" s="85"/>
      <c r="I11" s="86"/>
      <c r="J11" s="84"/>
      <c r="K11" s="84"/>
      <c r="L11" s="84"/>
      <c r="M11" s="85"/>
      <c r="N11" s="86"/>
      <c r="O11" s="84"/>
      <c r="P11" s="84"/>
      <c r="Q11" s="84"/>
      <c r="R11" s="85"/>
      <c r="S11" s="86"/>
      <c r="T11" s="84"/>
      <c r="U11" s="84"/>
      <c r="V11" s="84"/>
      <c r="W11" s="85"/>
      <c r="X11" s="86"/>
      <c r="Y11" s="84"/>
      <c r="Z11" s="84"/>
      <c r="AA11" s="84"/>
      <c r="AB11" s="85"/>
      <c r="AC11" s="86"/>
      <c r="AD11" s="84"/>
      <c r="AE11" s="84"/>
      <c r="AF11" s="84"/>
      <c r="AG11" s="85"/>
      <c r="AH11" s="86"/>
      <c r="AI11" s="84"/>
      <c r="AJ11" s="84"/>
      <c r="AK11" s="84"/>
      <c r="AL11" s="85"/>
      <c r="AM11" s="86"/>
      <c r="AN11" s="84"/>
      <c r="AO11" s="84"/>
      <c r="AP11" s="84"/>
      <c r="AQ11" s="85"/>
      <c r="AR11" s="86"/>
      <c r="AS11" s="84"/>
      <c r="AT11" s="84"/>
      <c r="AU11" s="84"/>
      <c r="AV11" s="85"/>
      <c r="AW11" s="86"/>
      <c r="AX11" s="84"/>
      <c r="AY11" s="84"/>
      <c r="AZ11" s="84"/>
      <c r="BA11" s="85"/>
      <c r="BB11" s="86"/>
      <c r="BC11" s="84"/>
      <c r="BD11" s="84"/>
      <c r="BE11" s="84"/>
      <c r="BF11" s="85"/>
      <c r="BG11" s="86"/>
      <c r="BH11" s="84"/>
      <c r="BI11" s="87"/>
      <c r="BJ11" s="84"/>
      <c r="BK11" s="85"/>
      <c r="BL11" s="86"/>
      <c r="BM11" s="84"/>
      <c r="BN11" s="87"/>
      <c r="BO11" s="84"/>
      <c r="BP11" s="85"/>
      <c r="BQ11" s="86"/>
      <c r="BR11" s="84"/>
    </row>
    <row r="12" spans="1:256" ht="17.25" customHeight="1">
      <c r="A12" s="45"/>
      <c r="B12" s="84"/>
      <c r="C12" s="85"/>
      <c r="D12" s="86"/>
      <c r="E12" s="84"/>
      <c r="F12" s="84"/>
      <c r="G12" s="84"/>
      <c r="H12" s="85"/>
      <c r="I12" s="86"/>
      <c r="J12" s="84"/>
      <c r="K12" s="84"/>
      <c r="L12" s="84"/>
      <c r="M12" s="85"/>
      <c r="N12" s="86"/>
      <c r="O12" s="84"/>
      <c r="P12" s="84"/>
      <c r="Q12" s="84"/>
      <c r="R12" s="85"/>
      <c r="S12" s="86"/>
      <c r="T12" s="84"/>
      <c r="U12" s="84"/>
      <c r="V12" s="84"/>
      <c r="W12" s="85"/>
      <c r="X12" s="86"/>
      <c r="Y12" s="84"/>
      <c r="Z12" s="84"/>
      <c r="AA12" s="84"/>
      <c r="AB12" s="85"/>
      <c r="AC12" s="86"/>
      <c r="AD12" s="84"/>
      <c r="AE12" s="84"/>
      <c r="AF12" s="84"/>
      <c r="AG12" s="85"/>
      <c r="AH12" s="86"/>
      <c r="AI12" s="84"/>
      <c r="AJ12" s="84"/>
      <c r="AK12" s="84"/>
      <c r="AL12" s="85"/>
      <c r="AM12" s="86"/>
      <c r="AN12" s="84"/>
      <c r="AO12" s="84"/>
      <c r="AP12" s="84"/>
      <c r="AQ12" s="85"/>
      <c r="AR12" s="86"/>
      <c r="AS12" s="84"/>
      <c r="AT12" s="84"/>
      <c r="AU12" s="84"/>
      <c r="AV12" s="85"/>
      <c r="AW12" s="86"/>
      <c r="AX12" s="84"/>
      <c r="AY12" s="84"/>
      <c r="AZ12" s="84"/>
      <c r="BA12" s="85"/>
      <c r="BB12" s="86"/>
      <c r="BC12" s="84"/>
      <c r="BD12" s="84"/>
      <c r="BE12" s="84"/>
      <c r="BF12" s="85"/>
      <c r="BG12" s="86"/>
      <c r="BH12" s="84"/>
      <c r="BI12" s="87"/>
      <c r="BJ12" s="84"/>
      <c r="BK12" s="85"/>
      <c r="BL12" s="86"/>
      <c r="BM12" s="84"/>
      <c r="BN12" s="87"/>
      <c r="BO12" s="84"/>
      <c r="BP12" s="85"/>
      <c r="BQ12" s="86"/>
      <c r="BR12" s="84"/>
    </row>
    <row r="13" spans="1:256" ht="17.25" customHeight="1">
      <c r="A13" s="45"/>
      <c r="B13" s="84"/>
      <c r="C13" s="85"/>
      <c r="D13" s="86"/>
      <c r="E13" s="84"/>
      <c r="F13" s="84"/>
      <c r="G13" s="84"/>
      <c r="H13" s="85"/>
      <c r="I13" s="86"/>
      <c r="J13" s="84"/>
      <c r="K13" s="84"/>
      <c r="L13" s="84"/>
      <c r="M13" s="85"/>
      <c r="N13" s="86"/>
      <c r="O13" s="84"/>
      <c r="P13" s="84"/>
      <c r="Q13" s="84"/>
      <c r="R13" s="85"/>
      <c r="S13" s="86"/>
      <c r="T13" s="84"/>
      <c r="U13" s="84"/>
      <c r="V13" s="84"/>
      <c r="W13" s="85"/>
      <c r="X13" s="86"/>
      <c r="Y13" s="84"/>
      <c r="Z13" s="84"/>
      <c r="AA13" s="84"/>
      <c r="AB13" s="85"/>
      <c r="AC13" s="86"/>
      <c r="AD13" s="84"/>
      <c r="AE13" s="84"/>
      <c r="AF13" s="84"/>
      <c r="AG13" s="85"/>
      <c r="AH13" s="86"/>
      <c r="AI13" s="84"/>
      <c r="AJ13" s="84"/>
      <c r="AK13" s="84"/>
      <c r="AL13" s="85"/>
      <c r="AM13" s="86"/>
      <c r="AN13" s="84"/>
      <c r="AO13" s="84"/>
      <c r="AP13" s="84"/>
      <c r="AQ13" s="85"/>
      <c r="AR13" s="86"/>
      <c r="AS13" s="84"/>
      <c r="AT13" s="84"/>
      <c r="AU13" s="84"/>
      <c r="AV13" s="85"/>
      <c r="AW13" s="86"/>
      <c r="AX13" s="84"/>
      <c r="AY13" s="84"/>
      <c r="AZ13" s="84"/>
      <c r="BA13" s="85"/>
      <c r="BB13" s="86"/>
      <c r="BC13" s="84"/>
      <c r="BD13" s="84"/>
      <c r="BE13" s="84"/>
      <c r="BF13" s="85"/>
      <c r="BG13" s="86"/>
      <c r="BH13" s="84"/>
      <c r="BI13" s="87"/>
      <c r="BJ13" s="84"/>
      <c r="BK13" s="85"/>
      <c r="BL13" s="86"/>
      <c r="BM13" s="84"/>
      <c r="BN13" s="87"/>
      <c r="BO13" s="84"/>
      <c r="BP13" s="85"/>
      <c r="BQ13" s="86"/>
      <c r="BR13" s="84"/>
    </row>
    <row r="14" spans="1:256" ht="17.25" customHeight="1">
      <c r="A14" s="45"/>
      <c r="B14" s="84"/>
      <c r="C14" s="85"/>
      <c r="D14" s="86"/>
      <c r="E14" s="84"/>
      <c r="F14" s="84"/>
      <c r="G14" s="84"/>
      <c r="H14" s="85"/>
      <c r="I14" s="86"/>
      <c r="J14" s="84"/>
      <c r="K14" s="84"/>
      <c r="L14" s="84"/>
      <c r="M14" s="85"/>
      <c r="N14" s="86"/>
      <c r="O14" s="84"/>
      <c r="P14" s="84"/>
      <c r="Q14" s="84"/>
      <c r="R14" s="85"/>
      <c r="S14" s="86"/>
      <c r="T14" s="84"/>
      <c r="U14" s="84"/>
      <c r="V14" s="84"/>
      <c r="W14" s="85"/>
      <c r="X14" s="86"/>
      <c r="Y14" s="84"/>
      <c r="Z14" s="84"/>
      <c r="AA14" s="84"/>
      <c r="AB14" s="85"/>
      <c r="AC14" s="86"/>
      <c r="AD14" s="84"/>
      <c r="AE14" s="84"/>
      <c r="AF14" s="84"/>
      <c r="AG14" s="85"/>
      <c r="AH14" s="86"/>
      <c r="AI14" s="84"/>
      <c r="AJ14" s="84"/>
      <c r="AK14" s="84"/>
      <c r="AL14" s="85"/>
      <c r="AM14" s="86"/>
      <c r="AN14" s="84"/>
      <c r="AO14" s="84"/>
      <c r="AP14" s="84"/>
      <c r="AQ14" s="85"/>
      <c r="AR14" s="86"/>
      <c r="AS14" s="84"/>
      <c r="AT14" s="84"/>
      <c r="AU14" s="84"/>
      <c r="AV14" s="85"/>
      <c r="AW14" s="86"/>
      <c r="AX14" s="84"/>
      <c r="AY14" s="84"/>
      <c r="AZ14" s="84"/>
      <c r="BA14" s="85"/>
      <c r="BB14" s="86"/>
      <c r="BC14" s="84"/>
      <c r="BD14" s="84"/>
      <c r="BE14" s="84"/>
      <c r="BF14" s="85"/>
      <c r="BG14" s="86"/>
      <c r="BH14" s="84"/>
      <c r="BI14" s="87"/>
      <c r="BJ14" s="84"/>
      <c r="BK14" s="85"/>
      <c r="BL14" s="86"/>
      <c r="BM14" s="84"/>
      <c r="BN14" s="87"/>
      <c r="BO14" s="84"/>
      <c r="BP14" s="85"/>
      <c r="BQ14" s="86"/>
      <c r="BR14" s="84"/>
      <c r="DA14" s="90"/>
    </row>
    <row r="15" spans="1:256" ht="17.25" customHeight="1" thickBot="1">
      <c r="A15" s="45"/>
      <c r="B15" s="84"/>
      <c r="C15" s="85"/>
      <c r="D15" s="86"/>
      <c r="E15" s="84"/>
      <c r="F15" s="84"/>
      <c r="G15" s="84"/>
      <c r="H15" s="85"/>
      <c r="I15" s="86"/>
      <c r="J15" s="84"/>
      <c r="K15" s="84"/>
      <c r="L15" s="84"/>
      <c r="M15" s="85"/>
      <c r="N15" s="86"/>
      <c r="O15" s="84"/>
      <c r="P15" s="84"/>
      <c r="Q15" s="84"/>
      <c r="R15" s="85"/>
      <c r="S15" s="86"/>
      <c r="T15" s="84"/>
      <c r="U15" s="84"/>
      <c r="V15" s="84"/>
      <c r="W15" s="85"/>
      <c r="X15" s="86"/>
      <c r="Y15" s="84"/>
      <c r="Z15" s="84"/>
      <c r="AA15" s="84"/>
      <c r="AB15" s="85"/>
      <c r="AC15" s="86"/>
      <c r="AD15" s="84"/>
      <c r="AE15" s="84"/>
      <c r="AF15" s="84"/>
      <c r="AG15" s="85"/>
      <c r="AH15" s="86"/>
      <c r="AI15" s="84"/>
      <c r="AJ15" s="84"/>
      <c r="AK15" s="84"/>
      <c r="AL15" s="85"/>
      <c r="AM15" s="86"/>
      <c r="AN15" s="84"/>
      <c r="AO15" s="84"/>
      <c r="AP15" s="84"/>
      <c r="AQ15" s="85"/>
      <c r="AR15" s="86"/>
      <c r="AS15" s="84"/>
      <c r="AT15" s="84"/>
      <c r="AU15" s="84"/>
      <c r="AV15" s="85"/>
      <c r="AW15" s="86"/>
      <c r="AX15" s="84"/>
      <c r="AY15" s="84"/>
      <c r="AZ15" s="84"/>
      <c r="BA15" s="85"/>
      <c r="BB15" s="86"/>
      <c r="BC15" s="84"/>
      <c r="BD15" s="84"/>
      <c r="BE15" s="84"/>
      <c r="BF15" s="85"/>
      <c r="BG15" s="86"/>
      <c r="BH15" s="84"/>
      <c r="BI15" s="87"/>
      <c r="BJ15" s="84"/>
      <c r="BK15" s="85"/>
      <c r="BL15" s="86"/>
      <c r="BM15" s="84"/>
      <c r="BN15" s="87"/>
      <c r="BO15" s="84"/>
      <c r="BP15" s="85"/>
      <c r="BQ15" s="86"/>
      <c r="BR15" s="84"/>
    </row>
    <row r="16" spans="1:256" ht="17.25" customHeight="1" thickTop="1">
      <c r="A16" s="45"/>
      <c r="B16" s="84"/>
      <c r="C16" s="85"/>
      <c r="D16" s="86"/>
      <c r="E16" s="84"/>
      <c r="F16" s="84"/>
      <c r="G16" s="84"/>
      <c r="H16" s="85"/>
      <c r="I16" s="86"/>
      <c r="J16" s="84"/>
      <c r="K16" s="84"/>
      <c r="L16" s="84"/>
      <c r="M16" s="85"/>
      <c r="N16" s="86"/>
      <c r="O16" s="84"/>
      <c r="P16" s="84"/>
      <c r="Q16" s="84"/>
      <c r="R16" s="85"/>
      <c r="S16" s="86"/>
      <c r="T16" s="84"/>
      <c r="U16" s="84"/>
      <c r="V16" s="84"/>
      <c r="W16" s="85"/>
      <c r="X16" s="86"/>
      <c r="Y16" s="84"/>
      <c r="Z16" s="84"/>
      <c r="AA16" s="84"/>
      <c r="AB16" s="85"/>
      <c r="AC16" s="86"/>
      <c r="AD16" s="84"/>
      <c r="AE16" s="84"/>
      <c r="AF16" s="84"/>
      <c r="AG16" s="85"/>
      <c r="AH16" s="86"/>
      <c r="AI16" s="84"/>
      <c r="AJ16" s="84"/>
      <c r="AK16" s="84"/>
      <c r="AL16" s="85"/>
      <c r="AM16" s="86"/>
      <c r="AN16" s="84"/>
      <c r="AO16" s="84"/>
      <c r="AP16" s="84"/>
      <c r="AQ16" s="85"/>
      <c r="AR16" s="86"/>
      <c r="AS16" s="84"/>
      <c r="AT16" s="84"/>
      <c r="AU16" s="84"/>
      <c r="AV16" s="85"/>
      <c r="AW16" s="86"/>
      <c r="AX16" s="84"/>
      <c r="AY16" s="84"/>
      <c r="AZ16" s="84"/>
      <c r="BA16" s="85"/>
      <c r="BB16" s="86"/>
      <c r="BC16" s="84"/>
      <c r="BD16" s="84"/>
      <c r="BE16" s="84"/>
      <c r="BF16" s="85"/>
      <c r="BG16" s="86"/>
      <c r="BH16" s="84"/>
      <c r="BI16" s="87"/>
      <c r="BJ16" s="84"/>
      <c r="BK16" s="85"/>
      <c r="BL16" s="86"/>
      <c r="BM16" s="84"/>
      <c r="BN16" s="87"/>
      <c r="BO16" s="84"/>
      <c r="BP16" s="85"/>
      <c r="BQ16" s="86"/>
      <c r="BR16" s="84"/>
      <c r="CZ16" s="105" t="s">
        <v>12</v>
      </c>
      <c r="DA16" s="106"/>
      <c r="DB16" s="93">
        <v>45351</v>
      </c>
      <c r="DC16" s="94" t="s">
        <v>36</v>
      </c>
      <c r="DD16" s="52"/>
      <c r="DE16" s="52"/>
      <c r="DF16" s="53"/>
    </row>
    <row r="17" spans="1:110" ht="17.25" customHeight="1">
      <c r="A17" s="45"/>
      <c r="B17" s="84"/>
      <c r="C17" s="85"/>
      <c r="D17" s="86"/>
      <c r="E17" s="84"/>
      <c r="F17" s="84"/>
      <c r="G17" s="84"/>
      <c r="H17" s="85"/>
      <c r="I17" s="86"/>
      <c r="J17" s="84"/>
      <c r="K17" s="84"/>
      <c r="L17" s="84"/>
      <c r="M17" s="85"/>
      <c r="N17" s="86"/>
      <c r="O17" s="84"/>
      <c r="P17" s="84"/>
      <c r="Q17" s="84"/>
      <c r="R17" s="85"/>
      <c r="S17" s="86"/>
      <c r="T17" s="84"/>
      <c r="U17" s="84"/>
      <c r="V17" s="84"/>
      <c r="W17" s="85"/>
      <c r="X17" s="86"/>
      <c r="Y17" s="84"/>
      <c r="Z17" s="84"/>
      <c r="AA17" s="84"/>
      <c r="AB17" s="85"/>
      <c r="AC17" s="86"/>
      <c r="AD17" s="84"/>
      <c r="AE17" s="84"/>
      <c r="AF17" s="84"/>
      <c r="AG17" s="85"/>
      <c r="AH17" s="86"/>
      <c r="AI17" s="84"/>
      <c r="AJ17" s="84"/>
      <c r="AK17" s="84"/>
      <c r="AL17" s="85"/>
      <c r="AM17" s="86"/>
      <c r="AN17" s="84"/>
      <c r="AO17" s="84"/>
      <c r="AP17" s="84"/>
      <c r="AQ17" s="85"/>
      <c r="AR17" s="86"/>
      <c r="AS17" s="84"/>
      <c r="AT17" s="84"/>
      <c r="AU17" s="84"/>
      <c r="AV17" s="85"/>
      <c r="AW17" s="86"/>
      <c r="AX17" s="84"/>
      <c r="AY17" s="84"/>
      <c r="AZ17" s="84"/>
      <c r="BA17" s="85"/>
      <c r="BB17" s="86"/>
      <c r="BC17" s="84"/>
      <c r="BD17" s="84"/>
      <c r="BE17" s="84"/>
      <c r="BF17" s="85"/>
      <c r="BG17" s="86"/>
      <c r="BH17" s="84"/>
      <c r="BI17" s="87"/>
      <c r="BJ17" s="84"/>
      <c r="BK17" s="85"/>
      <c r="BL17" s="86"/>
      <c r="BM17" s="84"/>
      <c r="BN17" s="87"/>
      <c r="BO17" s="84"/>
      <c r="BP17" s="85"/>
      <c r="BQ17" s="86"/>
      <c r="BR17" s="84"/>
      <c r="CZ17" s="54" t="s">
        <v>13</v>
      </c>
      <c r="DA17" s="55">
        <f ca="1">DATEDIF("1/1/"&amp;annee,TODAY(),"d")</f>
        <v>189</v>
      </c>
      <c r="DB17" s="91" t="s">
        <v>13</v>
      </c>
      <c r="DC17" s="92">
        <f>DATEDIF("1/1/"&amp;annee,DB16,"d")</f>
        <v>424</v>
      </c>
      <c r="DD17" s="52"/>
      <c r="DE17" s="52"/>
      <c r="DF17" s="53"/>
    </row>
    <row r="18" spans="1:110" ht="17.25" customHeight="1">
      <c r="A18" s="45"/>
      <c r="B18" s="84"/>
      <c r="C18" s="85"/>
      <c r="D18" s="86"/>
      <c r="E18" s="84"/>
      <c r="F18" s="84"/>
      <c r="G18" s="84"/>
      <c r="H18" s="85"/>
      <c r="I18" s="86"/>
      <c r="J18" s="84"/>
      <c r="K18" s="84"/>
      <c r="L18" s="84"/>
      <c r="M18" s="85"/>
      <c r="N18" s="86"/>
      <c r="O18" s="84"/>
      <c r="P18" s="84"/>
      <c r="Q18" s="84"/>
      <c r="R18" s="85"/>
      <c r="S18" s="86"/>
      <c r="T18" s="84"/>
      <c r="U18" s="84"/>
      <c r="V18" s="84"/>
      <c r="W18" s="85"/>
      <c r="X18" s="86"/>
      <c r="Y18" s="84"/>
      <c r="Z18" s="84"/>
      <c r="AA18" s="84"/>
      <c r="AB18" s="85"/>
      <c r="AC18" s="86"/>
      <c r="AD18" s="84"/>
      <c r="AE18" s="84"/>
      <c r="AF18" s="84"/>
      <c r="AG18" s="85"/>
      <c r="AH18" s="86"/>
      <c r="AI18" s="84"/>
      <c r="AJ18" s="84"/>
      <c r="AK18" s="84"/>
      <c r="AL18" s="85"/>
      <c r="AM18" s="86"/>
      <c r="AN18" s="84"/>
      <c r="AO18" s="84"/>
      <c r="AP18" s="84"/>
      <c r="AQ18" s="85"/>
      <c r="AR18" s="86"/>
      <c r="AS18" s="84"/>
      <c r="AT18" s="84"/>
      <c r="AU18" s="84"/>
      <c r="AV18" s="85"/>
      <c r="AW18" s="86"/>
      <c r="AX18" s="84"/>
      <c r="AY18" s="84"/>
      <c r="AZ18" s="84"/>
      <c r="BA18" s="85"/>
      <c r="BB18" s="86"/>
      <c r="BC18" s="84"/>
      <c r="BD18" s="84"/>
      <c r="BE18" s="84"/>
      <c r="BF18" s="85"/>
      <c r="BG18" s="86"/>
      <c r="BH18" s="84"/>
      <c r="BI18" s="87"/>
      <c r="BJ18" s="84"/>
      <c r="BK18" s="85"/>
      <c r="BL18" s="86"/>
      <c r="BM18" s="84"/>
      <c r="BN18" s="87"/>
      <c r="BO18" s="84"/>
      <c r="BP18" s="85"/>
      <c r="BQ18" s="86"/>
      <c r="BR18" s="84"/>
      <c r="CZ18" s="54" t="s">
        <v>14</v>
      </c>
      <c r="DA18" s="55">
        <v>4</v>
      </c>
      <c r="DB18" s="54" t="s">
        <v>14</v>
      </c>
      <c r="DC18" s="55">
        <v>4</v>
      </c>
      <c r="DD18" s="52"/>
      <c r="DE18" s="52"/>
      <c r="DF18" s="53"/>
    </row>
    <row r="19" spans="1:110" ht="17.25" customHeight="1" thickBot="1">
      <c r="A19" s="45"/>
      <c r="B19" s="84"/>
      <c r="C19" s="85"/>
      <c r="D19" s="86"/>
      <c r="E19" s="84"/>
      <c r="F19" s="84"/>
      <c r="G19" s="84"/>
      <c r="H19" s="85"/>
      <c r="I19" s="86"/>
      <c r="J19" s="84"/>
      <c r="K19" s="84"/>
      <c r="L19" s="84"/>
      <c r="M19" s="85"/>
      <c r="N19" s="86"/>
      <c r="O19" s="84"/>
      <c r="P19" s="84"/>
      <c r="Q19" s="84"/>
      <c r="R19" s="85"/>
      <c r="S19" s="86"/>
      <c r="T19" s="84"/>
      <c r="U19" s="84"/>
      <c r="V19" s="84"/>
      <c r="W19" s="85"/>
      <c r="X19" s="86"/>
      <c r="Y19" s="84"/>
      <c r="Z19" s="84"/>
      <c r="AA19" s="84"/>
      <c r="AB19" s="85"/>
      <c r="AC19" s="86"/>
      <c r="AD19" s="84"/>
      <c r="AE19" s="84"/>
      <c r="AF19" s="84"/>
      <c r="AG19" s="85"/>
      <c r="AH19" s="86"/>
      <c r="AI19" s="84"/>
      <c r="AJ19" s="84"/>
      <c r="AK19" s="84"/>
      <c r="AL19" s="85"/>
      <c r="AM19" s="86"/>
      <c r="AN19" s="84"/>
      <c r="AO19" s="84"/>
      <c r="AP19" s="84"/>
      <c r="AQ19" s="85"/>
      <c r="AR19" s="86"/>
      <c r="AS19" s="84"/>
      <c r="AT19" s="84"/>
      <c r="AU19" s="84"/>
      <c r="AV19" s="85"/>
      <c r="AW19" s="86"/>
      <c r="AX19" s="84"/>
      <c r="AY19" s="84"/>
      <c r="AZ19" s="84"/>
      <c r="BA19" s="85"/>
      <c r="BB19" s="86"/>
      <c r="BC19" s="84"/>
      <c r="BD19" s="84"/>
      <c r="BE19" s="84"/>
      <c r="BF19" s="85"/>
      <c r="BG19" s="86"/>
      <c r="BH19" s="84"/>
      <c r="BI19" s="87"/>
      <c r="BJ19" s="84"/>
      <c r="BK19" s="85"/>
      <c r="BL19" s="86"/>
      <c r="BM19" s="84"/>
      <c r="BN19" s="87"/>
      <c r="BO19" s="84"/>
      <c r="BP19" s="85"/>
      <c r="BQ19" s="86"/>
      <c r="BR19" s="84"/>
      <c r="CA19" s="73">
        <f ca="1">YEAR(TODAY())</f>
        <v>2023</v>
      </c>
      <c r="CZ19" s="54" t="s">
        <v>15</v>
      </c>
      <c r="DA19" s="55">
        <f ca="1">(DATEDIF("1/1/"&amp;annee,DB389,"d")*2)-(DA17+DA18)</f>
        <v>837</v>
      </c>
      <c r="DB19" s="78" t="s">
        <v>15</v>
      </c>
      <c r="DC19" s="58">
        <f ca="1">(DATEDIF("1/1/"&amp;annee,DB389,"d")*2)-(DC17+DC18)</f>
        <v>602</v>
      </c>
      <c r="DD19" s="52"/>
      <c r="DE19" s="52"/>
      <c r="DF19" s="53"/>
    </row>
    <row r="20" spans="1:110" ht="17.25" customHeight="1" thickTop="1">
      <c r="A20" s="45"/>
      <c r="B20" s="84"/>
      <c r="C20" s="85"/>
      <c r="D20" s="86"/>
      <c r="E20" s="84"/>
      <c r="F20" s="84"/>
      <c r="G20" s="84"/>
      <c r="H20" s="85"/>
      <c r="I20" s="86"/>
      <c r="J20" s="84"/>
      <c r="K20" s="84"/>
      <c r="L20" s="84"/>
      <c r="M20" s="85"/>
      <c r="N20" s="86"/>
      <c r="O20" s="84"/>
      <c r="P20" s="84"/>
      <c r="Q20" s="84"/>
      <c r="R20" s="85"/>
      <c r="S20" s="86"/>
      <c r="T20" s="84"/>
      <c r="U20" s="84"/>
      <c r="V20" s="84"/>
      <c r="W20" s="85"/>
      <c r="X20" s="86"/>
      <c r="Y20" s="84"/>
      <c r="Z20" s="84"/>
      <c r="AA20" s="84"/>
      <c r="AB20" s="85"/>
      <c r="AC20" s="86"/>
      <c r="AD20" s="84"/>
      <c r="AE20" s="84"/>
      <c r="AF20" s="84"/>
      <c r="AG20" s="85"/>
      <c r="AH20" s="86"/>
      <c r="AI20" s="84"/>
      <c r="AJ20" s="84"/>
      <c r="AK20" s="84"/>
      <c r="AL20" s="85"/>
      <c r="AM20" s="86"/>
      <c r="AN20" s="84"/>
      <c r="AO20" s="84"/>
      <c r="AP20" s="84"/>
      <c r="AQ20" s="85"/>
      <c r="AR20" s="86"/>
      <c r="AS20" s="84"/>
      <c r="AT20" s="84"/>
      <c r="AU20" s="84"/>
      <c r="AV20" s="85"/>
      <c r="AW20" s="86"/>
      <c r="AX20" s="84"/>
      <c r="AY20" s="84"/>
      <c r="AZ20" s="84"/>
      <c r="BA20" s="85"/>
      <c r="BB20" s="86"/>
      <c r="BC20" s="84"/>
      <c r="BD20" s="84"/>
      <c r="BE20" s="84"/>
      <c r="BF20" s="85"/>
      <c r="BG20" s="86"/>
      <c r="BH20" s="84"/>
      <c r="BI20" s="87"/>
      <c r="BJ20" s="84"/>
      <c r="BK20" s="85"/>
      <c r="BL20" s="86"/>
      <c r="BM20" s="84"/>
      <c r="BN20" s="87"/>
      <c r="BO20" s="84"/>
      <c r="BP20" s="85"/>
      <c r="BQ20" s="86"/>
      <c r="BR20" s="84"/>
      <c r="CZ20" s="105" t="s">
        <v>16</v>
      </c>
      <c r="DA20" s="106"/>
      <c r="DB20" s="105" t="s">
        <v>16</v>
      </c>
      <c r="DC20" s="106"/>
      <c r="DD20" s="52"/>
      <c r="DE20" s="52"/>
      <c r="DF20" s="53"/>
    </row>
    <row r="21" spans="1:110" ht="17.25" customHeight="1">
      <c r="A21" s="45"/>
      <c r="B21" s="84"/>
      <c r="C21" s="85"/>
      <c r="D21" s="86"/>
      <c r="E21" s="84"/>
      <c r="F21" s="84"/>
      <c r="G21" s="84"/>
      <c r="H21" s="85"/>
      <c r="I21" s="86"/>
      <c r="J21" s="84"/>
      <c r="K21" s="84"/>
      <c r="L21" s="84"/>
      <c r="M21" s="85"/>
      <c r="N21" s="86"/>
      <c r="O21" s="84"/>
      <c r="P21" s="84"/>
      <c r="Q21" s="84"/>
      <c r="R21" s="85"/>
      <c r="S21" s="86"/>
      <c r="T21" s="84"/>
      <c r="U21" s="84"/>
      <c r="V21" s="84"/>
      <c r="W21" s="85"/>
      <c r="X21" s="86"/>
      <c r="Y21" s="84"/>
      <c r="Z21" s="84"/>
      <c r="AA21" s="84"/>
      <c r="AB21" s="85"/>
      <c r="AC21" s="86"/>
      <c r="AD21" s="84"/>
      <c r="AE21" s="84"/>
      <c r="AF21" s="84"/>
      <c r="AG21" s="85"/>
      <c r="AH21" s="86"/>
      <c r="AI21" s="84"/>
      <c r="AJ21" s="84"/>
      <c r="AK21" s="84"/>
      <c r="AL21" s="85"/>
      <c r="AM21" s="86"/>
      <c r="AN21" s="84"/>
      <c r="AO21" s="84"/>
      <c r="AP21" s="84"/>
      <c r="AQ21" s="85"/>
      <c r="AR21" s="86"/>
      <c r="AS21" s="84"/>
      <c r="AT21" s="84"/>
      <c r="AU21" s="84"/>
      <c r="AV21" s="85"/>
      <c r="AW21" s="86"/>
      <c r="AX21" s="84"/>
      <c r="AY21" s="84"/>
      <c r="AZ21" s="84"/>
      <c r="BA21" s="85"/>
      <c r="BB21" s="86"/>
      <c r="BC21" s="84"/>
      <c r="BD21" s="84"/>
      <c r="BE21" s="84"/>
      <c r="BF21" s="85"/>
      <c r="BG21" s="86"/>
      <c r="BH21" s="84"/>
      <c r="BI21" s="87"/>
      <c r="BJ21" s="84"/>
      <c r="BK21" s="85"/>
      <c r="BL21" s="86"/>
      <c r="BM21" s="84"/>
      <c r="BN21" s="87"/>
      <c r="BO21" s="84"/>
      <c r="BP21" s="85"/>
      <c r="BQ21" s="86"/>
      <c r="BR21" s="84"/>
      <c r="CA21" s="74">
        <v>45351</v>
      </c>
      <c r="CZ21" s="56" t="s">
        <v>17</v>
      </c>
      <c r="DA21" s="55"/>
      <c r="DB21" s="56" t="s">
        <v>17</v>
      </c>
      <c r="DC21" s="55"/>
      <c r="DD21" s="52"/>
      <c r="DE21" s="52"/>
      <c r="DF21" s="53"/>
    </row>
    <row r="22" spans="1:110" ht="17.25" customHeight="1" thickBot="1">
      <c r="A22" s="45"/>
      <c r="B22" s="84"/>
      <c r="C22" s="85"/>
      <c r="D22" s="86"/>
      <c r="E22" s="84"/>
      <c r="F22" s="84"/>
      <c r="G22" s="84"/>
      <c r="H22" s="85"/>
      <c r="I22" s="86"/>
      <c r="J22" s="84"/>
      <c r="K22" s="84"/>
      <c r="L22" s="84"/>
      <c r="M22" s="85"/>
      <c r="N22" s="86"/>
      <c r="O22" s="84"/>
      <c r="P22" s="84"/>
      <c r="Q22" s="84"/>
      <c r="R22" s="85"/>
      <c r="S22" s="86"/>
      <c r="T22" s="84"/>
      <c r="U22" s="84"/>
      <c r="V22" s="84"/>
      <c r="W22" s="85"/>
      <c r="X22" s="86"/>
      <c r="Y22" s="84"/>
      <c r="Z22" s="84"/>
      <c r="AA22" s="84"/>
      <c r="AB22" s="85"/>
      <c r="AC22" s="86"/>
      <c r="AD22" s="84"/>
      <c r="AE22" s="84"/>
      <c r="AF22" s="84"/>
      <c r="AG22" s="85"/>
      <c r="AH22" s="86"/>
      <c r="AI22" s="84"/>
      <c r="AJ22" s="84"/>
      <c r="AK22" s="84"/>
      <c r="AL22" s="85"/>
      <c r="AM22" s="86"/>
      <c r="AN22" s="84"/>
      <c r="AO22" s="84"/>
      <c r="AP22" s="84"/>
      <c r="AQ22" s="85"/>
      <c r="AR22" s="86"/>
      <c r="AS22" s="84"/>
      <c r="AT22" s="84"/>
      <c r="AU22" s="84"/>
      <c r="AV22" s="85"/>
      <c r="AW22" s="86"/>
      <c r="AX22" s="84"/>
      <c r="AY22" s="84"/>
      <c r="AZ22" s="84"/>
      <c r="BA22" s="85"/>
      <c r="BB22" s="86"/>
      <c r="BC22" s="84"/>
      <c r="BD22" s="84"/>
      <c r="BE22" s="84"/>
      <c r="BF22" s="85"/>
      <c r="BG22" s="86"/>
      <c r="BH22" s="84"/>
      <c r="BI22" s="87"/>
      <c r="BJ22" s="84"/>
      <c r="BK22" s="85"/>
      <c r="BL22" s="86"/>
      <c r="BM22" s="84"/>
      <c r="BN22" s="87"/>
      <c r="BO22" s="84"/>
      <c r="BP22" s="85"/>
      <c r="BQ22" s="86"/>
      <c r="BR22" s="84"/>
      <c r="CZ22" s="56" t="s">
        <v>18</v>
      </c>
      <c r="DA22" s="55">
        <f ca="1">DAY(TODAY())</f>
        <v>9</v>
      </c>
      <c r="DB22" s="56" t="s">
        <v>18</v>
      </c>
      <c r="DC22" s="79">
        <v>45351</v>
      </c>
      <c r="DD22" s="52"/>
      <c r="DE22" s="52"/>
      <c r="DF22" s="53"/>
    </row>
    <row r="23" spans="1:110" ht="17.25" customHeight="1" thickTop="1" thickBot="1">
      <c r="A23" s="45"/>
      <c r="B23" s="84"/>
      <c r="C23" s="85"/>
      <c r="D23" s="86"/>
      <c r="E23" s="84"/>
      <c r="F23" s="84"/>
      <c r="G23" s="84"/>
      <c r="H23" s="85"/>
      <c r="I23" s="86"/>
      <c r="J23" s="84"/>
      <c r="K23" s="84"/>
      <c r="L23" s="84"/>
      <c r="M23" s="85"/>
      <c r="N23" s="86"/>
      <c r="O23" s="84"/>
      <c r="P23" s="84"/>
      <c r="Q23" s="84"/>
      <c r="R23" s="85"/>
      <c r="S23" s="86"/>
      <c r="T23" s="84"/>
      <c r="U23" s="84"/>
      <c r="V23" s="84"/>
      <c r="W23" s="85"/>
      <c r="X23" s="86"/>
      <c r="Y23" s="84"/>
      <c r="Z23" s="84"/>
      <c r="AA23" s="84"/>
      <c r="AB23" s="85"/>
      <c r="AC23" s="86"/>
      <c r="AD23" s="84"/>
      <c r="AE23" s="84"/>
      <c r="AF23" s="84"/>
      <c r="AG23" s="85"/>
      <c r="AH23" s="86"/>
      <c r="AI23" s="84"/>
      <c r="AJ23" s="84"/>
      <c r="AK23" s="84"/>
      <c r="AL23" s="85"/>
      <c r="AM23" s="86"/>
      <c r="AN23" s="84"/>
      <c r="AO23" s="84"/>
      <c r="AP23" s="84"/>
      <c r="AQ23" s="85"/>
      <c r="AR23" s="86"/>
      <c r="AS23" s="84"/>
      <c r="AT23" s="84"/>
      <c r="AU23" s="84"/>
      <c r="AV23" s="85"/>
      <c r="AW23" s="86"/>
      <c r="AX23" s="84"/>
      <c r="AY23" s="84"/>
      <c r="AZ23" s="84"/>
      <c r="BA23" s="85"/>
      <c r="BB23" s="86"/>
      <c r="BC23" s="84"/>
      <c r="BD23" s="84"/>
      <c r="BE23" s="84"/>
      <c r="BF23" s="85"/>
      <c r="BG23" s="86"/>
      <c r="BH23" s="84"/>
      <c r="BI23" s="87"/>
      <c r="BJ23" s="84"/>
      <c r="BK23" s="85"/>
      <c r="BL23" s="86"/>
      <c r="BM23" s="84"/>
      <c r="BN23" s="87"/>
      <c r="BO23" s="84"/>
      <c r="BP23" s="85"/>
      <c r="BQ23" s="86"/>
      <c r="BR23" s="84"/>
      <c r="CZ23" s="57" t="s">
        <v>17</v>
      </c>
      <c r="DA23" s="58"/>
      <c r="DB23" s="57" t="s">
        <v>17</v>
      </c>
      <c r="DC23" s="58"/>
      <c r="DD23" s="109" t="s">
        <v>19</v>
      </c>
      <c r="DE23" s="110"/>
      <c r="DF23" s="53"/>
    </row>
    <row r="24" spans="1:110" ht="17.25" customHeight="1" thickTop="1">
      <c r="A24" s="45"/>
      <c r="B24" s="84"/>
      <c r="C24" s="85"/>
      <c r="D24" s="86"/>
      <c r="E24" s="84"/>
      <c r="F24" s="84"/>
      <c r="G24" s="84"/>
      <c r="H24" s="85"/>
      <c r="I24" s="86"/>
      <c r="J24" s="84"/>
      <c r="K24" s="84"/>
      <c r="L24" s="84"/>
      <c r="M24" s="85"/>
      <c r="N24" s="86"/>
      <c r="O24" s="84"/>
      <c r="P24" s="84"/>
      <c r="Q24" s="84"/>
      <c r="R24" s="85"/>
      <c r="S24" s="86"/>
      <c r="T24" s="84"/>
      <c r="U24" s="84"/>
      <c r="V24" s="84"/>
      <c r="W24" s="85"/>
      <c r="X24" s="86"/>
      <c r="Y24" s="84"/>
      <c r="Z24" s="84"/>
      <c r="AA24" s="84"/>
      <c r="AB24" s="85"/>
      <c r="AC24" s="86"/>
      <c r="AD24" s="84"/>
      <c r="AE24" s="84"/>
      <c r="AF24" s="84"/>
      <c r="AG24" s="85"/>
      <c r="AH24" s="86"/>
      <c r="AI24" s="84"/>
      <c r="AJ24" s="84"/>
      <c r="AK24" s="84"/>
      <c r="AL24" s="85"/>
      <c r="AM24" s="86"/>
      <c r="AN24" s="84"/>
      <c r="AO24" s="84"/>
      <c r="AP24" s="84"/>
      <c r="AQ24" s="85"/>
      <c r="AR24" s="86"/>
      <c r="AS24" s="84"/>
      <c r="AT24" s="84"/>
      <c r="AU24" s="84"/>
      <c r="AV24" s="85"/>
      <c r="AW24" s="86"/>
      <c r="AX24" s="84"/>
      <c r="AY24" s="84"/>
      <c r="AZ24" s="84"/>
      <c r="BA24" s="85"/>
      <c r="BB24" s="86"/>
      <c r="BC24" s="84"/>
      <c r="BD24" s="84"/>
      <c r="BE24" s="84"/>
      <c r="BF24" s="85"/>
      <c r="BG24" s="86"/>
      <c r="BH24" s="84"/>
      <c r="BI24" s="87"/>
      <c r="BJ24" s="84"/>
      <c r="BK24" s="85"/>
      <c r="BL24" s="86"/>
      <c r="BM24" s="84"/>
      <c r="BN24" s="87"/>
      <c r="BO24" s="84"/>
      <c r="BP24" s="85"/>
      <c r="BQ24" s="86"/>
      <c r="BR24" s="84"/>
      <c r="CZ24" s="105" t="s">
        <v>20</v>
      </c>
      <c r="DA24" s="106"/>
      <c r="DB24" s="51"/>
      <c r="DC24" s="51"/>
      <c r="DD24" s="111" t="s">
        <v>21</v>
      </c>
      <c r="DE24" s="112"/>
      <c r="DF24" s="53"/>
    </row>
    <row r="25" spans="1:110" ht="17.25" customHeight="1">
      <c r="A25" s="45"/>
      <c r="B25" s="84"/>
      <c r="C25" s="85"/>
      <c r="D25" s="86"/>
      <c r="E25" s="84"/>
      <c r="F25" s="84"/>
      <c r="G25" s="84"/>
      <c r="H25" s="85"/>
      <c r="I25" s="86"/>
      <c r="J25" s="84"/>
      <c r="K25" s="84"/>
      <c r="L25" s="84"/>
      <c r="M25" s="85"/>
      <c r="N25" s="86"/>
      <c r="O25" s="84"/>
      <c r="P25" s="84"/>
      <c r="Q25" s="84"/>
      <c r="R25" s="85"/>
      <c r="S25" s="86"/>
      <c r="T25" s="84"/>
      <c r="U25" s="84"/>
      <c r="V25" s="84"/>
      <c r="W25" s="85"/>
      <c r="X25" s="86"/>
      <c r="Y25" s="84"/>
      <c r="Z25" s="84"/>
      <c r="AA25" s="84"/>
      <c r="AB25" s="85"/>
      <c r="AC25" s="86"/>
      <c r="AD25" s="84"/>
      <c r="AE25" s="84"/>
      <c r="AF25" s="84"/>
      <c r="AG25" s="85"/>
      <c r="AH25" s="86"/>
      <c r="AI25" s="84"/>
      <c r="AJ25" s="84"/>
      <c r="AK25" s="84"/>
      <c r="AL25" s="85"/>
      <c r="AM25" s="86"/>
      <c r="AN25" s="84"/>
      <c r="AO25" s="84"/>
      <c r="AP25" s="84"/>
      <c r="AQ25" s="85"/>
      <c r="AR25" s="86"/>
      <c r="AS25" s="84"/>
      <c r="AT25" s="84"/>
      <c r="AU25" s="84"/>
      <c r="AV25" s="85"/>
      <c r="AW25" s="86"/>
      <c r="AX25" s="84"/>
      <c r="AY25" s="84"/>
      <c r="AZ25" s="84"/>
      <c r="BA25" s="85"/>
      <c r="BB25" s="86"/>
      <c r="BC25" s="84"/>
      <c r="BD25" s="84"/>
      <c r="BE25" s="84"/>
      <c r="BF25" s="85"/>
      <c r="BG25" s="86"/>
      <c r="BH25" s="84"/>
      <c r="BI25" s="87"/>
      <c r="BJ25" s="84"/>
      <c r="BK25" s="85"/>
      <c r="BL25" s="86"/>
      <c r="BM25" s="84"/>
      <c r="BN25" s="87"/>
      <c r="BO25" s="84"/>
      <c r="BP25" s="85"/>
      <c r="BQ25" s="86"/>
      <c r="BR25" s="84"/>
      <c r="CZ25" s="54" t="str">
        <f ca="1">"Semaine N° "&amp;INT(MOD(INT((DB25-2)/7)+0.6,52+5/28))+1</f>
        <v>Semaine N° 22</v>
      </c>
      <c r="DA25" s="55">
        <v>1</v>
      </c>
      <c r="DB25" s="59">
        <f ca="1">DATE(YEAR(TODAY()),6,1)</f>
        <v>45078</v>
      </c>
      <c r="DC25" s="59"/>
      <c r="DD25" s="113"/>
      <c r="DE25" s="114"/>
      <c r="DF25" s="60">
        <v>1</v>
      </c>
    </row>
    <row r="26" spans="1:110" ht="17.25" customHeight="1" thickBot="1">
      <c r="A26" s="45"/>
      <c r="B26" s="84"/>
      <c r="C26" s="85"/>
      <c r="D26" s="86"/>
      <c r="E26" s="84"/>
      <c r="F26" s="84"/>
      <c r="G26" s="84"/>
      <c r="H26" s="85"/>
      <c r="I26" s="86"/>
      <c r="J26" s="84"/>
      <c r="K26" s="84"/>
      <c r="L26" s="84"/>
      <c r="M26" s="85"/>
      <c r="N26" s="86"/>
      <c r="O26" s="84"/>
      <c r="P26" s="84"/>
      <c r="Q26" s="84"/>
      <c r="R26" s="85"/>
      <c r="S26" s="86"/>
      <c r="T26" s="84"/>
      <c r="U26" s="84"/>
      <c r="V26" s="84"/>
      <c r="W26" s="85"/>
      <c r="X26" s="86"/>
      <c r="Y26" s="84"/>
      <c r="Z26" s="84"/>
      <c r="AA26" s="84"/>
      <c r="AB26" s="85"/>
      <c r="AC26" s="86"/>
      <c r="AD26" s="84"/>
      <c r="AE26" s="84"/>
      <c r="AF26" s="84"/>
      <c r="AG26" s="85"/>
      <c r="AH26" s="86"/>
      <c r="AI26" s="84"/>
      <c r="AJ26" s="84"/>
      <c r="AK26" s="84"/>
      <c r="AL26" s="85"/>
      <c r="AM26" s="86"/>
      <c r="AN26" s="84"/>
      <c r="AO26" s="84"/>
      <c r="AP26" s="84"/>
      <c r="AQ26" s="85"/>
      <c r="AR26" s="86"/>
      <c r="AS26" s="84"/>
      <c r="AT26" s="84"/>
      <c r="AU26" s="84"/>
      <c r="AV26" s="85"/>
      <c r="AW26" s="86"/>
      <c r="AX26" s="84"/>
      <c r="AY26" s="84"/>
      <c r="AZ26" s="84"/>
      <c r="BA26" s="85"/>
      <c r="BB26" s="86"/>
      <c r="BC26" s="84"/>
      <c r="BD26" s="84"/>
      <c r="BE26" s="84"/>
      <c r="BF26" s="85"/>
      <c r="BG26" s="86"/>
      <c r="BH26" s="84"/>
      <c r="BI26" s="87"/>
      <c r="BJ26" s="84"/>
      <c r="BK26" s="85"/>
      <c r="BL26" s="86"/>
      <c r="BM26" s="84"/>
      <c r="BN26" s="87"/>
      <c r="BO26" s="84"/>
      <c r="BP26" s="85"/>
      <c r="BQ26" s="86"/>
      <c r="BR26" s="84"/>
      <c r="CZ26" s="54" t="str">
        <f t="shared" ref="CZ26:CZ89" ca="1" si="0">"Semaine N° "&amp;INT(MOD(INT((DB26-2)/7)+0.6,52+5/28))+1</f>
        <v>Semaine N° 22</v>
      </c>
      <c r="DA26" s="55">
        <v>1</v>
      </c>
      <c r="DB26" s="59">
        <f t="shared" ref="DB26:DB57" ca="1" si="1">DB25+1</f>
        <v>45079</v>
      </c>
      <c r="DC26" s="59"/>
      <c r="DD26" s="115"/>
      <c r="DE26" s="116"/>
      <c r="DF26" s="60">
        <f>DF25+1</f>
        <v>2</v>
      </c>
    </row>
    <row r="27" spans="1:110" ht="17.25" customHeight="1">
      <c r="A27" s="45"/>
      <c r="B27" s="84"/>
      <c r="C27" s="85"/>
      <c r="D27" s="86"/>
      <c r="E27" s="84"/>
      <c r="F27" s="84"/>
      <c r="G27" s="84"/>
      <c r="H27" s="85"/>
      <c r="I27" s="86"/>
      <c r="J27" s="84"/>
      <c r="K27" s="84"/>
      <c r="L27" s="84"/>
      <c r="M27" s="85"/>
      <c r="N27" s="86"/>
      <c r="O27" s="84"/>
      <c r="P27" s="84"/>
      <c r="Q27" s="84"/>
      <c r="R27" s="85"/>
      <c r="S27" s="86"/>
      <c r="T27" s="84"/>
      <c r="U27" s="84"/>
      <c r="V27" s="84"/>
      <c r="W27" s="85"/>
      <c r="X27" s="86"/>
      <c r="Y27" s="84"/>
      <c r="Z27" s="84"/>
      <c r="AA27" s="84"/>
      <c r="AB27" s="85"/>
      <c r="AC27" s="86"/>
      <c r="AD27" s="84"/>
      <c r="AE27" s="84"/>
      <c r="AF27" s="84"/>
      <c r="AG27" s="85"/>
      <c r="AH27" s="86"/>
      <c r="AI27" s="84"/>
      <c r="AJ27" s="84"/>
      <c r="AK27" s="84"/>
      <c r="AL27" s="85"/>
      <c r="AM27" s="86"/>
      <c r="AN27" s="84"/>
      <c r="AO27" s="84"/>
      <c r="AP27" s="84"/>
      <c r="AQ27" s="85"/>
      <c r="AR27" s="86"/>
      <c r="AS27" s="84"/>
      <c r="AT27" s="84"/>
      <c r="AU27" s="84"/>
      <c r="AV27" s="85"/>
      <c r="AW27" s="86"/>
      <c r="AX27" s="84"/>
      <c r="AY27" s="84"/>
      <c r="AZ27" s="84"/>
      <c r="BA27" s="85"/>
      <c r="BB27" s="86"/>
      <c r="BC27" s="84"/>
      <c r="BD27" s="84"/>
      <c r="BE27" s="84"/>
      <c r="BF27" s="85"/>
      <c r="BG27" s="86"/>
      <c r="BH27" s="84"/>
      <c r="BI27" s="87"/>
      <c r="BJ27" s="84"/>
      <c r="BK27" s="85"/>
      <c r="BL27" s="86"/>
      <c r="BM27" s="84"/>
      <c r="BN27" s="87"/>
      <c r="BO27" s="84"/>
      <c r="BP27" s="85"/>
      <c r="BQ27" s="86"/>
      <c r="BR27" s="84"/>
      <c r="CZ27" s="54" t="str">
        <f t="shared" ca="1" si="0"/>
        <v>Semaine N° 22</v>
      </c>
      <c r="DA27" s="55">
        <v>1</v>
      </c>
      <c r="DB27" s="59">
        <f t="shared" ca="1" si="1"/>
        <v>45080</v>
      </c>
      <c r="DC27" s="59"/>
      <c r="DD27" s="61">
        <f ca="1">DAY(DATE(YEAR("1/1/"&amp;$CA$19),MONTH("1/1/"&amp;$CA$19)+1,1)-1)</f>
        <v>31</v>
      </c>
      <c r="DE27" s="62" t="s">
        <v>22</v>
      </c>
      <c r="DF27" s="60">
        <f t="shared" ref="DF27:DF90" si="2">DF26+1</f>
        <v>3</v>
      </c>
    </row>
    <row r="28" spans="1:110" ht="17.25" customHeight="1">
      <c r="A28" s="45"/>
      <c r="B28" s="84"/>
      <c r="C28" s="85"/>
      <c r="D28" s="86"/>
      <c r="E28" s="84"/>
      <c r="F28" s="84"/>
      <c r="G28" s="84"/>
      <c r="H28" s="85"/>
      <c r="I28" s="86"/>
      <c r="J28" s="84"/>
      <c r="K28" s="84"/>
      <c r="L28" s="84"/>
      <c r="M28" s="85"/>
      <c r="N28" s="86"/>
      <c r="O28" s="84"/>
      <c r="P28" s="84"/>
      <c r="Q28" s="84"/>
      <c r="R28" s="85"/>
      <c r="S28" s="86"/>
      <c r="T28" s="84"/>
      <c r="U28" s="84"/>
      <c r="V28" s="84"/>
      <c r="W28" s="85"/>
      <c r="X28" s="86"/>
      <c r="Y28" s="84"/>
      <c r="Z28" s="84"/>
      <c r="AA28" s="84"/>
      <c r="AB28" s="85"/>
      <c r="AC28" s="86"/>
      <c r="AD28" s="84"/>
      <c r="AE28" s="84"/>
      <c r="AF28" s="84"/>
      <c r="AG28" s="85"/>
      <c r="AH28" s="86"/>
      <c r="AI28" s="84"/>
      <c r="AJ28" s="84"/>
      <c r="AK28" s="84"/>
      <c r="AL28" s="85"/>
      <c r="AM28" s="86"/>
      <c r="AN28" s="84"/>
      <c r="AO28" s="84"/>
      <c r="AP28" s="84"/>
      <c r="AQ28" s="85"/>
      <c r="AR28" s="86"/>
      <c r="AS28" s="84"/>
      <c r="AT28" s="84"/>
      <c r="AU28" s="84"/>
      <c r="AV28" s="85"/>
      <c r="AW28" s="86"/>
      <c r="AX28" s="84"/>
      <c r="AY28" s="84"/>
      <c r="AZ28" s="84"/>
      <c r="BA28" s="85"/>
      <c r="BB28" s="86"/>
      <c r="BC28" s="84"/>
      <c r="BD28" s="84"/>
      <c r="BE28" s="84"/>
      <c r="BF28" s="85"/>
      <c r="BG28" s="86"/>
      <c r="BH28" s="84"/>
      <c r="BI28" s="87"/>
      <c r="BJ28" s="84"/>
      <c r="BK28" s="85"/>
      <c r="BL28" s="86"/>
      <c r="BM28" s="84"/>
      <c r="BN28" s="87"/>
      <c r="BO28" s="84"/>
      <c r="BP28" s="85"/>
      <c r="BQ28" s="86"/>
      <c r="BR28" s="84"/>
      <c r="CZ28" s="54" t="str">
        <f t="shared" ca="1" si="0"/>
        <v>Semaine N° 22</v>
      </c>
      <c r="DA28" s="55">
        <v>1</v>
      </c>
      <c r="DB28" s="59">
        <f t="shared" ca="1" si="1"/>
        <v>45081</v>
      </c>
      <c r="DC28" s="59"/>
      <c r="DD28" s="63">
        <f ca="1">DD27+DAY(DATE(YEAR("1/2/"&amp;$CA$19),MONTH("1/2/"&amp;$CA$19)+1,1)-1)</f>
        <v>59</v>
      </c>
      <c r="DE28" s="64" t="s">
        <v>23</v>
      </c>
      <c r="DF28" s="60">
        <f t="shared" si="2"/>
        <v>4</v>
      </c>
    </row>
    <row r="29" spans="1:110" ht="17.25" customHeight="1">
      <c r="A29" s="45"/>
      <c r="B29" s="84"/>
      <c r="C29" s="85"/>
      <c r="D29" s="86"/>
      <c r="E29" s="84"/>
      <c r="F29" s="84"/>
      <c r="G29" s="84"/>
      <c r="H29" s="85"/>
      <c r="I29" s="86"/>
      <c r="J29" s="84"/>
      <c r="K29" s="84"/>
      <c r="L29" s="84"/>
      <c r="M29" s="85"/>
      <c r="N29" s="86"/>
      <c r="O29" s="84"/>
      <c r="P29" s="84"/>
      <c r="Q29" s="84"/>
      <c r="R29" s="85"/>
      <c r="S29" s="86"/>
      <c r="T29" s="84"/>
      <c r="U29" s="84"/>
      <c r="V29" s="84"/>
      <c r="W29" s="85"/>
      <c r="X29" s="86"/>
      <c r="Y29" s="84"/>
      <c r="Z29" s="84"/>
      <c r="AA29" s="84"/>
      <c r="AB29" s="85"/>
      <c r="AC29" s="86"/>
      <c r="AD29" s="84"/>
      <c r="AE29" s="84"/>
      <c r="AF29" s="84"/>
      <c r="AG29" s="85"/>
      <c r="AH29" s="86"/>
      <c r="AI29" s="84"/>
      <c r="AJ29" s="84"/>
      <c r="AK29" s="84"/>
      <c r="AL29" s="85"/>
      <c r="AM29" s="86"/>
      <c r="AN29" s="84"/>
      <c r="AO29" s="84"/>
      <c r="AP29" s="84"/>
      <c r="AQ29" s="85"/>
      <c r="AR29" s="86"/>
      <c r="AS29" s="84"/>
      <c r="AT29" s="84"/>
      <c r="AU29" s="84"/>
      <c r="AV29" s="85"/>
      <c r="AW29" s="86"/>
      <c r="AX29" s="84"/>
      <c r="AY29" s="84"/>
      <c r="AZ29" s="84"/>
      <c r="BA29" s="85"/>
      <c r="BB29" s="86"/>
      <c r="BC29" s="84"/>
      <c r="BD29" s="84"/>
      <c r="BE29" s="84"/>
      <c r="BF29" s="85"/>
      <c r="BG29" s="86"/>
      <c r="BH29" s="84"/>
      <c r="BI29" s="87"/>
      <c r="BJ29" s="84"/>
      <c r="BK29" s="85"/>
      <c r="BL29" s="86"/>
      <c r="BM29" s="84"/>
      <c r="BN29" s="87"/>
      <c r="BO29" s="84"/>
      <c r="BP29" s="85"/>
      <c r="BQ29" s="86"/>
      <c r="BR29" s="84"/>
      <c r="CZ29" s="54" t="str">
        <f t="shared" ca="1" si="0"/>
        <v>Semaine N° 23</v>
      </c>
      <c r="DA29" s="55">
        <v>1</v>
      </c>
      <c r="DB29" s="59">
        <f t="shared" ca="1" si="1"/>
        <v>45082</v>
      </c>
      <c r="DC29" s="59"/>
      <c r="DD29" s="63">
        <f ca="1">DD28+DAY(DATE(YEAR("1/3/"&amp;$CA$19),MONTH("1/3/"&amp;$CA$19)+1,1)-1)</f>
        <v>90</v>
      </c>
      <c r="DE29" s="64" t="s">
        <v>24</v>
      </c>
      <c r="DF29" s="60">
        <f t="shared" si="2"/>
        <v>5</v>
      </c>
    </row>
    <row r="30" spans="1:110" ht="17.25" customHeight="1">
      <c r="A30" s="45"/>
      <c r="B30" s="84"/>
      <c r="C30" s="85"/>
      <c r="D30" s="86"/>
      <c r="E30" s="84"/>
      <c r="F30" s="84"/>
      <c r="G30" s="84"/>
      <c r="H30" s="85"/>
      <c r="I30" s="86"/>
      <c r="J30" s="84"/>
      <c r="K30" s="84"/>
      <c r="L30" s="84"/>
      <c r="M30" s="85"/>
      <c r="N30" s="86"/>
      <c r="O30" s="84"/>
      <c r="P30" s="84"/>
      <c r="Q30" s="84"/>
      <c r="R30" s="85"/>
      <c r="S30" s="86"/>
      <c r="T30" s="84"/>
      <c r="U30" s="84"/>
      <c r="V30" s="84"/>
      <c r="W30" s="85"/>
      <c r="X30" s="86"/>
      <c r="Y30" s="84"/>
      <c r="Z30" s="84"/>
      <c r="AA30" s="84"/>
      <c r="AB30" s="85"/>
      <c r="AC30" s="86"/>
      <c r="AD30" s="84"/>
      <c r="AE30" s="84"/>
      <c r="AF30" s="84"/>
      <c r="AG30" s="85"/>
      <c r="AH30" s="86"/>
      <c r="AI30" s="84"/>
      <c r="AJ30" s="84"/>
      <c r="AK30" s="84"/>
      <c r="AL30" s="85"/>
      <c r="AM30" s="86"/>
      <c r="AN30" s="84"/>
      <c r="AO30" s="84"/>
      <c r="AP30" s="84"/>
      <c r="AQ30" s="85"/>
      <c r="AR30" s="86"/>
      <c r="AS30" s="84"/>
      <c r="AT30" s="84"/>
      <c r="AU30" s="84"/>
      <c r="AV30" s="85"/>
      <c r="AW30" s="86"/>
      <c r="AX30" s="84"/>
      <c r="AY30" s="84"/>
      <c r="AZ30" s="84"/>
      <c r="BA30" s="85"/>
      <c r="BB30" s="86"/>
      <c r="BC30" s="84"/>
      <c r="BD30" s="84"/>
      <c r="BE30" s="84"/>
      <c r="BF30" s="85"/>
      <c r="BG30" s="86"/>
      <c r="BH30" s="84"/>
      <c r="BI30" s="87"/>
      <c r="BJ30" s="84"/>
      <c r="BK30" s="85"/>
      <c r="BL30" s="86"/>
      <c r="BM30" s="84"/>
      <c r="BN30" s="87"/>
      <c r="BO30" s="84"/>
      <c r="BP30" s="85"/>
      <c r="BQ30" s="86"/>
      <c r="BR30" s="84"/>
      <c r="CZ30" s="54" t="str">
        <f t="shared" ca="1" si="0"/>
        <v>Semaine N° 23</v>
      </c>
      <c r="DA30" s="55">
        <v>1</v>
      </c>
      <c r="DB30" s="59">
        <f t="shared" ca="1" si="1"/>
        <v>45083</v>
      </c>
      <c r="DC30" s="59"/>
      <c r="DD30" s="63">
        <f ca="1">DD29+DAY(DATE(YEAR("1/4/"&amp;$CA$19),MONTH("1/4/"&amp;$CA$19)+1,1)-1)</f>
        <v>120</v>
      </c>
      <c r="DE30" s="64" t="s">
        <v>25</v>
      </c>
      <c r="DF30" s="60">
        <f t="shared" si="2"/>
        <v>6</v>
      </c>
    </row>
    <row r="31" spans="1:110" ht="17.25" customHeight="1">
      <c r="A31" s="45"/>
      <c r="B31" s="84"/>
      <c r="C31" s="85"/>
      <c r="D31" s="86"/>
      <c r="E31" s="84"/>
      <c r="F31" s="84"/>
      <c r="G31" s="84"/>
      <c r="H31" s="85"/>
      <c r="I31" s="86"/>
      <c r="J31" s="84"/>
      <c r="K31" s="84"/>
      <c r="L31" s="84"/>
      <c r="M31" s="85"/>
      <c r="N31" s="86"/>
      <c r="O31" s="84"/>
      <c r="P31" s="84"/>
      <c r="Q31" s="84"/>
      <c r="R31" s="85"/>
      <c r="S31" s="86"/>
      <c r="T31" s="84"/>
      <c r="U31" s="84"/>
      <c r="V31" s="84"/>
      <c r="W31" s="85"/>
      <c r="X31" s="86"/>
      <c r="Y31" s="84"/>
      <c r="Z31" s="84"/>
      <c r="AA31" s="84"/>
      <c r="AB31" s="85"/>
      <c r="AC31" s="86"/>
      <c r="AD31" s="84"/>
      <c r="AE31" s="84"/>
      <c r="AF31" s="84"/>
      <c r="AG31" s="85"/>
      <c r="AH31" s="86"/>
      <c r="AI31" s="84"/>
      <c r="AJ31" s="84"/>
      <c r="AK31" s="84"/>
      <c r="AL31" s="85"/>
      <c r="AM31" s="86"/>
      <c r="AN31" s="84"/>
      <c r="AO31" s="84"/>
      <c r="AP31" s="84"/>
      <c r="AQ31" s="85"/>
      <c r="AR31" s="86"/>
      <c r="AS31" s="84"/>
      <c r="AT31" s="84"/>
      <c r="AU31" s="84"/>
      <c r="AV31" s="85"/>
      <c r="AW31" s="86"/>
      <c r="AX31" s="84"/>
      <c r="AY31" s="84"/>
      <c r="AZ31" s="84"/>
      <c r="BA31" s="85"/>
      <c r="BB31" s="86"/>
      <c r="BC31" s="84"/>
      <c r="BD31" s="84"/>
      <c r="BE31" s="84"/>
      <c r="BF31" s="85"/>
      <c r="BG31" s="86"/>
      <c r="BH31" s="84"/>
      <c r="BI31" s="87"/>
      <c r="BJ31" s="84"/>
      <c r="BK31" s="85"/>
      <c r="BL31" s="86"/>
      <c r="BM31" s="84"/>
      <c r="BN31" s="87"/>
      <c r="BO31" s="84"/>
      <c r="BP31" s="85"/>
      <c r="BQ31" s="86"/>
      <c r="BR31" s="84"/>
      <c r="CZ31" s="54" t="str">
        <f t="shared" ca="1" si="0"/>
        <v>Semaine N° 23</v>
      </c>
      <c r="DA31" s="55">
        <v>1</v>
      </c>
      <c r="DB31" s="59">
        <f t="shared" ca="1" si="1"/>
        <v>45084</v>
      </c>
      <c r="DC31" s="59"/>
      <c r="DD31" s="63">
        <f ca="1">DD30+DAY(DATE(YEAR("1/5/"&amp;$CA$19),MONTH("1/5/"&amp;$CA$19)+1,1)-1)</f>
        <v>151</v>
      </c>
      <c r="DE31" s="64" t="s">
        <v>26</v>
      </c>
      <c r="DF31" s="60">
        <f t="shared" si="2"/>
        <v>7</v>
      </c>
    </row>
    <row r="32" spans="1:110" ht="17.25" customHeight="1">
      <c r="A32" s="45"/>
      <c r="B32" s="84"/>
      <c r="C32" s="85"/>
      <c r="D32" s="86"/>
      <c r="E32" s="84"/>
      <c r="F32" s="84"/>
      <c r="G32" s="84"/>
      <c r="H32" s="85"/>
      <c r="I32" s="86"/>
      <c r="J32" s="84"/>
      <c r="K32" s="84"/>
      <c r="L32" s="84"/>
      <c r="M32" s="85"/>
      <c r="N32" s="86"/>
      <c r="O32" s="84"/>
      <c r="P32" s="84"/>
      <c r="Q32" s="84"/>
      <c r="R32" s="85"/>
      <c r="S32" s="86"/>
      <c r="T32" s="84"/>
      <c r="U32" s="84"/>
      <c r="V32" s="84"/>
      <c r="W32" s="85"/>
      <c r="X32" s="86"/>
      <c r="Y32" s="84"/>
      <c r="Z32" s="84"/>
      <c r="AA32" s="84"/>
      <c r="AB32" s="85"/>
      <c r="AC32" s="86"/>
      <c r="AD32" s="84"/>
      <c r="AE32" s="84"/>
      <c r="AF32" s="84"/>
      <c r="AG32" s="85"/>
      <c r="AH32" s="86"/>
      <c r="AI32" s="84"/>
      <c r="AJ32" s="84"/>
      <c r="AK32" s="84"/>
      <c r="AL32" s="85"/>
      <c r="AM32" s="86"/>
      <c r="AN32" s="84"/>
      <c r="AO32" s="84"/>
      <c r="AP32" s="84"/>
      <c r="AQ32" s="85"/>
      <c r="AR32" s="86"/>
      <c r="AS32" s="84"/>
      <c r="AT32" s="84"/>
      <c r="AU32" s="84"/>
      <c r="AV32" s="85"/>
      <c r="AW32" s="86"/>
      <c r="AX32" s="84"/>
      <c r="AY32" s="84"/>
      <c r="AZ32" s="84"/>
      <c r="BA32" s="85"/>
      <c r="BB32" s="86"/>
      <c r="BC32" s="84"/>
      <c r="BD32" s="84"/>
      <c r="BE32" s="84"/>
      <c r="BF32" s="85"/>
      <c r="BG32" s="86"/>
      <c r="BH32" s="84"/>
      <c r="BI32" s="87"/>
      <c r="BJ32" s="84"/>
      <c r="BK32" s="85"/>
      <c r="BL32" s="86"/>
      <c r="BM32" s="84"/>
      <c r="BN32" s="87"/>
      <c r="BO32" s="84"/>
      <c r="BP32" s="85"/>
      <c r="BQ32" s="86"/>
      <c r="BR32" s="84"/>
      <c r="CZ32" s="54" t="str">
        <f t="shared" ca="1" si="0"/>
        <v>Semaine N° 23</v>
      </c>
      <c r="DA32" s="55">
        <v>1</v>
      </c>
      <c r="DB32" s="59">
        <f t="shared" ca="1" si="1"/>
        <v>45085</v>
      </c>
      <c r="DC32" s="59"/>
      <c r="DD32" s="63">
        <f ca="1">DD31+DAY(DATE(YEAR("1/6/"&amp;$CA$19),MONTH("1/6/"&amp;$CA$19)+1,1)-1)</f>
        <v>181</v>
      </c>
      <c r="DE32" s="64" t="s">
        <v>27</v>
      </c>
      <c r="DF32" s="60">
        <f t="shared" si="2"/>
        <v>8</v>
      </c>
    </row>
    <row r="33" spans="1:110" ht="17.25" customHeight="1">
      <c r="A33" s="45"/>
      <c r="B33" s="84"/>
      <c r="C33" s="85"/>
      <c r="D33" s="86"/>
      <c r="E33" s="84"/>
      <c r="F33" s="84"/>
      <c r="G33" s="84"/>
      <c r="H33" s="85"/>
      <c r="I33" s="86"/>
      <c r="J33" s="84"/>
      <c r="K33" s="84"/>
      <c r="L33" s="84"/>
      <c r="M33" s="85"/>
      <c r="N33" s="86"/>
      <c r="O33" s="84"/>
      <c r="P33" s="84"/>
      <c r="Q33" s="84"/>
      <c r="R33" s="85"/>
      <c r="S33" s="86"/>
      <c r="T33" s="84"/>
      <c r="U33" s="84"/>
      <c r="V33" s="84"/>
      <c r="W33" s="85"/>
      <c r="X33" s="86"/>
      <c r="Y33" s="84"/>
      <c r="Z33" s="84"/>
      <c r="AA33" s="84"/>
      <c r="AB33" s="85"/>
      <c r="AC33" s="86"/>
      <c r="AD33" s="84"/>
      <c r="AE33" s="84"/>
      <c r="AF33" s="84"/>
      <c r="AG33" s="85"/>
      <c r="AH33" s="86"/>
      <c r="AI33" s="84"/>
      <c r="AJ33" s="84"/>
      <c r="AK33" s="84"/>
      <c r="AL33" s="85"/>
      <c r="AM33" s="86"/>
      <c r="AN33" s="84"/>
      <c r="AO33" s="84"/>
      <c r="AP33" s="84"/>
      <c r="AQ33" s="85"/>
      <c r="AR33" s="86"/>
      <c r="AS33" s="84"/>
      <c r="AT33" s="84"/>
      <c r="AU33" s="84"/>
      <c r="AV33" s="85"/>
      <c r="AW33" s="86"/>
      <c r="AX33" s="84"/>
      <c r="AY33" s="84"/>
      <c r="AZ33" s="84"/>
      <c r="BA33" s="85"/>
      <c r="BB33" s="86"/>
      <c r="BC33" s="84"/>
      <c r="BD33" s="84"/>
      <c r="BE33" s="84"/>
      <c r="BF33" s="85"/>
      <c r="BG33" s="86"/>
      <c r="BH33" s="84"/>
      <c r="BI33" s="87"/>
      <c r="BJ33" s="84"/>
      <c r="BK33" s="85"/>
      <c r="BL33" s="86"/>
      <c r="BM33" s="84"/>
      <c r="BN33" s="87"/>
      <c r="BO33" s="84"/>
      <c r="BP33" s="85"/>
      <c r="BQ33" s="86"/>
      <c r="BR33" s="84"/>
      <c r="CZ33" s="54" t="str">
        <f t="shared" ca="1" si="0"/>
        <v>Semaine N° 23</v>
      </c>
      <c r="DA33" s="55">
        <v>1</v>
      </c>
      <c r="DB33" s="59">
        <f t="shared" ca="1" si="1"/>
        <v>45086</v>
      </c>
      <c r="DC33" s="59"/>
      <c r="DD33" s="63">
        <f ca="1">DD32+DAY(DATE(YEAR("1/7/"&amp;$CA$19),MONTH("1/7/"&amp;$CA$19)+1,1)-1)</f>
        <v>212</v>
      </c>
      <c r="DE33" s="64" t="s">
        <v>28</v>
      </c>
      <c r="DF33" s="60">
        <f t="shared" si="2"/>
        <v>9</v>
      </c>
    </row>
    <row r="34" spans="1:110" ht="17.25" customHeight="1">
      <c r="A34" s="45"/>
      <c r="B34" s="84"/>
      <c r="C34" s="85"/>
      <c r="D34" s="86"/>
      <c r="E34" s="84"/>
      <c r="F34" s="84"/>
      <c r="G34" s="84"/>
      <c r="H34" s="85"/>
      <c r="I34" s="86"/>
      <c r="J34" s="84"/>
      <c r="K34" s="84"/>
      <c r="L34" s="84"/>
      <c r="M34" s="85"/>
      <c r="N34" s="86"/>
      <c r="O34" s="84"/>
      <c r="P34" s="84"/>
      <c r="Q34" s="84"/>
      <c r="R34" s="85"/>
      <c r="S34" s="86"/>
      <c r="T34" s="84"/>
      <c r="U34" s="84"/>
      <c r="V34" s="84"/>
      <c r="W34" s="85"/>
      <c r="X34" s="86"/>
      <c r="Y34" s="84"/>
      <c r="Z34" s="84"/>
      <c r="AA34" s="84"/>
      <c r="AB34" s="85"/>
      <c r="AC34" s="86"/>
      <c r="AD34" s="84"/>
      <c r="AE34" s="84"/>
      <c r="AF34" s="84"/>
      <c r="AG34" s="85"/>
      <c r="AH34" s="86"/>
      <c r="AI34" s="84"/>
      <c r="AJ34" s="84"/>
      <c r="AK34" s="84"/>
      <c r="AL34" s="85"/>
      <c r="AM34" s="86"/>
      <c r="AN34" s="84"/>
      <c r="AO34" s="84"/>
      <c r="AP34" s="84"/>
      <c r="AQ34" s="85"/>
      <c r="AR34" s="86"/>
      <c r="AS34" s="84"/>
      <c r="AT34" s="84"/>
      <c r="AU34" s="84"/>
      <c r="AV34" s="85"/>
      <c r="AW34" s="86"/>
      <c r="AX34" s="84"/>
      <c r="AY34" s="84"/>
      <c r="AZ34" s="84"/>
      <c r="BA34" s="85"/>
      <c r="BB34" s="86"/>
      <c r="BC34" s="84"/>
      <c r="BD34" s="84"/>
      <c r="BE34" s="84"/>
      <c r="BF34" s="85"/>
      <c r="BG34" s="86"/>
      <c r="BH34" s="84"/>
      <c r="BI34" s="87"/>
      <c r="BJ34" s="84"/>
      <c r="BK34" s="85"/>
      <c r="BL34" s="86"/>
      <c r="BM34" s="84"/>
      <c r="BN34" s="87"/>
      <c r="BO34" s="84"/>
      <c r="BP34" s="85"/>
      <c r="BQ34" s="86"/>
      <c r="BR34" s="84"/>
      <c r="CZ34" s="54" t="str">
        <f t="shared" ca="1" si="0"/>
        <v>Semaine N° 23</v>
      </c>
      <c r="DA34" s="55">
        <v>1</v>
      </c>
      <c r="DB34" s="59">
        <f t="shared" ca="1" si="1"/>
        <v>45087</v>
      </c>
      <c r="DC34" s="59"/>
      <c r="DD34" s="63">
        <f ca="1">DD33+DAY(DATE(YEAR("1/8/"&amp;$CA$19),MONTH("1/8/"&amp;$CA$19)+1,1)-1)</f>
        <v>243</v>
      </c>
      <c r="DE34" s="64" t="s">
        <v>29</v>
      </c>
      <c r="DF34" s="60">
        <f t="shared" si="2"/>
        <v>10</v>
      </c>
    </row>
    <row r="35" spans="1:110" ht="17.25" customHeight="1">
      <c r="A35" s="45"/>
      <c r="B35" s="84"/>
      <c r="C35" s="85"/>
      <c r="D35" s="86"/>
      <c r="E35" s="84"/>
      <c r="F35" s="84"/>
      <c r="G35" s="84"/>
      <c r="H35" s="85"/>
      <c r="I35" s="86"/>
      <c r="J35" s="84"/>
      <c r="K35" s="84"/>
      <c r="L35" s="84"/>
      <c r="M35" s="85"/>
      <c r="N35" s="86"/>
      <c r="O35" s="84"/>
      <c r="P35" s="84"/>
      <c r="Q35" s="84"/>
      <c r="R35" s="85"/>
      <c r="S35" s="86"/>
      <c r="T35" s="84"/>
      <c r="U35" s="84"/>
      <c r="V35" s="84"/>
      <c r="W35" s="85"/>
      <c r="X35" s="86"/>
      <c r="Y35" s="84"/>
      <c r="Z35" s="84"/>
      <c r="AA35" s="84"/>
      <c r="AB35" s="85"/>
      <c r="AC35" s="86"/>
      <c r="AD35" s="84"/>
      <c r="AE35" s="84"/>
      <c r="AF35" s="84"/>
      <c r="AG35" s="85"/>
      <c r="AH35" s="86"/>
      <c r="AI35" s="84"/>
      <c r="AJ35" s="84"/>
      <c r="AK35" s="84"/>
      <c r="AL35" s="85"/>
      <c r="AM35" s="86"/>
      <c r="AN35" s="84"/>
      <c r="AO35" s="84"/>
      <c r="AP35" s="84"/>
      <c r="AQ35" s="85"/>
      <c r="AR35" s="86"/>
      <c r="AS35" s="84"/>
      <c r="AT35" s="84"/>
      <c r="AU35" s="84"/>
      <c r="AV35" s="85"/>
      <c r="AW35" s="86"/>
      <c r="AX35" s="84"/>
      <c r="AY35" s="84"/>
      <c r="AZ35" s="84"/>
      <c r="BA35" s="85"/>
      <c r="BB35" s="86"/>
      <c r="BC35" s="84"/>
      <c r="BD35" s="84"/>
      <c r="BE35" s="84"/>
      <c r="BF35" s="85"/>
      <c r="BG35" s="86"/>
      <c r="BH35" s="84"/>
      <c r="BI35" s="87"/>
      <c r="BJ35" s="84"/>
      <c r="BK35" s="85"/>
      <c r="BL35" s="86"/>
      <c r="BM35" s="84"/>
      <c r="BN35" s="87"/>
      <c r="BO35" s="84"/>
      <c r="BP35" s="85"/>
      <c r="BQ35" s="86"/>
      <c r="BR35" s="84"/>
      <c r="CZ35" s="54" t="str">
        <f t="shared" ca="1" si="0"/>
        <v>Semaine N° 23</v>
      </c>
      <c r="DA35" s="55">
        <v>1</v>
      </c>
      <c r="DB35" s="59">
        <f t="shared" ca="1" si="1"/>
        <v>45088</v>
      </c>
      <c r="DC35" s="59"/>
      <c r="DD35" s="63">
        <f ca="1">DD34+DAY(DATE(YEAR("1/9/"&amp;$CA$19),MONTH("1/9/"&amp;$CA$19)+1,1)-1)</f>
        <v>273</v>
      </c>
      <c r="DE35" s="64" t="s">
        <v>30</v>
      </c>
      <c r="DF35" s="60">
        <f t="shared" si="2"/>
        <v>11</v>
      </c>
    </row>
    <row r="36" spans="1:110" ht="17.25" customHeight="1">
      <c r="A36" s="45"/>
      <c r="B36" s="84"/>
      <c r="C36" s="85"/>
      <c r="D36" s="86"/>
      <c r="E36" s="84"/>
      <c r="F36" s="84"/>
      <c r="G36" s="84"/>
      <c r="H36" s="85"/>
      <c r="I36" s="86"/>
      <c r="J36" s="84"/>
      <c r="K36" s="84"/>
      <c r="L36" s="84"/>
      <c r="M36" s="85"/>
      <c r="N36" s="86"/>
      <c r="O36" s="84"/>
      <c r="P36" s="84"/>
      <c r="Q36" s="84"/>
      <c r="R36" s="85"/>
      <c r="S36" s="86"/>
      <c r="T36" s="84"/>
      <c r="U36" s="84"/>
      <c r="V36" s="84"/>
      <c r="W36" s="85"/>
      <c r="X36" s="86"/>
      <c r="Y36" s="84"/>
      <c r="Z36" s="84"/>
      <c r="AA36" s="84"/>
      <c r="AB36" s="85"/>
      <c r="AC36" s="86"/>
      <c r="AD36" s="84"/>
      <c r="AE36" s="84"/>
      <c r="AF36" s="84"/>
      <c r="AG36" s="85"/>
      <c r="AH36" s="86"/>
      <c r="AI36" s="84"/>
      <c r="AJ36" s="84"/>
      <c r="AK36" s="84"/>
      <c r="AL36" s="85"/>
      <c r="AM36" s="86"/>
      <c r="AN36" s="84"/>
      <c r="AO36" s="84"/>
      <c r="AP36" s="84"/>
      <c r="AQ36" s="85"/>
      <c r="AR36" s="86"/>
      <c r="AS36" s="84"/>
      <c r="AT36" s="84"/>
      <c r="AU36" s="84"/>
      <c r="AV36" s="85"/>
      <c r="AW36" s="86"/>
      <c r="AX36" s="84"/>
      <c r="AY36" s="84"/>
      <c r="AZ36" s="84"/>
      <c r="BA36" s="85"/>
      <c r="BB36" s="86"/>
      <c r="BC36" s="84"/>
      <c r="BD36" s="84"/>
      <c r="BE36" s="84"/>
      <c r="BF36" s="85"/>
      <c r="BG36" s="86"/>
      <c r="BH36" s="84"/>
      <c r="BI36" s="87"/>
      <c r="BJ36" s="84"/>
      <c r="BK36" s="85"/>
      <c r="BL36" s="86"/>
      <c r="BM36" s="84"/>
      <c r="BN36" s="87"/>
      <c r="BO36" s="84"/>
      <c r="BP36" s="85"/>
      <c r="BQ36" s="86"/>
      <c r="BR36" s="84"/>
      <c r="CZ36" s="54" t="str">
        <f t="shared" ca="1" si="0"/>
        <v>Semaine N° 24</v>
      </c>
      <c r="DA36" s="55">
        <v>1</v>
      </c>
      <c r="DB36" s="59">
        <f t="shared" ca="1" si="1"/>
        <v>45089</v>
      </c>
      <c r="DC36" s="59"/>
      <c r="DD36" s="63">
        <f ca="1">DD35+DAY(DATE(YEAR("1/10/"&amp;$CA$19),MONTH("1/10/"&amp;$CA$19)+1,1)-1)</f>
        <v>304</v>
      </c>
      <c r="DE36" s="64" t="s">
        <v>31</v>
      </c>
      <c r="DF36" s="60">
        <f t="shared" si="2"/>
        <v>12</v>
      </c>
    </row>
    <row r="37" spans="1:110" ht="17.25" customHeight="1">
      <c r="A37" s="45"/>
      <c r="B37" s="84"/>
      <c r="C37" s="85"/>
      <c r="D37" s="86"/>
      <c r="E37" s="84"/>
      <c r="F37" s="84"/>
      <c r="G37" s="84"/>
      <c r="H37" s="85"/>
      <c r="I37" s="86"/>
      <c r="J37" s="84"/>
      <c r="K37" s="84"/>
      <c r="L37" s="84"/>
      <c r="M37" s="85"/>
      <c r="N37" s="86"/>
      <c r="O37" s="84"/>
      <c r="P37" s="84"/>
      <c r="Q37" s="84"/>
      <c r="R37" s="85"/>
      <c r="S37" s="86"/>
      <c r="T37" s="84"/>
      <c r="U37" s="84"/>
      <c r="V37" s="84"/>
      <c r="W37" s="85"/>
      <c r="X37" s="86"/>
      <c r="Y37" s="84"/>
      <c r="Z37" s="84"/>
      <c r="AA37" s="84"/>
      <c r="AB37" s="85"/>
      <c r="AC37" s="86"/>
      <c r="AD37" s="84"/>
      <c r="AE37" s="84"/>
      <c r="AF37" s="84"/>
      <c r="AG37" s="85"/>
      <c r="AH37" s="86"/>
      <c r="AI37" s="84"/>
      <c r="AJ37" s="84"/>
      <c r="AK37" s="84"/>
      <c r="AL37" s="85"/>
      <c r="AM37" s="86"/>
      <c r="AN37" s="84"/>
      <c r="AO37" s="84"/>
      <c r="AP37" s="84"/>
      <c r="AQ37" s="85"/>
      <c r="AR37" s="86"/>
      <c r="AS37" s="84"/>
      <c r="AT37" s="84"/>
      <c r="AU37" s="84"/>
      <c r="AV37" s="85"/>
      <c r="AW37" s="86"/>
      <c r="AX37" s="84"/>
      <c r="AY37" s="84"/>
      <c r="AZ37" s="84"/>
      <c r="BA37" s="85"/>
      <c r="BB37" s="86"/>
      <c r="BC37" s="84"/>
      <c r="BD37" s="84"/>
      <c r="BE37" s="84"/>
      <c r="BF37" s="85"/>
      <c r="BG37" s="86"/>
      <c r="BH37" s="84"/>
      <c r="BI37" s="87"/>
      <c r="BJ37" s="84"/>
      <c r="BK37" s="85"/>
      <c r="BL37" s="86"/>
      <c r="BM37" s="84"/>
      <c r="BN37" s="87"/>
      <c r="BO37" s="84"/>
      <c r="BP37" s="85"/>
      <c r="BQ37" s="86"/>
      <c r="BR37" s="84"/>
      <c r="BT37" s="102" t="s">
        <v>1</v>
      </c>
      <c r="BU37" s="102"/>
      <c r="BV37" s="102"/>
      <c r="BW37" s="102"/>
      <c r="BX37" s="102"/>
      <c r="BY37" s="101" t="str">
        <f>SUM(D40:BQ40)&amp; " jours"</f>
        <v>0 jours</v>
      </c>
      <c r="BZ37" s="101"/>
      <c r="CA37" s="101"/>
      <c r="CB37" s="118" t="s">
        <v>2</v>
      </c>
      <c r="CC37" s="118"/>
      <c r="CD37" s="118"/>
      <c r="CE37" s="118"/>
      <c r="CF37" s="118"/>
      <c r="CG37" s="117" t="str">
        <f ca="1" xml:space="preserve"> TRIM(IF(CA21-TODAY(),TEXT(DATEDIF(TODAY(),CA21,"y"),"[&gt;1]0""ans"";[&gt;]""1an"";")&amp;TEXT(DATEDIF(TODAY(),CA21,"ym"),"[&gt;] 0"" mois "";")&amp;TEXT(DATEDIF(TODAY(),CA21,"md"),"[&gt;1]0"" jours"";[&gt;]""1 jour"";"),"0 jour"))</f>
        <v>7 mois 20 jours</v>
      </c>
      <c r="CH37" s="117"/>
      <c r="CI37" s="117"/>
      <c r="CJ37" s="117"/>
      <c r="CK37" s="117"/>
      <c r="CL37" s="117"/>
      <c r="CM37" s="117"/>
      <c r="CN37" s="117"/>
      <c r="CZ37" s="54" t="str">
        <f t="shared" ca="1" si="0"/>
        <v>Semaine N° 24</v>
      </c>
      <c r="DA37" s="55">
        <v>1</v>
      </c>
      <c r="DB37" s="59">
        <f t="shared" ca="1" si="1"/>
        <v>45090</v>
      </c>
      <c r="DC37" s="59"/>
      <c r="DD37" s="63">
        <f ca="1">DD36+DAY(DATE(YEAR("1/11/"&amp;$CA$19),MONTH("1/11/"&amp;$CA$19)+1,1)-1)</f>
        <v>334</v>
      </c>
      <c r="DE37" s="64" t="s">
        <v>32</v>
      </c>
      <c r="DF37" s="60">
        <f t="shared" si="2"/>
        <v>13</v>
      </c>
    </row>
    <row r="38" spans="1:110" ht="17.25" customHeight="1" thickBot="1">
      <c r="A38" s="45"/>
      <c r="B38" s="84"/>
      <c r="C38" s="85"/>
      <c r="D38" s="86"/>
      <c r="E38" s="84"/>
      <c r="F38" s="84"/>
      <c r="G38" s="84"/>
      <c r="H38" s="85"/>
      <c r="I38" s="86"/>
      <c r="J38" s="84"/>
      <c r="K38" s="84"/>
      <c r="L38" s="84"/>
      <c r="M38" s="85"/>
      <c r="N38" s="86"/>
      <c r="O38" s="84"/>
      <c r="P38" s="84"/>
      <c r="Q38" s="84"/>
      <c r="R38" s="85"/>
      <c r="S38" s="86"/>
      <c r="T38" s="84"/>
      <c r="U38" s="84"/>
      <c r="V38" s="84"/>
      <c r="W38" s="85"/>
      <c r="X38" s="86"/>
      <c r="Y38" s="84"/>
      <c r="Z38" s="84"/>
      <c r="AA38" s="84"/>
      <c r="AB38" s="85"/>
      <c r="AC38" s="86"/>
      <c r="AD38" s="84"/>
      <c r="AE38" s="84"/>
      <c r="AF38" s="84"/>
      <c r="AG38" s="85"/>
      <c r="AH38" s="86"/>
      <c r="AI38" s="84"/>
      <c r="AJ38" s="84"/>
      <c r="AK38" s="84"/>
      <c r="AL38" s="85"/>
      <c r="AM38" s="86"/>
      <c r="AN38" s="84"/>
      <c r="AO38" s="84"/>
      <c r="AP38" s="84"/>
      <c r="AQ38" s="85"/>
      <c r="AR38" s="86"/>
      <c r="AS38" s="84"/>
      <c r="AT38" s="84"/>
      <c r="AU38" s="84"/>
      <c r="AV38" s="85"/>
      <c r="AW38" s="86"/>
      <c r="AX38" s="84"/>
      <c r="AY38" s="84"/>
      <c r="AZ38" s="84"/>
      <c r="BA38" s="85"/>
      <c r="BB38" s="86"/>
      <c r="BC38" s="84"/>
      <c r="BD38" s="84"/>
      <c r="BE38" s="84"/>
      <c r="BF38" s="85"/>
      <c r="BG38" s="86"/>
      <c r="BH38" s="84"/>
      <c r="BI38" s="87"/>
      <c r="BJ38" s="84"/>
      <c r="BK38" s="85"/>
      <c r="BL38" s="86"/>
      <c r="BM38" s="84"/>
      <c r="BN38" s="87"/>
      <c r="BO38" s="84"/>
      <c r="BP38" s="85"/>
      <c r="BQ38" s="86"/>
      <c r="BR38" s="84"/>
      <c r="CZ38" s="54" t="str">
        <f t="shared" ca="1" si="0"/>
        <v>Semaine N° 24</v>
      </c>
      <c r="DA38" s="55">
        <v>1</v>
      </c>
      <c r="DB38" s="59">
        <f t="shared" ca="1" si="1"/>
        <v>45091</v>
      </c>
      <c r="DC38" s="59"/>
      <c r="DD38" s="65">
        <f ca="1">DD37+DAY(DATE(YEAR("1/12/"&amp;$CA$19),MONTH("1/12/"&amp;$CA$19)+1,1)-1)</f>
        <v>365</v>
      </c>
      <c r="DE38" s="66" t="s">
        <v>33</v>
      </c>
      <c r="DF38" s="60">
        <f t="shared" si="2"/>
        <v>14</v>
      </c>
    </row>
    <row r="39" spans="1:110" ht="19.5" thickTop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CZ39" s="54" t="str">
        <f t="shared" ca="1" si="0"/>
        <v>Semaine N° 24</v>
      </c>
      <c r="DA39" s="55">
        <v>1</v>
      </c>
      <c r="DB39" s="59">
        <f t="shared" ca="1" si="1"/>
        <v>45092</v>
      </c>
      <c r="DC39" s="59"/>
      <c r="DD39" s="67"/>
      <c r="DE39" s="51"/>
      <c r="DF39" s="60">
        <f t="shared" si="2"/>
        <v>15</v>
      </c>
    </row>
    <row r="40" spans="1:110" ht="15.75" customHeight="1">
      <c r="D40" s="46">
        <f>SUMPRODUCT(LEN(D8:D38)-LEN(SUBSTITUTE(D8:D38,"P","")))</f>
        <v>0</v>
      </c>
      <c r="E40" s="46"/>
      <c r="F40" s="46"/>
      <c r="G40" s="46"/>
      <c r="H40" s="46"/>
      <c r="I40" s="47">
        <f>SUMPRODUCT(LEN(I8:I38)-LEN(SUBSTITUTE(I8:I38,"P","")))</f>
        <v>0</v>
      </c>
      <c r="J40" s="46"/>
      <c r="K40" s="46"/>
      <c r="L40" s="46"/>
      <c r="M40" s="46"/>
      <c r="N40" s="47">
        <f>SUMPRODUCT(LEN(N8:N38)-LEN(SUBSTITUTE(N8:N38,"P","")))</f>
        <v>0</v>
      </c>
      <c r="O40" s="46"/>
      <c r="P40" s="46"/>
      <c r="Q40" s="46"/>
      <c r="R40" s="46"/>
      <c r="S40" s="47">
        <f>SUMPRODUCT(LEN(S8:S38)-LEN(SUBSTITUTE(S8:S38,"P","")))</f>
        <v>0</v>
      </c>
      <c r="T40" s="46"/>
      <c r="U40" s="46"/>
      <c r="V40" s="46"/>
      <c r="W40" s="46"/>
      <c r="X40" s="47">
        <f>SUMPRODUCT(LEN(X8:X38)-LEN(SUBSTITUTE(X8:X38,"P","")))</f>
        <v>0</v>
      </c>
      <c r="Y40" s="46"/>
      <c r="Z40" s="46"/>
      <c r="AA40" s="46"/>
      <c r="AB40" s="46"/>
      <c r="AC40" s="47">
        <f>SUMPRODUCT(LEN(AC8:AC38)-LEN(SUBSTITUTE(AC8:AC38,"P","")))</f>
        <v>0</v>
      </c>
      <c r="AD40" s="46"/>
      <c r="AE40" s="46"/>
      <c r="AF40" s="46"/>
      <c r="AG40" s="46"/>
      <c r="AH40" s="47">
        <f>SUMPRODUCT(LEN(AH8:AH38)-LEN(SUBSTITUTE(AH8:AH38,"P","")))</f>
        <v>0</v>
      </c>
      <c r="AI40" s="46"/>
      <c r="AJ40" s="46"/>
      <c r="AK40" s="46"/>
      <c r="AL40" s="46"/>
      <c r="AM40" s="47">
        <f>SUMPRODUCT(LEN(AM8:AM38)-LEN(SUBSTITUTE(AM8:AM38,"P","")))</f>
        <v>0</v>
      </c>
      <c r="AN40" s="46"/>
      <c r="AO40" s="46"/>
      <c r="AP40" s="46"/>
      <c r="AQ40" s="46"/>
      <c r="AR40" s="47">
        <f>SUMPRODUCT(LEN(AR8:AR38)-LEN(SUBSTITUTE(AR8:AR38,"P","")))</f>
        <v>0</v>
      </c>
      <c r="AS40" s="46"/>
      <c r="AT40" s="46"/>
      <c r="AU40" s="46"/>
      <c r="AV40" s="46"/>
      <c r="AW40" s="47">
        <f>SUMPRODUCT(LEN(AW8:AW38)-LEN(SUBSTITUTE(AW8:AW38,"P","")))</f>
        <v>0</v>
      </c>
      <c r="AX40" s="46"/>
      <c r="AY40" s="46"/>
      <c r="AZ40" s="46"/>
      <c r="BA40" s="46"/>
      <c r="BB40" s="47">
        <f>SUMPRODUCT(LEN(BB8:BB38)-LEN(SUBSTITUTE(BB8:BB38,"P","")))</f>
        <v>0</v>
      </c>
      <c r="BC40" s="46"/>
      <c r="BD40" s="46"/>
      <c r="BE40" s="46"/>
      <c r="BF40" s="46"/>
      <c r="BG40" s="47">
        <f>SUMPRODUCT(LEN(BG8:BG38)-LEN(SUBSTITUTE(BG8:BG38,"P","")))</f>
        <v>0</v>
      </c>
      <c r="BH40" s="46"/>
      <c r="BI40" s="46"/>
      <c r="BJ40" s="46"/>
      <c r="BK40" s="46"/>
      <c r="BL40" s="47">
        <f>SUMPRODUCT(LEN(BL8:BL38)-LEN(SUBSTITUTE(BL8:BL38,"P","")))</f>
        <v>0</v>
      </c>
      <c r="BM40" s="46"/>
      <c r="BN40" s="46"/>
      <c r="BO40" s="46"/>
      <c r="BP40" s="46"/>
      <c r="BQ40" s="47">
        <f>SUMPRODUCT(LEN(BQ8:BQ38)-LEN(SUBSTITUTE(BQ8:BQ38,"P","")))</f>
        <v>0</v>
      </c>
      <c r="CZ40" s="54" t="str">
        <f t="shared" ca="1" si="0"/>
        <v>Semaine N° 24</v>
      </c>
      <c r="DA40" s="55">
        <v>1</v>
      </c>
      <c r="DB40" s="59">
        <f t="shared" ca="1" si="1"/>
        <v>45093</v>
      </c>
      <c r="DC40" s="59"/>
      <c r="DD40" s="67"/>
      <c r="DE40" s="51"/>
      <c r="DF40" s="60">
        <f t="shared" si="2"/>
        <v>16</v>
      </c>
    </row>
    <row r="41" spans="1:110" ht="15.75" customHeight="1">
      <c r="CZ41" s="54" t="str">
        <f t="shared" ca="1" si="0"/>
        <v>Semaine N° 24</v>
      </c>
      <c r="DA41" s="55">
        <v>1</v>
      </c>
      <c r="DB41" s="59">
        <f t="shared" ca="1" si="1"/>
        <v>45094</v>
      </c>
      <c r="DC41" s="59"/>
      <c r="DD41" s="67"/>
      <c r="DE41" s="51"/>
      <c r="DF41" s="60">
        <f t="shared" si="2"/>
        <v>17</v>
      </c>
    </row>
    <row r="42" spans="1:110" ht="15.75" customHeight="1">
      <c r="CZ42" s="54" t="str">
        <f t="shared" ca="1" si="0"/>
        <v>Semaine N° 24</v>
      </c>
      <c r="DA42" s="55">
        <v>1</v>
      </c>
      <c r="DB42" s="59">
        <f t="shared" ca="1" si="1"/>
        <v>45095</v>
      </c>
      <c r="DC42" s="59"/>
      <c r="DD42" s="67"/>
      <c r="DE42" s="51"/>
      <c r="DF42" s="60">
        <f t="shared" si="2"/>
        <v>18</v>
      </c>
    </row>
    <row r="43" spans="1:110" ht="15.75" customHeight="1">
      <c r="CZ43" s="54" t="str">
        <f t="shared" ca="1" si="0"/>
        <v>Semaine N° 25</v>
      </c>
      <c r="DA43" s="55">
        <v>1</v>
      </c>
      <c r="DB43" s="59">
        <f t="shared" ca="1" si="1"/>
        <v>45096</v>
      </c>
      <c r="DC43" s="59"/>
      <c r="DD43" s="67"/>
      <c r="DE43" s="51"/>
      <c r="DF43" s="60">
        <f t="shared" si="2"/>
        <v>19</v>
      </c>
    </row>
    <row r="44" spans="1:110" ht="15.75" customHeight="1">
      <c r="CZ44" s="54" t="str">
        <f t="shared" ca="1" si="0"/>
        <v>Semaine N° 25</v>
      </c>
      <c r="DA44" s="55">
        <v>1</v>
      </c>
      <c r="DB44" s="59">
        <f t="shared" ca="1" si="1"/>
        <v>45097</v>
      </c>
      <c r="DC44" s="59"/>
      <c r="DD44" s="67"/>
      <c r="DE44" s="51"/>
      <c r="DF44" s="60">
        <f t="shared" si="2"/>
        <v>20</v>
      </c>
    </row>
    <row r="45" spans="1:110" ht="15.75" customHeight="1">
      <c r="CZ45" s="54" t="str">
        <f t="shared" ca="1" si="0"/>
        <v>Semaine N° 25</v>
      </c>
      <c r="DA45" s="55">
        <v>1</v>
      </c>
      <c r="DB45" s="59">
        <f t="shared" ca="1" si="1"/>
        <v>45098</v>
      </c>
      <c r="DC45" s="59"/>
      <c r="DD45" s="67"/>
      <c r="DE45" s="51"/>
      <c r="DF45" s="60">
        <f t="shared" si="2"/>
        <v>21</v>
      </c>
    </row>
    <row r="46" spans="1:110" ht="15.75" customHeight="1">
      <c r="CZ46" s="54" t="str">
        <f t="shared" ca="1" si="0"/>
        <v>Semaine N° 25</v>
      </c>
      <c r="DA46" s="55">
        <v>1</v>
      </c>
      <c r="DB46" s="59">
        <f t="shared" ca="1" si="1"/>
        <v>45099</v>
      </c>
      <c r="DC46" s="59"/>
      <c r="DD46" s="67"/>
      <c r="DE46" s="51"/>
      <c r="DF46" s="60">
        <f t="shared" si="2"/>
        <v>22</v>
      </c>
    </row>
    <row r="47" spans="1:110" ht="15.75" customHeight="1">
      <c r="CZ47" s="54" t="str">
        <f t="shared" ca="1" si="0"/>
        <v>Semaine N° 25</v>
      </c>
      <c r="DA47" s="55">
        <v>1</v>
      </c>
      <c r="DB47" s="59">
        <f t="shared" ca="1" si="1"/>
        <v>45100</v>
      </c>
      <c r="DC47" s="59"/>
      <c r="DD47" s="67"/>
      <c r="DE47" s="51"/>
      <c r="DF47" s="60">
        <f t="shared" si="2"/>
        <v>23</v>
      </c>
    </row>
    <row r="48" spans="1:110" ht="15.75" customHeight="1">
      <c r="CZ48" s="54" t="str">
        <f t="shared" ca="1" si="0"/>
        <v>Semaine N° 25</v>
      </c>
      <c r="DA48" s="55">
        <v>1</v>
      </c>
      <c r="DB48" s="59">
        <f t="shared" ca="1" si="1"/>
        <v>45101</v>
      </c>
      <c r="DC48" s="59"/>
      <c r="DD48" s="67"/>
      <c r="DE48" s="51"/>
      <c r="DF48" s="60">
        <f t="shared" si="2"/>
        <v>24</v>
      </c>
    </row>
    <row r="49" spans="102:110" ht="15.75" customHeight="1">
      <c r="CZ49" s="54" t="str">
        <f t="shared" ca="1" si="0"/>
        <v>Semaine N° 25</v>
      </c>
      <c r="DA49" s="55">
        <v>1</v>
      </c>
      <c r="DB49" s="59">
        <f t="shared" ca="1" si="1"/>
        <v>45102</v>
      </c>
      <c r="DC49" s="59"/>
      <c r="DD49" s="67"/>
      <c r="DE49" s="51"/>
      <c r="DF49" s="60">
        <f t="shared" si="2"/>
        <v>25</v>
      </c>
    </row>
    <row r="50" spans="102:110" ht="15.75" customHeight="1">
      <c r="CZ50" s="54" t="str">
        <f t="shared" ca="1" si="0"/>
        <v>Semaine N° 26</v>
      </c>
      <c r="DA50" s="55">
        <v>1</v>
      </c>
      <c r="DB50" s="59">
        <f t="shared" ca="1" si="1"/>
        <v>45103</v>
      </c>
      <c r="DC50" s="59"/>
      <c r="DD50" s="67"/>
      <c r="DE50" s="51"/>
      <c r="DF50" s="60">
        <f t="shared" si="2"/>
        <v>26</v>
      </c>
    </row>
    <row r="51" spans="102:110" ht="15.75" customHeight="1">
      <c r="CZ51" s="54" t="str">
        <f t="shared" ca="1" si="0"/>
        <v>Semaine N° 26</v>
      </c>
      <c r="DA51" s="55">
        <v>1</v>
      </c>
      <c r="DB51" s="59">
        <f t="shared" ca="1" si="1"/>
        <v>45104</v>
      </c>
      <c r="DC51" s="59"/>
      <c r="DD51" s="67"/>
      <c r="DE51" s="51"/>
      <c r="DF51" s="60">
        <f t="shared" si="2"/>
        <v>27</v>
      </c>
    </row>
    <row r="52" spans="102:110" ht="15.75" customHeight="1">
      <c r="CZ52" s="54" t="str">
        <f t="shared" ca="1" si="0"/>
        <v>Semaine N° 26</v>
      </c>
      <c r="DA52" s="55">
        <v>1</v>
      </c>
      <c r="DB52" s="59">
        <f t="shared" ca="1" si="1"/>
        <v>45105</v>
      </c>
      <c r="DC52" s="59"/>
      <c r="DD52" s="67"/>
      <c r="DE52" s="51"/>
      <c r="DF52" s="60">
        <f t="shared" si="2"/>
        <v>28</v>
      </c>
    </row>
    <row r="53" spans="102:110" ht="15.75" customHeight="1">
      <c r="CZ53" s="54" t="str">
        <f t="shared" ca="1" si="0"/>
        <v>Semaine N° 26</v>
      </c>
      <c r="DA53" s="55">
        <v>1</v>
      </c>
      <c r="DB53" s="59">
        <f t="shared" ca="1" si="1"/>
        <v>45106</v>
      </c>
      <c r="DC53" s="59"/>
      <c r="DD53" s="67"/>
      <c r="DE53" s="51"/>
      <c r="DF53" s="60">
        <f t="shared" si="2"/>
        <v>29</v>
      </c>
    </row>
    <row r="54" spans="102:110" ht="15.75" customHeight="1">
      <c r="CZ54" s="54" t="str">
        <f t="shared" ca="1" si="0"/>
        <v>Semaine N° 26</v>
      </c>
      <c r="DA54" s="55">
        <v>1</v>
      </c>
      <c r="DB54" s="59">
        <f t="shared" ca="1" si="1"/>
        <v>45107</v>
      </c>
      <c r="DC54" s="59"/>
      <c r="DD54" s="67"/>
      <c r="DE54" s="51"/>
      <c r="DF54" s="60">
        <f t="shared" si="2"/>
        <v>30</v>
      </c>
    </row>
    <row r="55" spans="102:110" ht="15.75" customHeight="1">
      <c r="CZ55" s="54" t="str">
        <f t="shared" ca="1" si="0"/>
        <v>Semaine N° 26</v>
      </c>
      <c r="DA55" s="55">
        <v>1</v>
      </c>
      <c r="DB55" s="59">
        <f t="shared" ca="1" si="1"/>
        <v>45108</v>
      </c>
      <c r="DC55" s="59"/>
      <c r="DD55" s="67"/>
      <c r="DE55" s="51"/>
      <c r="DF55" s="60">
        <f t="shared" si="2"/>
        <v>31</v>
      </c>
    </row>
    <row r="56" spans="102:110" ht="15.75" customHeight="1">
      <c r="CZ56" s="54" t="str">
        <f t="shared" ca="1" si="0"/>
        <v>Semaine N° 26</v>
      </c>
      <c r="DA56" s="55">
        <v>1</v>
      </c>
      <c r="DB56" s="59">
        <f t="shared" ca="1" si="1"/>
        <v>45109</v>
      </c>
      <c r="DC56" s="59"/>
      <c r="DD56" s="67"/>
      <c r="DE56" s="51"/>
      <c r="DF56" s="60">
        <f t="shared" si="2"/>
        <v>32</v>
      </c>
    </row>
    <row r="57" spans="102:110" ht="15.75" customHeight="1">
      <c r="CZ57" s="54" t="str">
        <f t="shared" ca="1" si="0"/>
        <v>Semaine N° 27</v>
      </c>
      <c r="DA57" s="55">
        <v>1</v>
      </c>
      <c r="DB57" s="59">
        <f t="shared" ca="1" si="1"/>
        <v>45110</v>
      </c>
      <c r="DC57" s="59"/>
      <c r="DD57" s="67"/>
      <c r="DE57" s="51"/>
      <c r="DF57" s="60">
        <f t="shared" si="2"/>
        <v>33</v>
      </c>
    </row>
    <row r="58" spans="102:110" ht="15.75" customHeight="1">
      <c r="CZ58" s="54" t="str">
        <f t="shared" ca="1" si="0"/>
        <v>Semaine N° 27</v>
      </c>
      <c r="DA58" s="55">
        <v>1</v>
      </c>
      <c r="DB58" s="59">
        <f t="shared" ref="DB58:DB84" ca="1" si="3">DB57+1</f>
        <v>45111</v>
      </c>
      <c r="DC58" s="59"/>
      <c r="DD58" s="67"/>
      <c r="DE58" s="51"/>
      <c r="DF58" s="60">
        <f t="shared" si="2"/>
        <v>34</v>
      </c>
    </row>
    <row r="59" spans="102:110" ht="15.75" customHeight="1">
      <c r="CZ59" s="54" t="str">
        <f t="shared" ca="1" si="0"/>
        <v>Semaine N° 27</v>
      </c>
      <c r="DA59" s="55">
        <v>1</v>
      </c>
      <c r="DB59" s="59">
        <f t="shared" ca="1" si="3"/>
        <v>45112</v>
      </c>
      <c r="DC59" s="59"/>
      <c r="DD59" s="67"/>
      <c r="DE59" s="51"/>
      <c r="DF59" s="60">
        <f t="shared" si="2"/>
        <v>35</v>
      </c>
    </row>
    <row r="60" spans="102:110" ht="15.75" customHeight="1">
      <c r="CZ60" s="54" t="str">
        <f t="shared" ca="1" si="0"/>
        <v>Semaine N° 27</v>
      </c>
      <c r="DA60" s="55">
        <v>1</v>
      </c>
      <c r="DB60" s="59">
        <f t="shared" ca="1" si="3"/>
        <v>45113</v>
      </c>
      <c r="DC60" s="59"/>
      <c r="DD60" s="67"/>
      <c r="DE60" s="51"/>
      <c r="DF60" s="60">
        <f t="shared" si="2"/>
        <v>36</v>
      </c>
    </row>
    <row r="61" spans="102:110" ht="15.75" customHeight="1">
      <c r="CZ61" s="54" t="str">
        <f t="shared" ca="1" si="0"/>
        <v>Semaine N° 27</v>
      </c>
      <c r="DA61" s="55">
        <v>1</v>
      </c>
      <c r="DB61" s="59">
        <f t="shared" ca="1" si="3"/>
        <v>45114</v>
      </c>
      <c r="DC61" s="59"/>
      <c r="DD61" s="67"/>
      <c r="DE61" s="51"/>
      <c r="DF61" s="60">
        <f t="shared" si="2"/>
        <v>37</v>
      </c>
    </row>
    <row r="62" spans="102:110" ht="15.75" customHeight="1">
      <c r="CZ62" s="54" t="str">
        <f t="shared" ca="1" si="0"/>
        <v>Semaine N° 27</v>
      </c>
      <c r="DA62" s="55">
        <v>1</v>
      </c>
      <c r="DB62" s="59">
        <f t="shared" ca="1" si="3"/>
        <v>45115</v>
      </c>
      <c r="DC62" s="59"/>
      <c r="DD62" s="67"/>
      <c r="DE62" s="51"/>
      <c r="DF62" s="60">
        <f t="shared" si="2"/>
        <v>38</v>
      </c>
    </row>
    <row r="63" spans="102:110" ht="15.75" customHeight="1">
      <c r="CX63" s="35">
        <f>SUM(DA25:DA63)</f>
        <v>39</v>
      </c>
      <c r="CZ63" s="54" t="str">
        <f t="shared" ca="1" si="0"/>
        <v>Semaine N° 27</v>
      </c>
      <c r="DA63" s="55">
        <v>1</v>
      </c>
      <c r="DB63" s="59">
        <f t="shared" ca="1" si="3"/>
        <v>45116</v>
      </c>
      <c r="DC63" s="77">
        <v>189</v>
      </c>
      <c r="DD63" s="67"/>
      <c r="DE63" s="51"/>
      <c r="DF63" s="60">
        <f t="shared" si="2"/>
        <v>39</v>
      </c>
    </row>
    <row r="64" spans="102:110" ht="15.75" customHeight="1">
      <c r="CZ64" s="54" t="str">
        <f t="shared" ca="1" si="0"/>
        <v>Semaine N° 28</v>
      </c>
      <c r="DA64" s="55">
        <v>1</v>
      </c>
      <c r="DB64" s="59">
        <f t="shared" ca="1" si="3"/>
        <v>45117</v>
      </c>
      <c r="DC64" s="76">
        <f t="shared" ref="DC64:DC69" si="4">DC63+1</f>
        <v>190</v>
      </c>
      <c r="DD64" s="67"/>
      <c r="DE64" s="51"/>
      <c r="DF64" s="60">
        <f t="shared" si="2"/>
        <v>40</v>
      </c>
    </row>
    <row r="65" spans="104:110" ht="15.75" customHeight="1">
      <c r="CZ65" s="54" t="str">
        <f t="shared" ca="1" si="0"/>
        <v>Semaine N° 28</v>
      </c>
      <c r="DA65" s="55">
        <v>1</v>
      </c>
      <c r="DB65" s="59">
        <f t="shared" ca="1" si="3"/>
        <v>45118</v>
      </c>
      <c r="DC65" s="76">
        <f t="shared" si="4"/>
        <v>191</v>
      </c>
      <c r="DD65" s="51"/>
      <c r="DE65" s="51"/>
      <c r="DF65" s="60">
        <f t="shared" si="2"/>
        <v>41</v>
      </c>
    </row>
    <row r="66" spans="104:110" ht="15.75" customHeight="1">
      <c r="CZ66" s="54" t="str">
        <f t="shared" ca="1" si="0"/>
        <v>Semaine N° 28</v>
      </c>
      <c r="DA66" s="55">
        <v>1</v>
      </c>
      <c r="DB66" s="59">
        <f t="shared" ca="1" si="3"/>
        <v>45119</v>
      </c>
      <c r="DC66" s="76">
        <f t="shared" si="4"/>
        <v>192</v>
      </c>
      <c r="DD66" s="51"/>
      <c r="DE66" s="51"/>
      <c r="DF66" s="60">
        <f t="shared" si="2"/>
        <v>42</v>
      </c>
    </row>
    <row r="67" spans="104:110" ht="15.75" customHeight="1">
      <c r="CZ67" s="54" t="str">
        <f t="shared" ca="1" si="0"/>
        <v>Semaine N° 28</v>
      </c>
      <c r="DA67" s="55">
        <v>1</v>
      </c>
      <c r="DB67" s="59">
        <f t="shared" ca="1" si="3"/>
        <v>45120</v>
      </c>
      <c r="DC67" s="76">
        <f t="shared" si="4"/>
        <v>193</v>
      </c>
      <c r="DD67" s="51"/>
      <c r="DE67" s="51"/>
      <c r="DF67" s="60">
        <f t="shared" si="2"/>
        <v>43</v>
      </c>
    </row>
    <row r="68" spans="104:110" ht="15.75" customHeight="1">
      <c r="CZ68" s="54" t="str">
        <f t="shared" ca="1" si="0"/>
        <v>Semaine N° 28</v>
      </c>
      <c r="DA68" s="55">
        <v>1</v>
      </c>
      <c r="DB68" s="59">
        <f t="shared" ca="1" si="3"/>
        <v>45121</v>
      </c>
      <c r="DC68" s="76">
        <f t="shared" si="4"/>
        <v>194</v>
      </c>
      <c r="DD68" s="51"/>
      <c r="DE68" s="51"/>
      <c r="DF68" s="60">
        <f t="shared" si="2"/>
        <v>44</v>
      </c>
    </row>
    <row r="69" spans="104:110" ht="15.75" customHeight="1">
      <c r="CZ69" s="54" t="str">
        <f t="shared" ca="1" si="0"/>
        <v>Semaine N° 28</v>
      </c>
      <c r="DA69" s="55">
        <v>1</v>
      </c>
      <c r="DB69" s="59">
        <f t="shared" ca="1" si="3"/>
        <v>45122</v>
      </c>
      <c r="DC69" s="76">
        <f t="shared" si="4"/>
        <v>195</v>
      </c>
      <c r="DD69" s="51"/>
      <c r="DE69" s="51"/>
      <c r="DF69" s="60">
        <f t="shared" si="2"/>
        <v>45</v>
      </c>
    </row>
    <row r="70" spans="104:110" ht="15.75" customHeight="1">
      <c r="CZ70" s="54" t="str">
        <f t="shared" ca="1" si="0"/>
        <v>Semaine N° 28</v>
      </c>
      <c r="DA70" s="55">
        <v>1</v>
      </c>
      <c r="DB70" s="59">
        <f t="shared" ca="1" si="3"/>
        <v>45123</v>
      </c>
      <c r="DC70" s="76">
        <f t="shared" ref="DC70:DC133" si="5">DC69+1</f>
        <v>196</v>
      </c>
      <c r="DD70" s="51"/>
      <c r="DE70" s="51"/>
      <c r="DF70" s="60">
        <f t="shared" si="2"/>
        <v>46</v>
      </c>
    </row>
    <row r="71" spans="104:110" ht="15.75" customHeight="1">
      <c r="CZ71" s="54" t="str">
        <f t="shared" ca="1" si="0"/>
        <v>Semaine N° 29</v>
      </c>
      <c r="DA71" s="55">
        <v>1</v>
      </c>
      <c r="DB71" s="59">
        <f t="shared" ca="1" si="3"/>
        <v>45124</v>
      </c>
      <c r="DC71" s="76">
        <f t="shared" si="5"/>
        <v>197</v>
      </c>
      <c r="DD71" s="51"/>
      <c r="DE71" s="51"/>
      <c r="DF71" s="60">
        <f t="shared" si="2"/>
        <v>47</v>
      </c>
    </row>
    <row r="72" spans="104:110" ht="15.75" customHeight="1">
      <c r="CZ72" s="54" t="str">
        <f t="shared" ca="1" si="0"/>
        <v>Semaine N° 29</v>
      </c>
      <c r="DA72" s="55">
        <v>1</v>
      </c>
      <c r="DB72" s="59">
        <f t="shared" ca="1" si="3"/>
        <v>45125</v>
      </c>
      <c r="DC72" s="76">
        <f t="shared" si="5"/>
        <v>198</v>
      </c>
      <c r="DD72" s="51"/>
      <c r="DE72" s="51"/>
      <c r="DF72" s="60">
        <f t="shared" si="2"/>
        <v>48</v>
      </c>
    </row>
    <row r="73" spans="104:110" ht="15.75" customHeight="1">
      <c r="CZ73" s="54" t="str">
        <f t="shared" ca="1" si="0"/>
        <v>Semaine N° 29</v>
      </c>
      <c r="DA73" s="55">
        <v>1</v>
      </c>
      <c r="DB73" s="59">
        <f t="shared" ca="1" si="3"/>
        <v>45126</v>
      </c>
      <c r="DC73" s="76">
        <f t="shared" si="5"/>
        <v>199</v>
      </c>
      <c r="DD73" s="51"/>
      <c r="DE73" s="51"/>
      <c r="DF73" s="60">
        <f t="shared" si="2"/>
        <v>49</v>
      </c>
    </row>
    <row r="74" spans="104:110" ht="15.75" customHeight="1">
      <c r="CZ74" s="54" t="str">
        <f t="shared" ca="1" si="0"/>
        <v>Semaine N° 29</v>
      </c>
      <c r="DA74" s="55">
        <v>1</v>
      </c>
      <c r="DB74" s="59">
        <f t="shared" ca="1" si="3"/>
        <v>45127</v>
      </c>
      <c r="DC74" s="76">
        <f t="shared" si="5"/>
        <v>200</v>
      </c>
      <c r="DD74" s="51"/>
      <c r="DE74" s="51"/>
      <c r="DF74" s="60">
        <f t="shared" si="2"/>
        <v>50</v>
      </c>
    </row>
    <row r="75" spans="104:110" ht="15.75" customHeight="1">
      <c r="CZ75" s="54" t="str">
        <f t="shared" ca="1" si="0"/>
        <v>Semaine N° 29</v>
      </c>
      <c r="DA75" s="55">
        <v>1</v>
      </c>
      <c r="DB75" s="59">
        <f t="shared" ca="1" si="3"/>
        <v>45128</v>
      </c>
      <c r="DC75" s="76">
        <f t="shared" si="5"/>
        <v>201</v>
      </c>
      <c r="DD75" s="51"/>
      <c r="DE75" s="51"/>
      <c r="DF75" s="60">
        <f t="shared" si="2"/>
        <v>51</v>
      </c>
    </row>
    <row r="76" spans="104:110" ht="15.75" customHeight="1">
      <c r="CZ76" s="54" t="str">
        <f t="shared" ca="1" si="0"/>
        <v>Semaine N° 29</v>
      </c>
      <c r="DA76" s="55">
        <v>1</v>
      </c>
      <c r="DB76" s="59">
        <f t="shared" ca="1" si="3"/>
        <v>45129</v>
      </c>
      <c r="DC76" s="76">
        <f t="shared" si="5"/>
        <v>202</v>
      </c>
      <c r="DD76" s="51"/>
      <c r="DE76" s="51"/>
      <c r="DF76" s="60">
        <f t="shared" si="2"/>
        <v>52</v>
      </c>
    </row>
    <row r="77" spans="104:110" ht="15.75" customHeight="1">
      <c r="CZ77" s="54" t="str">
        <f t="shared" ca="1" si="0"/>
        <v>Semaine N° 29</v>
      </c>
      <c r="DA77" s="55">
        <v>1</v>
      </c>
      <c r="DB77" s="59">
        <f t="shared" ca="1" si="3"/>
        <v>45130</v>
      </c>
      <c r="DC77" s="76">
        <f t="shared" si="5"/>
        <v>203</v>
      </c>
      <c r="DD77" s="51"/>
      <c r="DE77" s="51"/>
      <c r="DF77" s="60">
        <f t="shared" si="2"/>
        <v>53</v>
      </c>
    </row>
    <row r="78" spans="104:110" ht="15.75" customHeight="1">
      <c r="CZ78" s="54" t="str">
        <f t="shared" ca="1" si="0"/>
        <v>Semaine N° 30</v>
      </c>
      <c r="DA78" s="55">
        <v>1</v>
      </c>
      <c r="DB78" s="59">
        <f t="shared" ca="1" si="3"/>
        <v>45131</v>
      </c>
      <c r="DC78" s="76">
        <f t="shared" si="5"/>
        <v>204</v>
      </c>
      <c r="DD78" s="51"/>
      <c r="DE78" s="51"/>
      <c r="DF78" s="60">
        <f t="shared" si="2"/>
        <v>54</v>
      </c>
    </row>
    <row r="79" spans="104:110" ht="15.75" customHeight="1">
      <c r="CZ79" s="54" t="str">
        <f t="shared" ca="1" si="0"/>
        <v>Semaine N° 30</v>
      </c>
      <c r="DA79" s="55">
        <v>1</v>
      </c>
      <c r="DB79" s="59">
        <f t="shared" ca="1" si="3"/>
        <v>45132</v>
      </c>
      <c r="DC79" s="76">
        <f t="shared" si="5"/>
        <v>205</v>
      </c>
      <c r="DD79" s="51"/>
      <c r="DE79" s="51"/>
      <c r="DF79" s="60">
        <f t="shared" si="2"/>
        <v>55</v>
      </c>
    </row>
    <row r="80" spans="104:110" ht="15.75" customHeight="1">
      <c r="CZ80" s="54" t="str">
        <f t="shared" ca="1" si="0"/>
        <v>Semaine N° 30</v>
      </c>
      <c r="DA80" s="55">
        <v>1</v>
      </c>
      <c r="DB80" s="59">
        <f t="shared" ca="1" si="3"/>
        <v>45133</v>
      </c>
      <c r="DC80" s="76">
        <f t="shared" si="5"/>
        <v>206</v>
      </c>
      <c r="DD80" s="51"/>
      <c r="DE80" s="51"/>
      <c r="DF80" s="60">
        <f t="shared" si="2"/>
        <v>56</v>
      </c>
    </row>
    <row r="81" spans="104:110" ht="15.75" customHeight="1">
      <c r="CZ81" s="54" t="str">
        <f t="shared" ca="1" si="0"/>
        <v>Semaine N° 30</v>
      </c>
      <c r="DA81" s="55">
        <v>1</v>
      </c>
      <c r="DB81" s="59">
        <f t="shared" ca="1" si="3"/>
        <v>45134</v>
      </c>
      <c r="DC81" s="76">
        <f t="shared" si="5"/>
        <v>207</v>
      </c>
      <c r="DD81" s="51"/>
      <c r="DE81" s="51"/>
      <c r="DF81" s="60">
        <f t="shared" si="2"/>
        <v>57</v>
      </c>
    </row>
    <row r="82" spans="104:110" ht="15.75" customHeight="1">
      <c r="CZ82" s="54" t="str">
        <f t="shared" ca="1" si="0"/>
        <v>Semaine N° 30</v>
      </c>
      <c r="DA82" s="55">
        <v>1</v>
      </c>
      <c r="DB82" s="59">
        <f t="shared" ca="1" si="3"/>
        <v>45135</v>
      </c>
      <c r="DC82" s="76">
        <f t="shared" si="5"/>
        <v>208</v>
      </c>
      <c r="DD82" s="51"/>
      <c r="DE82" s="51"/>
      <c r="DF82" s="60">
        <f t="shared" si="2"/>
        <v>58</v>
      </c>
    </row>
    <row r="83" spans="104:110" ht="15.75" customHeight="1">
      <c r="CZ83" s="54" t="str">
        <f t="shared" ca="1" si="0"/>
        <v>Semaine N° 30</v>
      </c>
      <c r="DA83" s="55">
        <v>1</v>
      </c>
      <c r="DB83" s="59">
        <f t="shared" ca="1" si="3"/>
        <v>45136</v>
      </c>
      <c r="DC83" s="76">
        <f t="shared" si="5"/>
        <v>209</v>
      </c>
      <c r="DD83" s="51"/>
      <c r="DE83" s="51"/>
      <c r="DF83" s="60">
        <f t="shared" si="2"/>
        <v>59</v>
      </c>
    </row>
    <row r="84" spans="104:110" ht="15.75" customHeight="1">
      <c r="CZ84" s="54" t="str">
        <f t="shared" ca="1" si="0"/>
        <v>Semaine N° 30</v>
      </c>
      <c r="DA84" s="55">
        <v>1</v>
      </c>
      <c r="DB84" s="59">
        <f t="shared" ca="1" si="3"/>
        <v>45137</v>
      </c>
      <c r="DC84" s="76">
        <f t="shared" si="5"/>
        <v>210</v>
      </c>
      <c r="DD84" s="51"/>
      <c r="DE84" s="51"/>
      <c r="DF84" s="60">
        <f t="shared" si="2"/>
        <v>60</v>
      </c>
    </row>
    <row r="85" spans="104:110" ht="15.75" customHeight="1">
      <c r="CZ85" s="54" t="str">
        <f t="shared" ca="1" si="0"/>
        <v>Semaine N° 31</v>
      </c>
      <c r="DA85" s="55">
        <v>1</v>
      </c>
      <c r="DB85" s="59">
        <f t="shared" ref="DB85:DC148" ca="1" si="6">DB84+1</f>
        <v>45138</v>
      </c>
      <c r="DC85" s="76">
        <f t="shared" si="5"/>
        <v>211</v>
      </c>
      <c r="DD85" s="51"/>
      <c r="DE85" s="51"/>
      <c r="DF85" s="60">
        <f t="shared" si="2"/>
        <v>61</v>
      </c>
    </row>
    <row r="86" spans="104:110" ht="15.75" customHeight="1">
      <c r="CZ86" s="54" t="str">
        <f t="shared" ca="1" si="0"/>
        <v>Semaine N° 31</v>
      </c>
      <c r="DA86" s="55">
        <v>1</v>
      </c>
      <c r="DB86" s="59">
        <f t="shared" ca="1" si="6"/>
        <v>45139</v>
      </c>
      <c r="DC86" s="76">
        <f t="shared" si="5"/>
        <v>212</v>
      </c>
      <c r="DD86" s="51"/>
      <c r="DE86" s="51"/>
      <c r="DF86" s="60">
        <f t="shared" si="2"/>
        <v>62</v>
      </c>
    </row>
    <row r="87" spans="104:110" ht="15.75" customHeight="1">
      <c r="CZ87" s="54" t="str">
        <f t="shared" ca="1" si="0"/>
        <v>Semaine N° 31</v>
      </c>
      <c r="DA87" s="55">
        <v>1</v>
      </c>
      <c r="DB87" s="59">
        <f t="shared" ca="1" si="6"/>
        <v>45140</v>
      </c>
      <c r="DC87" s="76">
        <f t="shared" si="5"/>
        <v>213</v>
      </c>
      <c r="DD87" s="51"/>
      <c r="DE87" s="51"/>
      <c r="DF87" s="60">
        <f t="shared" si="2"/>
        <v>63</v>
      </c>
    </row>
    <row r="88" spans="104:110" ht="15.75" customHeight="1">
      <c r="CZ88" s="54" t="str">
        <f t="shared" ca="1" si="0"/>
        <v>Semaine N° 31</v>
      </c>
      <c r="DA88" s="55">
        <v>1</v>
      </c>
      <c r="DB88" s="59">
        <f t="shared" ca="1" si="6"/>
        <v>45141</v>
      </c>
      <c r="DC88" s="76">
        <f t="shared" si="5"/>
        <v>214</v>
      </c>
      <c r="DD88" s="51"/>
      <c r="DE88" s="51"/>
      <c r="DF88" s="60">
        <f t="shared" si="2"/>
        <v>64</v>
      </c>
    </row>
    <row r="89" spans="104:110" ht="15.75" customHeight="1">
      <c r="CZ89" s="54" t="str">
        <f t="shared" ca="1" si="0"/>
        <v>Semaine N° 31</v>
      </c>
      <c r="DA89" s="55">
        <v>1</v>
      </c>
      <c r="DB89" s="59">
        <f t="shared" ca="1" si="6"/>
        <v>45142</v>
      </c>
      <c r="DC89" s="76">
        <f t="shared" si="5"/>
        <v>215</v>
      </c>
      <c r="DD89" s="51"/>
      <c r="DE89" s="51"/>
      <c r="DF89" s="60">
        <f t="shared" si="2"/>
        <v>65</v>
      </c>
    </row>
    <row r="90" spans="104:110" ht="15.75" customHeight="1">
      <c r="CZ90" s="54" t="str">
        <f t="shared" ref="CZ90:CZ153" ca="1" si="7">"Semaine N° "&amp;INT(MOD(INT((DB90-2)/7)+0.6,52+5/28))+1</f>
        <v>Semaine N° 31</v>
      </c>
      <c r="DA90" s="55">
        <v>1</v>
      </c>
      <c r="DB90" s="59">
        <f t="shared" ca="1" si="6"/>
        <v>45143</v>
      </c>
      <c r="DC90" s="76">
        <f t="shared" si="5"/>
        <v>216</v>
      </c>
      <c r="DD90" s="51"/>
      <c r="DE90" s="51"/>
      <c r="DF90" s="60">
        <f t="shared" si="2"/>
        <v>66</v>
      </c>
    </row>
    <row r="91" spans="104:110" ht="15.75" customHeight="1">
      <c r="CZ91" s="54" t="str">
        <f t="shared" ca="1" si="7"/>
        <v>Semaine N° 31</v>
      </c>
      <c r="DA91" s="55">
        <v>1</v>
      </c>
      <c r="DB91" s="59">
        <f t="shared" ca="1" si="6"/>
        <v>45144</v>
      </c>
      <c r="DC91" s="76">
        <f t="shared" si="5"/>
        <v>217</v>
      </c>
      <c r="DD91" s="51"/>
      <c r="DE91" s="51"/>
      <c r="DF91" s="60">
        <f t="shared" ref="DF91:DF154" si="8">DF90+1</f>
        <v>67</v>
      </c>
    </row>
    <row r="92" spans="104:110" ht="15.75" customHeight="1">
      <c r="CZ92" s="54" t="str">
        <f t="shared" ca="1" si="7"/>
        <v>Semaine N° 32</v>
      </c>
      <c r="DA92" s="55">
        <v>1</v>
      </c>
      <c r="DB92" s="59">
        <f t="shared" ca="1" si="6"/>
        <v>45145</v>
      </c>
      <c r="DC92" s="76">
        <f t="shared" si="5"/>
        <v>218</v>
      </c>
      <c r="DD92" s="51"/>
      <c r="DE92" s="51"/>
      <c r="DF92" s="60">
        <f t="shared" si="8"/>
        <v>68</v>
      </c>
    </row>
    <row r="93" spans="104:110" ht="15.75" customHeight="1">
      <c r="CZ93" s="54" t="str">
        <f t="shared" ca="1" si="7"/>
        <v>Semaine N° 32</v>
      </c>
      <c r="DA93" s="55">
        <v>1</v>
      </c>
      <c r="DB93" s="59">
        <f t="shared" ca="1" si="6"/>
        <v>45146</v>
      </c>
      <c r="DC93" s="76">
        <f t="shared" si="5"/>
        <v>219</v>
      </c>
      <c r="DD93" s="51"/>
      <c r="DE93" s="51"/>
      <c r="DF93" s="60">
        <f t="shared" si="8"/>
        <v>69</v>
      </c>
    </row>
    <row r="94" spans="104:110" ht="15.75" customHeight="1">
      <c r="CZ94" s="54" t="str">
        <f t="shared" ca="1" si="7"/>
        <v>Semaine N° 32</v>
      </c>
      <c r="DA94" s="55">
        <v>1</v>
      </c>
      <c r="DB94" s="59">
        <f t="shared" ca="1" si="6"/>
        <v>45147</v>
      </c>
      <c r="DC94" s="76">
        <f t="shared" si="5"/>
        <v>220</v>
      </c>
      <c r="DD94" s="51"/>
      <c r="DE94" s="51"/>
      <c r="DF94" s="60">
        <f t="shared" si="8"/>
        <v>70</v>
      </c>
    </row>
    <row r="95" spans="104:110" ht="15.75" customHeight="1">
      <c r="CZ95" s="54" t="str">
        <f t="shared" ca="1" si="7"/>
        <v>Semaine N° 32</v>
      </c>
      <c r="DA95" s="55">
        <v>1</v>
      </c>
      <c r="DB95" s="59">
        <f t="shared" ca="1" si="6"/>
        <v>45148</v>
      </c>
      <c r="DC95" s="76">
        <f t="shared" si="5"/>
        <v>221</v>
      </c>
      <c r="DD95" s="51"/>
      <c r="DE95" s="51"/>
      <c r="DF95" s="60">
        <f t="shared" si="8"/>
        <v>71</v>
      </c>
    </row>
    <row r="96" spans="104:110" ht="15.75" customHeight="1">
      <c r="CZ96" s="54" t="str">
        <f t="shared" ca="1" si="7"/>
        <v>Semaine N° 32</v>
      </c>
      <c r="DA96" s="55">
        <v>1</v>
      </c>
      <c r="DB96" s="59">
        <f t="shared" ca="1" si="6"/>
        <v>45149</v>
      </c>
      <c r="DC96" s="76">
        <f t="shared" si="5"/>
        <v>222</v>
      </c>
      <c r="DD96" s="51"/>
      <c r="DE96" s="51"/>
      <c r="DF96" s="60">
        <f t="shared" si="8"/>
        <v>72</v>
      </c>
    </row>
    <row r="97" spans="104:110" ht="15.75" customHeight="1">
      <c r="CZ97" s="54" t="str">
        <f t="shared" ca="1" si="7"/>
        <v>Semaine N° 32</v>
      </c>
      <c r="DA97" s="55">
        <v>1</v>
      </c>
      <c r="DB97" s="59">
        <f t="shared" ca="1" si="6"/>
        <v>45150</v>
      </c>
      <c r="DC97" s="76">
        <f t="shared" si="5"/>
        <v>223</v>
      </c>
      <c r="DD97" s="51"/>
      <c r="DE97" s="51"/>
      <c r="DF97" s="60">
        <f t="shared" si="8"/>
        <v>73</v>
      </c>
    </row>
    <row r="98" spans="104:110" ht="15.75" customHeight="1">
      <c r="CZ98" s="54" t="str">
        <f t="shared" ca="1" si="7"/>
        <v>Semaine N° 32</v>
      </c>
      <c r="DA98" s="55">
        <v>1</v>
      </c>
      <c r="DB98" s="59">
        <f t="shared" ca="1" si="6"/>
        <v>45151</v>
      </c>
      <c r="DC98" s="76">
        <f t="shared" si="5"/>
        <v>224</v>
      </c>
      <c r="DD98" s="51"/>
      <c r="DE98" s="51"/>
      <c r="DF98" s="60">
        <f t="shared" si="8"/>
        <v>74</v>
      </c>
    </row>
    <row r="99" spans="104:110" ht="15.75" customHeight="1">
      <c r="CZ99" s="54" t="str">
        <f t="shared" ca="1" si="7"/>
        <v>Semaine N° 33</v>
      </c>
      <c r="DA99" s="55">
        <v>1</v>
      </c>
      <c r="DB99" s="59">
        <f t="shared" ca="1" si="6"/>
        <v>45152</v>
      </c>
      <c r="DC99" s="76">
        <f t="shared" si="5"/>
        <v>225</v>
      </c>
      <c r="DD99" s="51"/>
      <c r="DE99" s="51"/>
      <c r="DF99" s="60">
        <f t="shared" si="8"/>
        <v>75</v>
      </c>
    </row>
    <row r="100" spans="104:110" ht="15.75" customHeight="1">
      <c r="CZ100" s="54" t="str">
        <f t="shared" ca="1" si="7"/>
        <v>Semaine N° 33</v>
      </c>
      <c r="DA100" s="55">
        <v>1</v>
      </c>
      <c r="DB100" s="59">
        <f t="shared" ca="1" si="6"/>
        <v>45153</v>
      </c>
      <c r="DC100" s="76">
        <f t="shared" si="5"/>
        <v>226</v>
      </c>
      <c r="DD100" s="51"/>
      <c r="DE100" s="51"/>
      <c r="DF100" s="60">
        <f t="shared" si="8"/>
        <v>76</v>
      </c>
    </row>
    <row r="101" spans="104:110" ht="15.75" customHeight="1">
      <c r="CZ101" s="54" t="str">
        <f t="shared" ca="1" si="7"/>
        <v>Semaine N° 33</v>
      </c>
      <c r="DA101" s="55">
        <v>1</v>
      </c>
      <c r="DB101" s="59">
        <f t="shared" ca="1" si="6"/>
        <v>45154</v>
      </c>
      <c r="DC101" s="76">
        <f t="shared" si="5"/>
        <v>227</v>
      </c>
      <c r="DD101" s="51"/>
      <c r="DE101" s="51"/>
      <c r="DF101" s="60">
        <f t="shared" si="8"/>
        <v>77</v>
      </c>
    </row>
    <row r="102" spans="104:110" ht="15.75" customHeight="1">
      <c r="CZ102" s="54" t="str">
        <f t="shared" ca="1" si="7"/>
        <v>Semaine N° 33</v>
      </c>
      <c r="DA102" s="55">
        <v>1</v>
      </c>
      <c r="DB102" s="59">
        <f t="shared" ca="1" si="6"/>
        <v>45155</v>
      </c>
      <c r="DC102" s="76">
        <f t="shared" si="5"/>
        <v>228</v>
      </c>
      <c r="DD102" s="51"/>
      <c r="DE102" s="51"/>
      <c r="DF102" s="60">
        <f t="shared" si="8"/>
        <v>78</v>
      </c>
    </row>
    <row r="103" spans="104:110" ht="15.75" customHeight="1">
      <c r="CZ103" s="54" t="str">
        <f t="shared" ca="1" si="7"/>
        <v>Semaine N° 33</v>
      </c>
      <c r="DA103" s="55">
        <v>1</v>
      </c>
      <c r="DB103" s="59">
        <f t="shared" ca="1" si="6"/>
        <v>45156</v>
      </c>
      <c r="DC103" s="76">
        <f t="shared" si="5"/>
        <v>229</v>
      </c>
      <c r="DD103" s="51"/>
      <c r="DE103" s="51"/>
      <c r="DF103" s="60">
        <f t="shared" si="8"/>
        <v>79</v>
      </c>
    </row>
    <row r="104" spans="104:110" ht="15.75" customHeight="1">
      <c r="CZ104" s="54" t="str">
        <f t="shared" ca="1" si="7"/>
        <v>Semaine N° 33</v>
      </c>
      <c r="DA104" s="55">
        <v>1</v>
      </c>
      <c r="DB104" s="59">
        <f t="shared" ca="1" si="6"/>
        <v>45157</v>
      </c>
      <c r="DC104" s="76">
        <f t="shared" si="5"/>
        <v>230</v>
      </c>
      <c r="DD104" s="51"/>
      <c r="DE104" s="51"/>
      <c r="DF104" s="60">
        <f t="shared" si="8"/>
        <v>80</v>
      </c>
    </row>
    <row r="105" spans="104:110" ht="15.75" customHeight="1">
      <c r="CZ105" s="54" t="str">
        <f t="shared" ca="1" si="7"/>
        <v>Semaine N° 33</v>
      </c>
      <c r="DA105" s="55">
        <v>1</v>
      </c>
      <c r="DB105" s="59">
        <f t="shared" ca="1" si="6"/>
        <v>45158</v>
      </c>
      <c r="DC105" s="76">
        <f t="shared" si="5"/>
        <v>231</v>
      </c>
      <c r="DD105" s="51"/>
      <c r="DE105" s="51"/>
      <c r="DF105" s="60">
        <f t="shared" si="8"/>
        <v>81</v>
      </c>
    </row>
    <row r="106" spans="104:110" ht="15.75" customHeight="1">
      <c r="CZ106" s="54" t="str">
        <f t="shared" ca="1" si="7"/>
        <v>Semaine N° 34</v>
      </c>
      <c r="DA106" s="55">
        <v>1</v>
      </c>
      <c r="DB106" s="59">
        <f t="shared" ca="1" si="6"/>
        <v>45159</v>
      </c>
      <c r="DC106" s="76">
        <f t="shared" si="5"/>
        <v>232</v>
      </c>
      <c r="DD106" s="51"/>
      <c r="DE106" s="51"/>
      <c r="DF106" s="60">
        <f t="shared" si="8"/>
        <v>82</v>
      </c>
    </row>
    <row r="107" spans="104:110" ht="15.75" customHeight="1">
      <c r="CZ107" s="54" t="str">
        <f t="shared" ca="1" si="7"/>
        <v>Semaine N° 34</v>
      </c>
      <c r="DA107" s="55">
        <v>1</v>
      </c>
      <c r="DB107" s="59">
        <f t="shared" ca="1" si="6"/>
        <v>45160</v>
      </c>
      <c r="DC107" s="76">
        <f t="shared" si="5"/>
        <v>233</v>
      </c>
      <c r="DD107" s="51"/>
      <c r="DE107" s="51"/>
      <c r="DF107" s="60">
        <f t="shared" si="8"/>
        <v>83</v>
      </c>
    </row>
    <row r="108" spans="104:110" ht="15.75" customHeight="1">
      <c r="CZ108" s="54" t="str">
        <f t="shared" ca="1" si="7"/>
        <v>Semaine N° 34</v>
      </c>
      <c r="DA108" s="55">
        <v>1</v>
      </c>
      <c r="DB108" s="59">
        <f t="shared" ca="1" si="6"/>
        <v>45161</v>
      </c>
      <c r="DC108" s="76">
        <f t="shared" si="5"/>
        <v>234</v>
      </c>
      <c r="DD108" s="51"/>
      <c r="DE108" s="51"/>
      <c r="DF108" s="60">
        <f t="shared" si="8"/>
        <v>84</v>
      </c>
    </row>
    <row r="109" spans="104:110" ht="15.75" customHeight="1">
      <c r="CZ109" s="54" t="str">
        <f t="shared" ca="1" si="7"/>
        <v>Semaine N° 34</v>
      </c>
      <c r="DA109" s="55">
        <v>1</v>
      </c>
      <c r="DB109" s="59">
        <f t="shared" ca="1" si="6"/>
        <v>45162</v>
      </c>
      <c r="DC109" s="76">
        <f t="shared" si="5"/>
        <v>235</v>
      </c>
      <c r="DD109" s="51"/>
      <c r="DE109" s="51"/>
      <c r="DF109" s="60">
        <f t="shared" si="8"/>
        <v>85</v>
      </c>
    </row>
    <row r="110" spans="104:110" ht="15.75" customHeight="1">
      <c r="CZ110" s="54" t="str">
        <f t="shared" ca="1" si="7"/>
        <v>Semaine N° 34</v>
      </c>
      <c r="DA110" s="55">
        <v>1</v>
      </c>
      <c r="DB110" s="59">
        <f t="shared" ca="1" si="6"/>
        <v>45163</v>
      </c>
      <c r="DC110" s="76">
        <f t="shared" si="5"/>
        <v>236</v>
      </c>
      <c r="DD110" s="51"/>
      <c r="DE110" s="51"/>
      <c r="DF110" s="60">
        <f t="shared" si="8"/>
        <v>86</v>
      </c>
    </row>
    <row r="111" spans="104:110" ht="15.75" customHeight="1">
      <c r="CZ111" s="54" t="str">
        <f t="shared" ca="1" si="7"/>
        <v>Semaine N° 34</v>
      </c>
      <c r="DA111" s="55">
        <v>1</v>
      </c>
      <c r="DB111" s="59">
        <f t="shared" ca="1" si="6"/>
        <v>45164</v>
      </c>
      <c r="DC111" s="76">
        <f t="shared" si="5"/>
        <v>237</v>
      </c>
      <c r="DD111" s="51"/>
      <c r="DE111" s="51"/>
      <c r="DF111" s="60">
        <f t="shared" si="8"/>
        <v>87</v>
      </c>
    </row>
    <row r="112" spans="104:110" ht="15.75" customHeight="1">
      <c r="CZ112" s="54" t="str">
        <f t="shared" ca="1" si="7"/>
        <v>Semaine N° 34</v>
      </c>
      <c r="DA112" s="55">
        <v>1</v>
      </c>
      <c r="DB112" s="59">
        <f t="shared" ca="1" si="6"/>
        <v>45165</v>
      </c>
      <c r="DC112" s="76">
        <f t="shared" si="5"/>
        <v>238</v>
      </c>
      <c r="DD112" s="51"/>
      <c r="DE112" s="51"/>
      <c r="DF112" s="60">
        <f t="shared" si="8"/>
        <v>88</v>
      </c>
    </row>
    <row r="113" spans="104:110" ht="15.75" customHeight="1">
      <c r="CZ113" s="54" t="str">
        <f t="shared" ca="1" si="7"/>
        <v>Semaine N° 35</v>
      </c>
      <c r="DA113" s="55">
        <v>1</v>
      </c>
      <c r="DB113" s="59">
        <f t="shared" ca="1" si="6"/>
        <v>45166</v>
      </c>
      <c r="DC113" s="76">
        <f t="shared" si="5"/>
        <v>239</v>
      </c>
      <c r="DD113" s="51"/>
      <c r="DE113" s="51"/>
      <c r="DF113" s="60">
        <f t="shared" si="8"/>
        <v>89</v>
      </c>
    </row>
    <row r="114" spans="104:110" ht="15.75" customHeight="1">
      <c r="CZ114" s="54" t="str">
        <f t="shared" ca="1" si="7"/>
        <v>Semaine N° 35</v>
      </c>
      <c r="DA114" s="55">
        <v>1</v>
      </c>
      <c r="DB114" s="59">
        <f t="shared" ca="1" si="6"/>
        <v>45167</v>
      </c>
      <c r="DC114" s="76">
        <f t="shared" si="5"/>
        <v>240</v>
      </c>
      <c r="DD114" s="51"/>
      <c r="DE114" s="51"/>
      <c r="DF114" s="60">
        <f t="shared" si="8"/>
        <v>90</v>
      </c>
    </row>
    <row r="115" spans="104:110" ht="15.75" customHeight="1">
      <c r="CZ115" s="54" t="str">
        <f t="shared" ca="1" si="7"/>
        <v>Semaine N° 35</v>
      </c>
      <c r="DA115" s="55">
        <v>1</v>
      </c>
      <c r="DB115" s="59">
        <f t="shared" ca="1" si="6"/>
        <v>45168</v>
      </c>
      <c r="DC115" s="76">
        <f t="shared" si="5"/>
        <v>241</v>
      </c>
      <c r="DD115" s="51"/>
      <c r="DE115" s="51"/>
      <c r="DF115" s="60">
        <f t="shared" si="8"/>
        <v>91</v>
      </c>
    </row>
    <row r="116" spans="104:110" ht="15.75" customHeight="1">
      <c r="CZ116" s="54" t="str">
        <f t="shared" ca="1" si="7"/>
        <v>Semaine N° 35</v>
      </c>
      <c r="DA116" s="55">
        <v>1</v>
      </c>
      <c r="DB116" s="59">
        <f t="shared" ca="1" si="6"/>
        <v>45169</v>
      </c>
      <c r="DC116" s="76">
        <f t="shared" si="5"/>
        <v>242</v>
      </c>
      <c r="DD116" s="51"/>
      <c r="DE116" s="51"/>
      <c r="DF116" s="60">
        <f t="shared" si="8"/>
        <v>92</v>
      </c>
    </row>
    <row r="117" spans="104:110" ht="15.75" customHeight="1">
      <c r="CZ117" s="54" t="str">
        <f t="shared" ca="1" si="7"/>
        <v>Semaine N° 35</v>
      </c>
      <c r="DA117" s="55">
        <v>1</v>
      </c>
      <c r="DB117" s="59">
        <f t="shared" ca="1" si="6"/>
        <v>45170</v>
      </c>
      <c r="DC117" s="76">
        <f t="shared" si="5"/>
        <v>243</v>
      </c>
      <c r="DD117" s="51"/>
      <c r="DE117" s="51"/>
      <c r="DF117" s="60">
        <f t="shared" si="8"/>
        <v>93</v>
      </c>
    </row>
    <row r="118" spans="104:110" ht="15.75" customHeight="1">
      <c r="CZ118" s="54" t="str">
        <f t="shared" ca="1" si="7"/>
        <v>Semaine N° 35</v>
      </c>
      <c r="DA118" s="55">
        <v>1</v>
      </c>
      <c r="DB118" s="59">
        <f t="shared" ca="1" si="6"/>
        <v>45171</v>
      </c>
      <c r="DC118" s="76">
        <f t="shared" si="5"/>
        <v>244</v>
      </c>
      <c r="DD118" s="51"/>
      <c r="DE118" s="51"/>
      <c r="DF118" s="60">
        <f t="shared" si="8"/>
        <v>94</v>
      </c>
    </row>
    <row r="119" spans="104:110" ht="15.75" customHeight="1">
      <c r="CZ119" s="54" t="str">
        <f t="shared" ca="1" si="7"/>
        <v>Semaine N° 35</v>
      </c>
      <c r="DA119" s="55">
        <v>1</v>
      </c>
      <c r="DB119" s="59">
        <f t="shared" ca="1" si="6"/>
        <v>45172</v>
      </c>
      <c r="DC119" s="76">
        <f t="shared" si="5"/>
        <v>245</v>
      </c>
      <c r="DD119" s="51"/>
      <c r="DE119" s="51"/>
      <c r="DF119" s="60">
        <f t="shared" si="8"/>
        <v>95</v>
      </c>
    </row>
    <row r="120" spans="104:110" ht="15.75" customHeight="1">
      <c r="CZ120" s="54" t="str">
        <f t="shared" ca="1" si="7"/>
        <v>Semaine N° 36</v>
      </c>
      <c r="DA120" s="55">
        <v>1</v>
      </c>
      <c r="DB120" s="59">
        <f t="shared" ca="1" si="6"/>
        <v>45173</v>
      </c>
      <c r="DC120" s="76">
        <f t="shared" si="5"/>
        <v>246</v>
      </c>
      <c r="DD120" s="51"/>
      <c r="DE120" s="51"/>
      <c r="DF120" s="60">
        <f t="shared" si="8"/>
        <v>96</v>
      </c>
    </row>
    <row r="121" spans="104:110" ht="15.75" customHeight="1">
      <c r="CZ121" s="54" t="str">
        <f t="shared" ca="1" si="7"/>
        <v>Semaine N° 36</v>
      </c>
      <c r="DA121" s="55">
        <v>1</v>
      </c>
      <c r="DB121" s="59">
        <f t="shared" ca="1" si="6"/>
        <v>45174</v>
      </c>
      <c r="DC121" s="76">
        <f t="shared" si="5"/>
        <v>247</v>
      </c>
      <c r="DD121" s="51"/>
      <c r="DE121" s="51"/>
      <c r="DF121" s="60">
        <f t="shared" si="8"/>
        <v>97</v>
      </c>
    </row>
    <row r="122" spans="104:110" ht="15.75" customHeight="1">
      <c r="CZ122" s="54" t="str">
        <f t="shared" ca="1" si="7"/>
        <v>Semaine N° 36</v>
      </c>
      <c r="DA122" s="55">
        <v>1</v>
      </c>
      <c r="DB122" s="59">
        <f t="shared" ca="1" si="6"/>
        <v>45175</v>
      </c>
      <c r="DC122" s="76">
        <f t="shared" si="5"/>
        <v>248</v>
      </c>
      <c r="DD122" s="51"/>
      <c r="DE122" s="51"/>
      <c r="DF122" s="60">
        <f t="shared" si="8"/>
        <v>98</v>
      </c>
    </row>
    <row r="123" spans="104:110" ht="15.75" customHeight="1">
      <c r="CZ123" s="54" t="str">
        <f t="shared" ca="1" si="7"/>
        <v>Semaine N° 36</v>
      </c>
      <c r="DA123" s="55">
        <v>1</v>
      </c>
      <c r="DB123" s="59">
        <f t="shared" ca="1" si="6"/>
        <v>45176</v>
      </c>
      <c r="DC123" s="76">
        <f t="shared" si="5"/>
        <v>249</v>
      </c>
      <c r="DD123" s="51"/>
      <c r="DE123" s="51"/>
      <c r="DF123" s="60">
        <f t="shared" si="8"/>
        <v>99</v>
      </c>
    </row>
    <row r="124" spans="104:110" ht="15.75" customHeight="1">
      <c r="CZ124" s="54" t="str">
        <f t="shared" ca="1" si="7"/>
        <v>Semaine N° 36</v>
      </c>
      <c r="DA124" s="55">
        <v>1</v>
      </c>
      <c r="DB124" s="59">
        <f t="shared" ca="1" si="6"/>
        <v>45177</v>
      </c>
      <c r="DC124" s="76">
        <f t="shared" si="5"/>
        <v>250</v>
      </c>
      <c r="DD124" s="51"/>
      <c r="DE124" s="51"/>
      <c r="DF124" s="60">
        <f t="shared" si="8"/>
        <v>100</v>
      </c>
    </row>
    <row r="125" spans="104:110" ht="15.75" customHeight="1">
      <c r="CZ125" s="54" t="str">
        <f t="shared" ca="1" si="7"/>
        <v>Semaine N° 36</v>
      </c>
      <c r="DA125" s="55">
        <v>1</v>
      </c>
      <c r="DB125" s="59">
        <f t="shared" ca="1" si="6"/>
        <v>45178</v>
      </c>
      <c r="DC125" s="76">
        <f t="shared" si="5"/>
        <v>251</v>
      </c>
      <c r="DD125" s="51"/>
      <c r="DE125" s="51"/>
      <c r="DF125" s="60">
        <f t="shared" si="8"/>
        <v>101</v>
      </c>
    </row>
    <row r="126" spans="104:110" ht="15.75" customHeight="1">
      <c r="CZ126" s="54" t="str">
        <f t="shared" ca="1" si="7"/>
        <v>Semaine N° 36</v>
      </c>
      <c r="DA126" s="55">
        <v>1</v>
      </c>
      <c r="DB126" s="59">
        <f t="shared" ca="1" si="6"/>
        <v>45179</v>
      </c>
      <c r="DC126" s="76">
        <f t="shared" si="5"/>
        <v>252</v>
      </c>
      <c r="DD126" s="51"/>
      <c r="DE126" s="51"/>
      <c r="DF126" s="60">
        <f t="shared" si="8"/>
        <v>102</v>
      </c>
    </row>
    <row r="127" spans="104:110" ht="15.75" customHeight="1">
      <c r="CZ127" s="54" t="str">
        <f t="shared" ca="1" si="7"/>
        <v>Semaine N° 37</v>
      </c>
      <c r="DA127" s="55">
        <v>1</v>
      </c>
      <c r="DB127" s="59">
        <f t="shared" ca="1" si="6"/>
        <v>45180</v>
      </c>
      <c r="DC127" s="76">
        <f t="shared" si="5"/>
        <v>253</v>
      </c>
      <c r="DD127" s="51"/>
      <c r="DE127" s="51"/>
      <c r="DF127" s="60">
        <f t="shared" si="8"/>
        <v>103</v>
      </c>
    </row>
    <row r="128" spans="104:110" ht="15.75" customHeight="1">
      <c r="CZ128" s="54" t="str">
        <f t="shared" ca="1" si="7"/>
        <v>Semaine N° 37</v>
      </c>
      <c r="DA128" s="55">
        <v>1</v>
      </c>
      <c r="DB128" s="59">
        <f t="shared" ca="1" si="6"/>
        <v>45181</v>
      </c>
      <c r="DC128" s="76">
        <f t="shared" si="5"/>
        <v>254</v>
      </c>
      <c r="DD128" s="51"/>
      <c r="DE128" s="51"/>
      <c r="DF128" s="60">
        <f t="shared" si="8"/>
        <v>104</v>
      </c>
    </row>
    <row r="129" spans="104:110" ht="15.75" customHeight="1">
      <c r="CZ129" s="54" t="str">
        <f t="shared" ca="1" si="7"/>
        <v>Semaine N° 37</v>
      </c>
      <c r="DA129" s="55">
        <v>1</v>
      </c>
      <c r="DB129" s="59">
        <f t="shared" ca="1" si="6"/>
        <v>45182</v>
      </c>
      <c r="DC129" s="76">
        <f t="shared" si="5"/>
        <v>255</v>
      </c>
      <c r="DD129" s="51"/>
      <c r="DE129" s="51"/>
      <c r="DF129" s="60">
        <f t="shared" si="8"/>
        <v>105</v>
      </c>
    </row>
    <row r="130" spans="104:110" ht="15.75" customHeight="1">
      <c r="CZ130" s="54" t="str">
        <f t="shared" ca="1" si="7"/>
        <v>Semaine N° 37</v>
      </c>
      <c r="DA130" s="55">
        <v>1</v>
      </c>
      <c r="DB130" s="59">
        <f t="shared" ca="1" si="6"/>
        <v>45183</v>
      </c>
      <c r="DC130" s="76">
        <f t="shared" si="5"/>
        <v>256</v>
      </c>
      <c r="DD130" s="51"/>
      <c r="DE130" s="51"/>
      <c r="DF130" s="60">
        <f t="shared" si="8"/>
        <v>106</v>
      </c>
    </row>
    <row r="131" spans="104:110" ht="15.75" customHeight="1">
      <c r="CZ131" s="54" t="str">
        <f t="shared" ca="1" si="7"/>
        <v>Semaine N° 37</v>
      </c>
      <c r="DA131" s="55">
        <v>1</v>
      </c>
      <c r="DB131" s="59">
        <f t="shared" ca="1" si="6"/>
        <v>45184</v>
      </c>
      <c r="DC131" s="76">
        <f t="shared" si="5"/>
        <v>257</v>
      </c>
      <c r="DD131" s="51"/>
      <c r="DE131" s="51"/>
      <c r="DF131" s="60">
        <f t="shared" si="8"/>
        <v>107</v>
      </c>
    </row>
    <row r="132" spans="104:110" ht="15.75" customHeight="1">
      <c r="CZ132" s="54" t="str">
        <f t="shared" ca="1" si="7"/>
        <v>Semaine N° 37</v>
      </c>
      <c r="DA132" s="55">
        <v>1</v>
      </c>
      <c r="DB132" s="59">
        <f t="shared" ca="1" si="6"/>
        <v>45185</v>
      </c>
      <c r="DC132" s="76">
        <f t="shared" si="5"/>
        <v>258</v>
      </c>
      <c r="DD132" s="51"/>
      <c r="DE132" s="51"/>
      <c r="DF132" s="60">
        <f t="shared" si="8"/>
        <v>108</v>
      </c>
    </row>
    <row r="133" spans="104:110" ht="15.75" customHeight="1">
      <c r="CZ133" s="54" t="str">
        <f t="shared" ca="1" si="7"/>
        <v>Semaine N° 37</v>
      </c>
      <c r="DA133" s="55">
        <v>1</v>
      </c>
      <c r="DB133" s="59">
        <f t="shared" ca="1" si="6"/>
        <v>45186</v>
      </c>
      <c r="DC133" s="76">
        <f t="shared" si="5"/>
        <v>259</v>
      </c>
      <c r="DD133" s="51"/>
      <c r="DE133" s="51"/>
      <c r="DF133" s="60">
        <f t="shared" si="8"/>
        <v>109</v>
      </c>
    </row>
    <row r="134" spans="104:110" ht="15.75" customHeight="1">
      <c r="CZ134" s="54" t="str">
        <f t="shared" ca="1" si="7"/>
        <v>Semaine N° 38</v>
      </c>
      <c r="DA134" s="55">
        <v>1</v>
      </c>
      <c r="DB134" s="59">
        <f t="shared" ca="1" si="6"/>
        <v>45187</v>
      </c>
      <c r="DC134" s="76">
        <f t="shared" si="6"/>
        <v>260</v>
      </c>
      <c r="DD134" s="51"/>
      <c r="DE134" s="51"/>
      <c r="DF134" s="60">
        <f t="shared" si="8"/>
        <v>110</v>
      </c>
    </row>
    <row r="135" spans="104:110" ht="15.75" customHeight="1">
      <c r="CZ135" s="54" t="str">
        <f t="shared" ca="1" si="7"/>
        <v>Semaine N° 38</v>
      </c>
      <c r="DA135" s="55">
        <v>1</v>
      </c>
      <c r="DB135" s="59">
        <f t="shared" ca="1" si="6"/>
        <v>45188</v>
      </c>
      <c r="DC135" s="76">
        <f t="shared" si="6"/>
        <v>261</v>
      </c>
      <c r="DD135" s="51"/>
      <c r="DE135" s="51"/>
      <c r="DF135" s="60">
        <f t="shared" si="8"/>
        <v>111</v>
      </c>
    </row>
    <row r="136" spans="104:110" ht="15.75" customHeight="1">
      <c r="CZ136" s="54" t="str">
        <f t="shared" ca="1" si="7"/>
        <v>Semaine N° 38</v>
      </c>
      <c r="DA136" s="55">
        <v>1</v>
      </c>
      <c r="DB136" s="59">
        <f t="shared" ca="1" si="6"/>
        <v>45189</v>
      </c>
      <c r="DC136" s="76">
        <f t="shared" si="6"/>
        <v>262</v>
      </c>
      <c r="DD136" s="51"/>
      <c r="DE136" s="51"/>
      <c r="DF136" s="60">
        <f t="shared" si="8"/>
        <v>112</v>
      </c>
    </row>
    <row r="137" spans="104:110" ht="15.75" customHeight="1">
      <c r="CZ137" s="54" t="str">
        <f t="shared" ca="1" si="7"/>
        <v>Semaine N° 38</v>
      </c>
      <c r="DA137" s="55">
        <v>1</v>
      </c>
      <c r="DB137" s="59">
        <f t="shared" ca="1" si="6"/>
        <v>45190</v>
      </c>
      <c r="DC137" s="76">
        <f t="shared" si="6"/>
        <v>263</v>
      </c>
      <c r="DD137" s="51"/>
      <c r="DE137" s="51"/>
      <c r="DF137" s="60">
        <f t="shared" si="8"/>
        <v>113</v>
      </c>
    </row>
    <row r="138" spans="104:110" ht="15.75" customHeight="1">
      <c r="CZ138" s="54" t="str">
        <f t="shared" ca="1" si="7"/>
        <v>Semaine N° 38</v>
      </c>
      <c r="DA138" s="55">
        <v>1</v>
      </c>
      <c r="DB138" s="59">
        <f t="shared" ca="1" si="6"/>
        <v>45191</v>
      </c>
      <c r="DC138" s="76">
        <f t="shared" si="6"/>
        <v>264</v>
      </c>
      <c r="DD138" s="51"/>
      <c r="DE138" s="51"/>
      <c r="DF138" s="60">
        <f t="shared" si="8"/>
        <v>114</v>
      </c>
    </row>
    <row r="139" spans="104:110" ht="15.75" customHeight="1">
      <c r="CZ139" s="54" t="str">
        <f t="shared" ca="1" si="7"/>
        <v>Semaine N° 38</v>
      </c>
      <c r="DA139" s="55">
        <v>1</v>
      </c>
      <c r="DB139" s="59">
        <f t="shared" ca="1" si="6"/>
        <v>45192</v>
      </c>
      <c r="DC139" s="76">
        <f t="shared" si="6"/>
        <v>265</v>
      </c>
      <c r="DD139" s="51"/>
      <c r="DE139" s="51"/>
      <c r="DF139" s="60">
        <f t="shared" si="8"/>
        <v>115</v>
      </c>
    </row>
    <row r="140" spans="104:110" ht="15.75" customHeight="1">
      <c r="CZ140" s="54" t="str">
        <f t="shared" ca="1" si="7"/>
        <v>Semaine N° 38</v>
      </c>
      <c r="DA140" s="55">
        <v>1</v>
      </c>
      <c r="DB140" s="59">
        <f t="shared" ca="1" si="6"/>
        <v>45193</v>
      </c>
      <c r="DC140" s="76">
        <f t="shared" si="6"/>
        <v>266</v>
      </c>
      <c r="DD140" s="51"/>
      <c r="DE140" s="51"/>
      <c r="DF140" s="60">
        <f t="shared" si="8"/>
        <v>116</v>
      </c>
    </row>
    <row r="141" spans="104:110" ht="15.75" customHeight="1">
      <c r="CZ141" s="54" t="str">
        <f t="shared" ca="1" si="7"/>
        <v>Semaine N° 39</v>
      </c>
      <c r="DA141" s="55">
        <v>1</v>
      </c>
      <c r="DB141" s="59">
        <f t="shared" ca="1" si="6"/>
        <v>45194</v>
      </c>
      <c r="DC141" s="76">
        <f t="shared" si="6"/>
        <v>267</v>
      </c>
      <c r="DD141" s="51"/>
      <c r="DE141" s="51"/>
      <c r="DF141" s="60">
        <f t="shared" si="8"/>
        <v>117</v>
      </c>
    </row>
    <row r="142" spans="104:110" ht="15.75" customHeight="1">
      <c r="CZ142" s="54" t="str">
        <f t="shared" ca="1" si="7"/>
        <v>Semaine N° 39</v>
      </c>
      <c r="DA142" s="55">
        <v>1</v>
      </c>
      <c r="DB142" s="59">
        <f t="shared" ca="1" si="6"/>
        <v>45195</v>
      </c>
      <c r="DC142" s="76">
        <f t="shared" si="6"/>
        <v>268</v>
      </c>
      <c r="DD142" s="51"/>
      <c r="DE142" s="51"/>
      <c r="DF142" s="60">
        <f t="shared" si="8"/>
        <v>118</v>
      </c>
    </row>
    <row r="143" spans="104:110" ht="15.75" customHeight="1">
      <c r="CZ143" s="54" t="str">
        <f t="shared" ca="1" si="7"/>
        <v>Semaine N° 39</v>
      </c>
      <c r="DA143" s="55">
        <v>1</v>
      </c>
      <c r="DB143" s="59">
        <f t="shared" ca="1" si="6"/>
        <v>45196</v>
      </c>
      <c r="DC143" s="76">
        <f t="shared" si="6"/>
        <v>269</v>
      </c>
      <c r="DD143" s="51"/>
      <c r="DE143" s="51"/>
      <c r="DF143" s="60">
        <f t="shared" si="8"/>
        <v>119</v>
      </c>
    </row>
    <row r="144" spans="104:110" ht="15.75" customHeight="1">
      <c r="CZ144" s="54" t="str">
        <f t="shared" ca="1" si="7"/>
        <v>Semaine N° 39</v>
      </c>
      <c r="DA144" s="55">
        <v>1</v>
      </c>
      <c r="DB144" s="59">
        <f t="shared" ca="1" si="6"/>
        <v>45197</v>
      </c>
      <c r="DC144" s="76">
        <f t="shared" si="6"/>
        <v>270</v>
      </c>
      <c r="DD144" s="51"/>
      <c r="DE144" s="51"/>
      <c r="DF144" s="60">
        <f t="shared" si="8"/>
        <v>120</v>
      </c>
    </row>
    <row r="145" spans="104:110" ht="15.75" customHeight="1">
      <c r="CZ145" s="54" t="str">
        <f t="shared" ca="1" si="7"/>
        <v>Semaine N° 39</v>
      </c>
      <c r="DA145" s="55">
        <v>1</v>
      </c>
      <c r="DB145" s="59">
        <f t="shared" ca="1" si="6"/>
        <v>45198</v>
      </c>
      <c r="DC145" s="76">
        <f t="shared" si="6"/>
        <v>271</v>
      </c>
      <c r="DD145" s="51"/>
      <c r="DE145" s="51"/>
      <c r="DF145" s="60">
        <f t="shared" si="8"/>
        <v>121</v>
      </c>
    </row>
    <row r="146" spans="104:110" ht="15.75" customHeight="1">
      <c r="CZ146" s="54" t="str">
        <f t="shared" ca="1" si="7"/>
        <v>Semaine N° 39</v>
      </c>
      <c r="DA146" s="55">
        <v>1</v>
      </c>
      <c r="DB146" s="59">
        <f t="shared" ca="1" si="6"/>
        <v>45199</v>
      </c>
      <c r="DC146" s="76">
        <f t="shared" si="6"/>
        <v>272</v>
      </c>
      <c r="DD146" s="51"/>
      <c r="DE146" s="51"/>
      <c r="DF146" s="60">
        <f t="shared" si="8"/>
        <v>122</v>
      </c>
    </row>
    <row r="147" spans="104:110" ht="15.75" customHeight="1">
      <c r="CZ147" s="54" t="str">
        <f t="shared" ca="1" si="7"/>
        <v>Semaine N° 39</v>
      </c>
      <c r="DA147" s="55">
        <v>1</v>
      </c>
      <c r="DB147" s="59">
        <f t="shared" ca="1" si="6"/>
        <v>45200</v>
      </c>
      <c r="DC147" s="76">
        <f t="shared" si="6"/>
        <v>273</v>
      </c>
      <c r="DD147" s="51"/>
      <c r="DE147" s="51"/>
      <c r="DF147" s="60">
        <f t="shared" si="8"/>
        <v>123</v>
      </c>
    </row>
    <row r="148" spans="104:110" ht="15.75" customHeight="1">
      <c r="CZ148" s="54" t="str">
        <f t="shared" ca="1" si="7"/>
        <v>Semaine N° 40</v>
      </c>
      <c r="DA148" s="55">
        <v>1</v>
      </c>
      <c r="DB148" s="59">
        <f t="shared" ca="1" si="6"/>
        <v>45201</v>
      </c>
      <c r="DC148" s="76">
        <f t="shared" si="6"/>
        <v>274</v>
      </c>
      <c r="DD148" s="51"/>
      <c r="DE148" s="51"/>
      <c r="DF148" s="60">
        <f t="shared" si="8"/>
        <v>124</v>
      </c>
    </row>
    <row r="149" spans="104:110" ht="15.75" customHeight="1">
      <c r="CZ149" s="54" t="str">
        <f t="shared" ca="1" si="7"/>
        <v>Semaine N° 40</v>
      </c>
      <c r="DA149" s="55">
        <v>1</v>
      </c>
      <c r="DB149" s="59">
        <f t="shared" ref="DB149:DC212" ca="1" si="9">DB148+1</f>
        <v>45202</v>
      </c>
      <c r="DC149" s="76">
        <f t="shared" si="9"/>
        <v>275</v>
      </c>
      <c r="DD149" s="51"/>
      <c r="DE149" s="51"/>
      <c r="DF149" s="60">
        <f t="shared" si="8"/>
        <v>125</v>
      </c>
    </row>
    <row r="150" spans="104:110" ht="15.75" customHeight="1">
      <c r="CZ150" s="54" t="str">
        <f t="shared" ca="1" si="7"/>
        <v>Semaine N° 40</v>
      </c>
      <c r="DA150" s="55">
        <v>1</v>
      </c>
      <c r="DB150" s="59">
        <f t="shared" ca="1" si="9"/>
        <v>45203</v>
      </c>
      <c r="DC150" s="76">
        <f t="shared" si="9"/>
        <v>276</v>
      </c>
      <c r="DD150" s="51"/>
      <c r="DE150" s="51"/>
      <c r="DF150" s="60">
        <f t="shared" si="8"/>
        <v>126</v>
      </c>
    </row>
    <row r="151" spans="104:110" ht="15.75" customHeight="1">
      <c r="CZ151" s="54" t="str">
        <f t="shared" ca="1" si="7"/>
        <v>Semaine N° 40</v>
      </c>
      <c r="DA151" s="55">
        <v>1</v>
      </c>
      <c r="DB151" s="59">
        <f t="shared" ca="1" si="9"/>
        <v>45204</v>
      </c>
      <c r="DC151" s="76">
        <f t="shared" si="9"/>
        <v>277</v>
      </c>
      <c r="DD151" s="51"/>
      <c r="DE151" s="51"/>
      <c r="DF151" s="60">
        <f t="shared" si="8"/>
        <v>127</v>
      </c>
    </row>
    <row r="152" spans="104:110" ht="15.75" customHeight="1">
      <c r="CZ152" s="54" t="str">
        <f t="shared" ca="1" si="7"/>
        <v>Semaine N° 40</v>
      </c>
      <c r="DA152" s="55">
        <v>1</v>
      </c>
      <c r="DB152" s="59">
        <f t="shared" ca="1" si="9"/>
        <v>45205</v>
      </c>
      <c r="DC152" s="76">
        <f t="shared" si="9"/>
        <v>278</v>
      </c>
      <c r="DD152" s="51"/>
      <c r="DE152" s="51"/>
      <c r="DF152" s="60">
        <f t="shared" si="8"/>
        <v>128</v>
      </c>
    </row>
    <row r="153" spans="104:110" ht="15.75" customHeight="1">
      <c r="CZ153" s="54" t="str">
        <f t="shared" ca="1" si="7"/>
        <v>Semaine N° 40</v>
      </c>
      <c r="DA153" s="55">
        <v>1</v>
      </c>
      <c r="DB153" s="59">
        <f t="shared" ca="1" si="9"/>
        <v>45206</v>
      </c>
      <c r="DC153" s="76">
        <f t="shared" si="9"/>
        <v>279</v>
      </c>
      <c r="DD153" s="51"/>
      <c r="DE153" s="51"/>
      <c r="DF153" s="60">
        <f t="shared" si="8"/>
        <v>129</v>
      </c>
    </row>
    <row r="154" spans="104:110" ht="15.75" customHeight="1">
      <c r="CZ154" s="54" t="str">
        <f t="shared" ref="CZ154:CZ217" ca="1" si="10">"Semaine N° "&amp;INT(MOD(INT((DB154-2)/7)+0.6,52+5/28))+1</f>
        <v>Semaine N° 40</v>
      </c>
      <c r="DA154" s="55">
        <v>1</v>
      </c>
      <c r="DB154" s="59">
        <f t="shared" ca="1" si="9"/>
        <v>45207</v>
      </c>
      <c r="DC154" s="76">
        <f t="shared" si="9"/>
        <v>280</v>
      </c>
      <c r="DD154" s="51"/>
      <c r="DE154" s="51"/>
      <c r="DF154" s="60">
        <f t="shared" si="8"/>
        <v>130</v>
      </c>
    </row>
    <row r="155" spans="104:110" ht="15.75" customHeight="1">
      <c r="CZ155" s="54" t="str">
        <f t="shared" ca="1" si="10"/>
        <v>Semaine N° 41</v>
      </c>
      <c r="DA155" s="55">
        <v>1</v>
      </c>
      <c r="DB155" s="59">
        <f t="shared" ca="1" si="9"/>
        <v>45208</v>
      </c>
      <c r="DC155" s="76">
        <f t="shared" si="9"/>
        <v>281</v>
      </c>
      <c r="DD155" s="51"/>
      <c r="DE155" s="51"/>
      <c r="DF155" s="60">
        <f t="shared" ref="DF155:DF218" si="11">DF154+1</f>
        <v>131</v>
      </c>
    </row>
    <row r="156" spans="104:110" ht="15.75" customHeight="1">
      <c r="CZ156" s="54" t="str">
        <f t="shared" ca="1" si="10"/>
        <v>Semaine N° 41</v>
      </c>
      <c r="DA156" s="55">
        <v>1</v>
      </c>
      <c r="DB156" s="59">
        <f t="shared" ca="1" si="9"/>
        <v>45209</v>
      </c>
      <c r="DC156" s="76">
        <f t="shared" si="9"/>
        <v>282</v>
      </c>
      <c r="DD156" s="51"/>
      <c r="DE156" s="51"/>
      <c r="DF156" s="60">
        <f t="shared" si="11"/>
        <v>132</v>
      </c>
    </row>
    <row r="157" spans="104:110" ht="15.75" customHeight="1">
      <c r="CZ157" s="54" t="str">
        <f t="shared" ca="1" si="10"/>
        <v>Semaine N° 41</v>
      </c>
      <c r="DA157" s="55">
        <v>1</v>
      </c>
      <c r="DB157" s="59">
        <f t="shared" ca="1" si="9"/>
        <v>45210</v>
      </c>
      <c r="DC157" s="76">
        <f t="shared" si="9"/>
        <v>283</v>
      </c>
      <c r="DD157" s="51"/>
      <c r="DE157" s="51"/>
      <c r="DF157" s="60">
        <f t="shared" si="11"/>
        <v>133</v>
      </c>
    </row>
    <row r="158" spans="104:110" ht="15.75" customHeight="1">
      <c r="CZ158" s="54" t="str">
        <f t="shared" ca="1" si="10"/>
        <v>Semaine N° 41</v>
      </c>
      <c r="DA158" s="55">
        <v>1</v>
      </c>
      <c r="DB158" s="59">
        <f t="shared" ca="1" si="9"/>
        <v>45211</v>
      </c>
      <c r="DC158" s="76">
        <f t="shared" si="9"/>
        <v>284</v>
      </c>
      <c r="DD158" s="51"/>
      <c r="DE158" s="51"/>
      <c r="DF158" s="60">
        <f t="shared" si="11"/>
        <v>134</v>
      </c>
    </row>
    <row r="159" spans="104:110" ht="15.75" customHeight="1">
      <c r="CZ159" s="54" t="str">
        <f t="shared" ca="1" si="10"/>
        <v>Semaine N° 41</v>
      </c>
      <c r="DA159" s="55">
        <v>1</v>
      </c>
      <c r="DB159" s="59">
        <f t="shared" ca="1" si="9"/>
        <v>45212</v>
      </c>
      <c r="DC159" s="76">
        <f t="shared" si="9"/>
        <v>285</v>
      </c>
      <c r="DD159" s="51"/>
      <c r="DE159" s="51"/>
      <c r="DF159" s="60">
        <f t="shared" si="11"/>
        <v>135</v>
      </c>
    </row>
    <row r="160" spans="104:110" ht="15.75" customHeight="1">
      <c r="CZ160" s="54" t="str">
        <f t="shared" ca="1" si="10"/>
        <v>Semaine N° 41</v>
      </c>
      <c r="DA160" s="55">
        <v>1</v>
      </c>
      <c r="DB160" s="59">
        <f t="shared" ca="1" si="9"/>
        <v>45213</v>
      </c>
      <c r="DC160" s="76">
        <f t="shared" si="9"/>
        <v>286</v>
      </c>
      <c r="DD160" s="51"/>
      <c r="DE160" s="51"/>
      <c r="DF160" s="60">
        <f t="shared" si="11"/>
        <v>136</v>
      </c>
    </row>
    <row r="161" spans="104:110" ht="15.75" customHeight="1">
      <c r="CZ161" s="54" t="str">
        <f t="shared" ca="1" si="10"/>
        <v>Semaine N° 41</v>
      </c>
      <c r="DA161" s="55">
        <v>1</v>
      </c>
      <c r="DB161" s="59">
        <f t="shared" ca="1" si="9"/>
        <v>45214</v>
      </c>
      <c r="DC161" s="76">
        <f t="shared" si="9"/>
        <v>287</v>
      </c>
      <c r="DD161" s="51"/>
      <c r="DE161" s="51"/>
      <c r="DF161" s="60">
        <f t="shared" si="11"/>
        <v>137</v>
      </c>
    </row>
    <row r="162" spans="104:110" ht="15.75" customHeight="1">
      <c r="CZ162" s="54" t="str">
        <f t="shared" ca="1" si="10"/>
        <v>Semaine N° 42</v>
      </c>
      <c r="DA162" s="55">
        <v>1</v>
      </c>
      <c r="DB162" s="59">
        <f t="shared" ca="1" si="9"/>
        <v>45215</v>
      </c>
      <c r="DC162" s="76">
        <f t="shared" si="9"/>
        <v>288</v>
      </c>
      <c r="DD162" s="51"/>
      <c r="DE162" s="51"/>
      <c r="DF162" s="60">
        <f t="shared" si="11"/>
        <v>138</v>
      </c>
    </row>
    <row r="163" spans="104:110" ht="15.75" customHeight="1">
      <c r="CZ163" s="54" t="str">
        <f t="shared" ca="1" si="10"/>
        <v>Semaine N° 42</v>
      </c>
      <c r="DA163" s="55">
        <v>1</v>
      </c>
      <c r="DB163" s="59">
        <f t="shared" ca="1" si="9"/>
        <v>45216</v>
      </c>
      <c r="DC163" s="76">
        <f t="shared" si="9"/>
        <v>289</v>
      </c>
      <c r="DD163" s="51"/>
      <c r="DE163" s="51"/>
      <c r="DF163" s="60">
        <f t="shared" si="11"/>
        <v>139</v>
      </c>
    </row>
    <row r="164" spans="104:110" ht="15.75" customHeight="1">
      <c r="CZ164" s="54" t="str">
        <f t="shared" ca="1" si="10"/>
        <v>Semaine N° 42</v>
      </c>
      <c r="DA164" s="55">
        <v>1</v>
      </c>
      <c r="DB164" s="59">
        <f t="shared" ca="1" si="9"/>
        <v>45217</v>
      </c>
      <c r="DC164" s="76">
        <f t="shared" si="9"/>
        <v>290</v>
      </c>
      <c r="DD164" s="51"/>
      <c r="DE164" s="51"/>
      <c r="DF164" s="60">
        <f t="shared" si="11"/>
        <v>140</v>
      </c>
    </row>
    <row r="165" spans="104:110" ht="15.75" customHeight="1">
      <c r="CZ165" s="54" t="str">
        <f t="shared" ca="1" si="10"/>
        <v>Semaine N° 42</v>
      </c>
      <c r="DA165" s="55">
        <v>1</v>
      </c>
      <c r="DB165" s="59">
        <f t="shared" ca="1" si="9"/>
        <v>45218</v>
      </c>
      <c r="DC165" s="76">
        <f t="shared" si="9"/>
        <v>291</v>
      </c>
      <c r="DD165" s="51"/>
      <c r="DE165" s="51"/>
      <c r="DF165" s="60">
        <f t="shared" si="11"/>
        <v>141</v>
      </c>
    </row>
    <row r="166" spans="104:110" ht="15.75" customHeight="1">
      <c r="CZ166" s="54" t="str">
        <f t="shared" ca="1" si="10"/>
        <v>Semaine N° 42</v>
      </c>
      <c r="DA166" s="55">
        <v>1</v>
      </c>
      <c r="DB166" s="59">
        <f t="shared" ca="1" si="9"/>
        <v>45219</v>
      </c>
      <c r="DC166" s="76">
        <f t="shared" si="9"/>
        <v>292</v>
      </c>
      <c r="DD166" s="51"/>
      <c r="DE166" s="51"/>
      <c r="DF166" s="60">
        <f t="shared" si="11"/>
        <v>142</v>
      </c>
    </row>
    <row r="167" spans="104:110" ht="15.75" customHeight="1">
      <c r="CZ167" s="54" t="str">
        <f t="shared" ca="1" si="10"/>
        <v>Semaine N° 42</v>
      </c>
      <c r="DA167" s="55">
        <v>1</v>
      </c>
      <c r="DB167" s="59">
        <f t="shared" ca="1" si="9"/>
        <v>45220</v>
      </c>
      <c r="DC167" s="76">
        <f t="shared" si="9"/>
        <v>293</v>
      </c>
      <c r="DD167" s="51"/>
      <c r="DE167" s="51"/>
      <c r="DF167" s="60">
        <f t="shared" si="11"/>
        <v>143</v>
      </c>
    </row>
    <row r="168" spans="104:110" ht="15.75" customHeight="1">
      <c r="CZ168" s="54" t="str">
        <f t="shared" ca="1" si="10"/>
        <v>Semaine N° 42</v>
      </c>
      <c r="DA168" s="55">
        <v>1</v>
      </c>
      <c r="DB168" s="59">
        <f t="shared" ca="1" si="9"/>
        <v>45221</v>
      </c>
      <c r="DC168" s="76">
        <f t="shared" si="9"/>
        <v>294</v>
      </c>
      <c r="DD168" s="51"/>
      <c r="DE168" s="51"/>
      <c r="DF168" s="60">
        <f t="shared" si="11"/>
        <v>144</v>
      </c>
    </row>
    <row r="169" spans="104:110" ht="15.75" customHeight="1">
      <c r="CZ169" s="54" t="str">
        <f t="shared" ca="1" si="10"/>
        <v>Semaine N° 43</v>
      </c>
      <c r="DA169" s="55">
        <v>1</v>
      </c>
      <c r="DB169" s="59">
        <f t="shared" ca="1" si="9"/>
        <v>45222</v>
      </c>
      <c r="DC169" s="76">
        <f t="shared" si="9"/>
        <v>295</v>
      </c>
      <c r="DD169" s="51"/>
      <c r="DE169" s="51"/>
      <c r="DF169" s="60">
        <f t="shared" si="11"/>
        <v>145</v>
      </c>
    </row>
    <row r="170" spans="104:110" ht="15.75" customHeight="1">
      <c r="CZ170" s="54" t="str">
        <f t="shared" ca="1" si="10"/>
        <v>Semaine N° 43</v>
      </c>
      <c r="DA170" s="55">
        <v>1</v>
      </c>
      <c r="DB170" s="59">
        <f t="shared" ca="1" si="9"/>
        <v>45223</v>
      </c>
      <c r="DC170" s="76">
        <f t="shared" si="9"/>
        <v>296</v>
      </c>
      <c r="DD170" s="51"/>
      <c r="DE170" s="51"/>
      <c r="DF170" s="60">
        <f t="shared" si="11"/>
        <v>146</v>
      </c>
    </row>
    <row r="171" spans="104:110" ht="15.75" customHeight="1">
      <c r="CZ171" s="54" t="str">
        <f t="shared" ca="1" si="10"/>
        <v>Semaine N° 43</v>
      </c>
      <c r="DA171" s="55">
        <v>1</v>
      </c>
      <c r="DB171" s="59">
        <f t="shared" ca="1" si="9"/>
        <v>45224</v>
      </c>
      <c r="DC171" s="76">
        <f t="shared" si="9"/>
        <v>297</v>
      </c>
      <c r="DD171" s="51"/>
      <c r="DE171" s="51"/>
      <c r="DF171" s="60">
        <f t="shared" si="11"/>
        <v>147</v>
      </c>
    </row>
    <row r="172" spans="104:110" ht="15.75" customHeight="1">
      <c r="CZ172" s="54" t="str">
        <f t="shared" ca="1" si="10"/>
        <v>Semaine N° 43</v>
      </c>
      <c r="DA172" s="55">
        <v>1</v>
      </c>
      <c r="DB172" s="59">
        <f t="shared" ca="1" si="9"/>
        <v>45225</v>
      </c>
      <c r="DC172" s="76">
        <f t="shared" si="9"/>
        <v>298</v>
      </c>
      <c r="DD172" s="51"/>
      <c r="DE172" s="51"/>
      <c r="DF172" s="60">
        <f t="shared" si="11"/>
        <v>148</v>
      </c>
    </row>
    <row r="173" spans="104:110" ht="15.75" customHeight="1">
      <c r="CZ173" s="54" t="str">
        <f t="shared" ca="1" si="10"/>
        <v>Semaine N° 43</v>
      </c>
      <c r="DA173" s="55">
        <v>1</v>
      </c>
      <c r="DB173" s="59">
        <f t="shared" ca="1" si="9"/>
        <v>45226</v>
      </c>
      <c r="DC173" s="76">
        <f t="shared" si="9"/>
        <v>299</v>
      </c>
      <c r="DD173" s="51"/>
      <c r="DE173" s="51"/>
      <c r="DF173" s="60">
        <f t="shared" si="11"/>
        <v>149</v>
      </c>
    </row>
    <row r="174" spans="104:110" ht="15.75" customHeight="1">
      <c r="CZ174" s="54" t="str">
        <f t="shared" ca="1" si="10"/>
        <v>Semaine N° 43</v>
      </c>
      <c r="DA174" s="55">
        <v>1</v>
      </c>
      <c r="DB174" s="59">
        <f t="shared" ca="1" si="9"/>
        <v>45227</v>
      </c>
      <c r="DC174" s="76">
        <f t="shared" si="9"/>
        <v>300</v>
      </c>
      <c r="DD174" s="51"/>
      <c r="DE174" s="51"/>
      <c r="DF174" s="60">
        <f t="shared" si="11"/>
        <v>150</v>
      </c>
    </row>
    <row r="175" spans="104:110" ht="15.75" customHeight="1">
      <c r="CZ175" s="54" t="str">
        <f t="shared" ca="1" si="10"/>
        <v>Semaine N° 43</v>
      </c>
      <c r="DA175" s="55">
        <v>1</v>
      </c>
      <c r="DB175" s="59">
        <f t="shared" ca="1" si="9"/>
        <v>45228</v>
      </c>
      <c r="DC175" s="76">
        <f t="shared" si="9"/>
        <v>301</v>
      </c>
      <c r="DD175" s="51"/>
      <c r="DE175" s="51"/>
      <c r="DF175" s="60">
        <f t="shared" si="11"/>
        <v>151</v>
      </c>
    </row>
    <row r="176" spans="104:110" ht="15.75" customHeight="1">
      <c r="CZ176" s="54" t="str">
        <f t="shared" ca="1" si="10"/>
        <v>Semaine N° 44</v>
      </c>
      <c r="DA176" s="55">
        <v>1</v>
      </c>
      <c r="DB176" s="59">
        <f t="shared" ca="1" si="9"/>
        <v>45229</v>
      </c>
      <c r="DC176" s="76">
        <f t="shared" si="9"/>
        <v>302</v>
      </c>
      <c r="DD176" s="51"/>
      <c r="DE176" s="51"/>
      <c r="DF176" s="60">
        <f t="shared" si="11"/>
        <v>152</v>
      </c>
    </row>
    <row r="177" spans="104:110" ht="15.75" customHeight="1">
      <c r="CZ177" s="54" t="str">
        <f t="shared" ca="1" si="10"/>
        <v>Semaine N° 44</v>
      </c>
      <c r="DA177" s="55">
        <v>1</v>
      </c>
      <c r="DB177" s="59">
        <f t="shared" ca="1" si="9"/>
        <v>45230</v>
      </c>
      <c r="DC177" s="76">
        <f t="shared" si="9"/>
        <v>303</v>
      </c>
      <c r="DD177" s="51"/>
      <c r="DE177" s="51"/>
      <c r="DF177" s="60">
        <f t="shared" si="11"/>
        <v>153</v>
      </c>
    </row>
    <row r="178" spans="104:110" ht="15.75" customHeight="1">
      <c r="CZ178" s="54" t="str">
        <f t="shared" ca="1" si="10"/>
        <v>Semaine N° 44</v>
      </c>
      <c r="DA178" s="55">
        <v>1</v>
      </c>
      <c r="DB178" s="59">
        <f t="shared" ca="1" si="9"/>
        <v>45231</v>
      </c>
      <c r="DC178" s="76">
        <f t="shared" si="9"/>
        <v>304</v>
      </c>
      <c r="DD178" s="51"/>
      <c r="DE178" s="51"/>
      <c r="DF178" s="60">
        <f t="shared" si="11"/>
        <v>154</v>
      </c>
    </row>
    <row r="179" spans="104:110" ht="15.75" customHeight="1">
      <c r="CZ179" s="54" t="str">
        <f t="shared" ca="1" si="10"/>
        <v>Semaine N° 44</v>
      </c>
      <c r="DA179" s="55">
        <v>1</v>
      </c>
      <c r="DB179" s="59">
        <f t="shared" ca="1" si="9"/>
        <v>45232</v>
      </c>
      <c r="DC179" s="76">
        <f t="shared" si="9"/>
        <v>305</v>
      </c>
      <c r="DD179" s="51"/>
      <c r="DE179" s="51"/>
      <c r="DF179" s="60">
        <f t="shared" si="11"/>
        <v>155</v>
      </c>
    </row>
    <row r="180" spans="104:110" ht="15.75" customHeight="1">
      <c r="CZ180" s="54" t="str">
        <f t="shared" ca="1" si="10"/>
        <v>Semaine N° 44</v>
      </c>
      <c r="DA180" s="55">
        <v>1</v>
      </c>
      <c r="DB180" s="59">
        <f t="shared" ca="1" si="9"/>
        <v>45233</v>
      </c>
      <c r="DC180" s="76">
        <f t="shared" si="9"/>
        <v>306</v>
      </c>
      <c r="DD180" s="51"/>
      <c r="DE180" s="51"/>
      <c r="DF180" s="60">
        <f t="shared" si="11"/>
        <v>156</v>
      </c>
    </row>
    <row r="181" spans="104:110" ht="15.75" customHeight="1">
      <c r="CZ181" s="54" t="str">
        <f t="shared" ca="1" si="10"/>
        <v>Semaine N° 44</v>
      </c>
      <c r="DA181" s="55">
        <v>1</v>
      </c>
      <c r="DB181" s="59">
        <f t="shared" ca="1" si="9"/>
        <v>45234</v>
      </c>
      <c r="DC181" s="76">
        <f t="shared" si="9"/>
        <v>307</v>
      </c>
      <c r="DD181" s="51"/>
      <c r="DE181" s="51"/>
      <c r="DF181" s="60">
        <f t="shared" si="11"/>
        <v>157</v>
      </c>
    </row>
    <row r="182" spans="104:110" ht="15.75" customHeight="1">
      <c r="CZ182" s="54" t="str">
        <f t="shared" ca="1" si="10"/>
        <v>Semaine N° 44</v>
      </c>
      <c r="DA182" s="55">
        <v>1</v>
      </c>
      <c r="DB182" s="59">
        <f t="shared" ca="1" si="9"/>
        <v>45235</v>
      </c>
      <c r="DC182" s="76">
        <f t="shared" si="9"/>
        <v>308</v>
      </c>
      <c r="DD182" s="51"/>
      <c r="DE182" s="51"/>
      <c r="DF182" s="60">
        <f t="shared" si="11"/>
        <v>158</v>
      </c>
    </row>
    <row r="183" spans="104:110" ht="15.75" customHeight="1">
      <c r="CZ183" s="54" t="str">
        <f t="shared" ca="1" si="10"/>
        <v>Semaine N° 45</v>
      </c>
      <c r="DA183" s="55">
        <v>1</v>
      </c>
      <c r="DB183" s="59">
        <f t="shared" ca="1" si="9"/>
        <v>45236</v>
      </c>
      <c r="DC183" s="76">
        <f t="shared" si="9"/>
        <v>309</v>
      </c>
      <c r="DD183" s="51"/>
      <c r="DE183" s="51"/>
      <c r="DF183" s="60">
        <f t="shared" si="11"/>
        <v>159</v>
      </c>
    </row>
    <row r="184" spans="104:110" ht="15.75" customHeight="1">
      <c r="CZ184" s="54" t="str">
        <f t="shared" ca="1" si="10"/>
        <v>Semaine N° 45</v>
      </c>
      <c r="DA184" s="55">
        <v>1</v>
      </c>
      <c r="DB184" s="59">
        <f t="shared" ca="1" si="9"/>
        <v>45237</v>
      </c>
      <c r="DC184" s="76">
        <f t="shared" si="9"/>
        <v>310</v>
      </c>
      <c r="DD184" s="51"/>
      <c r="DE184" s="51"/>
      <c r="DF184" s="60">
        <f t="shared" si="11"/>
        <v>160</v>
      </c>
    </row>
    <row r="185" spans="104:110" ht="15.75" customHeight="1">
      <c r="CZ185" s="54" t="str">
        <f t="shared" ca="1" si="10"/>
        <v>Semaine N° 45</v>
      </c>
      <c r="DA185" s="55">
        <v>1</v>
      </c>
      <c r="DB185" s="59">
        <f t="shared" ca="1" si="9"/>
        <v>45238</v>
      </c>
      <c r="DC185" s="76">
        <f t="shared" si="9"/>
        <v>311</v>
      </c>
      <c r="DD185" s="51"/>
      <c r="DE185" s="51"/>
      <c r="DF185" s="60">
        <f t="shared" si="11"/>
        <v>161</v>
      </c>
    </row>
    <row r="186" spans="104:110" ht="15.75" customHeight="1">
      <c r="CZ186" s="54" t="str">
        <f t="shared" ca="1" si="10"/>
        <v>Semaine N° 45</v>
      </c>
      <c r="DA186" s="55">
        <v>1</v>
      </c>
      <c r="DB186" s="59">
        <f t="shared" ca="1" si="9"/>
        <v>45239</v>
      </c>
      <c r="DC186" s="76">
        <f t="shared" si="9"/>
        <v>312</v>
      </c>
      <c r="DD186" s="51"/>
      <c r="DE186" s="51"/>
      <c r="DF186" s="60">
        <f t="shared" si="11"/>
        <v>162</v>
      </c>
    </row>
    <row r="187" spans="104:110" ht="15.75" customHeight="1">
      <c r="CZ187" s="54" t="str">
        <f t="shared" ca="1" si="10"/>
        <v>Semaine N° 45</v>
      </c>
      <c r="DA187" s="55">
        <v>1</v>
      </c>
      <c r="DB187" s="59">
        <f t="shared" ca="1" si="9"/>
        <v>45240</v>
      </c>
      <c r="DC187" s="76">
        <f t="shared" si="9"/>
        <v>313</v>
      </c>
      <c r="DD187" s="51"/>
      <c r="DE187" s="51"/>
      <c r="DF187" s="60">
        <f t="shared" si="11"/>
        <v>163</v>
      </c>
    </row>
    <row r="188" spans="104:110" ht="15.75" customHeight="1">
      <c r="CZ188" s="54" t="str">
        <f t="shared" ca="1" si="10"/>
        <v>Semaine N° 45</v>
      </c>
      <c r="DA188" s="55">
        <v>1</v>
      </c>
      <c r="DB188" s="59">
        <f t="shared" ca="1" si="9"/>
        <v>45241</v>
      </c>
      <c r="DC188" s="76">
        <f t="shared" si="9"/>
        <v>314</v>
      </c>
      <c r="DD188" s="51"/>
      <c r="DE188" s="51"/>
      <c r="DF188" s="60">
        <f t="shared" si="11"/>
        <v>164</v>
      </c>
    </row>
    <row r="189" spans="104:110" ht="15.75" customHeight="1">
      <c r="CZ189" s="54" t="str">
        <f t="shared" ca="1" si="10"/>
        <v>Semaine N° 45</v>
      </c>
      <c r="DA189" s="55">
        <v>1</v>
      </c>
      <c r="DB189" s="59">
        <f t="shared" ca="1" si="9"/>
        <v>45242</v>
      </c>
      <c r="DC189" s="76">
        <f t="shared" si="9"/>
        <v>315</v>
      </c>
      <c r="DD189" s="51"/>
      <c r="DE189" s="51"/>
      <c r="DF189" s="60">
        <f t="shared" si="11"/>
        <v>165</v>
      </c>
    </row>
    <row r="190" spans="104:110" ht="15.75" customHeight="1">
      <c r="CZ190" s="54" t="str">
        <f t="shared" ca="1" si="10"/>
        <v>Semaine N° 46</v>
      </c>
      <c r="DA190" s="55">
        <v>1</v>
      </c>
      <c r="DB190" s="59">
        <f t="shared" ca="1" si="9"/>
        <v>45243</v>
      </c>
      <c r="DC190" s="76">
        <f t="shared" si="9"/>
        <v>316</v>
      </c>
      <c r="DD190" s="51"/>
      <c r="DE190" s="51"/>
      <c r="DF190" s="60">
        <f t="shared" si="11"/>
        <v>166</v>
      </c>
    </row>
    <row r="191" spans="104:110" ht="15.75" customHeight="1">
      <c r="CZ191" s="54" t="str">
        <f t="shared" ca="1" si="10"/>
        <v>Semaine N° 46</v>
      </c>
      <c r="DA191" s="55">
        <v>1</v>
      </c>
      <c r="DB191" s="59">
        <f t="shared" ca="1" si="9"/>
        <v>45244</v>
      </c>
      <c r="DC191" s="76">
        <f t="shared" si="9"/>
        <v>317</v>
      </c>
      <c r="DD191" s="51"/>
      <c r="DE191" s="51"/>
      <c r="DF191" s="60">
        <f t="shared" si="11"/>
        <v>167</v>
      </c>
    </row>
    <row r="192" spans="104:110" ht="15.75" customHeight="1">
      <c r="CZ192" s="54" t="str">
        <f t="shared" ca="1" si="10"/>
        <v>Semaine N° 46</v>
      </c>
      <c r="DA192" s="55">
        <v>1</v>
      </c>
      <c r="DB192" s="59">
        <f t="shared" ca="1" si="9"/>
        <v>45245</v>
      </c>
      <c r="DC192" s="76">
        <f t="shared" si="9"/>
        <v>318</v>
      </c>
      <c r="DD192" s="51"/>
      <c r="DE192" s="51"/>
      <c r="DF192" s="60">
        <f t="shared" si="11"/>
        <v>168</v>
      </c>
    </row>
    <row r="193" spans="104:110" ht="15.75" customHeight="1">
      <c r="CZ193" s="54" t="str">
        <f t="shared" ca="1" si="10"/>
        <v>Semaine N° 46</v>
      </c>
      <c r="DA193" s="55">
        <v>1</v>
      </c>
      <c r="DB193" s="59">
        <f t="shared" ca="1" si="9"/>
        <v>45246</v>
      </c>
      <c r="DC193" s="76">
        <f t="shared" si="9"/>
        <v>319</v>
      </c>
      <c r="DD193" s="51"/>
      <c r="DE193" s="51"/>
      <c r="DF193" s="60">
        <f t="shared" si="11"/>
        <v>169</v>
      </c>
    </row>
    <row r="194" spans="104:110" ht="15.75" customHeight="1">
      <c r="CZ194" s="54" t="str">
        <f t="shared" ca="1" si="10"/>
        <v>Semaine N° 46</v>
      </c>
      <c r="DA194" s="55">
        <v>1</v>
      </c>
      <c r="DB194" s="59">
        <f t="shared" ca="1" si="9"/>
        <v>45247</v>
      </c>
      <c r="DC194" s="76">
        <f t="shared" si="9"/>
        <v>320</v>
      </c>
      <c r="DD194" s="51"/>
      <c r="DE194" s="51"/>
      <c r="DF194" s="60">
        <f t="shared" si="11"/>
        <v>170</v>
      </c>
    </row>
    <row r="195" spans="104:110" ht="15.75" customHeight="1">
      <c r="CZ195" s="54" t="str">
        <f t="shared" ca="1" si="10"/>
        <v>Semaine N° 46</v>
      </c>
      <c r="DA195" s="55">
        <v>1</v>
      </c>
      <c r="DB195" s="59">
        <f t="shared" ca="1" si="9"/>
        <v>45248</v>
      </c>
      <c r="DC195" s="76">
        <f t="shared" si="9"/>
        <v>321</v>
      </c>
      <c r="DD195" s="51"/>
      <c r="DE195" s="51"/>
      <c r="DF195" s="60">
        <f t="shared" si="11"/>
        <v>171</v>
      </c>
    </row>
    <row r="196" spans="104:110" ht="15.75" customHeight="1">
      <c r="CZ196" s="54" t="str">
        <f t="shared" ca="1" si="10"/>
        <v>Semaine N° 46</v>
      </c>
      <c r="DA196" s="55">
        <v>1</v>
      </c>
      <c r="DB196" s="59">
        <f t="shared" ca="1" si="9"/>
        <v>45249</v>
      </c>
      <c r="DC196" s="76">
        <f t="shared" si="9"/>
        <v>322</v>
      </c>
      <c r="DD196" s="51"/>
      <c r="DE196" s="51"/>
      <c r="DF196" s="60">
        <f t="shared" si="11"/>
        <v>172</v>
      </c>
    </row>
    <row r="197" spans="104:110" ht="15.75" customHeight="1">
      <c r="CZ197" s="54" t="str">
        <f t="shared" ca="1" si="10"/>
        <v>Semaine N° 47</v>
      </c>
      <c r="DA197" s="55">
        <v>1</v>
      </c>
      <c r="DB197" s="59">
        <f t="shared" ca="1" si="9"/>
        <v>45250</v>
      </c>
      <c r="DC197" s="76">
        <f t="shared" si="9"/>
        <v>323</v>
      </c>
      <c r="DD197" s="51"/>
      <c r="DE197" s="51"/>
      <c r="DF197" s="60">
        <f t="shared" si="11"/>
        <v>173</v>
      </c>
    </row>
    <row r="198" spans="104:110" ht="15.75" customHeight="1">
      <c r="CZ198" s="54" t="str">
        <f t="shared" ca="1" si="10"/>
        <v>Semaine N° 47</v>
      </c>
      <c r="DA198" s="55">
        <v>1</v>
      </c>
      <c r="DB198" s="59">
        <f t="shared" ca="1" si="9"/>
        <v>45251</v>
      </c>
      <c r="DC198" s="76">
        <f t="shared" si="9"/>
        <v>324</v>
      </c>
      <c r="DD198" s="51"/>
      <c r="DE198" s="51"/>
      <c r="DF198" s="60">
        <f t="shared" si="11"/>
        <v>174</v>
      </c>
    </row>
    <row r="199" spans="104:110" ht="15.75" customHeight="1">
      <c r="CZ199" s="54" t="str">
        <f t="shared" ca="1" si="10"/>
        <v>Semaine N° 47</v>
      </c>
      <c r="DA199" s="55">
        <v>1</v>
      </c>
      <c r="DB199" s="59">
        <f t="shared" ca="1" si="9"/>
        <v>45252</v>
      </c>
      <c r="DC199" s="76">
        <f t="shared" si="9"/>
        <v>325</v>
      </c>
      <c r="DD199" s="51"/>
      <c r="DE199" s="51"/>
      <c r="DF199" s="60">
        <f t="shared" si="11"/>
        <v>175</v>
      </c>
    </row>
    <row r="200" spans="104:110" ht="15.75" customHeight="1">
      <c r="CZ200" s="54" t="str">
        <f t="shared" ca="1" si="10"/>
        <v>Semaine N° 47</v>
      </c>
      <c r="DA200" s="55">
        <v>1</v>
      </c>
      <c r="DB200" s="59">
        <f t="shared" ca="1" si="9"/>
        <v>45253</v>
      </c>
      <c r="DC200" s="76">
        <f t="shared" si="9"/>
        <v>326</v>
      </c>
      <c r="DD200" s="51"/>
      <c r="DE200" s="51"/>
      <c r="DF200" s="60">
        <f t="shared" si="11"/>
        <v>176</v>
      </c>
    </row>
    <row r="201" spans="104:110" ht="15.75" customHeight="1">
      <c r="CZ201" s="54" t="str">
        <f t="shared" ca="1" si="10"/>
        <v>Semaine N° 47</v>
      </c>
      <c r="DA201" s="55">
        <v>1</v>
      </c>
      <c r="DB201" s="59">
        <f t="shared" ca="1" si="9"/>
        <v>45254</v>
      </c>
      <c r="DC201" s="76">
        <f t="shared" si="9"/>
        <v>327</v>
      </c>
      <c r="DD201" s="51"/>
      <c r="DE201" s="51"/>
      <c r="DF201" s="60">
        <f t="shared" si="11"/>
        <v>177</v>
      </c>
    </row>
    <row r="202" spans="104:110" ht="15.75" customHeight="1">
      <c r="CZ202" s="54" t="str">
        <f t="shared" ca="1" si="10"/>
        <v>Semaine N° 47</v>
      </c>
      <c r="DA202" s="55">
        <v>1</v>
      </c>
      <c r="DB202" s="59">
        <f t="shared" ca="1" si="9"/>
        <v>45255</v>
      </c>
      <c r="DC202" s="76">
        <f t="shared" si="9"/>
        <v>328</v>
      </c>
      <c r="DD202" s="51"/>
      <c r="DE202" s="51"/>
      <c r="DF202" s="60">
        <f t="shared" si="11"/>
        <v>178</v>
      </c>
    </row>
    <row r="203" spans="104:110" ht="15.75" customHeight="1">
      <c r="CZ203" s="54" t="str">
        <f t="shared" ca="1" si="10"/>
        <v>Semaine N° 47</v>
      </c>
      <c r="DA203" s="55">
        <v>1</v>
      </c>
      <c r="DB203" s="59">
        <f t="shared" ca="1" si="9"/>
        <v>45256</v>
      </c>
      <c r="DC203" s="76">
        <f t="shared" si="9"/>
        <v>329</v>
      </c>
      <c r="DD203" s="51"/>
      <c r="DE203" s="51"/>
      <c r="DF203" s="60">
        <f t="shared" si="11"/>
        <v>179</v>
      </c>
    </row>
    <row r="204" spans="104:110" ht="15.75" customHeight="1">
      <c r="CZ204" s="54" t="str">
        <f t="shared" ca="1" si="10"/>
        <v>Semaine N° 48</v>
      </c>
      <c r="DA204" s="55">
        <v>1</v>
      </c>
      <c r="DB204" s="59">
        <f t="shared" ca="1" si="9"/>
        <v>45257</v>
      </c>
      <c r="DC204" s="76">
        <f t="shared" si="9"/>
        <v>330</v>
      </c>
      <c r="DD204" s="51"/>
      <c r="DE204" s="51"/>
      <c r="DF204" s="60">
        <f t="shared" si="11"/>
        <v>180</v>
      </c>
    </row>
    <row r="205" spans="104:110" ht="15.75" customHeight="1">
      <c r="CZ205" s="54" t="str">
        <f t="shared" ca="1" si="10"/>
        <v>Semaine N° 48</v>
      </c>
      <c r="DA205" s="55">
        <v>1</v>
      </c>
      <c r="DB205" s="59">
        <f t="shared" ca="1" si="9"/>
        <v>45258</v>
      </c>
      <c r="DC205" s="76">
        <f t="shared" si="9"/>
        <v>331</v>
      </c>
      <c r="DD205" s="51"/>
      <c r="DE205" s="51"/>
      <c r="DF205" s="60">
        <f t="shared" si="11"/>
        <v>181</v>
      </c>
    </row>
    <row r="206" spans="104:110" ht="15.75" customHeight="1">
      <c r="CZ206" s="54" t="str">
        <f t="shared" ca="1" si="10"/>
        <v>Semaine N° 48</v>
      </c>
      <c r="DA206" s="55">
        <v>1</v>
      </c>
      <c r="DB206" s="59">
        <f t="shared" ca="1" si="9"/>
        <v>45259</v>
      </c>
      <c r="DC206" s="76">
        <f t="shared" si="9"/>
        <v>332</v>
      </c>
      <c r="DD206" s="51"/>
      <c r="DE206" s="51"/>
      <c r="DF206" s="60">
        <f t="shared" si="11"/>
        <v>182</v>
      </c>
    </row>
    <row r="207" spans="104:110" ht="15.75" customHeight="1">
      <c r="CZ207" s="54" t="str">
        <f t="shared" ca="1" si="10"/>
        <v>Semaine N° 48</v>
      </c>
      <c r="DA207" s="55">
        <v>1</v>
      </c>
      <c r="DB207" s="59">
        <f t="shared" ca="1" si="9"/>
        <v>45260</v>
      </c>
      <c r="DC207" s="76">
        <f t="shared" si="9"/>
        <v>333</v>
      </c>
      <c r="DD207" s="51"/>
      <c r="DE207" s="51"/>
      <c r="DF207" s="60">
        <f t="shared" si="11"/>
        <v>183</v>
      </c>
    </row>
    <row r="208" spans="104:110" ht="15.75" customHeight="1">
      <c r="CZ208" s="54" t="str">
        <f t="shared" ca="1" si="10"/>
        <v>Semaine N° 48</v>
      </c>
      <c r="DA208" s="55">
        <v>1</v>
      </c>
      <c r="DB208" s="59">
        <f t="shared" ca="1" si="9"/>
        <v>45261</v>
      </c>
      <c r="DC208" s="76">
        <f t="shared" si="9"/>
        <v>334</v>
      </c>
      <c r="DD208" s="51"/>
      <c r="DE208" s="51"/>
      <c r="DF208" s="60">
        <f t="shared" si="11"/>
        <v>184</v>
      </c>
    </row>
    <row r="209" spans="104:110" ht="15.75" customHeight="1">
      <c r="CZ209" s="54" t="str">
        <f t="shared" ca="1" si="10"/>
        <v>Semaine N° 48</v>
      </c>
      <c r="DA209" s="55">
        <v>1</v>
      </c>
      <c r="DB209" s="59">
        <f t="shared" ca="1" si="9"/>
        <v>45262</v>
      </c>
      <c r="DC209" s="76">
        <f t="shared" si="9"/>
        <v>335</v>
      </c>
      <c r="DD209" s="51"/>
      <c r="DE209" s="51"/>
      <c r="DF209" s="60">
        <f t="shared" si="11"/>
        <v>185</v>
      </c>
    </row>
    <row r="210" spans="104:110" ht="15.75" customHeight="1">
      <c r="CZ210" s="54" t="str">
        <f t="shared" ca="1" si="10"/>
        <v>Semaine N° 48</v>
      </c>
      <c r="DA210" s="55">
        <v>1</v>
      </c>
      <c r="DB210" s="59">
        <f t="shared" ca="1" si="9"/>
        <v>45263</v>
      </c>
      <c r="DC210" s="76">
        <f t="shared" si="9"/>
        <v>336</v>
      </c>
      <c r="DD210" s="51"/>
      <c r="DE210" s="51"/>
      <c r="DF210" s="60">
        <f t="shared" si="11"/>
        <v>186</v>
      </c>
    </row>
    <row r="211" spans="104:110" ht="15.75" customHeight="1">
      <c r="CZ211" s="54" t="str">
        <f t="shared" ca="1" si="10"/>
        <v>Semaine N° 49</v>
      </c>
      <c r="DA211" s="55">
        <v>1</v>
      </c>
      <c r="DB211" s="59">
        <f t="shared" ca="1" si="9"/>
        <v>45264</v>
      </c>
      <c r="DC211" s="76">
        <f t="shared" si="9"/>
        <v>337</v>
      </c>
      <c r="DD211" s="51"/>
      <c r="DE211" s="51"/>
      <c r="DF211" s="60">
        <f t="shared" si="11"/>
        <v>187</v>
      </c>
    </row>
    <row r="212" spans="104:110" ht="15.75" customHeight="1">
      <c r="CZ212" s="54" t="str">
        <f t="shared" ca="1" si="10"/>
        <v>Semaine N° 49</v>
      </c>
      <c r="DA212" s="55">
        <v>1</v>
      </c>
      <c r="DB212" s="59">
        <f t="shared" ca="1" si="9"/>
        <v>45265</v>
      </c>
      <c r="DC212" s="76">
        <f t="shared" si="9"/>
        <v>338</v>
      </c>
      <c r="DD212" s="51"/>
      <c r="DE212" s="51"/>
      <c r="DF212" s="60">
        <f t="shared" si="11"/>
        <v>188</v>
      </c>
    </row>
    <row r="213" spans="104:110" ht="15.75" customHeight="1">
      <c r="CZ213" s="54" t="str">
        <f t="shared" ca="1" si="10"/>
        <v>Semaine N° 49</v>
      </c>
      <c r="DA213" s="55">
        <v>1</v>
      </c>
      <c r="DB213" s="59">
        <f t="shared" ref="DB213:DC276" ca="1" si="12">DB212+1</f>
        <v>45266</v>
      </c>
      <c r="DC213" s="76">
        <f t="shared" si="12"/>
        <v>339</v>
      </c>
      <c r="DD213" s="51"/>
      <c r="DE213" s="51"/>
      <c r="DF213" s="60">
        <f t="shared" si="11"/>
        <v>189</v>
      </c>
    </row>
    <row r="214" spans="104:110" ht="15.75" customHeight="1">
      <c r="CZ214" s="54" t="str">
        <f t="shared" ca="1" si="10"/>
        <v>Semaine N° 49</v>
      </c>
      <c r="DA214" s="55">
        <v>1</v>
      </c>
      <c r="DB214" s="59">
        <f t="shared" ca="1" si="12"/>
        <v>45267</v>
      </c>
      <c r="DC214" s="76">
        <f t="shared" si="12"/>
        <v>340</v>
      </c>
      <c r="DD214" s="51"/>
      <c r="DE214" s="51"/>
      <c r="DF214" s="60">
        <f t="shared" si="11"/>
        <v>190</v>
      </c>
    </row>
    <row r="215" spans="104:110" ht="15.75" customHeight="1">
      <c r="CZ215" s="54" t="str">
        <f t="shared" ca="1" si="10"/>
        <v>Semaine N° 49</v>
      </c>
      <c r="DA215" s="55">
        <v>1</v>
      </c>
      <c r="DB215" s="59">
        <f t="shared" ca="1" si="12"/>
        <v>45268</v>
      </c>
      <c r="DC215" s="76">
        <f t="shared" si="12"/>
        <v>341</v>
      </c>
      <c r="DD215" s="51"/>
      <c r="DE215" s="51"/>
      <c r="DF215" s="60">
        <f t="shared" si="11"/>
        <v>191</v>
      </c>
    </row>
    <row r="216" spans="104:110" ht="15.75" customHeight="1">
      <c r="CZ216" s="54" t="str">
        <f t="shared" ca="1" si="10"/>
        <v>Semaine N° 49</v>
      </c>
      <c r="DA216" s="55">
        <v>1</v>
      </c>
      <c r="DB216" s="59">
        <f t="shared" ca="1" si="12"/>
        <v>45269</v>
      </c>
      <c r="DC216" s="76">
        <f t="shared" si="12"/>
        <v>342</v>
      </c>
      <c r="DD216" s="51"/>
      <c r="DE216" s="51"/>
      <c r="DF216" s="60">
        <f t="shared" si="11"/>
        <v>192</v>
      </c>
    </row>
    <row r="217" spans="104:110" ht="15.75" customHeight="1">
      <c r="CZ217" s="54" t="str">
        <f t="shared" ca="1" si="10"/>
        <v>Semaine N° 49</v>
      </c>
      <c r="DA217" s="55">
        <v>1</v>
      </c>
      <c r="DB217" s="59">
        <f t="shared" ca="1" si="12"/>
        <v>45270</v>
      </c>
      <c r="DC217" s="76">
        <f t="shared" si="12"/>
        <v>343</v>
      </c>
      <c r="DD217" s="51"/>
      <c r="DE217" s="51"/>
      <c r="DF217" s="60">
        <f t="shared" si="11"/>
        <v>193</v>
      </c>
    </row>
    <row r="218" spans="104:110" ht="15.75" customHeight="1">
      <c r="CZ218" s="54" t="str">
        <f t="shared" ref="CZ218:CZ281" ca="1" si="13">"Semaine N° "&amp;INT(MOD(INT((DB218-2)/7)+0.6,52+5/28))+1</f>
        <v>Semaine N° 50</v>
      </c>
      <c r="DA218" s="55">
        <v>1</v>
      </c>
      <c r="DB218" s="59">
        <f t="shared" ca="1" si="12"/>
        <v>45271</v>
      </c>
      <c r="DC218" s="76">
        <f t="shared" si="12"/>
        <v>344</v>
      </c>
      <c r="DD218" s="51"/>
      <c r="DE218" s="51"/>
      <c r="DF218" s="60">
        <f t="shared" si="11"/>
        <v>194</v>
      </c>
    </row>
    <row r="219" spans="104:110" ht="15.75" customHeight="1">
      <c r="CZ219" s="54" t="str">
        <f t="shared" ca="1" si="13"/>
        <v>Semaine N° 50</v>
      </c>
      <c r="DA219" s="55">
        <v>1</v>
      </c>
      <c r="DB219" s="59">
        <f t="shared" ca="1" si="12"/>
        <v>45272</v>
      </c>
      <c r="DC219" s="76">
        <f t="shared" si="12"/>
        <v>345</v>
      </c>
      <c r="DD219" s="51"/>
      <c r="DE219" s="51"/>
      <c r="DF219" s="60">
        <f t="shared" ref="DF219:DF282" si="14">DF218+1</f>
        <v>195</v>
      </c>
    </row>
    <row r="220" spans="104:110" ht="15.75" customHeight="1">
      <c r="CZ220" s="54" t="str">
        <f t="shared" ca="1" si="13"/>
        <v>Semaine N° 50</v>
      </c>
      <c r="DA220" s="55">
        <v>1</v>
      </c>
      <c r="DB220" s="59">
        <f t="shared" ca="1" si="12"/>
        <v>45273</v>
      </c>
      <c r="DC220" s="76">
        <f t="shared" si="12"/>
        <v>346</v>
      </c>
      <c r="DD220" s="51"/>
      <c r="DE220" s="51"/>
      <c r="DF220" s="60">
        <f t="shared" si="14"/>
        <v>196</v>
      </c>
    </row>
    <row r="221" spans="104:110" ht="15.75" customHeight="1">
      <c r="CZ221" s="54" t="str">
        <f t="shared" ca="1" si="13"/>
        <v>Semaine N° 50</v>
      </c>
      <c r="DA221" s="55">
        <v>1</v>
      </c>
      <c r="DB221" s="59">
        <f t="shared" ca="1" si="12"/>
        <v>45274</v>
      </c>
      <c r="DC221" s="76">
        <f t="shared" si="12"/>
        <v>347</v>
      </c>
      <c r="DD221" s="51"/>
      <c r="DE221" s="51"/>
      <c r="DF221" s="60">
        <f t="shared" si="14"/>
        <v>197</v>
      </c>
    </row>
    <row r="222" spans="104:110" ht="15.75" customHeight="1">
      <c r="CZ222" s="54" t="str">
        <f t="shared" ca="1" si="13"/>
        <v>Semaine N° 50</v>
      </c>
      <c r="DA222" s="55">
        <v>1</v>
      </c>
      <c r="DB222" s="59">
        <f t="shared" ca="1" si="12"/>
        <v>45275</v>
      </c>
      <c r="DC222" s="76">
        <f t="shared" si="12"/>
        <v>348</v>
      </c>
      <c r="DD222" s="51"/>
      <c r="DE222" s="51"/>
      <c r="DF222" s="60">
        <f t="shared" si="14"/>
        <v>198</v>
      </c>
    </row>
    <row r="223" spans="104:110" ht="15.75" customHeight="1">
      <c r="CZ223" s="54" t="str">
        <f t="shared" ca="1" si="13"/>
        <v>Semaine N° 50</v>
      </c>
      <c r="DA223" s="55">
        <v>1</v>
      </c>
      <c r="DB223" s="59">
        <f t="shared" ca="1" si="12"/>
        <v>45276</v>
      </c>
      <c r="DC223" s="76">
        <f t="shared" si="12"/>
        <v>349</v>
      </c>
      <c r="DD223" s="51"/>
      <c r="DE223" s="51"/>
      <c r="DF223" s="60">
        <f t="shared" si="14"/>
        <v>199</v>
      </c>
    </row>
    <row r="224" spans="104:110" ht="15.75" customHeight="1">
      <c r="CZ224" s="54" t="str">
        <f t="shared" ca="1" si="13"/>
        <v>Semaine N° 50</v>
      </c>
      <c r="DA224" s="55">
        <v>1</v>
      </c>
      <c r="DB224" s="59">
        <f t="shared" ca="1" si="12"/>
        <v>45277</v>
      </c>
      <c r="DC224" s="76">
        <f t="shared" si="12"/>
        <v>350</v>
      </c>
      <c r="DD224" s="51"/>
      <c r="DE224" s="51"/>
      <c r="DF224" s="60">
        <f t="shared" si="14"/>
        <v>200</v>
      </c>
    </row>
    <row r="225" spans="104:110" ht="15.75" customHeight="1">
      <c r="CZ225" s="54" t="str">
        <f t="shared" ca="1" si="13"/>
        <v>Semaine N° 51</v>
      </c>
      <c r="DA225" s="55">
        <v>1</v>
      </c>
      <c r="DB225" s="59">
        <f t="shared" ca="1" si="12"/>
        <v>45278</v>
      </c>
      <c r="DC225" s="76">
        <f t="shared" si="12"/>
        <v>351</v>
      </c>
      <c r="DD225" s="51"/>
      <c r="DE225" s="51"/>
      <c r="DF225" s="60">
        <f t="shared" si="14"/>
        <v>201</v>
      </c>
    </row>
    <row r="226" spans="104:110" ht="15.75" customHeight="1">
      <c r="CZ226" s="54" t="str">
        <f t="shared" ca="1" si="13"/>
        <v>Semaine N° 51</v>
      </c>
      <c r="DA226" s="55">
        <v>1</v>
      </c>
      <c r="DB226" s="59">
        <f t="shared" ca="1" si="12"/>
        <v>45279</v>
      </c>
      <c r="DC226" s="76">
        <f t="shared" si="12"/>
        <v>352</v>
      </c>
      <c r="DD226" s="51"/>
      <c r="DE226" s="51"/>
      <c r="DF226" s="60">
        <f t="shared" si="14"/>
        <v>202</v>
      </c>
    </row>
    <row r="227" spans="104:110" ht="15.75" customHeight="1">
      <c r="CZ227" s="54" t="str">
        <f t="shared" ca="1" si="13"/>
        <v>Semaine N° 51</v>
      </c>
      <c r="DA227" s="55">
        <v>1</v>
      </c>
      <c r="DB227" s="59">
        <f t="shared" ca="1" si="12"/>
        <v>45280</v>
      </c>
      <c r="DC227" s="76">
        <f t="shared" si="12"/>
        <v>353</v>
      </c>
      <c r="DD227" s="51"/>
      <c r="DE227" s="51"/>
      <c r="DF227" s="60">
        <f t="shared" si="14"/>
        <v>203</v>
      </c>
    </row>
    <row r="228" spans="104:110" ht="15.75" customHeight="1">
      <c r="CZ228" s="54" t="str">
        <f t="shared" ca="1" si="13"/>
        <v>Semaine N° 51</v>
      </c>
      <c r="DA228" s="55">
        <v>1</v>
      </c>
      <c r="DB228" s="59">
        <f t="shared" ca="1" si="12"/>
        <v>45281</v>
      </c>
      <c r="DC228" s="76">
        <f t="shared" si="12"/>
        <v>354</v>
      </c>
      <c r="DD228" s="51"/>
      <c r="DE228" s="51"/>
      <c r="DF228" s="60">
        <f t="shared" si="14"/>
        <v>204</v>
      </c>
    </row>
    <row r="229" spans="104:110" ht="15.75" customHeight="1">
      <c r="CZ229" s="54" t="str">
        <f t="shared" ca="1" si="13"/>
        <v>Semaine N° 51</v>
      </c>
      <c r="DA229" s="55">
        <v>1</v>
      </c>
      <c r="DB229" s="59">
        <f t="shared" ca="1" si="12"/>
        <v>45282</v>
      </c>
      <c r="DC229" s="76">
        <f t="shared" si="12"/>
        <v>355</v>
      </c>
      <c r="DD229" s="51"/>
      <c r="DE229" s="51"/>
      <c r="DF229" s="60">
        <f t="shared" si="14"/>
        <v>205</v>
      </c>
    </row>
    <row r="230" spans="104:110" ht="15.75" customHeight="1">
      <c r="CZ230" s="54" t="str">
        <f t="shared" ca="1" si="13"/>
        <v>Semaine N° 51</v>
      </c>
      <c r="DA230" s="55">
        <v>1</v>
      </c>
      <c r="DB230" s="59">
        <f t="shared" ca="1" si="12"/>
        <v>45283</v>
      </c>
      <c r="DC230" s="76">
        <f t="shared" si="12"/>
        <v>356</v>
      </c>
      <c r="DD230" s="51"/>
      <c r="DE230" s="51"/>
      <c r="DF230" s="60">
        <f t="shared" si="14"/>
        <v>206</v>
      </c>
    </row>
    <row r="231" spans="104:110" ht="15.75" customHeight="1">
      <c r="CZ231" s="54" t="str">
        <f t="shared" ca="1" si="13"/>
        <v>Semaine N° 51</v>
      </c>
      <c r="DA231" s="55">
        <v>1</v>
      </c>
      <c r="DB231" s="59">
        <f t="shared" ca="1" si="12"/>
        <v>45284</v>
      </c>
      <c r="DC231" s="76">
        <f t="shared" si="12"/>
        <v>357</v>
      </c>
      <c r="DD231" s="51"/>
      <c r="DE231" s="51"/>
      <c r="DF231" s="60">
        <f t="shared" si="14"/>
        <v>207</v>
      </c>
    </row>
    <row r="232" spans="104:110" ht="15.75" customHeight="1">
      <c r="CZ232" s="54" t="str">
        <f t="shared" ca="1" si="13"/>
        <v>Semaine N° 52</v>
      </c>
      <c r="DA232" s="55">
        <v>1</v>
      </c>
      <c r="DB232" s="59">
        <f t="shared" ca="1" si="12"/>
        <v>45285</v>
      </c>
      <c r="DC232" s="76">
        <f t="shared" si="12"/>
        <v>358</v>
      </c>
      <c r="DD232" s="51"/>
      <c r="DE232" s="51"/>
      <c r="DF232" s="60">
        <f t="shared" si="14"/>
        <v>208</v>
      </c>
    </row>
    <row r="233" spans="104:110" ht="15.75" customHeight="1">
      <c r="CZ233" s="54" t="str">
        <f t="shared" ca="1" si="13"/>
        <v>Semaine N° 52</v>
      </c>
      <c r="DA233" s="55">
        <v>1</v>
      </c>
      <c r="DB233" s="59">
        <f t="shared" ca="1" si="12"/>
        <v>45286</v>
      </c>
      <c r="DC233" s="76">
        <f t="shared" si="12"/>
        <v>359</v>
      </c>
      <c r="DD233" s="51"/>
      <c r="DE233" s="51"/>
      <c r="DF233" s="60">
        <f t="shared" si="14"/>
        <v>209</v>
      </c>
    </row>
    <row r="234" spans="104:110" ht="15.75" customHeight="1">
      <c r="CZ234" s="54" t="str">
        <f t="shared" ca="1" si="13"/>
        <v>Semaine N° 52</v>
      </c>
      <c r="DA234" s="55">
        <v>1</v>
      </c>
      <c r="DB234" s="59">
        <f t="shared" ca="1" si="12"/>
        <v>45287</v>
      </c>
      <c r="DC234" s="76">
        <f t="shared" si="12"/>
        <v>360</v>
      </c>
      <c r="DD234" s="51"/>
      <c r="DE234" s="51"/>
      <c r="DF234" s="60">
        <f t="shared" si="14"/>
        <v>210</v>
      </c>
    </row>
    <row r="235" spans="104:110" ht="15.75" customHeight="1">
      <c r="CZ235" s="54" t="str">
        <f t="shared" ca="1" si="13"/>
        <v>Semaine N° 52</v>
      </c>
      <c r="DA235" s="55">
        <v>1</v>
      </c>
      <c r="DB235" s="59">
        <f t="shared" ca="1" si="12"/>
        <v>45288</v>
      </c>
      <c r="DC235" s="76">
        <f t="shared" si="12"/>
        <v>361</v>
      </c>
      <c r="DD235" s="51"/>
      <c r="DE235" s="51"/>
      <c r="DF235" s="60">
        <f t="shared" si="14"/>
        <v>211</v>
      </c>
    </row>
    <row r="236" spans="104:110" ht="15.75" customHeight="1">
      <c r="CZ236" s="54" t="str">
        <f t="shared" ca="1" si="13"/>
        <v>Semaine N° 52</v>
      </c>
      <c r="DA236" s="55">
        <v>1</v>
      </c>
      <c r="DB236" s="59">
        <f t="shared" ca="1" si="12"/>
        <v>45289</v>
      </c>
      <c r="DC236" s="76">
        <f t="shared" si="12"/>
        <v>362</v>
      </c>
      <c r="DD236" s="51"/>
      <c r="DE236" s="51"/>
      <c r="DF236" s="60">
        <f t="shared" si="14"/>
        <v>212</v>
      </c>
    </row>
    <row r="237" spans="104:110" ht="15.75" customHeight="1">
      <c r="CZ237" s="54" t="str">
        <f t="shared" ca="1" si="13"/>
        <v>Semaine N° 52</v>
      </c>
      <c r="DA237" s="55">
        <v>1</v>
      </c>
      <c r="DB237" s="59">
        <f t="shared" ca="1" si="12"/>
        <v>45290</v>
      </c>
      <c r="DC237" s="76">
        <f t="shared" si="12"/>
        <v>363</v>
      </c>
      <c r="DD237" s="51"/>
      <c r="DE237" s="51"/>
      <c r="DF237" s="60">
        <f t="shared" si="14"/>
        <v>213</v>
      </c>
    </row>
    <row r="238" spans="104:110" ht="15.75" customHeight="1">
      <c r="CZ238" s="54" t="str">
        <f t="shared" ca="1" si="13"/>
        <v>Semaine N° 52</v>
      </c>
      <c r="DA238" s="55">
        <v>1</v>
      </c>
      <c r="DB238" s="59">
        <f t="shared" ca="1" si="12"/>
        <v>45291</v>
      </c>
      <c r="DC238" s="76">
        <f t="shared" si="12"/>
        <v>364</v>
      </c>
      <c r="DD238" s="51"/>
      <c r="DE238" s="51"/>
      <c r="DF238" s="60">
        <f t="shared" si="14"/>
        <v>214</v>
      </c>
    </row>
    <row r="239" spans="104:110" ht="15.75" customHeight="1">
      <c r="CZ239" s="54" t="str">
        <f t="shared" ca="1" si="13"/>
        <v>Semaine N° 1</v>
      </c>
      <c r="DA239" s="55">
        <v>1</v>
      </c>
      <c r="DB239" s="59">
        <f t="shared" ca="1" si="12"/>
        <v>45292</v>
      </c>
      <c r="DC239" s="76">
        <f t="shared" si="12"/>
        <v>365</v>
      </c>
      <c r="DD239" s="51"/>
      <c r="DE239" s="51"/>
      <c r="DF239" s="60">
        <f t="shared" si="14"/>
        <v>215</v>
      </c>
    </row>
    <row r="240" spans="104:110" ht="15.75" customHeight="1">
      <c r="CZ240" s="54" t="str">
        <f t="shared" ca="1" si="13"/>
        <v>Semaine N° 1</v>
      </c>
      <c r="DA240" s="55">
        <v>1</v>
      </c>
      <c r="DB240" s="59">
        <f t="shared" ca="1" si="12"/>
        <v>45293</v>
      </c>
      <c r="DC240" s="76">
        <f t="shared" si="12"/>
        <v>366</v>
      </c>
      <c r="DD240" s="51"/>
      <c r="DE240" s="51"/>
      <c r="DF240" s="60">
        <f t="shared" si="14"/>
        <v>216</v>
      </c>
    </row>
    <row r="241" spans="104:110" ht="15.75" customHeight="1">
      <c r="CZ241" s="54" t="str">
        <f t="shared" ca="1" si="13"/>
        <v>Semaine N° 1</v>
      </c>
      <c r="DA241" s="55">
        <v>1</v>
      </c>
      <c r="DB241" s="59">
        <f t="shared" ca="1" si="12"/>
        <v>45294</v>
      </c>
      <c r="DC241" s="76">
        <f t="shared" si="12"/>
        <v>367</v>
      </c>
      <c r="DD241" s="51"/>
      <c r="DE241" s="51"/>
      <c r="DF241" s="60">
        <f t="shared" si="14"/>
        <v>217</v>
      </c>
    </row>
    <row r="242" spans="104:110" ht="15.75" customHeight="1">
      <c r="CZ242" s="54" t="str">
        <f t="shared" ca="1" si="13"/>
        <v>Semaine N° 1</v>
      </c>
      <c r="DA242" s="55">
        <v>1</v>
      </c>
      <c r="DB242" s="59">
        <f t="shared" ca="1" si="12"/>
        <v>45295</v>
      </c>
      <c r="DC242" s="76">
        <f t="shared" si="12"/>
        <v>368</v>
      </c>
      <c r="DD242" s="51"/>
      <c r="DE242" s="51"/>
      <c r="DF242" s="60">
        <f t="shared" si="14"/>
        <v>218</v>
      </c>
    </row>
    <row r="243" spans="104:110" ht="15.75" customHeight="1">
      <c r="CZ243" s="54" t="str">
        <f t="shared" ca="1" si="13"/>
        <v>Semaine N° 1</v>
      </c>
      <c r="DA243" s="55">
        <v>1</v>
      </c>
      <c r="DB243" s="59">
        <f t="shared" ca="1" si="12"/>
        <v>45296</v>
      </c>
      <c r="DC243" s="76">
        <f t="shared" si="12"/>
        <v>369</v>
      </c>
      <c r="DD243" s="51"/>
      <c r="DE243" s="51"/>
      <c r="DF243" s="60">
        <f t="shared" si="14"/>
        <v>219</v>
      </c>
    </row>
    <row r="244" spans="104:110" ht="15.75" customHeight="1">
      <c r="CZ244" s="54" t="str">
        <f t="shared" ca="1" si="13"/>
        <v>Semaine N° 1</v>
      </c>
      <c r="DA244" s="55">
        <v>1</v>
      </c>
      <c r="DB244" s="59">
        <f t="shared" ca="1" si="12"/>
        <v>45297</v>
      </c>
      <c r="DC244" s="76">
        <f t="shared" si="12"/>
        <v>370</v>
      </c>
      <c r="DD244" s="51"/>
      <c r="DE244" s="51"/>
      <c r="DF244" s="60">
        <f t="shared" si="14"/>
        <v>220</v>
      </c>
    </row>
    <row r="245" spans="104:110" ht="15.75" customHeight="1">
      <c r="CZ245" s="54" t="str">
        <f t="shared" ca="1" si="13"/>
        <v>Semaine N° 1</v>
      </c>
      <c r="DA245" s="55">
        <v>1</v>
      </c>
      <c r="DB245" s="59">
        <f t="shared" ca="1" si="12"/>
        <v>45298</v>
      </c>
      <c r="DC245" s="76">
        <f t="shared" si="12"/>
        <v>371</v>
      </c>
      <c r="DD245" s="51"/>
      <c r="DE245" s="51"/>
      <c r="DF245" s="60">
        <f t="shared" si="14"/>
        <v>221</v>
      </c>
    </row>
    <row r="246" spans="104:110" ht="15.75" customHeight="1">
      <c r="CZ246" s="54" t="str">
        <f t="shared" ca="1" si="13"/>
        <v>Semaine N° 2</v>
      </c>
      <c r="DA246" s="55">
        <v>1</v>
      </c>
      <c r="DB246" s="59">
        <f t="shared" ca="1" si="12"/>
        <v>45299</v>
      </c>
      <c r="DC246" s="76">
        <f t="shared" si="12"/>
        <v>372</v>
      </c>
      <c r="DD246" s="51"/>
      <c r="DE246" s="51"/>
      <c r="DF246" s="60">
        <f t="shared" si="14"/>
        <v>222</v>
      </c>
    </row>
    <row r="247" spans="104:110" ht="15.75" customHeight="1">
      <c r="CZ247" s="54" t="str">
        <f t="shared" ca="1" si="13"/>
        <v>Semaine N° 2</v>
      </c>
      <c r="DA247" s="55">
        <v>1</v>
      </c>
      <c r="DB247" s="59">
        <f t="shared" ca="1" si="12"/>
        <v>45300</v>
      </c>
      <c r="DC247" s="76">
        <f t="shared" si="12"/>
        <v>373</v>
      </c>
      <c r="DD247" s="51"/>
      <c r="DE247" s="51"/>
      <c r="DF247" s="60">
        <f t="shared" si="14"/>
        <v>223</v>
      </c>
    </row>
    <row r="248" spans="104:110" ht="15.75" customHeight="1">
      <c r="CZ248" s="54" t="str">
        <f t="shared" ca="1" si="13"/>
        <v>Semaine N° 2</v>
      </c>
      <c r="DA248" s="55">
        <v>1</v>
      </c>
      <c r="DB248" s="59">
        <f t="shared" ca="1" si="12"/>
        <v>45301</v>
      </c>
      <c r="DC248" s="76">
        <f t="shared" si="12"/>
        <v>374</v>
      </c>
      <c r="DD248" s="51"/>
      <c r="DE248" s="51"/>
      <c r="DF248" s="60">
        <f t="shared" si="14"/>
        <v>224</v>
      </c>
    </row>
    <row r="249" spans="104:110" ht="15.75" customHeight="1">
      <c r="CZ249" s="54" t="str">
        <f t="shared" ca="1" si="13"/>
        <v>Semaine N° 2</v>
      </c>
      <c r="DA249" s="55">
        <v>1</v>
      </c>
      <c r="DB249" s="59">
        <f t="shared" ca="1" si="12"/>
        <v>45302</v>
      </c>
      <c r="DC249" s="76">
        <f t="shared" si="12"/>
        <v>375</v>
      </c>
      <c r="DD249" s="51"/>
      <c r="DE249" s="51"/>
      <c r="DF249" s="60">
        <f t="shared" si="14"/>
        <v>225</v>
      </c>
    </row>
    <row r="250" spans="104:110" ht="15.75" customHeight="1">
      <c r="CZ250" s="54" t="str">
        <f t="shared" ca="1" si="13"/>
        <v>Semaine N° 2</v>
      </c>
      <c r="DA250" s="55">
        <v>1</v>
      </c>
      <c r="DB250" s="59">
        <f t="shared" ca="1" si="12"/>
        <v>45303</v>
      </c>
      <c r="DC250" s="76">
        <f t="shared" si="12"/>
        <v>376</v>
      </c>
      <c r="DD250" s="51"/>
      <c r="DE250" s="51"/>
      <c r="DF250" s="60">
        <f t="shared" si="14"/>
        <v>226</v>
      </c>
    </row>
    <row r="251" spans="104:110" ht="15.75" customHeight="1">
      <c r="CZ251" s="54" t="str">
        <f t="shared" ca="1" si="13"/>
        <v>Semaine N° 2</v>
      </c>
      <c r="DA251" s="55">
        <v>1</v>
      </c>
      <c r="DB251" s="59">
        <f t="shared" ca="1" si="12"/>
        <v>45304</v>
      </c>
      <c r="DC251" s="76">
        <f t="shared" si="12"/>
        <v>377</v>
      </c>
      <c r="DD251" s="51"/>
      <c r="DE251" s="51"/>
      <c r="DF251" s="60">
        <f t="shared" si="14"/>
        <v>227</v>
      </c>
    </row>
    <row r="252" spans="104:110" ht="15.75" customHeight="1">
      <c r="CZ252" s="54" t="str">
        <f t="shared" ca="1" si="13"/>
        <v>Semaine N° 2</v>
      </c>
      <c r="DA252" s="55">
        <v>1</v>
      </c>
      <c r="DB252" s="59">
        <f t="shared" ca="1" si="12"/>
        <v>45305</v>
      </c>
      <c r="DC252" s="76">
        <f t="shared" si="12"/>
        <v>378</v>
      </c>
      <c r="DD252" s="51"/>
      <c r="DE252" s="51"/>
      <c r="DF252" s="60">
        <f t="shared" si="14"/>
        <v>228</v>
      </c>
    </row>
    <row r="253" spans="104:110" ht="15.75" customHeight="1">
      <c r="CZ253" s="54" t="str">
        <f t="shared" ca="1" si="13"/>
        <v>Semaine N° 3</v>
      </c>
      <c r="DA253" s="55">
        <v>1</v>
      </c>
      <c r="DB253" s="59">
        <f t="shared" ca="1" si="12"/>
        <v>45306</v>
      </c>
      <c r="DC253" s="76">
        <f t="shared" si="12"/>
        <v>379</v>
      </c>
      <c r="DD253" s="51"/>
      <c r="DE253" s="51"/>
      <c r="DF253" s="60">
        <f t="shared" si="14"/>
        <v>229</v>
      </c>
    </row>
    <row r="254" spans="104:110" ht="15.75" customHeight="1">
      <c r="CZ254" s="54" t="str">
        <f t="shared" ca="1" si="13"/>
        <v>Semaine N° 3</v>
      </c>
      <c r="DA254" s="55">
        <v>1</v>
      </c>
      <c r="DB254" s="59">
        <f t="shared" ca="1" si="12"/>
        <v>45307</v>
      </c>
      <c r="DC254" s="76">
        <f t="shared" si="12"/>
        <v>380</v>
      </c>
      <c r="DD254" s="51"/>
      <c r="DE254" s="51"/>
      <c r="DF254" s="60">
        <f t="shared" si="14"/>
        <v>230</v>
      </c>
    </row>
    <row r="255" spans="104:110" ht="15.75" customHeight="1">
      <c r="CZ255" s="54" t="str">
        <f t="shared" ca="1" si="13"/>
        <v>Semaine N° 3</v>
      </c>
      <c r="DA255" s="55">
        <v>1</v>
      </c>
      <c r="DB255" s="59">
        <f t="shared" ca="1" si="12"/>
        <v>45308</v>
      </c>
      <c r="DC255" s="76">
        <f t="shared" si="12"/>
        <v>381</v>
      </c>
      <c r="DD255" s="51"/>
      <c r="DE255" s="51"/>
      <c r="DF255" s="60">
        <f t="shared" si="14"/>
        <v>231</v>
      </c>
    </row>
    <row r="256" spans="104:110" ht="15.75" customHeight="1">
      <c r="CZ256" s="54" t="str">
        <f t="shared" ca="1" si="13"/>
        <v>Semaine N° 3</v>
      </c>
      <c r="DA256" s="55">
        <v>1</v>
      </c>
      <c r="DB256" s="59">
        <f t="shared" ca="1" si="12"/>
        <v>45309</v>
      </c>
      <c r="DC256" s="76">
        <f t="shared" si="12"/>
        <v>382</v>
      </c>
      <c r="DD256" s="51"/>
      <c r="DE256" s="51"/>
      <c r="DF256" s="60">
        <f t="shared" si="14"/>
        <v>232</v>
      </c>
    </row>
    <row r="257" spans="104:110" ht="15.75" customHeight="1">
      <c r="CZ257" s="54" t="str">
        <f t="shared" ca="1" si="13"/>
        <v>Semaine N° 3</v>
      </c>
      <c r="DA257" s="55">
        <v>1</v>
      </c>
      <c r="DB257" s="59">
        <f t="shared" ca="1" si="12"/>
        <v>45310</v>
      </c>
      <c r="DC257" s="76">
        <f t="shared" si="12"/>
        <v>383</v>
      </c>
      <c r="DD257" s="51"/>
      <c r="DE257" s="51"/>
      <c r="DF257" s="60">
        <f t="shared" si="14"/>
        <v>233</v>
      </c>
    </row>
    <row r="258" spans="104:110" ht="15.75" customHeight="1">
      <c r="CZ258" s="54" t="str">
        <f t="shared" ca="1" si="13"/>
        <v>Semaine N° 3</v>
      </c>
      <c r="DA258" s="55">
        <v>1</v>
      </c>
      <c r="DB258" s="59">
        <f t="shared" ca="1" si="12"/>
        <v>45311</v>
      </c>
      <c r="DC258" s="76">
        <f t="shared" si="12"/>
        <v>384</v>
      </c>
      <c r="DD258" s="51"/>
      <c r="DE258" s="51"/>
      <c r="DF258" s="60">
        <f t="shared" si="14"/>
        <v>234</v>
      </c>
    </row>
    <row r="259" spans="104:110" ht="15.75" customHeight="1">
      <c r="CZ259" s="54" t="str">
        <f t="shared" ca="1" si="13"/>
        <v>Semaine N° 3</v>
      </c>
      <c r="DA259" s="55">
        <v>1</v>
      </c>
      <c r="DB259" s="59">
        <f t="shared" ca="1" si="12"/>
        <v>45312</v>
      </c>
      <c r="DC259" s="76">
        <f t="shared" si="12"/>
        <v>385</v>
      </c>
      <c r="DD259" s="51"/>
      <c r="DE259" s="51"/>
      <c r="DF259" s="60">
        <f t="shared" si="14"/>
        <v>235</v>
      </c>
    </row>
    <row r="260" spans="104:110" ht="15.75" customHeight="1">
      <c r="CZ260" s="54" t="str">
        <f t="shared" ca="1" si="13"/>
        <v>Semaine N° 4</v>
      </c>
      <c r="DA260" s="55">
        <v>1</v>
      </c>
      <c r="DB260" s="59">
        <f t="shared" ca="1" si="12"/>
        <v>45313</v>
      </c>
      <c r="DC260" s="76">
        <f t="shared" si="12"/>
        <v>386</v>
      </c>
      <c r="DD260" s="51"/>
      <c r="DE260" s="51"/>
      <c r="DF260" s="60">
        <f t="shared" si="14"/>
        <v>236</v>
      </c>
    </row>
    <row r="261" spans="104:110" ht="15.75" customHeight="1">
      <c r="CZ261" s="54" t="str">
        <f t="shared" ca="1" si="13"/>
        <v>Semaine N° 4</v>
      </c>
      <c r="DA261" s="55">
        <v>1</v>
      </c>
      <c r="DB261" s="59">
        <f t="shared" ca="1" si="12"/>
        <v>45314</v>
      </c>
      <c r="DC261" s="76">
        <f t="shared" si="12"/>
        <v>387</v>
      </c>
      <c r="DD261" s="51"/>
      <c r="DE261" s="51"/>
      <c r="DF261" s="60">
        <f t="shared" si="14"/>
        <v>237</v>
      </c>
    </row>
    <row r="262" spans="104:110" ht="15.75" customHeight="1">
      <c r="CZ262" s="54" t="str">
        <f t="shared" ca="1" si="13"/>
        <v>Semaine N° 4</v>
      </c>
      <c r="DA262" s="55">
        <v>1</v>
      </c>
      <c r="DB262" s="59">
        <f t="shared" ca="1" si="12"/>
        <v>45315</v>
      </c>
      <c r="DC262" s="76">
        <f t="shared" si="12"/>
        <v>388</v>
      </c>
      <c r="DD262" s="51"/>
      <c r="DE262" s="51"/>
      <c r="DF262" s="60">
        <f t="shared" si="14"/>
        <v>238</v>
      </c>
    </row>
    <row r="263" spans="104:110" ht="15.75" customHeight="1">
      <c r="CZ263" s="54" t="str">
        <f t="shared" ca="1" si="13"/>
        <v>Semaine N° 4</v>
      </c>
      <c r="DA263" s="55">
        <v>1</v>
      </c>
      <c r="DB263" s="59">
        <f t="shared" ca="1" si="12"/>
        <v>45316</v>
      </c>
      <c r="DC263" s="76">
        <f t="shared" si="12"/>
        <v>389</v>
      </c>
      <c r="DD263" s="51"/>
      <c r="DE263" s="51"/>
      <c r="DF263" s="60">
        <f t="shared" si="14"/>
        <v>239</v>
      </c>
    </row>
    <row r="264" spans="104:110" ht="15.75" customHeight="1">
      <c r="CZ264" s="54" t="str">
        <f t="shared" ca="1" si="13"/>
        <v>Semaine N° 4</v>
      </c>
      <c r="DA264" s="55">
        <v>1</v>
      </c>
      <c r="DB264" s="59">
        <f t="shared" ca="1" si="12"/>
        <v>45317</v>
      </c>
      <c r="DC264" s="76">
        <f t="shared" si="12"/>
        <v>390</v>
      </c>
      <c r="DD264" s="51"/>
      <c r="DE264" s="51"/>
      <c r="DF264" s="60">
        <f t="shared" si="14"/>
        <v>240</v>
      </c>
    </row>
    <row r="265" spans="104:110" ht="15.75" customHeight="1">
      <c r="CZ265" s="54" t="str">
        <f t="shared" ca="1" si="13"/>
        <v>Semaine N° 4</v>
      </c>
      <c r="DA265" s="55">
        <v>1</v>
      </c>
      <c r="DB265" s="59">
        <f t="shared" ca="1" si="12"/>
        <v>45318</v>
      </c>
      <c r="DC265" s="76">
        <f t="shared" si="12"/>
        <v>391</v>
      </c>
      <c r="DD265" s="51"/>
      <c r="DE265" s="51"/>
      <c r="DF265" s="60">
        <f t="shared" si="14"/>
        <v>241</v>
      </c>
    </row>
    <row r="266" spans="104:110" ht="15.75" customHeight="1">
      <c r="CZ266" s="54" t="str">
        <f t="shared" ca="1" si="13"/>
        <v>Semaine N° 4</v>
      </c>
      <c r="DA266" s="55">
        <v>1</v>
      </c>
      <c r="DB266" s="59">
        <f t="shared" ca="1" si="12"/>
        <v>45319</v>
      </c>
      <c r="DC266" s="76">
        <f t="shared" si="12"/>
        <v>392</v>
      </c>
      <c r="DD266" s="51"/>
      <c r="DE266" s="51"/>
      <c r="DF266" s="60">
        <f t="shared" si="14"/>
        <v>242</v>
      </c>
    </row>
    <row r="267" spans="104:110" ht="15.75" customHeight="1">
      <c r="CZ267" s="54" t="str">
        <f t="shared" ca="1" si="13"/>
        <v>Semaine N° 5</v>
      </c>
      <c r="DA267" s="55">
        <v>1</v>
      </c>
      <c r="DB267" s="59">
        <f t="shared" ca="1" si="12"/>
        <v>45320</v>
      </c>
      <c r="DC267" s="76">
        <f t="shared" si="12"/>
        <v>393</v>
      </c>
      <c r="DD267" s="51"/>
      <c r="DE267" s="51"/>
      <c r="DF267" s="60">
        <f t="shared" si="14"/>
        <v>243</v>
      </c>
    </row>
    <row r="268" spans="104:110" ht="15.75" customHeight="1">
      <c r="CZ268" s="54" t="str">
        <f t="shared" ca="1" si="13"/>
        <v>Semaine N° 5</v>
      </c>
      <c r="DA268" s="55">
        <v>1</v>
      </c>
      <c r="DB268" s="59">
        <f t="shared" ca="1" si="12"/>
        <v>45321</v>
      </c>
      <c r="DC268" s="76">
        <f t="shared" si="12"/>
        <v>394</v>
      </c>
      <c r="DD268" s="51"/>
      <c r="DE268" s="51"/>
      <c r="DF268" s="60">
        <f t="shared" si="14"/>
        <v>244</v>
      </c>
    </row>
    <row r="269" spans="104:110" ht="15.75" customHeight="1">
      <c r="CZ269" s="54" t="str">
        <f t="shared" ca="1" si="13"/>
        <v>Semaine N° 5</v>
      </c>
      <c r="DA269" s="55">
        <v>1</v>
      </c>
      <c r="DB269" s="59">
        <f t="shared" ca="1" si="12"/>
        <v>45322</v>
      </c>
      <c r="DC269" s="76">
        <f t="shared" si="12"/>
        <v>395</v>
      </c>
      <c r="DD269" s="51"/>
      <c r="DE269" s="51"/>
      <c r="DF269" s="60">
        <f t="shared" si="14"/>
        <v>245</v>
      </c>
    </row>
    <row r="270" spans="104:110" ht="15.75" customHeight="1">
      <c r="CZ270" s="54" t="str">
        <f t="shared" ca="1" si="13"/>
        <v>Semaine N° 5</v>
      </c>
      <c r="DA270" s="55">
        <v>1</v>
      </c>
      <c r="DB270" s="59">
        <f t="shared" ca="1" si="12"/>
        <v>45323</v>
      </c>
      <c r="DC270" s="76">
        <f t="shared" si="12"/>
        <v>396</v>
      </c>
      <c r="DD270" s="51"/>
      <c r="DE270" s="51"/>
      <c r="DF270" s="60">
        <f t="shared" si="14"/>
        <v>246</v>
      </c>
    </row>
    <row r="271" spans="104:110" ht="15.75" customHeight="1">
      <c r="CZ271" s="54" t="str">
        <f t="shared" ca="1" si="13"/>
        <v>Semaine N° 5</v>
      </c>
      <c r="DA271" s="55">
        <v>1</v>
      </c>
      <c r="DB271" s="59">
        <f t="shared" ca="1" si="12"/>
        <v>45324</v>
      </c>
      <c r="DC271" s="76">
        <f t="shared" si="12"/>
        <v>397</v>
      </c>
      <c r="DD271" s="51"/>
      <c r="DE271" s="51"/>
      <c r="DF271" s="60">
        <f t="shared" si="14"/>
        <v>247</v>
      </c>
    </row>
    <row r="272" spans="104:110" ht="15.75" customHeight="1">
      <c r="CZ272" s="54" t="str">
        <f t="shared" ca="1" si="13"/>
        <v>Semaine N° 5</v>
      </c>
      <c r="DA272" s="55">
        <v>1</v>
      </c>
      <c r="DB272" s="59">
        <f t="shared" ca="1" si="12"/>
        <v>45325</v>
      </c>
      <c r="DC272" s="76">
        <f t="shared" si="12"/>
        <v>398</v>
      </c>
      <c r="DD272" s="51"/>
      <c r="DE272" s="51"/>
      <c r="DF272" s="60">
        <f t="shared" si="14"/>
        <v>248</v>
      </c>
    </row>
    <row r="273" spans="104:110" ht="15.75" customHeight="1">
      <c r="CZ273" s="54" t="str">
        <f t="shared" ca="1" si="13"/>
        <v>Semaine N° 5</v>
      </c>
      <c r="DA273" s="55">
        <v>1</v>
      </c>
      <c r="DB273" s="59">
        <f t="shared" ca="1" si="12"/>
        <v>45326</v>
      </c>
      <c r="DC273" s="76">
        <f t="shared" si="12"/>
        <v>399</v>
      </c>
      <c r="DD273" s="51"/>
      <c r="DE273" s="51"/>
      <c r="DF273" s="60">
        <f t="shared" si="14"/>
        <v>249</v>
      </c>
    </row>
    <row r="274" spans="104:110" ht="15.75" customHeight="1">
      <c r="CZ274" s="54" t="str">
        <f t="shared" ca="1" si="13"/>
        <v>Semaine N° 6</v>
      </c>
      <c r="DA274" s="55">
        <v>1</v>
      </c>
      <c r="DB274" s="59">
        <f t="shared" ca="1" si="12"/>
        <v>45327</v>
      </c>
      <c r="DC274" s="76">
        <f t="shared" si="12"/>
        <v>400</v>
      </c>
      <c r="DD274" s="51"/>
      <c r="DE274" s="51"/>
      <c r="DF274" s="60">
        <f t="shared" si="14"/>
        <v>250</v>
      </c>
    </row>
    <row r="275" spans="104:110" ht="15.75" customHeight="1">
      <c r="CZ275" s="54" t="str">
        <f t="shared" ca="1" si="13"/>
        <v>Semaine N° 6</v>
      </c>
      <c r="DA275" s="55">
        <v>1</v>
      </c>
      <c r="DB275" s="59">
        <f t="shared" ca="1" si="12"/>
        <v>45328</v>
      </c>
      <c r="DC275" s="76">
        <f t="shared" si="12"/>
        <v>401</v>
      </c>
      <c r="DD275" s="51"/>
      <c r="DE275" s="51"/>
      <c r="DF275" s="60">
        <f t="shared" si="14"/>
        <v>251</v>
      </c>
    </row>
    <row r="276" spans="104:110" ht="15.75" customHeight="1">
      <c r="CZ276" s="54" t="str">
        <f t="shared" ca="1" si="13"/>
        <v>Semaine N° 6</v>
      </c>
      <c r="DA276" s="55">
        <v>1</v>
      </c>
      <c r="DB276" s="59">
        <f t="shared" ca="1" si="12"/>
        <v>45329</v>
      </c>
      <c r="DC276" s="76">
        <f t="shared" si="12"/>
        <v>402</v>
      </c>
      <c r="DD276" s="51"/>
      <c r="DE276" s="51"/>
      <c r="DF276" s="60">
        <f t="shared" si="14"/>
        <v>252</v>
      </c>
    </row>
    <row r="277" spans="104:110" ht="15.75" customHeight="1">
      <c r="CZ277" s="54" t="str">
        <f t="shared" ca="1" si="13"/>
        <v>Semaine N° 6</v>
      </c>
      <c r="DA277" s="55">
        <v>1</v>
      </c>
      <c r="DB277" s="59">
        <f t="shared" ref="DB277:DC340" ca="1" si="15">DB276+1</f>
        <v>45330</v>
      </c>
      <c r="DC277" s="76">
        <f t="shared" si="15"/>
        <v>403</v>
      </c>
      <c r="DD277" s="51"/>
      <c r="DE277" s="51"/>
      <c r="DF277" s="60">
        <f t="shared" si="14"/>
        <v>253</v>
      </c>
    </row>
    <row r="278" spans="104:110" ht="15.75" customHeight="1">
      <c r="CZ278" s="54" t="str">
        <f t="shared" ca="1" si="13"/>
        <v>Semaine N° 6</v>
      </c>
      <c r="DA278" s="55">
        <v>1</v>
      </c>
      <c r="DB278" s="59">
        <f t="shared" ca="1" si="15"/>
        <v>45331</v>
      </c>
      <c r="DC278" s="76">
        <f t="shared" si="15"/>
        <v>404</v>
      </c>
      <c r="DD278" s="51"/>
      <c r="DE278" s="51"/>
      <c r="DF278" s="60">
        <f t="shared" si="14"/>
        <v>254</v>
      </c>
    </row>
    <row r="279" spans="104:110" ht="15.75" customHeight="1">
      <c r="CZ279" s="54" t="str">
        <f t="shared" ca="1" si="13"/>
        <v>Semaine N° 6</v>
      </c>
      <c r="DA279" s="55">
        <v>1</v>
      </c>
      <c r="DB279" s="59">
        <f t="shared" ca="1" si="15"/>
        <v>45332</v>
      </c>
      <c r="DC279" s="76">
        <f t="shared" si="15"/>
        <v>405</v>
      </c>
      <c r="DD279" s="51"/>
      <c r="DE279" s="51"/>
      <c r="DF279" s="60">
        <f t="shared" si="14"/>
        <v>255</v>
      </c>
    </row>
    <row r="280" spans="104:110" ht="15.75" customHeight="1">
      <c r="CZ280" s="54" t="str">
        <f t="shared" ca="1" si="13"/>
        <v>Semaine N° 6</v>
      </c>
      <c r="DA280" s="55">
        <v>1</v>
      </c>
      <c r="DB280" s="59">
        <f t="shared" ca="1" si="15"/>
        <v>45333</v>
      </c>
      <c r="DC280" s="76">
        <f t="shared" si="15"/>
        <v>406</v>
      </c>
      <c r="DD280" s="51"/>
      <c r="DE280" s="51"/>
      <c r="DF280" s="60">
        <f t="shared" si="14"/>
        <v>256</v>
      </c>
    </row>
    <row r="281" spans="104:110" ht="15.75" customHeight="1">
      <c r="CZ281" s="54" t="str">
        <f t="shared" ca="1" si="13"/>
        <v>Semaine N° 7</v>
      </c>
      <c r="DA281" s="55">
        <v>1</v>
      </c>
      <c r="DB281" s="59">
        <f t="shared" ca="1" si="15"/>
        <v>45334</v>
      </c>
      <c r="DC281" s="76">
        <f t="shared" si="15"/>
        <v>407</v>
      </c>
      <c r="DD281" s="51"/>
      <c r="DE281" s="51"/>
      <c r="DF281" s="60">
        <f t="shared" si="14"/>
        <v>257</v>
      </c>
    </row>
    <row r="282" spans="104:110" ht="15.75" customHeight="1">
      <c r="CZ282" s="54" t="str">
        <f t="shared" ref="CZ282:CZ345" ca="1" si="16">"Semaine N° "&amp;INT(MOD(INT((DB282-2)/7)+0.6,52+5/28))+1</f>
        <v>Semaine N° 7</v>
      </c>
      <c r="DA282" s="55">
        <v>1</v>
      </c>
      <c r="DB282" s="59">
        <f t="shared" ca="1" si="15"/>
        <v>45335</v>
      </c>
      <c r="DC282" s="76">
        <f t="shared" si="15"/>
        <v>408</v>
      </c>
      <c r="DD282" s="51"/>
      <c r="DE282" s="51"/>
      <c r="DF282" s="60">
        <f t="shared" si="14"/>
        <v>258</v>
      </c>
    </row>
    <row r="283" spans="104:110" ht="15.75" customHeight="1">
      <c r="CZ283" s="54" t="str">
        <f t="shared" ca="1" si="16"/>
        <v>Semaine N° 7</v>
      </c>
      <c r="DA283" s="55">
        <v>1</v>
      </c>
      <c r="DB283" s="59">
        <f t="shared" ca="1" si="15"/>
        <v>45336</v>
      </c>
      <c r="DC283" s="76">
        <f t="shared" si="15"/>
        <v>409</v>
      </c>
      <c r="DD283" s="51"/>
      <c r="DE283" s="51"/>
      <c r="DF283" s="60">
        <f t="shared" ref="DF283:DF346" si="17">DF282+1</f>
        <v>259</v>
      </c>
    </row>
    <row r="284" spans="104:110" ht="15.75" customHeight="1">
      <c r="CZ284" s="54" t="str">
        <f t="shared" ca="1" si="16"/>
        <v>Semaine N° 7</v>
      </c>
      <c r="DA284" s="55">
        <v>1</v>
      </c>
      <c r="DB284" s="59">
        <f t="shared" ca="1" si="15"/>
        <v>45337</v>
      </c>
      <c r="DC284" s="76">
        <f t="shared" si="15"/>
        <v>410</v>
      </c>
      <c r="DD284" s="51"/>
      <c r="DE284" s="51"/>
      <c r="DF284" s="60">
        <f t="shared" si="17"/>
        <v>260</v>
      </c>
    </row>
    <row r="285" spans="104:110" ht="15.75" customHeight="1">
      <c r="CZ285" s="54" t="str">
        <f t="shared" ca="1" si="16"/>
        <v>Semaine N° 7</v>
      </c>
      <c r="DA285" s="55">
        <v>1</v>
      </c>
      <c r="DB285" s="59">
        <f t="shared" ca="1" si="15"/>
        <v>45338</v>
      </c>
      <c r="DC285" s="76">
        <f t="shared" si="15"/>
        <v>411</v>
      </c>
      <c r="DD285" s="51"/>
      <c r="DE285" s="51"/>
      <c r="DF285" s="60">
        <f t="shared" si="17"/>
        <v>261</v>
      </c>
    </row>
    <row r="286" spans="104:110" ht="15.75" customHeight="1">
      <c r="CZ286" s="54" t="str">
        <f t="shared" ca="1" si="16"/>
        <v>Semaine N° 7</v>
      </c>
      <c r="DA286" s="55">
        <v>1</v>
      </c>
      <c r="DB286" s="59">
        <f t="shared" ca="1" si="15"/>
        <v>45339</v>
      </c>
      <c r="DC286" s="76">
        <f t="shared" si="15"/>
        <v>412</v>
      </c>
      <c r="DD286" s="51"/>
      <c r="DE286" s="51"/>
      <c r="DF286" s="60">
        <f t="shared" si="17"/>
        <v>262</v>
      </c>
    </row>
    <row r="287" spans="104:110" ht="15.75" customHeight="1">
      <c r="CZ287" s="54" t="str">
        <f t="shared" ca="1" si="16"/>
        <v>Semaine N° 7</v>
      </c>
      <c r="DA287" s="55">
        <v>1</v>
      </c>
      <c r="DB287" s="59">
        <f t="shared" ca="1" si="15"/>
        <v>45340</v>
      </c>
      <c r="DC287" s="76">
        <f t="shared" si="15"/>
        <v>413</v>
      </c>
      <c r="DD287" s="51"/>
      <c r="DE287" s="51"/>
      <c r="DF287" s="60">
        <f t="shared" si="17"/>
        <v>263</v>
      </c>
    </row>
    <row r="288" spans="104:110" ht="15.75" customHeight="1">
      <c r="CZ288" s="54" t="str">
        <f t="shared" ca="1" si="16"/>
        <v>Semaine N° 8</v>
      </c>
      <c r="DA288" s="55">
        <v>1</v>
      </c>
      <c r="DB288" s="59">
        <f t="shared" ca="1" si="15"/>
        <v>45341</v>
      </c>
      <c r="DC288" s="76">
        <f t="shared" si="15"/>
        <v>414</v>
      </c>
      <c r="DD288" s="51"/>
      <c r="DE288" s="51"/>
      <c r="DF288" s="60">
        <f t="shared" si="17"/>
        <v>264</v>
      </c>
    </row>
    <row r="289" spans="104:110" ht="15.75" customHeight="1">
      <c r="CZ289" s="54" t="str">
        <f t="shared" ca="1" si="16"/>
        <v>Semaine N° 8</v>
      </c>
      <c r="DA289" s="55">
        <v>1</v>
      </c>
      <c r="DB289" s="59">
        <f t="shared" ca="1" si="15"/>
        <v>45342</v>
      </c>
      <c r="DC289" s="76">
        <f t="shared" si="15"/>
        <v>415</v>
      </c>
      <c r="DD289" s="51"/>
      <c r="DE289" s="51"/>
      <c r="DF289" s="60">
        <f t="shared" si="17"/>
        <v>265</v>
      </c>
    </row>
    <row r="290" spans="104:110" ht="15.75" customHeight="1">
      <c r="CZ290" s="54" t="str">
        <f t="shared" ca="1" si="16"/>
        <v>Semaine N° 8</v>
      </c>
      <c r="DA290" s="55">
        <v>1</v>
      </c>
      <c r="DB290" s="59">
        <f t="shared" ca="1" si="15"/>
        <v>45343</v>
      </c>
      <c r="DC290" s="76">
        <f t="shared" si="15"/>
        <v>416</v>
      </c>
      <c r="DD290" s="51"/>
      <c r="DE290" s="51"/>
      <c r="DF290" s="60">
        <f t="shared" si="17"/>
        <v>266</v>
      </c>
    </row>
    <row r="291" spans="104:110" ht="15.75" customHeight="1">
      <c r="CZ291" s="54" t="str">
        <f t="shared" ca="1" si="16"/>
        <v>Semaine N° 8</v>
      </c>
      <c r="DA291" s="55">
        <v>1</v>
      </c>
      <c r="DB291" s="59">
        <f t="shared" ca="1" si="15"/>
        <v>45344</v>
      </c>
      <c r="DC291" s="76">
        <f t="shared" si="15"/>
        <v>417</v>
      </c>
      <c r="DD291" s="51"/>
      <c r="DE291" s="51"/>
      <c r="DF291" s="60">
        <f t="shared" si="17"/>
        <v>267</v>
      </c>
    </row>
    <row r="292" spans="104:110" ht="15.75" customHeight="1">
      <c r="CZ292" s="54" t="str">
        <f t="shared" ca="1" si="16"/>
        <v>Semaine N° 8</v>
      </c>
      <c r="DA292" s="55">
        <v>1</v>
      </c>
      <c r="DB292" s="59">
        <f t="shared" ca="1" si="15"/>
        <v>45345</v>
      </c>
      <c r="DC292" s="76">
        <f t="shared" si="15"/>
        <v>418</v>
      </c>
      <c r="DD292" s="51"/>
      <c r="DE292" s="51"/>
      <c r="DF292" s="60">
        <f t="shared" si="17"/>
        <v>268</v>
      </c>
    </row>
    <row r="293" spans="104:110" ht="15.75" customHeight="1">
      <c r="CZ293" s="54" t="str">
        <f t="shared" ca="1" si="16"/>
        <v>Semaine N° 8</v>
      </c>
      <c r="DA293" s="55">
        <v>1</v>
      </c>
      <c r="DB293" s="59">
        <f t="shared" ca="1" si="15"/>
        <v>45346</v>
      </c>
      <c r="DC293" s="76">
        <f t="shared" si="15"/>
        <v>419</v>
      </c>
      <c r="DD293" s="51"/>
      <c r="DE293" s="51"/>
      <c r="DF293" s="60">
        <f t="shared" si="17"/>
        <v>269</v>
      </c>
    </row>
    <row r="294" spans="104:110" ht="15.75" customHeight="1">
      <c r="CZ294" s="54" t="str">
        <f t="shared" ca="1" si="16"/>
        <v>Semaine N° 8</v>
      </c>
      <c r="DA294" s="55">
        <v>1</v>
      </c>
      <c r="DB294" s="59">
        <f t="shared" ca="1" si="15"/>
        <v>45347</v>
      </c>
      <c r="DC294" s="76">
        <f t="shared" si="15"/>
        <v>420</v>
      </c>
      <c r="DD294" s="51"/>
      <c r="DE294" s="51"/>
      <c r="DF294" s="60">
        <f t="shared" si="17"/>
        <v>270</v>
      </c>
    </row>
    <row r="295" spans="104:110" ht="15.75" customHeight="1">
      <c r="CZ295" s="54" t="str">
        <f t="shared" ca="1" si="16"/>
        <v>Semaine N° 9</v>
      </c>
      <c r="DA295" s="55">
        <v>1</v>
      </c>
      <c r="DB295" s="59">
        <f t="shared" ca="1" si="15"/>
        <v>45348</v>
      </c>
      <c r="DC295" s="76">
        <f t="shared" si="15"/>
        <v>421</v>
      </c>
      <c r="DD295" s="51"/>
      <c r="DE295" s="51"/>
      <c r="DF295" s="60">
        <f t="shared" si="17"/>
        <v>271</v>
      </c>
    </row>
    <row r="296" spans="104:110" ht="15.75" customHeight="1">
      <c r="CZ296" s="54" t="str">
        <f t="shared" ca="1" si="16"/>
        <v>Semaine N° 9</v>
      </c>
      <c r="DA296" s="55">
        <v>1</v>
      </c>
      <c r="DB296" s="59">
        <f t="shared" ca="1" si="15"/>
        <v>45349</v>
      </c>
      <c r="DC296" s="76">
        <f t="shared" si="15"/>
        <v>422</v>
      </c>
      <c r="DD296" s="51"/>
      <c r="DE296" s="51"/>
      <c r="DF296" s="60">
        <f t="shared" si="17"/>
        <v>272</v>
      </c>
    </row>
    <row r="297" spans="104:110" ht="15.75" customHeight="1">
      <c r="CZ297" s="54" t="str">
        <f t="shared" ca="1" si="16"/>
        <v>Semaine N° 9</v>
      </c>
      <c r="DA297" s="55">
        <v>1</v>
      </c>
      <c r="DB297" s="59">
        <f t="shared" ca="1" si="15"/>
        <v>45350</v>
      </c>
      <c r="DC297" s="76">
        <f t="shared" si="15"/>
        <v>423</v>
      </c>
      <c r="DD297" s="51"/>
      <c r="DE297" s="51"/>
      <c r="DF297" s="60">
        <f t="shared" si="17"/>
        <v>273</v>
      </c>
    </row>
    <row r="298" spans="104:110" ht="15.75" customHeight="1">
      <c r="CZ298" s="54" t="str">
        <f t="shared" ca="1" si="16"/>
        <v>Semaine N° 9</v>
      </c>
      <c r="DA298" s="55">
        <v>1</v>
      </c>
      <c r="DB298" s="59">
        <f t="shared" ca="1" si="15"/>
        <v>45351</v>
      </c>
      <c r="DC298" s="88">
        <f t="shared" si="15"/>
        <v>424</v>
      </c>
      <c r="DD298" s="51"/>
      <c r="DE298" s="51"/>
      <c r="DF298" s="60">
        <f t="shared" si="17"/>
        <v>274</v>
      </c>
    </row>
    <row r="299" spans="104:110" ht="15.75" customHeight="1">
      <c r="CZ299" s="54" t="str">
        <f t="shared" ca="1" si="16"/>
        <v>Semaine N° 9</v>
      </c>
      <c r="DA299" s="55">
        <v>1</v>
      </c>
      <c r="DB299" s="59">
        <f t="shared" ca="1" si="15"/>
        <v>45352</v>
      </c>
      <c r="DC299" s="76">
        <f t="shared" si="15"/>
        <v>425</v>
      </c>
      <c r="DD299" s="51"/>
      <c r="DE299" s="51"/>
      <c r="DF299" s="60">
        <f t="shared" si="17"/>
        <v>275</v>
      </c>
    </row>
    <row r="300" spans="104:110" ht="15.75" customHeight="1">
      <c r="CZ300" s="54" t="str">
        <f t="shared" ca="1" si="16"/>
        <v>Semaine N° 9</v>
      </c>
      <c r="DA300" s="55">
        <v>1</v>
      </c>
      <c r="DB300" s="59">
        <f t="shared" ca="1" si="15"/>
        <v>45353</v>
      </c>
      <c r="DC300" s="76">
        <f t="shared" si="15"/>
        <v>426</v>
      </c>
      <c r="DD300" s="51"/>
      <c r="DE300" s="51"/>
      <c r="DF300" s="60">
        <f t="shared" si="17"/>
        <v>276</v>
      </c>
    </row>
    <row r="301" spans="104:110" ht="15.75" customHeight="1">
      <c r="CZ301" s="54" t="str">
        <f t="shared" ca="1" si="16"/>
        <v>Semaine N° 9</v>
      </c>
      <c r="DA301" s="55">
        <v>1</v>
      </c>
      <c r="DB301" s="59">
        <f t="shared" ca="1" si="15"/>
        <v>45354</v>
      </c>
      <c r="DC301" s="76">
        <f t="shared" si="15"/>
        <v>427</v>
      </c>
      <c r="DD301" s="51"/>
      <c r="DE301" s="51"/>
      <c r="DF301" s="60">
        <f t="shared" si="17"/>
        <v>277</v>
      </c>
    </row>
    <row r="302" spans="104:110" ht="15.75" customHeight="1">
      <c r="CZ302" s="54" t="str">
        <f t="shared" ca="1" si="16"/>
        <v>Semaine N° 10</v>
      </c>
      <c r="DA302" s="55">
        <v>1</v>
      </c>
      <c r="DB302" s="59">
        <f t="shared" ca="1" si="15"/>
        <v>45355</v>
      </c>
      <c r="DC302" s="76">
        <f t="shared" si="15"/>
        <v>428</v>
      </c>
      <c r="DD302" s="51"/>
      <c r="DE302" s="51"/>
      <c r="DF302" s="60">
        <f t="shared" si="17"/>
        <v>278</v>
      </c>
    </row>
    <row r="303" spans="104:110" ht="15.75" customHeight="1">
      <c r="CZ303" s="54" t="str">
        <f t="shared" ca="1" si="16"/>
        <v>Semaine N° 10</v>
      </c>
      <c r="DA303" s="55">
        <v>1</v>
      </c>
      <c r="DB303" s="59">
        <f t="shared" ca="1" si="15"/>
        <v>45356</v>
      </c>
      <c r="DC303" s="76">
        <f t="shared" si="15"/>
        <v>429</v>
      </c>
      <c r="DD303" s="51"/>
      <c r="DE303" s="51"/>
      <c r="DF303" s="60">
        <f t="shared" si="17"/>
        <v>279</v>
      </c>
    </row>
    <row r="304" spans="104:110" ht="15.75" customHeight="1">
      <c r="CZ304" s="54" t="str">
        <f t="shared" ca="1" si="16"/>
        <v>Semaine N° 10</v>
      </c>
      <c r="DA304" s="55">
        <v>1</v>
      </c>
      <c r="DB304" s="59">
        <f t="shared" ca="1" si="15"/>
        <v>45357</v>
      </c>
      <c r="DC304" s="76">
        <f t="shared" si="15"/>
        <v>430</v>
      </c>
      <c r="DD304" s="51"/>
      <c r="DE304" s="51"/>
      <c r="DF304" s="60">
        <f t="shared" si="17"/>
        <v>280</v>
      </c>
    </row>
    <row r="305" spans="104:110" ht="15.75" customHeight="1">
      <c r="CZ305" s="54" t="str">
        <f t="shared" ca="1" si="16"/>
        <v>Semaine N° 10</v>
      </c>
      <c r="DA305" s="55">
        <v>1</v>
      </c>
      <c r="DB305" s="59">
        <f t="shared" ca="1" si="15"/>
        <v>45358</v>
      </c>
      <c r="DC305" s="76">
        <f t="shared" si="15"/>
        <v>431</v>
      </c>
      <c r="DD305" s="51"/>
      <c r="DE305" s="51"/>
      <c r="DF305" s="60">
        <f t="shared" si="17"/>
        <v>281</v>
      </c>
    </row>
    <row r="306" spans="104:110" ht="15.75" customHeight="1">
      <c r="CZ306" s="54" t="str">
        <f t="shared" ca="1" si="16"/>
        <v>Semaine N° 10</v>
      </c>
      <c r="DA306" s="55">
        <v>1</v>
      </c>
      <c r="DB306" s="59">
        <f t="shared" ca="1" si="15"/>
        <v>45359</v>
      </c>
      <c r="DC306" s="76">
        <f t="shared" si="15"/>
        <v>432</v>
      </c>
      <c r="DD306" s="51"/>
      <c r="DE306" s="51"/>
      <c r="DF306" s="60">
        <f t="shared" si="17"/>
        <v>282</v>
      </c>
    </row>
    <row r="307" spans="104:110" ht="15.75" customHeight="1">
      <c r="CZ307" s="54" t="str">
        <f t="shared" ca="1" si="16"/>
        <v>Semaine N° 10</v>
      </c>
      <c r="DA307" s="55">
        <v>1</v>
      </c>
      <c r="DB307" s="59">
        <f t="shared" ca="1" si="15"/>
        <v>45360</v>
      </c>
      <c r="DC307" s="76">
        <f t="shared" si="15"/>
        <v>433</v>
      </c>
      <c r="DD307" s="51"/>
      <c r="DE307" s="51"/>
      <c r="DF307" s="60">
        <f t="shared" si="17"/>
        <v>283</v>
      </c>
    </row>
    <row r="308" spans="104:110" ht="15.75" customHeight="1">
      <c r="CZ308" s="54" t="str">
        <f t="shared" ca="1" si="16"/>
        <v>Semaine N° 10</v>
      </c>
      <c r="DA308" s="55">
        <v>1</v>
      </c>
      <c r="DB308" s="59">
        <f t="shared" ca="1" si="15"/>
        <v>45361</v>
      </c>
      <c r="DC308" s="76">
        <f t="shared" si="15"/>
        <v>434</v>
      </c>
      <c r="DD308" s="51"/>
      <c r="DE308" s="51"/>
      <c r="DF308" s="60">
        <f t="shared" si="17"/>
        <v>284</v>
      </c>
    </row>
    <row r="309" spans="104:110" ht="15.75" customHeight="1">
      <c r="CZ309" s="54" t="str">
        <f t="shared" ca="1" si="16"/>
        <v>Semaine N° 11</v>
      </c>
      <c r="DA309" s="55">
        <v>1</v>
      </c>
      <c r="DB309" s="59">
        <f t="shared" ca="1" si="15"/>
        <v>45362</v>
      </c>
      <c r="DC309" s="76">
        <f t="shared" si="15"/>
        <v>435</v>
      </c>
      <c r="DD309" s="51"/>
      <c r="DE309" s="51"/>
      <c r="DF309" s="60">
        <f t="shared" si="17"/>
        <v>285</v>
      </c>
    </row>
    <row r="310" spans="104:110" ht="15.75" customHeight="1">
      <c r="CZ310" s="54" t="str">
        <f t="shared" ca="1" si="16"/>
        <v>Semaine N° 11</v>
      </c>
      <c r="DA310" s="55">
        <v>1</v>
      </c>
      <c r="DB310" s="59">
        <f t="shared" ca="1" si="15"/>
        <v>45363</v>
      </c>
      <c r="DC310" s="76">
        <f t="shared" si="15"/>
        <v>436</v>
      </c>
      <c r="DD310" s="51"/>
      <c r="DE310" s="51"/>
      <c r="DF310" s="60">
        <f t="shared" si="17"/>
        <v>286</v>
      </c>
    </row>
    <row r="311" spans="104:110" ht="15.75" customHeight="1">
      <c r="CZ311" s="54" t="str">
        <f t="shared" ca="1" si="16"/>
        <v>Semaine N° 11</v>
      </c>
      <c r="DA311" s="55">
        <v>1</v>
      </c>
      <c r="DB311" s="59">
        <f t="shared" ca="1" si="15"/>
        <v>45364</v>
      </c>
      <c r="DC311" s="76">
        <f t="shared" si="15"/>
        <v>437</v>
      </c>
      <c r="DD311" s="51"/>
      <c r="DE311" s="51"/>
      <c r="DF311" s="60">
        <f t="shared" si="17"/>
        <v>287</v>
      </c>
    </row>
    <row r="312" spans="104:110" ht="15.75" customHeight="1">
      <c r="CZ312" s="54" t="str">
        <f t="shared" ca="1" si="16"/>
        <v>Semaine N° 11</v>
      </c>
      <c r="DA312" s="55">
        <v>1</v>
      </c>
      <c r="DB312" s="59">
        <f t="shared" ca="1" si="15"/>
        <v>45365</v>
      </c>
      <c r="DC312" s="76">
        <f t="shared" si="15"/>
        <v>438</v>
      </c>
      <c r="DD312" s="51"/>
      <c r="DE312" s="51"/>
      <c r="DF312" s="60">
        <f t="shared" si="17"/>
        <v>288</v>
      </c>
    </row>
    <row r="313" spans="104:110" ht="15.75" customHeight="1">
      <c r="CZ313" s="54" t="str">
        <f t="shared" ca="1" si="16"/>
        <v>Semaine N° 11</v>
      </c>
      <c r="DA313" s="55">
        <v>1</v>
      </c>
      <c r="DB313" s="59">
        <f t="shared" ca="1" si="15"/>
        <v>45366</v>
      </c>
      <c r="DC313" s="76">
        <f t="shared" si="15"/>
        <v>439</v>
      </c>
      <c r="DD313" s="51"/>
      <c r="DE313" s="51"/>
      <c r="DF313" s="60">
        <f t="shared" si="17"/>
        <v>289</v>
      </c>
    </row>
    <row r="314" spans="104:110" ht="15.75" customHeight="1">
      <c r="CZ314" s="54" t="str">
        <f t="shared" ca="1" si="16"/>
        <v>Semaine N° 11</v>
      </c>
      <c r="DA314" s="55">
        <v>1</v>
      </c>
      <c r="DB314" s="59">
        <f t="shared" ca="1" si="15"/>
        <v>45367</v>
      </c>
      <c r="DC314" s="76">
        <f t="shared" si="15"/>
        <v>440</v>
      </c>
      <c r="DD314" s="51"/>
      <c r="DE314" s="51"/>
      <c r="DF314" s="60">
        <f t="shared" si="17"/>
        <v>290</v>
      </c>
    </row>
    <row r="315" spans="104:110" ht="15.75" customHeight="1">
      <c r="CZ315" s="54" t="str">
        <f t="shared" ca="1" si="16"/>
        <v>Semaine N° 11</v>
      </c>
      <c r="DA315" s="55">
        <v>1</v>
      </c>
      <c r="DB315" s="59">
        <f t="shared" ca="1" si="15"/>
        <v>45368</v>
      </c>
      <c r="DC315" s="76">
        <f t="shared" si="15"/>
        <v>441</v>
      </c>
      <c r="DD315" s="51"/>
      <c r="DE315" s="51"/>
      <c r="DF315" s="60">
        <f t="shared" si="17"/>
        <v>291</v>
      </c>
    </row>
    <row r="316" spans="104:110" ht="15.75" customHeight="1">
      <c r="CZ316" s="54" t="str">
        <f t="shared" ca="1" si="16"/>
        <v>Semaine N° 12</v>
      </c>
      <c r="DA316" s="55">
        <v>1</v>
      </c>
      <c r="DB316" s="59">
        <f t="shared" ca="1" si="15"/>
        <v>45369</v>
      </c>
      <c r="DC316" s="76">
        <f t="shared" si="15"/>
        <v>442</v>
      </c>
      <c r="DD316" s="51"/>
      <c r="DE316" s="51"/>
      <c r="DF316" s="60">
        <f t="shared" si="17"/>
        <v>292</v>
      </c>
    </row>
    <row r="317" spans="104:110" ht="15.75" customHeight="1">
      <c r="CZ317" s="54" t="str">
        <f t="shared" ca="1" si="16"/>
        <v>Semaine N° 12</v>
      </c>
      <c r="DA317" s="55">
        <v>1</v>
      </c>
      <c r="DB317" s="59">
        <f t="shared" ca="1" si="15"/>
        <v>45370</v>
      </c>
      <c r="DC317" s="76">
        <f t="shared" si="15"/>
        <v>443</v>
      </c>
      <c r="DD317" s="51"/>
      <c r="DE317" s="51"/>
      <c r="DF317" s="60">
        <f t="shared" si="17"/>
        <v>293</v>
      </c>
    </row>
    <row r="318" spans="104:110" ht="15.75" customHeight="1">
      <c r="CZ318" s="54" t="str">
        <f t="shared" ca="1" si="16"/>
        <v>Semaine N° 12</v>
      </c>
      <c r="DA318" s="55">
        <v>1</v>
      </c>
      <c r="DB318" s="59">
        <f t="shared" ca="1" si="15"/>
        <v>45371</v>
      </c>
      <c r="DC318" s="76">
        <f t="shared" si="15"/>
        <v>444</v>
      </c>
      <c r="DD318" s="51"/>
      <c r="DE318" s="51"/>
      <c r="DF318" s="60">
        <f t="shared" si="17"/>
        <v>294</v>
      </c>
    </row>
    <row r="319" spans="104:110" ht="15.75" customHeight="1">
      <c r="CZ319" s="54" t="str">
        <f t="shared" ca="1" si="16"/>
        <v>Semaine N° 12</v>
      </c>
      <c r="DA319" s="55">
        <v>1</v>
      </c>
      <c r="DB319" s="59">
        <f t="shared" ca="1" si="15"/>
        <v>45372</v>
      </c>
      <c r="DC319" s="76">
        <f t="shared" si="15"/>
        <v>445</v>
      </c>
      <c r="DD319" s="51"/>
      <c r="DE319" s="51"/>
      <c r="DF319" s="60">
        <f t="shared" si="17"/>
        <v>295</v>
      </c>
    </row>
    <row r="320" spans="104:110" ht="15.75" customHeight="1">
      <c r="CZ320" s="54" t="str">
        <f t="shared" ca="1" si="16"/>
        <v>Semaine N° 12</v>
      </c>
      <c r="DA320" s="55">
        <v>1</v>
      </c>
      <c r="DB320" s="59">
        <f t="shared" ca="1" si="15"/>
        <v>45373</v>
      </c>
      <c r="DC320" s="76">
        <f t="shared" si="15"/>
        <v>446</v>
      </c>
      <c r="DD320" s="51"/>
      <c r="DE320" s="51"/>
      <c r="DF320" s="60">
        <f t="shared" si="17"/>
        <v>296</v>
      </c>
    </row>
    <row r="321" spans="104:110" ht="15.75" customHeight="1">
      <c r="CZ321" s="54" t="str">
        <f t="shared" ca="1" si="16"/>
        <v>Semaine N° 12</v>
      </c>
      <c r="DA321" s="55">
        <v>1</v>
      </c>
      <c r="DB321" s="59">
        <f t="shared" ca="1" si="15"/>
        <v>45374</v>
      </c>
      <c r="DC321" s="76">
        <f t="shared" si="15"/>
        <v>447</v>
      </c>
      <c r="DD321" s="51"/>
      <c r="DE321" s="51"/>
      <c r="DF321" s="60">
        <f t="shared" si="17"/>
        <v>297</v>
      </c>
    </row>
    <row r="322" spans="104:110" ht="15.75" customHeight="1">
      <c r="CZ322" s="54" t="str">
        <f t="shared" ca="1" si="16"/>
        <v>Semaine N° 12</v>
      </c>
      <c r="DA322" s="55">
        <v>1</v>
      </c>
      <c r="DB322" s="59">
        <f t="shared" ca="1" si="15"/>
        <v>45375</v>
      </c>
      <c r="DC322" s="76">
        <f t="shared" si="15"/>
        <v>448</v>
      </c>
      <c r="DD322" s="51"/>
      <c r="DE322" s="51"/>
      <c r="DF322" s="60">
        <f t="shared" si="17"/>
        <v>298</v>
      </c>
    </row>
    <row r="323" spans="104:110" ht="15.75" customHeight="1">
      <c r="CZ323" s="54" t="str">
        <f t="shared" ca="1" si="16"/>
        <v>Semaine N° 13</v>
      </c>
      <c r="DA323" s="55">
        <v>1</v>
      </c>
      <c r="DB323" s="59">
        <f t="shared" ca="1" si="15"/>
        <v>45376</v>
      </c>
      <c r="DC323" s="76">
        <f t="shared" si="15"/>
        <v>449</v>
      </c>
      <c r="DD323" s="51"/>
      <c r="DE323" s="51"/>
      <c r="DF323" s="60">
        <f t="shared" si="17"/>
        <v>299</v>
      </c>
    </row>
    <row r="324" spans="104:110" ht="15.75" customHeight="1">
      <c r="CZ324" s="54" t="str">
        <f t="shared" ca="1" si="16"/>
        <v>Semaine N° 13</v>
      </c>
      <c r="DA324" s="55">
        <v>1</v>
      </c>
      <c r="DB324" s="59">
        <f t="shared" ca="1" si="15"/>
        <v>45377</v>
      </c>
      <c r="DC324" s="76">
        <f t="shared" si="15"/>
        <v>450</v>
      </c>
      <c r="DD324" s="51"/>
      <c r="DE324" s="51"/>
      <c r="DF324" s="60">
        <f t="shared" si="17"/>
        <v>300</v>
      </c>
    </row>
    <row r="325" spans="104:110" ht="15.75" customHeight="1">
      <c r="CZ325" s="54" t="str">
        <f t="shared" ca="1" si="16"/>
        <v>Semaine N° 13</v>
      </c>
      <c r="DA325" s="55">
        <v>1</v>
      </c>
      <c r="DB325" s="59">
        <f t="shared" ca="1" si="15"/>
        <v>45378</v>
      </c>
      <c r="DC325" s="76">
        <f t="shared" si="15"/>
        <v>451</v>
      </c>
      <c r="DD325" s="51"/>
      <c r="DE325" s="51"/>
      <c r="DF325" s="60">
        <f t="shared" si="17"/>
        <v>301</v>
      </c>
    </row>
    <row r="326" spans="104:110" ht="15.75" customHeight="1">
      <c r="CZ326" s="54" t="str">
        <f t="shared" ca="1" si="16"/>
        <v>Semaine N° 13</v>
      </c>
      <c r="DA326" s="55">
        <v>1</v>
      </c>
      <c r="DB326" s="59">
        <f t="shared" ca="1" si="15"/>
        <v>45379</v>
      </c>
      <c r="DC326" s="76">
        <f t="shared" si="15"/>
        <v>452</v>
      </c>
      <c r="DD326" s="51"/>
      <c r="DE326" s="51"/>
      <c r="DF326" s="60">
        <f t="shared" si="17"/>
        <v>302</v>
      </c>
    </row>
    <row r="327" spans="104:110" ht="15.75" customHeight="1">
      <c r="CZ327" s="54" t="str">
        <f t="shared" ca="1" si="16"/>
        <v>Semaine N° 13</v>
      </c>
      <c r="DA327" s="55">
        <v>1</v>
      </c>
      <c r="DB327" s="59">
        <f t="shared" ca="1" si="15"/>
        <v>45380</v>
      </c>
      <c r="DC327" s="76">
        <f t="shared" si="15"/>
        <v>453</v>
      </c>
      <c r="DD327" s="51"/>
      <c r="DE327" s="51"/>
      <c r="DF327" s="60">
        <f t="shared" si="17"/>
        <v>303</v>
      </c>
    </row>
    <row r="328" spans="104:110" ht="15.75" customHeight="1">
      <c r="CZ328" s="54" t="str">
        <f t="shared" ca="1" si="16"/>
        <v>Semaine N° 13</v>
      </c>
      <c r="DA328" s="55">
        <v>1</v>
      </c>
      <c r="DB328" s="59">
        <f t="shared" ca="1" si="15"/>
        <v>45381</v>
      </c>
      <c r="DC328" s="76">
        <f t="shared" si="15"/>
        <v>454</v>
      </c>
      <c r="DD328" s="51"/>
      <c r="DE328" s="51"/>
      <c r="DF328" s="60">
        <f t="shared" si="17"/>
        <v>304</v>
      </c>
    </row>
    <row r="329" spans="104:110" ht="15.75" customHeight="1">
      <c r="CZ329" s="54" t="str">
        <f t="shared" ca="1" si="16"/>
        <v>Semaine N° 13</v>
      </c>
      <c r="DA329" s="55">
        <v>1</v>
      </c>
      <c r="DB329" s="59">
        <f t="shared" ca="1" si="15"/>
        <v>45382</v>
      </c>
      <c r="DC329" s="76">
        <f t="shared" si="15"/>
        <v>455</v>
      </c>
      <c r="DD329" s="51"/>
      <c r="DE329" s="51"/>
      <c r="DF329" s="60">
        <f t="shared" si="17"/>
        <v>305</v>
      </c>
    </row>
    <row r="330" spans="104:110" ht="15.75" customHeight="1">
      <c r="CZ330" s="54" t="str">
        <f t="shared" ca="1" si="16"/>
        <v>Semaine N° 14</v>
      </c>
      <c r="DA330" s="55">
        <v>1</v>
      </c>
      <c r="DB330" s="59">
        <f t="shared" ca="1" si="15"/>
        <v>45383</v>
      </c>
      <c r="DC330" s="76">
        <f t="shared" si="15"/>
        <v>456</v>
      </c>
      <c r="DD330" s="51"/>
      <c r="DE330" s="51"/>
      <c r="DF330" s="60">
        <f t="shared" si="17"/>
        <v>306</v>
      </c>
    </row>
    <row r="331" spans="104:110" ht="15.75" customHeight="1">
      <c r="CZ331" s="54" t="str">
        <f t="shared" ca="1" si="16"/>
        <v>Semaine N° 14</v>
      </c>
      <c r="DA331" s="55">
        <v>1</v>
      </c>
      <c r="DB331" s="59">
        <f t="shared" ca="1" si="15"/>
        <v>45384</v>
      </c>
      <c r="DC331" s="76">
        <f t="shared" si="15"/>
        <v>457</v>
      </c>
      <c r="DD331" s="51"/>
      <c r="DE331" s="51"/>
      <c r="DF331" s="60">
        <f t="shared" si="17"/>
        <v>307</v>
      </c>
    </row>
    <row r="332" spans="104:110" ht="15.75" customHeight="1">
      <c r="CZ332" s="54" t="str">
        <f t="shared" ca="1" si="16"/>
        <v>Semaine N° 14</v>
      </c>
      <c r="DA332" s="55">
        <v>1</v>
      </c>
      <c r="DB332" s="59">
        <f t="shared" ca="1" si="15"/>
        <v>45385</v>
      </c>
      <c r="DC332" s="76">
        <f t="shared" si="15"/>
        <v>458</v>
      </c>
      <c r="DD332" s="51"/>
      <c r="DE332" s="51"/>
      <c r="DF332" s="60">
        <f t="shared" si="17"/>
        <v>308</v>
      </c>
    </row>
    <row r="333" spans="104:110" ht="15.75" customHeight="1">
      <c r="CZ333" s="54" t="str">
        <f t="shared" ca="1" si="16"/>
        <v>Semaine N° 14</v>
      </c>
      <c r="DA333" s="55">
        <v>1</v>
      </c>
      <c r="DB333" s="59">
        <f t="shared" ca="1" si="15"/>
        <v>45386</v>
      </c>
      <c r="DC333" s="76">
        <f t="shared" si="15"/>
        <v>459</v>
      </c>
      <c r="DD333" s="51"/>
      <c r="DE333" s="51"/>
      <c r="DF333" s="60">
        <f t="shared" si="17"/>
        <v>309</v>
      </c>
    </row>
    <row r="334" spans="104:110" ht="15.75" customHeight="1">
      <c r="CZ334" s="54" t="str">
        <f t="shared" ca="1" si="16"/>
        <v>Semaine N° 14</v>
      </c>
      <c r="DA334" s="55">
        <v>1</v>
      </c>
      <c r="DB334" s="59">
        <f t="shared" ca="1" si="15"/>
        <v>45387</v>
      </c>
      <c r="DC334" s="76">
        <f t="shared" si="15"/>
        <v>460</v>
      </c>
      <c r="DD334" s="51"/>
      <c r="DE334" s="51"/>
      <c r="DF334" s="60">
        <f t="shared" si="17"/>
        <v>310</v>
      </c>
    </row>
    <row r="335" spans="104:110" ht="15.75" customHeight="1">
      <c r="CZ335" s="54" t="str">
        <f t="shared" ca="1" si="16"/>
        <v>Semaine N° 14</v>
      </c>
      <c r="DA335" s="55">
        <v>1</v>
      </c>
      <c r="DB335" s="59">
        <f t="shared" ca="1" si="15"/>
        <v>45388</v>
      </c>
      <c r="DC335" s="76">
        <f t="shared" si="15"/>
        <v>461</v>
      </c>
      <c r="DD335" s="51"/>
      <c r="DE335" s="51"/>
      <c r="DF335" s="60">
        <f t="shared" si="17"/>
        <v>311</v>
      </c>
    </row>
    <row r="336" spans="104:110" ht="15.75" customHeight="1">
      <c r="CZ336" s="54" t="str">
        <f t="shared" ca="1" si="16"/>
        <v>Semaine N° 14</v>
      </c>
      <c r="DA336" s="55">
        <v>1</v>
      </c>
      <c r="DB336" s="59">
        <f t="shared" ca="1" si="15"/>
        <v>45389</v>
      </c>
      <c r="DC336" s="76">
        <f t="shared" si="15"/>
        <v>462</v>
      </c>
      <c r="DD336" s="51"/>
      <c r="DE336" s="51"/>
      <c r="DF336" s="60">
        <f t="shared" si="17"/>
        <v>312</v>
      </c>
    </row>
    <row r="337" spans="104:110" ht="15.75" customHeight="1">
      <c r="CZ337" s="54" t="str">
        <f t="shared" ca="1" si="16"/>
        <v>Semaine N° 15</v>
      </c>
      <c r="DA337" s="55">
        <v>1</v>
      </c>
      <c r="DB337" s="59">
        <f t="shared" ca="1" si="15"/>
        <v>45390</v>
      </c>
      <c r="DC337" s="76">
        <f t="shared" si="15"/>
        <v>463</v>
      </c>
      <c r="DD337" s="51"/>
      <c r="DE337" s="51"/>
      <c r="DF337" s="60">
        <f t="shared" si="17"/>
        <v>313</v>
      </c>
    </row>
    <row r="338" spans="104:110" ht="15.75" customHeight="1">
      <c r="CZ338" s="54" t="str">
        <f t="shared" ca="1" si="16"/>
        <v>Semaine N° 15</v>
      </c>
      <c r="DA338" s="55">
        <v>1</v>
      </c>
      <c r="DB338" s="59">
        <f t="shared" ca="1" si="15"/>
        <v>45391</v>
      </c>
      <c r="DC338" s="76">
        <f t="shared" si="15"/>
        <v>464</v>
      </c>
      <c r="DD338" s="51"/>
      <c r="DE338" s="51"/>
      <c r="DF338" s="60">
        <f t="shared" si="17"/>
        <v>314</v>
      </c>
    </row>
    <row r="339" spans="104:110" ht="15.75" customHeight="1">
      <c r="CZ339" s="54" t="str">
        <f t="shared" ca="1" si="16"/>
        <v>Semaine N° 15</v>
      </c>
      <c r="DA339" s="55">
        <v>1</v>
      </c>
      <c r="DB339" s="59">
        <f t="shared" ca="1" si="15"/>
        <v>45392</v>
      </c>
      <c r="DC339" s="76">
        <f t="shared" si="15"/>
        <v>465</v>
      </c>
      <c r="DD339" s="51"/>
      <c r="DE339" s="51"/>
      <c r="DF339" s="60">
        <f t="shared" si="17"/>
        <v>315</v>
      </c>
    </row>
    <row r="340" spans="104:110" ht="15.75" customHeight="1">
      <c r="CZ340" s="54" t="str">
        <f t="shared" ca="1" si="16"/>
        <v>Semaine N° 15</v>
      </c>
      <c r="DA340" s="55">
        <v>1</v>
      </c>
      <c r="DB340" s="59">
        <f t="shared" ca="1" si="15"/>
        <v>45393</v>
      </c>
      <c r="DC340" s="76">
        <f t="shared" si="15"/>
        <v>466</v>
      </c>
      <c r="DD340" s="51"/>
      <c r="DE340" s="51"/>
      <c r="DF340" s="60">
        <f t="shared" si="17"/>
        <v>316</v>
      </c>
    </row>
    <row r="341" spans="104:110" ht="15.75" customHeight="1">
      <c r="CZ341" s="54" t="str">
        <f t="shared" ca="1" si="16"/>
        <v>Semaine N° 15</v>
      </c>
      <c r="DA341" s="55">
        <v>1</v>
      </c>
      <c r="DB341" s="59">
        <f t="shared" ref="DB341:DC389" ca="1" si="18">DB340+1</f>
        <v>45394</v>
      </c>
      <c r="DC341" s="76">
        <f t="shared" si="18"/>
        <v>467</v>
      </c>
      <c r="DD341" s="51"/>
      <c r="DE341" s="51"/>
      <c r="DF341" s="60">
        <f t="shared" si="17"/>
        <v>317</v>
      </c>
    </row>
    <row r="342" spans="104:110" ht="15.75" customHeight="1">
      <c r="CZ342" s="54" t="str">
        <f t="shared" ca="1" si="16"/>
        <v>Semaine N° 15</v>
      </c>
      <c r="DA342" s="55">
        <v>1</v>
      </c>
      <c r="DB342" s="59">
        <f t="shared" ca="1" si="18"/>
        <v>45395</v>
      </c>
      <c r="DC342" s="76">
        <f t="shared" si="18"/>
        <v>468</v>
      </c>
      <c r="DD342" s="51"/>
      <c r="DE342" s="51"/>
      <c r="DF342" s="60">
        <f t="shared" si="17"/>
        <v>318</v>
      </c>
    </row>
    <row r="343" spans="104:110" ht="15.75" customHeight="1">
      <c r="CZ343" s="54" t="str">
        <f t="shared" ca="1" si="16"/>
        <v>Semaine N° 15</v>
      </c>
      <c r="DA343" s="55">
        <v>1</v>
      </c>
      <c r="DB343" s="59">
        <f t="shared" ca="1" si="18"/>
        <v>45396</v>
      </c>
      <c r="DC343" s="76">
        <f t="shared" si="18"/>
        <v>469</v>
      </c>
      <c r="DD343" s="51"/>
      <c r="DE343" s="51"/>
      <c r="DF343" s="60">
        <f t="shared" si="17"/>
        <v>319</v>
      </c>
    </row>
    <row r="344" spans="104:110" ht="15.75" customHeight="1">
      <c r="CZ344" s="54" t="str">
        <f t="shared" ca="1" si="16"/>
        <v>Semaine N° 16</v>
      </c>
      <c r="DA344" s="55">
        <v>1</v>
      </c>
      <c r="DB344" s="59">
        <f t="shared" ca="1" si="18"/>
        <v>45397</v>
      </c>
      <c r="DC344" s="76">
        <f t="shared" si="18"/>
        <v>470</v>
      </c>
      <c r="DD344" s="51"/>
      <c r="DE344" s="51"/>
      <c r="DF344" s="60">
        <f t="shared" si="17"/>
        <v>320</v>
      </c>
    </row>
    <row r="345" spans="104:110" ht="15.75" customHeight="1">
      <c r="CZ345" s="54" t="str">
        <f t="shared" ca="1" si="16"/>
        <v>Semaine N° 16</v>
      </c>
      <c r="DA345" s="55">
        <v>1</v>
      </c>
      <c r="DB345" s="59">
        <f t="shared" ca="1" si="18"/>
        <v>45398</v>
      </c>
      <c r="DC345" s="76">
        <f t="shared" si="18"/>
        <v>471</v>
      </c>
      <c r="DD345" s="51"/>
      <c r="DE345" s="51"/>
      <c r="DF345" s="60">
        <f t="shared" si="17"/>
        <v>321</v>
      </c>
    </row>
    <row r="346" spans="104:110" ht="15.75" customHeight="1">
      <c r="CZ346" s="54" t="str">
        <f t="shared" ref="CZ346:CZ389" ca="1" si="19">"Semaine N° "&amp;INT(MOD(INT((DB346-2)/7)+0.6,52+5/28))+1</f>
        <v>Semaine N° 16</v>
      </c>
      <c r="DA346" s="55">
        <v>1</v>
      </c>
      <c r="DB346" s="59">
        <f t="shared" ca="1" si="18"/>
        <v>45399</v>
      </c>
      <c r="DC346" s="76">
        <f t="shared" si="18"/>
        <v>472</v>
      </c>
      <c r="DD346" s="51"/>
      <c r="DE346" s="51"/>
      <c r="DF346" s="60">
        <f t="shared" si="17"/>
        <v>322</v>
      </c>
    </row>
    <row r="347" spans="104:110" ht="15.75" customHeight="1">
      <c r="CZ347" s="54" t="str">
        <f t="shared" ca="1" si="19"/>
        <v>Semaine N° 16</v>
      </c>
      <c r="DA347" s="55">
        <v>1</v>
      </c>
      <c r="DB347" s="59">
        <f t="shared" ca="1" si="18"/>
        <v>45400</v>
      </c>
      <c r="DC347" s="76">
        <f t="shared" si="18"/>
        <v>473</v>
      </c>
      <c r="DD347" s="51"/>
      <c r="DE347" s="51"/>
      <c r="DF347" s="60">
        <f t="shared" ref="DF347:DF389" si="20">DF346+1</f>
        <v>323</v>
      </c>
    </row>
    <row r="348" spans="104:110" ht="15.75" customHeight="1">
      <c r="CZ348" s="54" t="str">
        <f t="shared" ca="1" si="19"/>
        <v>Semaine N° 16</v>
      </c>
      <c r="DA348" s="55">
        <v>1</v>
      </c>
      <c r="DB348" s="59">
        <f t="shared" ca="1" si="18"/>
        <v>45401</v>
      </c>
      <c r="DC348" s="76">
        <f t="shared" si="18"/>
        <v>474</v>
      </c>
      <c r="DD348" s="51"/>
      <c r="DE348" s="51"/>
      <c r="DF348" s="60">
        <f t="shared" si="20"/>
        <v>324</v>
      </c>
    </row>
    <row r="349" spans="104:110" ht="15.75" customHeight="1">
      <c r="CZ349" s="54" t="str">
        <f t="shared" ca="1" si="19"/>
        <v>Semaine N° 16</v>
      </c>
      <c r="DA349" s="55">
        <v>1</v>
      </c>
      <c r="DB349" s="59">
        <f t="shared" ca="1" si="18"/>
        <v>45402</v>
      </c>
      <c r="DC349" s="76">
        <f t="shared" si="18"/>
        <v>475</v>
      </c>
      <c r="DD349" s="51"/>
      <c r="DE349" s="51"/>
      <c r="DF349" s="60">
        <f t="shared" si="20"/>
        <v>325</v>
      </c>
    </row>
    <row r="350" spans="104:110" ht="15.75" customHeight="1">
      <c r="CZ350" s="54" t="str">
        <f t="shared" ca="1" si="19"/>
        <v>Semaine N° 16</v>
      </c>
      <c r="DA350" s="55">
        <v>1</v>
      </c>
      <c r="DB350" s="59">
        <f t="shared" ca="1" si="18"/>
        <v>45403</v>
      </c>
      <c r="DC350" s="76">
        <f t="shared" si="18"/>
        <v>476</v>
      </c>
      <c r="DD350" s="51"/>
      <c r="DE350" s="51"/>
      <c r="DF350" s="60">
        <f t="shared" si="20"/>
        <v>326</v>
      </c>
    </row>
    <row r="351" spans="104:110" ht="15.75" customHeight="1">
      <c r="CZ351" s="54" t="str">
        <f t="shared" ca="1" si="19"/>
        <v>Semaine N° 17</v>
      </c>
      <c r="DA351" s="55">
        <v>1</v>
      </c>
      <c r="DB351" s="59">
        <f t="shared" ca="1" si="18"/>
        <v>45404</v>
      </c>
      <c r="DC351" s="76">
        <f t="shared" si="18"/>
        <v>477</v>
      </c>
      <c r="DD351" s="51"/>
      <c r="DE351" s="51"/>
      <c r="DF351" s="60">
        <f t="shared" si="20"/>
        <v>327</v>
      </c>
    </row>
    <row r="352" spans="104:110" ht="15.75" customHeight="1">
      <c r="CZ352" s="54" t="str">
        <f t="shared" ca="1" si="19"/>
        <v>Semaine N° 17</v>
      </c>
      <c r="DA352" s="55">
        <v>1</v>
      </c>
      <c r="DB352" s="59">
        <f t="shared" ca="1" si="18"/>
        <v>45405</v>
      </c>
      <c r="DC352" s="76">
        <f t="shared" si="18"/>
        <v>478</v>
      </c>
      <c r="DD352" s="51"/>
      <c r="DE352" s="51"/>
      <c r="DF352" s="60">
        <f t="shared" si="20"/>
        <v>328</v>
      </c>
    </row>
    <row r="353" spans="104:110" ht="15.75" customHeight="1">
      <c r="CZ353" s="54" t="str">
        <f t="shared" ca="1" si="19"/>
        <v>Semaine N° 17</v>
      </c>
      <c r="DA353" s="55">
        <v>1</v>
      </c>
      <c r="DB353" s="59">
        <f t="shared" ca="1" si="18"/>
        <v>45406</v>
      </c>
      <c r="DC353" s="76">
        <f t="shared" si="18"/>
        <v>479</v>
      </c>
      <c r="DD353" s="51"/>
      <c r="DE353" s="51"/>
      <c r="DF353" s="60">
        <f t="shared" si="20"/>
        <v>329</v>
      </c>
    </row>
    <row r="354" spans="104:110" ht="15.75" customHeight="1">
      <c r="CZ354" s="54" t="str">
        <f t="shared" ca="1" si="19"/>
        <v>Semaine N° 17</v>
      </c>
      <c r="DA354" s="55">
        <v>1</v>
      </c>
      <c r="DB354" s="59">
        <f t="shared" ca="1" si="18"/>
        <v>45407</v>
      </c>
      <c r="DC354" s="76">
        <f t="shared" si="18"/>
        <v>480</v>
      </c>
      <c r="DD354" s="51"/>
      <c r="DE354" s="51"/>
      <c r="DF354" s="60">
        <f t="shared" si="20"/>
        <v>330</v>
      </c>
    </row>
    <row r="355" spans="104:110" ht="15.75" customHeight="1">
      <c r="CZ355" s="54" t="str">
        <f t="shared" ca="1" si="19"/>
        <v>Semaine N° 17</v>
      </c>
      <c r="DA355" s="55">
        <v>1</v>
      </c>
      <c r="DB355" s="59">
        <f t="shared" ca="1" si="18"/>
        <v>45408</v>
      </c>
      <c r="DC355" s="76">
        <f t="shared" si="18"/>
        <v>481</v>
      </c>
      <c r="DD355" s="51"/>
      <c r="DE355" s="51"/>
      <c r="DF355" s="60">
        <f t="shared" si="20"/>
        <v>331</v>
      </c>
    </row>
    <row r="356" spans="104:110" ht="15.75" customHeight="1">
      <c r="CZ356" s="54" t="str">
        <f t="shared" ca="1" si="19"/>
        <v>Semaine N° 17</v>
      </c>
      <c r="DA356" s="55">
        <v>1</v>
      </c>
      <c r="DB356" s="59">
        <f t="shared" ca="1" si="18"/>
        <v>45409</v>
      </c>
      <c r="DC356" s="76">
        <f t="shared" si="18"/>
        <v>482</v>
      </c>
      <c r="DD356" s="51"/>
      <c r="DE356" s="51"/>
      <c r="DF356" s="60">
        <f t="shared" si="20"/>
        <v>332</v>
      </c>
    </row>
    <row r="357" spans="104:110" ht="15.75" customHeight="1">
      <c r="CZ357" s="54" t="str">
        <f t="shared" ca="1" si="19"/>
        <v>Semaine N° 17</v>
      </c>
      <c r="DA357" s="55">
        <v>1</v>
      </c>
      <c r="DB357" s="59">
        <f t="shared" ca="1" si="18"/>
        <v>45410</v>
      </c>
      <c r="DC357" s="76">
        <f t="shared" si="18"/>
        <v>483</v>
      </c>
      <c r="DD357" s="51"/>
      <c r="DE357" s="51"/>
      <c r="DF357" s="60">
        <f t="shared" si="20"/>
        <v>333</v>
      </c>
    </row>
    <row r="358" spans="104:110" ht="15.75" customHeight="1">
      <c r="CZ358" s="54" t="str">
        <f t="shared" ca="1" si="19"/>
        <v>Semaine N° 18</v>
      </c>
      <c r="DA358" s="55">
        <v>1</v>
      </c>
      <c r="DB358" s="59">
        <f t="shared" ca="1" si="18"/>
        <v>45411</v>
      </c>
      <c r="DC358" s="76">
        <f t="shared" si="18"/>
        <v>484</v>
      </c>
      <c r="DD358" s="51"/>
      <c r="DE358" s="51"/>
      <c r="DF358" s="60">
        <f t="shared" si="20"/>
        <v>334</v>
      </c>
    </row>
    <row r="359" spans="104:110" ht="15.75" customHeight="1">
      <c r="CZ359" s="54" t="str">
        <f t="shared" ca="1" si="19"/>
        <v>Semaine N° 18</v>
      </c>
      <c r="DA359" s="55">
        <v>1</v>
      </c>
      <c r="DB359" s="59">
        <f t="shared" ca="1" si="18"/>
        <v>45412</v>
      </c>
      <c r="DC359" s="76">
        <f t="shared" si="18"/>
        <v>485</v>
      </c>
      <c r="DD359" s="51"/>
      <c r="DE359" s="51"/>
      <c r="DF359" s="60">
        <f t="shared" si="20"/>
        <v>335</v>
      </c>
    </row>
    <row r="360" spans="104:110" ht="15.75" customHeight="1">
      <c r="CZ360" s="54" t="str">
        <f t="shared" ca="1" si="19"/>
        <v>Semaine N° 18</v>
      </c>
      <c r="DA360" s="55">
        <v>1</v>
      </c>
      <c r="DB360" s="59">
        <f t="shared" ca="1" si="18"/>
        <v>45413</v>
      </c>
      <c r="DC360" s="76">
        <f t="shared" si="18"/>
        <v>486</v>
      </c>
      <c r="DD360" s="51"/>
      <c r="DE360" s="51"/>
      <c r="DF360" s="60">
        <f t="shared" si="20"/>
        <v>336</v>
      </c>
    </row>
    <row r="361" spans="104:110" ht="15.75" customHeight="1">
      <c r="CZ361" s="54" t="str">
        <f t="shared" ca="1" si="19"/>
        <v>Semaine N° 18</v>
      </c>
      <c r="DA361" s="55">
        <v>1</v>
      </c>
      <c r="DB361" s="59">
        <f t="shared" ca="1" si="18"/>
        <v>45414</v>
      </c>
      <c r="DC361" s="76">
        <f t="shared" si="18"/>
        <v>487</v>
      </c>
      <c r="DD361" s="51"/>
      <c r="DE361" s="51"/>
      <c r="DF361" s="60">
        <f t="shared" si="20"/>
        <v>337</v>
      </c>
    </row>
    <row r="362" spans="104:110" ht="15.75" customHeight="1">
      <c r="CZ362" s="54" t="str">
        <f t="shared" ca="1" si="19"/>
        <v>Semaine N° 18</v>
      </c>
      <c r="DA362" s="55">
        <v>1</v>
      </c>
      <c r="DB362" s="59">
        <f t="shared" ca="1" si="18"/>
        <v>45415</v>
      </c>
      <c r="DC362" s="76">
        <f t="shared" si="18"/>
        <v>488</v>
      </c>
      <c r="DD362" s="51"/>
      <c r="DE362" s="51"/>
      <c r="DF362" s="60">
        <f t="shared" si="20"/>
        <v>338</v>
      </c>
    </row>
    <row r="363" spans="104:110" ht="15.75" customHeight="1">
      <c r="CZ363" s="54" t="str">
        <f t="shared" ca="1" si="19"/>
        <v>Semaine N° 18</v>
      </c>
      <c r="DA363" s="55">
        <v>1</v>
      </c>
      <c r="DB363" s="59">
        <f t="shared" ca="1" si="18"/>
        <v>45416</v>
      </c>
      <c r="DC363" s="76">
        <f t="shared" si="18"/>
        <v>489</v>
      </c>
      <c r="DD363" s="51"/>
      <c r="DE363" s="51"/>
      <c r="DF363" s="60">
        <f t="shared" si="20"/>
        <v>339</v>
      </c>
    </row>
    <row r="364" spans="104:110" ht="15.75" customHeight="1">
      <c r="CZ364" s="54" t="str">
        <f t="shared" ca="1" si="19"/>
        <v>Semaine N° 18</v>
      </c>
      <c r="DA364" s="55">
        <v>1</v>
      </c>
      <c r="DB364" s="59">
        <f t="shared" ca="1" si="18"/>
        <v>45417</v>
      </c>
      <c r="DC364" s="76">
        <f t="shared" si="18"/>
        <v>490</v>
      </c>
      <c r="DD364" s="51"/>
      <c r="DE364" s="51"/>
      <c r="DF364" s="60">
        <f t="shared" si="20"/>
        <v>340</v>
      </c>
    </row>
    <row r="365" spans="104:110" ht="15.75" customHeight="1">
      <c r="CZ365" s="54" t="str">
        <f t="shared" ca="1" si="19"/>
        <v>Semaine N° 19</v>
      </c>
      <c r="DA365" s="55">
        <v>1</v>
      </c>
      <c r="DB365" s="59">
        <f t="shared" ca="1" si="18"/>
        <v>45418</v>
      </c>
      <c r="DC365" s="76">
        <f t="shared" si="18"/>
        <v>491</v>
      </c>
      <c r="DD365" s="51"/>
      <c r="DE365" s="51"/>
      <c r="DF365" s="60">
        <f t="shared" si="20"/>
        <v>341</v>
      </c>
    </row>
    <row r="366" spans="104:110" ht="15.75" customHeight="1">
      <c r="CZ366" s="54" t="str">
        <f t="shared" ca="1" si="19"/>
        <v>Semaine N° 19</v>
      </c>
      <c r="DA366" s="55">
        <v>1</v>
      </c>
      <c r="DB366" s="59">
        <f t="shared" ca="1" si="18"/>
        <v>45419</v>
      </c>
      <c r="DC366" s="76">
        <f t="shared" si="18"/>
        <v>492</v>
      </c>
      <c r="DD366" s="51"/>
      <c r="DE366" s="51"/>
      <c r="DF366" s="60">
        <f t="shared" si="20"/>
        <v>342</v>
      </c>
    </row>
    <row r="367" spans="104:110" ht="15.75" customHeight="1">
      <c r="CZ367" s="54" t="str">
        <f t="shared" ca="1" si="19"/>
        <v>Semaine N° 19</v>
      </c>
      <c r="DA367" s="55">
        <v>1</v>
      </c>
      <c r="DB367" s="59">
        <f t="shared" ca="1" si="18"/>
        <v>45420</v>
      </c>
      <c r="DC367" s="76">
        <f t="shared" si="18"/>
        <v>493</v>
      </c>
      <c r="DD367" s="51"/>
      <c r="DE367" s="51"/>
      <c r="DF367" s="60">
        <f t="shared" si="20"/>
        <v>343</v>
      </c>
    </row>
    <row r="368" spans="104:110" ht="15.75" customHeight="1">
      <c r="CZ368" s="54" t="str">
        <f t="shared" ca="1" si="19"/>
        <v>Semaine N° 19</v>
      </c>
      <c r="DA368" s="55">
        <v>1</v>
      </c>
      <c r="DB368" s="59">
        <f t="shared" ca="1" si="18"/>
        <v>45421</v>
      </c>
      <c r="DC368" s="76">
        <f t="shared" si="18"/>
        <v>494</v>
      </c>
      <c r="DD368" s="51"/>
      <c r="DE368" s="51"/>
      <c r="DF368" s="60">
        <f t="shared" si="20"/>
        <v>344</v>
      </c>
    </row>
    <row r="369" spans="104:110" ht="15.75" customHeight="1">
      <c r="CZ369" s="54" t="str">
        <f t="shared" ca="1" si="19"/>
        <v>Semaine N° 19</v>
      </c>
      <c r="DA369" s="55">
        <v>1</v>
      </c>
      <c r="DB369" s="59">
        <f t="shared" ca="1" si="18"/>
        <v>45422</v>
      </c>
      <c r="DC369" s="76">
        <f t="shared" si="18"/>
        <v>495</v>
      </c>
      <c r="DD369" s="51"/>
      <c r="DE369" s="51"/>
      <c r="DF369" s="60">
        <f t="shared" si="20"/>
        <v>345</v>
      </c>
    </row>
    <row r="370" spans="104:110" ht="15.75" customHeight="1">
      <c r="CZ370" s="54" t="str">
        <f t="shared" ca="1" si="19"/>
        <v>Semaine N° 19</v>
      </c>
      <c r="DA370" s="55">
        <v>1</v>
      </c>
      <c r="DB370" s="59">
        <f t="shared" ca="1" si="18"/>
        <v>45423</v>
      </c>
      <c r="DC370" s="76">
        <f t="shared" si="18"/>
        <v>496</v>
      </c>
      <c r="DD370" s="51"/>
      <c r="DE370" s="51"/>
      <c r="DF370" s="60">
        <f t="shared" si="20"/>
        <v>346</v>
      </c>
    </row>
    <row r="371" spans="104:110" ht="15.75" customHeight="1">
      <c r="CZ371" s="54" t="str">
        <f t="shared" ca="1" si="19"/>
        <v>Semaine N° 19</v>
      </c>
      <c r="DA371" s="55">
        <v>1</v>
      </c>
      <c r="DB371" s="59">
        <f t="shared" ca="1" si="18"/>
        <v>45424</v>
      </c>
      <c r="DC371" s="76">
        <f t="shared" si="18"/>
        <v>497</v>
      </c>
      <c r="DD371" s="51"/>
      <c r="DE371" s="51"/>
      <c r="DF371" s="60">
        <f t="shared" si="20"/>
        <v>347</v>
      </c>
    </row>
    <row r="372" spans="104:110" ht="15.75" customHeight="1">
      <c r="CZ372" s="54" t="str">
        <f t="shared" ca="1" si="19"/>
        <v>Semaine N° 20</v>
      </c>
      <c r="DA372" s="55">
        <v>1</v>
      </c>
      <c r="DB372" s="59">
        <f t="shared" ca="1" si="18"/>
        <v>45425</v>
      </c>
      <c r="DC372" s="76">
        <f t="shared" si="18"/>
        <v>498</v>
      </c>
      <c r="DD372" s="51"/>
      <c r="DE372" s="51"/>
      <c r="DF372" s="60">
        <f t="shared" si="20"/>
        <v>348</v>
      </c>
    </row>
    <row r="373" spans="104:110" ht="15.75" customHeight="1">
      <c r="CZ373" s="54" t="str">
        <f t="shared" ca="1" si="19"/>
        <v>Semaine N° 20</v>
      </c>
      <c r="DA373" s="55">
        <v>1</v>
      </c>
      <c r="DB373" s="59">
        <f t="shared" ca="1" si="18"/>
        <v>45426</v>
      </c>
      <c r="DC373" s="76">
        <f t="shared" si="18"/>
        <v>499</v>
      </c>
      <c r="DD373" s="51"/>
      <c r="DE373" s="51"/>
      <c r="DF373" s="60">
        <f t="shared" si="20"/>
        <v>349</v>
      </c>
    </row>
    <row r="374" spans="104:110" ht="15.75" customHeight="1">
      <c r="CZ374" s="54" t="str">
        <f t="shared" ca="1" si="19"/>
        <v>Semaine N° 20</v>
      </c>
      <c r="DA374" s="55">
        <v>1</v>
      </c>
      <c r="DB374" s="59">
        <f t="shared" ca="1" si="18"/>
        <v>45427</v>
      </c>
      <c r="DC374" s="76">
        <f t="shared" si="18"/>
        <v>500</v>
      </c>
      <c r="DD374" s="51"/>
      <c r="DE374" s="51"/>
      <c r="DF374" s="60">
        <f t="shared" si="20"/>
        <v>350</v>
      </c>
    </row>
    <row r="375" spans="104:110" ht="15.75" customHeight="1">
      <c r="CZ375" s="54" t="str">
        <f t="shared" ca="1" si="19"/>
        <v>Semaine N° 20</v>
      </c>
      <c r="DA375" s="55">
        <v>1</v>
      </c>
      <c r="DB375" s="59">
        <f t="shared" ca="1" si="18"/>
        <v>45428</v>
      </c>
      <c r="DC375" s="76">
        <f t="shared" si="18"/>
        <v>501</v>
      </c>
      <c r="DD375" s="51"/>
      <c r="DE375" s="51"/>
      <c r="DF375" s="60">
        <f t="shared" si="20"/>
        <v>351</v>
      </c>
    </row>
    <row r="376" spans="104:110" ht="15.75" customHeight="1">
      <c r="CZ376" s="54" t="str">
        <f t="shared" ca="1" si="19"/>
        <v>Semaine N° 20</v>
      </c>
      <c r="DA376" s="55">
        <v>1</v>
      </c>
      <c r="DB376" s="59">
        <f t="shared" ca="1" si="18"/>
        <v>45429</v>
      </c>
      <c r="DC376" s="76">
        <f t="shared" si="18"/>
        <v>502</v>
      </c>
      <c r="DD376" s="51"/>
      <c r="DE376" s="51"/>
      <c r="DF376" s="60">
        <f t="shared" si="20"/>
        <v>352</v>
      </c>
    </row>
    <row r="377" spans="104:110" ht="15.75" customHeight="1">
      <c r="CZ377" s="54" t="str">
        <f t="shared" ca="1" si="19"/>
        <v>Semaine N° 20</v>
      </c>
      <c r="DA377" s="55">
        <v>1</v>
      </c>
      <c r="DB377" s="59">
        <f t="shared" ca="1" si="18"/>
        <v>45430</v>
      </c>
      <c r="DC377" s="76">
        <f t="shared" si="18"/>
        <v>503</v>
      </c>
      <c r="DD377" s="51"/>
      <c r="DE377" s="51"/>
      <c r="DF377" s="60">
        <f t="shared" si="20"/>
        <v>353</v>
      </c>
    </row>
    <row r="378" spans="104:110" ht="15.75" customHeight="1">
      <c r="CZ378" s="54" t="str">
        <f t="shared" ca="1" si="19"/>
        <v>Semaine N° 20</v>
      </c>
      <c r="DA378" s="55">
        <v>1</v>
      </c>
      <c r="DB378" s="59">
        <f t="shared" ca="1" si="18"/>
        <v>45431</v>
      </c>
      <c r="DC378" s="76">
        <f t="shared" si="18"/>
        <v>504</v>
      </c>
      <c r="DD378" s="51"/>
      <c r="DE378" s="51"/>
      <c r="DF378" s="60">
        <f t="shared" si="20"/>
        <v>354</v>
      </c>
    </row>
    <row r="379" spans="104:110" ht="15.75" customHeight="1">
      <c r="CZ379" s="54" t="str">
        <f t="shared" ca="1" si="19"/>
        <v>Semaine N° 21</v>
      </c>
      <c r="DA379" s="55">
        <v>1</v>
      </c>
      <c r="DB379" s="59">
        <f t="shared" ca="1" si="18"/>
        <v>45432</v>
      </c>
      <c r="DC379" s="76">
        <f t="shared" si="18"/>
        <v>505</v>
      </c>
      <c r="DD379" s="51"/>
      <c r="DE379" s="51"/>
      <c r="DF379" s="60">
        <f t="shared" si="20"/>
        <v>355</v>
      </c>
    </row>
    <row r="380" spans="104:110" ht="15.75" customHeight="1">
      <c r="CZ380" s="54" t="str">
        <f t="shared" ca="1" si="19"/>
        <v>Semaine N° 21</v>
      </c>
      <c r="DA380" s="55">
        <v>1</v>
      </c>
      <c r="DB380" s="59">
        <f t="shared" ca="1" si="18"/>
        <v>45433</v>
      </c>
      <c r="DC380" s="76">
        <f t="shared" si="18"/>
        <v>506</v>
      </c>
      <c r="DD380" s="51"/>
      <c r="DE380" s="51"/>
      <c r="DF380" s="60">
        <f t="shared" si="20"/>
        <v>356</v>
      </c>
    </row>
    <row r="381" spans="104:110" ht="15.75" customHeight="1">
      <c r="CZ381" s="54" t="str">
        <f t="shared" ca="1" si="19"/>
        <v>Semaine N° 21</v>
      </c>
      <c r="DA381" s="55">
        <v>1</v>
      </c>
      <c r="DB381" s="59">
        <f t="shared" ca="1" si="18"/>
        <v>45434</v>
      </c>
      <c r="DC381" s="76">
        <f t="shared" si="18"/>
        <v>507</v>
      </c>
      <c r="DD381" s="51"/>
      <c r="DE381" s="51"/>
      <c r="DF381" s="60">
        <f t="shared" si="20"/>
        <v>357</v>
      </c>
    </row>
    <row r="382" spans="104:110" ht="15.75" customHeight="1">
      <c r="CZ382" s="54" t="str">
        <f t="shared" ca="1" si="19"/>
        <v>Semaine N° 21</v>
      </c>
      <c r="DA382" s="55">
        <v>1</v>
      </c>
      <c r="DB382" s="59">
        <f t="shared" ca="1" si="18"/>
        <v>45435</v>
      </c>
      <c r="DC382" s="76">
        <f t="shared" si="18"/>
        <v>508</v>
      </c>
      <c r="DD382" s="51"/>
      <c r="DE382" s="51"/>
      <c r="DF382" s="60">
        <f t="shared" si="20"/>
        <v>358</v>
      </c>
    </row>
    <row r="383" spans="104:110" ht="15.75" customHeight="1">
      <c r="CZ383" s="54" t="str">
        <f t="shared" ca="1" si="19"/>
        <v>Semaine N° 21</v>
      </c>
      <c r="DA383" s="55">
        <v>1</v>
      </c>
      <c r="DB383" s="59">
        <f t="shared" ca="1" si="18"/>
        <v>45436</v>
      </c>
      <c r="DC383" s="76">
        <f t="shared" si="18"/>
        <v>509</v>
      </c>
      <c r="DD383" s="51"/>
      <c r="DE383" s="51"/>
      <c r="DF383" s="60">
        <f t="shared" si="20"/>
        <v>359</v>
      </c>
    </row>
    <row r="384" spans="104:110" ht="15.75" customHeight="1">
      <c r="CZ384" s="54" t="str">
        <f t="shared" ca="1" si="19"/>
        <v>Semaine N° 21</v>
      </c>
      <c r="DA384" s="55">
        <v>1</v>
      </c>
      <c r="DB384" s="59">
        <f t="shared" ca="1" si="18"/>
        <v>45437</v>
      </c>
      <c r="DC384" s="76">
        <f t="shared" si="18"/>
        <v>510</v>
      </c>
      <c r="DD384" s="51"/>
      <c r="DE384" s="51"/>
      <c r="DF384" s="60">
        <f t="shared" si="20"/>
        <v>360</v>
      </c>
    </row>
    <row r="385" spans="104:110" ht="15.75" customHeight="1">
      <c r="CZ385" s="54" t="str">
        <f t="shared" ca="1" si="19"/>
        <v>Semaine N° 21</v>
      </c>
      <c r="DA385" s="55">
        <v>1</v>
      </c>
      <c r="DB385" s="59">
        <f t="shared" ca="1" si="18"/>
        <v>45438</v>
      </c>
      <c r="DC385" s="76">
        <f t="shared" si="18"/>
        <v>511</v>
      </c>
      <c r="DD385" s="51"/>
      <c r="DE385" s="51"/>
      <c r="DF385" s="60">
        <f t="shared" si="20"/>
        <v>361</v>
      </c>
    </row>
    <row r="386" spans="104:110" ht="15.75" customHeight="1">
      <c r="CZ386" s="54" t="str">
        <f t="shared" ca="1" si="19"/>
        <v>Semaine N° 22</v>
      </c>
      <c r="DA386" s="55">
        <v>1</v>
      </c>
      <c r="DB386" s="59">
        <f t="shared" ca="1" si="18"/>
        <v>45439</v>
      </c>
      <c r="DC386" s="76">
        <f t="shared" si="18"/>
        <v>512</v>
      </c>
      <c r="DD386" s="51"/>
      <c r="DE386" s="51"/>
      <c r="DF386" s="60">
        <f t="shared" si="20"/>
        <v>362</v>
      </c>
    </row>
    <row r="387" spans="104:110" ht="15.75" customHeight="1">
      <c r="CZ387" s="54" t="str">
        <f t="shared" ca="1" si="19"/>
        <v>Semaine N° 22</v>
      </c>
      <c r="DA387" s="55">
        <v>1</v>
      </c>
      <c r="DB387" s="59">
        <f t="shared" ca="1" si="18"/>
        <v>45440</v>
      </c>
      <c r="DC387" s="76">
        <f t="shared" si="18"/>
        <v>513</v>
      </c>
      <c r="DD387" s="51"/>
      <c r="DE387" s="51"/>
      <c r="DF387" s="60">
        <f t="shared" si="20"/>
        <v>363</v>
      </c>
    </row>
    <row r="388" spans="104:110" ht="15.75" customHeight="1">
      <c r="CZ388" s="54" t="str">
        <f t="shared" ca="1" si="19"/>
        <v>Semaine N° 22</v>
      </c>
      <c r="DA388" s="55">
        <v>1</v>
      </c>
      <c r="DB388" s="59">
        <f t="shared" ca="1" si="18"/>
        <v>45441</v>
      </c>
      <c r="DC388" s="76">
        <f t="shared" si="18"/>
        <v>514</v>
      </c>
      <c r="DD388" s="51"/>
      <c r="DE388" s="51"/>
      <c r="DF388" s="60">
        <f t="shared" si="20"/>
        <v>364</v>
      </c>
    </row>
    <row r="389" spans="104:110" ht="15.75" customHeight="1" thickBot="1">
      <c r="CZ389" s="54" t="str">
        <f t="shared" ca="1" si="19"/>
        <v>Semaine N° 22</v>
      </c>
      <c r="DA389" s="55">
        <v>1</v>
      </c>
      <c r="DB389" s="59">
        <f t="shared" ca="1" si="18"/>
        <v>45442</v>
      </c>
      <c r="DC389" s="76">
        <f t="shared" si="18"/>
        <v>515</v>
      </c>
      <c r="DD389" s="51"/>
      <c r="DE389" s="51"/>
      <c r="DF389" s="60">
        <f t="shared" si="20"/>
        <v>365</v>
      </c>
    </row>
    <row r="390" spans="104:110" ht="15.75" customHeight="1" thickTop="1" thickBot="1">
      <c r="CZ390" s="75" t="s">
        <v>34</v>
      </c>
      <c r="DA390" s="68">
        <f ca="1">IF(OR(MOD("1/1/"&amp;$CA$19,400)=0,AND(MOD("1/1/"&amp;$CA$19,4)=0,MOD("1/1/"&amp;$CA$19,100)&lt;&gt;0)),1, 0)</f>
        <v>0</v>
      </c>
      <c r="DB390" s="69"/>
      <c r="DC390" s="76">
        <f>DC389+1</f>
        <v>516</v>
      </c>
      <c r="DD390" s="51"/>
      <c r="DE390" s="51"/>
      <c r="DF390" s="70">
        <f ca="1">DF389+DA390</f>
        <v>365</v>
      </c>
    </row>
    <row r="391" spans="104:110" ht="15.75" customHeight="1" thickTop="1" thickBot="1">
      <c r="CZ391" s="71" t="s">
        <v>15</v>
      </c>
      <c r="DA391" s="72">
        <f ca="1">SUM(DA25:DA390)</f>
        <v>365</v>
      </c>
      <c r="DB391" s="103" t="s">
        <v>35</v>
      </c>
      <c r="DC391" s="103"/>
      <c r="DD391" s="103"/>
      <c r="DE391" s="103"/>
      <c r="DF391" s="104"/>
    </row>
    <row r="392" spans="104:110" ht="15.75" customHeight="1" thickTop="1"/>
  </sheetData>
  <mergeCells count="45">
    <mergeCell ref="DB391:DF391"/>
    <mergeCell ref="DB20:DC20"/>
    <mergeCell ref="C1:I1"/>
    <mergeCell ref="CI7:CK7"/>
    <mergeCell ref="CZ16:DA16"/>
    <mergeCell ref="CZ20:DA20"/>
    <mergeCell ref="DD23:DE23"/>
    <mergeCell ref="CZ24:DA24"/>
    <mergeCell ref="DD24:DE26"/>
    <mergeCell ref="B6:E6"/>
    <mergeCell ref="AA6:AD6"/>
    <mergeCell ref="BE6:BH6"/>
    <mergeCell ref="CG37:CN37"/>
    <mergeCell ref="CB37:CF37"/>
    <mergeCell ref="BJ6:BM6"/>
    <mergeCell ref="BJ7:BM7"/>
    <mergeCell ref="BO6:BR6"/>
    <mergeCell ref="BO7:BR7"/>
    <mergeCell ref="BY37:CA37"/>
    <mergeCell ref="BT37:BX37"/>
    <mergeCell ref="BE7:BH7"/>
    <mergeCell ref="BD2:BF2"/>
    <mergeCell ref="AK7:AN7"/>
    <mergeCell ref="AP7:AS7"/>
    <mergeCell ref="AU7:AX7"/>
    <mergeCell ref="AZ7:BC7"/>
    <mergeCell ref="BD4:BF4"/>
    <mergeCell ref="AK6:AN6"/>
    <mergeCell ref="AP6:AS6"/>
    <mergeCell ref="B7:E7"/>
    <mergeCell ref="AZ6:BC6"/>
    <mergeCell ref="AV4:BB4"/>
    <mergeCell ref="AU2:BB2"/>
    <mergeCell ref="AU6:AX6"/>
    <mergeCell ref="AF7:AI7"/>
    <mergeCell ref="G7:J7"/>
    <mergeCell ref="L7:O7"/>
    <mergeCell ref="Q7:T7"/>
    <mergeCell ref="V7:Y7"/>
    <mergeCell ref="AA7:AD7"/>
    <mergeCell ref="AF6:AI6"/>
    <mergeCell ref="G6:J6"/>
    <mergeCell ref="L6:O6"/>
    <mergeCell ref="Q6:T6"/>
    <mergeCell ref="V6:Y6"/>
  </mergeCells>
  <conditionalFormatting sqref="E8:E38 J8:J38 O8:O38 T8:T38 Y8:Y38 AD8:AD38 AI8:AI38 AN8:AN38 AS8:AS38 AX8:AX38 BC8:BC38 BH8:BH38 BM8:BM38 BR8:BR38">
    <cfRule type="expression" dxfId="2497" priority="2506">
      <formula>COUNTIF(dates,INDIRECT(ADDRESS(ROW(),ROUNDUP(COLUMN()/5,0)*5-2,3)))&gt;0</formula>
    </cfRule>
  </conditionalFormatting>
  <conditionalFormatting sqref="B8:E38 G8:J38 L8:O38 Q8:T38 V8:Y38 AA8:AD38 AF8:AI38 AK8:AN38 AP8:AS38 AU8:AX38 AZ8:BC38 BE8:BH38 BJ8:BM38 BO8:BR38">
    <cfRule type="expression" dxfId="2496" priority="2504">
      <formula>INDIRECT(ADDRESS(ROW(),ROUNDUP(COLUMN()/5,0)*5-2,3))=""</formula>
    </cfRule>
    <cfRule type="expression" dxfId="2495" priority="2505">
      <formula>INDIRECT(ADDRESS(ROW(),ROUNDUP(COLUMN()/5,0)*5-2,3))&lt;&gt;""</formula>
    </cfRule>
    <cfRule type="expression" dxfId="2494" priority="2507">
      <formula>WEEKDAY(INDIRECT(ADDRESS(ROW(),ROUNDUP(COLUMN()/5,0)*5-2,3)),2)&gt;=6</formula>
    </cfRule>
  </conditionalFormatting>
  <conditionalFormatting sqref="H8:H38">
    <cfRule type="expression" dxfId="2493" priority="2488" stopIfTrue="1">
      <formula>H8=TODAY()</formula>
    </cfRule>
  </conditionalFormatting>
  <conditionalFormatting sqref="M8:M38">
    <cfRule type="expression" dxfId="2492" priority="2487" stopIfTrue="1">
      <formula>M8=TODAY()</formula>
    </cfRule>
  </conditionalFormatting>
  <conditionalFormatting sqref="R8:R38">
    <cfRule type="expression" dxfId="2491" priority="2486" stopIfTrue="1">
      <formula>R8=TODAY()</formula>
    </cfRule>
  </conditionalFormatting>
  <conditionalFormatting sqref="W8:W38">
    <cfRule type="expression" dxfId="2490" priority="2485" stopIfTrue="1">
      <formula>W8=TODAY()</formula>
    </cfRule>
  </conditionalFormatting>
  <conditionalFormatting sqref="AB8:AB38">
    <cfRule type="expression" dxfId="2489" priority="2484" stopIfTrue="1">
      <formula>AB8=TODAY()</formula>
    </cfRule>
  </conditionalFormatting>
  <conditionalFormatting sqref="AG8:AG38">
    <cfRule type="expression" dxfId="2488" priority="2483" stopIfTrue="1">
      <formula>AG8=TODAY()</formula>
    </cfRule>
  </conditionalFormatting>
  <conditionalFormatting sqref="AL8:AL38">
    <cfRule type="expression" dxfId="2487" priority="2482" stopIfTrue="1">
      <formula>AL8=TODAY()</formula>
    </cfRule>
  </conditionalFormatting>
  <conditionalFormatting sqref="AQ8:AQ38">
    <cfRule type="expression" dxfId="2486" priority="2481" stopIfTrue="1">
      <formula>AQ8=TODAY()</formula>
    </cfRule>
  </conditionalFormatting>
  <conditionalFormatting sqref="AV8:AV38">
    <cfRule type="expression" dxfId="2485" priority="2480" stopIfTrue="1">
      <formula>AV8=TODAY()</formula>
    </cfRule>
  </conditionalFormatting>
  <conditionalFormatting sqref="BA8:BA38">
    <cfRule type="expression" dxfId="2484" priority="2479" stopIfTrue="1">
      <formula>BA8=TODAY()</formula>
    </cfRule>
  </conditionalFormatting>
  <conditionalFormatting sqref="BF8:BF38">
    <cfRule type="expression" dxfId="2483" priority="2478" stopIfTrue="1">
      <formula>BF8=TODAY()</formula>
    </cfRule>
  </conditionalFormatting>
  <conditionalFormatting sqref="BK8:BK38">
    <cfRule type="expression" dxfId="2482" priority="2477" stopIfTrue="1">
      <formula>BK8=TODAY()</formula>
    </cfRule>
  </conditionalFormatting>
  <conditionalFormatting sqref="BP8:BP38">
    <cfRule type="expression" dxfId="2481" priority="2476" stopIfTrue="1">
      <formula>BP8=TODAY()</formula>
    </cfRule>
  </conditionalFormatting>
  <conditionalFormatting sqref="L6:O6">
    <cfRule type="cellIs" dxfId="2480" priority="2475" stopIfTrue="1" operator="equal">
      <formula>$B$5</formula>
    </cfRule>
  </conditionalFormatting>
  <conditionalFormatting sqref="B6">
    <cfRule type="cellIs" dxfId="2479" priority="2474" stopIfTrue="1" operator="equal">
      <formula>$B$5</formula>
    </cfRule>
  </conditionalFormatting>
  <conditionalFormatting sqref="G6:J6">
    <cfRule type="cellIs" dxfId="2478" priority="2473" stopIfTrue="1" operator="equal">
      <formula>$B$5</formula>
    </cfRule>
  </conditionalFormatting>
  <conditionalFormatting sqref="Q6:T6">
    <cfRule type="cellIs" dxfId="2477" priority="2472" stopIfTrue="1" operator="equal">
      <formula>$B$5</formula>
    </cfRule>
  </conditionalFormatting>
  <conditionalFormatting sqref="V6:Y6">
    <cfRule type="cellIs" dxfId="2476" priority="2471" stopIfTrue="1" operator="equal">
      <formula>$B$5</formula>
    </cfRule>
  </conditionalFormatting>
  <conditionalFormatting sqref="AA6:AD6">
    <cfRule type="cellIs" dxfId="2475" priority="2470" stopIfTrue="1" operator="equal">
      <formula>$B$5</formula>
    </cfRule>
  </conditionalFormatting>
  <conditionalFormatting sqref="AF6:AI6">
    <cfRule type="cellIs" dxfId="2474" priority="2469" stopIfTrue="1" operator="equal">
      <formula>$B$5</formula>
    </cfRule>
  </conditionalFormatting>
  <conditionalFormatting sqref="AK6:AN6">
    <cfRule type="cellIs" dxfId="2473" priority="2468" stopIfTrue="1" operator="equal">
      <formula>$B$5</formula>
    </cfRule>
  </conditionalFormatting>
  <conditionalFormatting sqref="AP6:AS6">
    <cfRule type="cellIs" dxfId="2472" priority="2467" stopIfTrue="1" operator="equal">
      <formula>$B$5</formula>
    </cfRule>
  </conditionalFormatting>
  <conditionalFormatting sqref="AU6:AX6">
    <cfRule type="cellIs" dxfId="2471" priority="2466" stopIfTrue="1" operator="equal">
      <formula>$B$5</formula>
    </cfRule>
  </conditionalFormatting>
  <conditionalFormatting sqref="AZ6:BC6">
    <cfRule type="cellIs" dxfId="2470" priority="2465" stopIfTrue="1" operator="equal">
      <formula>$B$5</formula>
    </cfRule>
  </conditionalFormatting>
  <conditionalFormatting sqref="BE6:BH6">
    <cfRule type="cellIs" dxfId="2469" priority="2464" stopIfTrue="1" operator="equal">
      <formula>$B$5</formula>
    </cfRule>
  </conditionalFormatting>
  <conditionalFormatting sqref="BJ6:BM6">
    <cfRule type="cellIs" dxfId="2468" priority="2463" stopIfTrue="1" operator="equal">
      <formula>$B$5</formula>
    </cfRule>
  </conditionalFormatting>
  <conditionalFormatting sqref="BO6:BR6">
    <cfRule type="cellIs" dxfId="2467" priority="2462" stopIfTrue="1" operator="equal">
      <formula>$B$5</formula>
    </cfRule>
  </conditionalFormatting>
  <conditionalFormatting sqref="B6">
    <cfRule type="cellIs" dxfId="2466" priority="2461" stopIfTrue="1" operator="equal">
      <formula>$B$5</formula>
    </cfRule>
  </conditionalFormatting>
  <conditionalFormatting sqref="G6:I6">
    <cfRule type="cellIs" dxfId="2465" priority="2460" stopIfTrue="1" operator="equal">
      <formula>$B$5</formula>
    </cfRule>
  </conditionalFormatting>
  <conditionalFormatting sqref="G6:J6">
    <cfRule type="cellIs" dxfId="2464" priority="2459" stopIfTrue="1" operator="equal">
      <formula>$B$5</formula>
    </cfRule>
  </conditionalFormatting>
  <conditionalFormatting sqref="Q6:T6">
    <cfRule type="cellIs" dxfId="2463" priority="2458" stopIfTrue="1" operator="equal">
      <formula>$B$5</formula>
    </cfRule>
  </conditionalFormatting>
  <conditionalFormatting sqref="Q6:S6">
    <cfRule type="cellIs" dxfId="2462" priority="2457" stopIfTrue="1" operator="equal">
      <formula>$B$5</formula>
    </cfRule>
  </conditionalFormatting>
  <conditionalFormatting sqref="Q6:T6">
    <cfRule type="cellIs" dxfId="2461" priority="2456" stopIfTrue="1" operator="equal">
      <formula>$B$5</formula>
    </cfRule>
  </conditionalFormatting>
  <conditionalFormatting sqref="V6:Y6">
    <cfRule type="cellIs" dxfId="2460" priority="2455" stopIfTrue="1" operator="equal">
      <formula>$B$5</formula>
    </cfRule>
  </conditionalFormatting>
  <conditionalFormatting sqref="V6:Y6">
    <cfRule type="cellIs" dxfId="2459" priority="2454" stopIfTrue="1" operator="equal">
      <formula>$B$5</formula>
    </cfRule>
  </conditionalFormatting>
  <conditionalFormatting sqref="V6:X6">
    <cfRule type="cellIs" dxfId="2458" priority="2453" stopIfTrue="1" operator="equal">
      <formula>$B$5</formula>
    </cfRule>
  </conditionalFormatting>
  <conditionalFormatting sqref="V6:Y6">
    <cfRule type="cellIs" dxfId="2457" priority="2452" stopIfTrue="1" operator="equal">
      <formula>$B$5</formula>
    </cfRule>
  </conditionalFormatting>
  <conditionalFormatting sqref="AA6:AD6">
    <cfRule type="cellIs" dxfId="2456" priority="2451" stopIfTrue="1" operator="equal">
      <formula>$B$5</formula>
    </cfRule>
  </conditionalFormatting>
  <conditionalFormatting sqref="AA6:AD6">
    <cfRule type="cellIs" dxfId="2455" priority="2450" stopIfTrue="1" operator="equal">
      <formula>$B$5</formula>
    </cfRule>
  </conditionalFormatting>
  <conditionalFormatting sqref="AA6:AD6">
    <cfRule type="cellIs" dxfId="2454" priority="2449" stopIfTrue="1" operator="equal">
      <formula>$B$5</formula>
    </cfRule>
  </conditionalFormatting>
  <conditionalFormatting sqref="AA6:AC6">
    <cfRule type="cellIs" dxfId="2453" priority="2448" stopIfTrue="1" operator="equal">
      <formula>$B$5</formula>
    </cfRule>
  </conditionalFormatting>
  <conditionalFormatting sqref="AA6:AD6">
    <cfRule type="cellIs" dxfId="2452" priority="2447" stopIfTrue="1" operator="equal">
      <formula>$B$5</formula>
    </cfRule>
  </conditionalFormatting>
  <conditionalFormatting sqref="AF6:AI6">
    <cfRule type="cellIs" dxfId="2451" priority="2446" stopIfTrue="1" operator="equal">
      <formula>$B$5</formula>
    </cfRule>
  </conditionalFormatting>
  <conditionalFormatting sqref="AF6:AI6">
    <cfRule type="cellIs" dxfId="2450" priority="2445" stopIfTrue="1" operator="equal">
      <formula>$B$5</formula>
    </cfRule>
  </conditionalFormatting>
  <conditionalFormatting sqref="AF6:AI6">
    <cfRule type="cellIs" dxfId="2449" priority="2444" stopIfTrue="1" operator="equal">
      <formula>$B$5</formula>
    </cfRule>
  </conditionalFormatting>
  <conditionalFormatting sqref="AF6:AI6">
    <cfRule type="cellIs" dxfId="2448" priority="2443" stopIfTrue="1" operator="equal">
      <formula>$B$5</formula>
    </cfRule>
  </conditionalFormatting>
  <conditionalFormatting sqref="AF6:AH6">
    <cfRule type="cellIs" dxfId="2447" priority="2442" stopIfTrue="1" operator="equal">
      <formula>$B$5</formula>
    </cfRule>
  </conditionalFormatting>
  <conditionalFormatting sqref="AF6:AI6">
    <cfRule type="cellIs" dxfId="2446" priority="2441" stopIfTrue="1" operator="equal">
      <formula>$B$5</formula>
    </cfRule>
  </conditionalFormatting>
  <conditionalFormatting sqref="AK6:AN6">
    <cfRule type="cellIs" dxfId="2445" priority="2440" stopIfTrue="1" operator="equal">
      <formula>$B$5</formula>
    </cfRule>
  </conditionalFormatting>
  <conditionalFormatting sqref="AK6:AN6">
    <cfRule type="cellIs" dxfId="2444" priority="2439" stopIfTrue="1" operator="equal">
      <formula>$B$5</formula>
    </cfRule>
  </conditionalFormatting>
  <conditionalFormatting sqref="AK6:AN6">
    <cfRule type="cellIs" dxfId="2443" priority="2438" stopIfTrue="1" operator="equal">
      <formula>$B$5</formula>
    </cfRule>
  </conditionalFormatting>
  <conditionalFormatting sqref="AK6:AN6">
    <cfRule type="cellIs" dxfId="2442" priority="2437" stopIfTrue="1" operator="equal">
      <formula>$B$5</formula>
    </cfRule>
  </conditionalFormatting>
  <conditionalFormatting sqref="AK6:AN6">
    <cfRule type="cellIs" dxfId="2441" priority="2436" stopIfTrue="1" operator="equal">
      <formula>$B$5</formula>
    </cfRule>
  </conditionalFormatting>
  <conditionalFormatting sqref="AK6:AM6">
    <cfRule type="cellIs" dxfId="2440" priority="2435" stopIfTrue="1" operator="equal">
      <formula>$B$5</formula>
    </cfRule>
  </conditionalFormatting>
  <conditionalFormatting sqref="AK6:AN6">
    <cfRule type="cellIs" dxfId="2439" priority="2434" stopIfTrue="1" operator="equal">
      <formula>$B$5</formula>
    </cfRule>
  </conditionalFormatting>
  <conditionalFormatting sqref="AU6:AX6">
    <cfRule type="cellIs" dxfId="2438" priority="2433" stopIfTrue="1" operator="equal">
      <formula>$B$5</formula>
    </cfRule>
  </conditionalFormatting>
  <conditionalFormatting sqref="AU6:AX6">
    <cfRule type="cellIs" dxfId="2437" priority="2432" stopIfTrue="1" operator="equal">
      <formula>$B$5</formula>
    </cfRule>
  </conditionalFormatting>
  <conditionalFormatting sqref="AU6:AX6">
    <cfRule type="cellIs" dxfId="2436" priority="2431" stopIfTrue="1" operator="equal">
      <formula>$B$5</formula>
    </cfRule>
  </conditionalFormatting>
  <conditionalFormatting sqref="AU6:AX6">
    <cfRule type="cellIs" dxfId="2435" priority="2430" stopIfTrue="1" operator="equal">
      <formula>$B$5</formula>
    </cfRule>
  </conditionalFormatting>
  <conditionalFormatting sqref="AU6:AX6">
    <cfRule type="cellIs" dxfId="2434" priority="2429" stopIfTrue="1" operator="equal">
      <formula>$B$5</formula>
    </cfRule>
  </conditionalFormatting>
  <conditionalFormatting sqref="AU6:AX6">
    <cfRule type="cellIs" dxfId="2433" priority="2428" stopIfTrue="1" operator="equal">
      <formula>$B$5</formula>
    </cfRule>
  </conditionalFormatting>
  <conditionalFormatting sqref="AU6:AW6">
    <cfRule type="cellIs" dxfId="2432" priority="2427" stopIfTrue="1" operator="equal">
      <formula>$B$5</formula>
    </cfRule>
  </conditionalFormatting>
  <conditionalFormatting sqref="AU6:AX6">
    <cfRule type="cellIs" dxfId="2431" priority="2426" stopIfTrue="1" operator="equal">
      <formula>$B$5</formula>
    </cfRule>
  </conditionalFormatting>
  <conditionalFormatting sqref="AP6:AS6">
    <cfRule type="cellIs" dxfId="2430" priority="2425" stopIfTrue="1" operator="equal">
      <formula>$B$5</formula>
    </cfRule>
  </conditionalFormatting>
  <conditionalFormatting sqref="AP6:AS6">
    <cfRule type="cellIs" dxfId="2429" priority="2424" stopIfTrue="1" operator="equal">
      <formula>$B$5</formula>
    </cfRule>
  </conditionalFormatting>
  <conditionalFormatting sqref="AP6:AS6">
    <cfRule type="cellIs" dxfId="2428" priority="2423" stopIfTrue="1" operator="equal">
      <formula>$B$5</formula>
    </cfRule>
  </conditionalFormatting>
  <conditionalFormatting sqref="AP6:AS6">
    <cfRule type="cellIs" dxfId="2427" priority="2422" stopIfTrue="1" operator="equal">
      <formula>$B$5</formula>
    </cfRule>
  </conditionalFormatting>
  <conditionalFormatting sqref="AP6:AS6">
    <cfRule type="cellIs" dxfId="2426" priority="2421" stopIfTrue="1" operator="equal">
      <formula>$B$5</formula>
    </cfRule>
  </conditionalFormatting>
  <conditionalFormatting sqref="AP6:AS6">
    <cfRule type="cellIs" dxfId="2425" priority="2420" stopIfTrue="1" operator="equal">
      <formula>$B$5</formula>
    </cfRule>
  </conditionalFormatting>
  <conditionalFormatting sqref="AP6:AS6">
    <cfRule type="cellIs" dxfId="2424" priority="2419" stopIfTrue="1" operator="equal">
      <formula>$B$5</formula>
    </cfRule>
  </conditionalFormatting>
  <conditionalFormatting sqref="AP6:AR6">
    <cfRule type="cellIs" dxfId="2423" priority="2418" stopIfTrue="1" operator="equal">
      <formula>$B$5</formula>
    </cfRule>
  </conditionalFormatting>
  <conditionalFormatting sqref="AP6:AS6">
    <cfRule type="cellIs" dxfId="2422" priority="2417" stopIfTrue="1" operator="equal">
      <formula>$B$5</formula>
    </cfRule>
  </conditionalFormatting>
  <conditionalFormatting sqref="AZ6:BC6">
    <cfRule type="cellIs" dxfId="2421" priority="2416" stopIfTrue="1" operator="equal">
      <formula>$B$5</formula>
    </cfRule>
  </conditionalFormatting>
  <conditionalFormatting sqref="AZ6:BC6">
    <cfRule type="cellIs" dxfId="2420" priority="2415" stopIfTrue="1" operator="equal">
      <formula>$B$5</formula>
    </cfRule>
  </conditionalFormatting>
  <conditionalFormatting sqref="AZ6:BC6">
    <cfRule type="cellIs" dxfId="2419" priority="2414" stopIfTrue="1" operator="equal">
      <formula>$B$5</formula>
    </cfRule>
  </conditionalFormatting>
  <conditionalFormatting sqref="AZ6:BC6">
    <cfRule type="cellIs" dxfId="2418" priority="2413" stopIfTrue="1" operator="equal">
      <formula>$B$5</formula>
    </cfRule>
  </conditionalFormatting>
  <conditionalFormatting sqref="AZ6:BC6">
    <cfRule type="cellIs" dxfId="2417" priority="2412" stopIfTrue="1" operator="equal">
      <formula>$B$5</formula>
    </cfRule>
  </conditionalFormatting>
  <conditionalFormatting sqref="AZ6:BC6">
    <cfRule type="cellIs" dxfId="2416" priority="2411" stopIfTrue="1" operator="equal">
      <formula>$B$5</formula>
    </cfRule>
  </conditionalFormatting>
  <conditionalFormatting sqref="AZ6:BC6">
    <cfRule type="cellIs" dxfId="2415" priority="2410" stopIfTrue="1" operator="equal">
      <formula>$B$5</formula>
    </cfRule>
  </conditionalFormatting>
  <conditionalFormatting sqref="AZ6:BC6">
    <cfRule type="cellIs" dxfId="2414" priority="2409" stopIfTrue="1" operator="equal">
      <formula>$B$5</formula>
    </cfRule>
  </conditionalFormatting>
  <conditionalFormatting sqref="AZ6:BB6">
    <cfRule type="cellIs" dxfId="2413" priority="2408" stopIfTrue="1" operator="equal">
      <formula>$B$5</formula>
    </cfRule>
  </conditionalFormatting>
  <conditionalFormatting sqref="AZ6:BC6">
    <cfRule type="cellIs" dxfId="2412" priority="2407" stopIfTrue="1" operator="equal">
      <formula>$B$5</formula>
    </cfRule>
  </conditionalFormatting>
  <conditionalFormatting sqref="BE6:BH6">
    <cfRule type="cellIs" dxfId="2411" priority="2406" stopIfTrue="1" operator="equal">
      <formula>$B$5</formula>
    </cfRule>
  </conditionalFormatting>
  <conditionalFormatting sqref="BE6:BH6">
    <cfRule type="cellIs" dxfId="2410" priority="2405" stopIfTrue="1" operator="equal">
      <formula>$B$5</formula>
    </cfRule>
  </conditionalFormatting>
  <conditionalFormatting sqref="BE6:BH6">
    <cfRule type="cellIs" dxfId="2409" priority="2404" stopIfTrue="1" operator="equal">
      <formula>$B$5</formula>
    </cfRule>
  </conditionalFormatting>
  <conditionalFormatting sqref="BE6:BH6">
    <cfRule type="cellIs" dxfId="2408" priority="2403" stopIfTrue="1" operator="equal">
      <formula>$B$5</formula>
    </cfRule>
  </conditionalFormatting>
  <conditionalFormatting sqref="BE6:BH6">
    <cfRule type="cellIs" dxfId="2407" priority="2402" stopIfTrue="1" operator="equal">
      <formula>$B$5</formula>
    </cfRule>
  </conditionalFormatting>
  <conditionalFormatting sqref="BE6:BH6">
    <cfRule type="cellIs" dxfId="2406" priority="2401" stopIfTrue="1" operator="equal">
      <formula>$B$5</formula>
    </cfRule>
  </conditionalFormatting>
  <conditionalFormatting sqref="BE6:BH6">
    <cfRule type="cellIs" dxfId="2405" priority="2400" stopIfTrue="1" operator="equal">
      <formula>$B$5</formula>
    </cfRule>
  </conditionalFormatting>
  <conditionalFormatting sqref="BE6:BH6">
    <cfRule type="cellIs" dxfId="2404" priority="2399" stopIfTrue="1" operator="equal">
      <formula>$B$5</formula>
    </cfRule>
  </conditionalFormatting>
  <conditionalFormatting sqref="BE6:BH6">
    <cfRule type="cellIs" dxfId="2403" priority="2398" stopIfTrue="1" operator="equal">
      <formula>$B$5</formula>
    </cfRule>
  </conditionalFormatting>
  <conditionalFormatting sqref="BE6:BG6">
    <cfRule type="cellIs" dxfId="2402" priority="2397" stopIfTrue="1" operator="equal">
      <formula>$B$5</formula>
    </cfRule>
  </conditionalFormatting>
  <conditionalFormatting sqref="BE6:BH6">
    <cfRule type="cellIs" dxfId="2401" priority="2396" stopIfTrue="1" operator="equal">
      <formula>$B$5</formula>
    </cfRule>
  </conditionalFormatting>
  <conditionalFormatting sqref="BJ6:BM6">
    <cfRule type="cellIs" dxfId="2400" priority="2395" stopIfTrue="1" operator="equal">
      <formula>$B$5</formula>
    </cfRule>
  </conditionalFormatting>
  <conditionalFormatting sqref="BJ6:BM6">
    <cfRule type="cellIs" dxfId="2399" priority="2394" stopIfTrue="1" operator="equal">
      <formula>$B$5</formula>
    </cfRule>
  </conditionalFormatting>
  <conditionalFormatting sqref="BJ6:BM6">
    <cfRule type="cellIs" dxfId="2398" priority="2393" stopIfTrue="1" operator="equal">
      <formula>$B$5</formula>
    </cfRule>
  </conditionalFormatting>
  <conditionalFormatting sqref="BJ6:BM6">
    <cfRule type="cellIs" dxfId="2397" priority="2392" stopIfTrue="1" operator="equal">
      <formula>$B$5</formula>
    </cfRule>
  </conditionalFormatting>
  <conditionalFormatting sqref="BJ6:BM6">
    <cfRule type="cellIs" dxfId="2396" priority="2391" stopIfTrue="1" operator="equal">
      <formula>$B$5</formula>
    </cfRule>
  </conditionalFormatting>
  <conditionalFormatting sqref="BJ6:BM6">
    <cfRule type="cellIs" dxfId="2395" priority="2390" stopIfTrue="1" operator="equal">
      <formula>$B$5</formula>
    </cfRule>
  </conditionalFormatting>
  <conditionalFormatting sqref="BJ6:BM6">
    <cfRule type="cellIs" dxfId="2394" priority="2389" stopIfTrue="1" operator="equal">
      <formula>$B$5</formula>
    </cfRule>
  </conditionalFormatting>
  <conditionalFormatting sqref="BJ6:BM6">
    <cfRule type="cellIs" dxfId="2393" priority="2388" stopIfTrue="1" operator="equal">
      <formula>$B$5</formula>
    </cfRule>
  </conditionalFormatting>
  <conditionalFormatting sqref="BJ6:BM6">
    <cfRule type="cellIs" dxfId="2392" priority="2387" stopIfTrue="1" operator="equal">
      <formula>$B$5</formula>
    </cfRule>
  </conditionalFormatting>
  <conditionalFormatting sqref="BJ6:BM6">
    <cfRule type="cellIs" dxfId="2391" priority="2386" stopIfTrue="1" operator="equal">
      <formula>$B$5</formula>
    </cfRule>
  </conditionalFormatting>
  <conditionalFormatting sqref="BJ6:BL6">
    <cfRule type="cellIs" dxfId="2390" priority="2385" stopIfTrue="1" operator="equal">
      <formula>$B$5</formula>
    </cfRule>
  </conditionalFormatting>
  <conditionalFormatting sqref="BJ6:BM6">
    <cfRule type="cellIs" dxfId="2389" priority="2384" stopIfTrue="1" operator="equal">
      <formula>$B$5</formula>
    </cfRule>
  </conditionalFormatting>
  <conditionalFormatting sqref="BO6:BR6">
    <cfRule type="cellIs" dxfId="2388" priority="2383" stopIfTrue="1" operator="equal">
      <formula>$B$5</formula>
    </cfRule>
  </conditionalFormatting>
  <conditionalFormatting sqref="BO6:BR6">
    <cfRule type="cellIs" dxfId="2387" priority="2382" stopIfTrue="1" operator="equal">
      <formula>$B$5</formula>
    </cfRule>
  </conditionalFormatting>
  <conditionalFormatting sqref="BO6:BR6">
    <cfRule type="cellIs" dxfId="2386" priority="2381" stopIfTrue="1" operator="equal">
      <formula>$B$5</formula>
    </cfRule>
  </conditionalFormatting>
  <conditionalFormatting sqref="BO6:BR6">
    <cfRule type="cellIs" dxfId="2385" priority="2380" stopIfTrue="1" operator="equal">
      <formula>$B$5</formula>
    </cfRule>
  </conditionalFormatting>
  <conditionalFormatting sqref="BO6:BR6">
    <cfRule type="cellIs" dxfId="2384" priority="2379" stopIfTrue="1" operator="equal">
      <formula>$B$5</formula>
    </cfRule>
  </conditionalFormatting>
  <conditionalFormatting sqref="BO6:BR6">
    <cfRule type="cellIs" dxfId="2383" priority="2378" stopIfTrue="1" operator="equal">
      <formula>$B$5</formula>
    </cfRule>
  </conditionalFormatting>
  <conditionalFormatting sqref="BO6:BR6">
    <cfRule type="cellIs" dxfId="2382" priority="2377" stopIfTrue="1" operator="equal">
      <formula>$B$5</formula>
    </cfRule>
  </conditionalFormatting>
  <conditionalFormatting sqref="BO6:BR6">
    <cfRule type="cellIs" dxfId="2381" priority="2376" stopIfTrue="1" operator="equal">
      <formula>$B$5</formula>
    </cfRule>
  </conditionalFormatting>
  <conditionalFormatting sqref="BO6:BR6">
    <cfRule type="cellIs" dxfId="2380" priority="2375" stopIfTrue="1" operator="equal">
      <formula>$B$5</formula>
    </cfRule>
  </conditionalFormatting>
  <conditionalFormatting sqref="BO6:BR6">
    <cfRule type="cellIs" dxfId="2379" priority="2374" stopIfTrue="1" operator="equal">
      <formula>$B$5</formula>
    </cfRule>
  </conditionalFormatting>
  <conditionalFormatting sqref="BO6:BR6">
    <cfRule type="cellIs" dxfId="2378" priority="2373" stopIfTrue="1" operator="equal">
      <formula>$B$5</formula>
    </cfRule>
  </conditionalFormatting>
  <conditionalFormatting sqref="BO6:BQ6">
    <cfRule type="cellIs" dxfId="2377" priority="2372" stopIfTrue="1" operator="equal">
      <formula>$B$5</formula>
    </cfRule>
  </conditionalFormatting>
  <conditionalFormatting sqref="BO6:BR6">
    <cfRule type="cellIs" dxfId="2376" priority="2371" stopIfTrue="1" operator="equal">
      <formula>$B$5</formula>
    </cfRule>
  </conditionalFormatting>
  <conditionalFormatting sqref="B6">
    <cfRule type="cellIs" dxfId="2375" priority="2370" stopIfTrue="1" operator="equal">
      <formula>$B$5</formula>
    </cfRule>
  </conditionalFormatting>
  <conditionalFormatting sqref="G6:I6">
    <cfRule type="cellIs" dxfId="2374" priority="2369" stopIfTrue="1" operator="equal">
      <formula>$B$5</formula>
    </cfRule>
  </conditionalFormatting>
  <conditionalFormatting sqref="G6:J6">
    <cfRule type="cellIs" dxfId="2373" priority="2368" stopIfTrue="1" operator="equal">
      <formula>$B$5</formula>
    </cfRule>
  </conditionalFormatting>
  <conditionalFormatting sqref="G6:J6">
    <cfRule type="cellIs" dxfId="2372" priority="2367" stopIfTrue="1" operator="equal">
      <formula>$B$5</formula>
    </cfRule>
  </conditionalFormatting>
  <conditionalFormatting sqref="Q6:T6">
    <cfRule type="cellIs" dxfId="2371" priority="2366" stopIfTrue="1" operator="equal">
      <formula>$B$5</formula>
    </cfRule>
  </conditionalFormatting>
  <conditionalFormatting sqref="Q6:S6">
    <cfRule type="cellIs" dxfId="2370" priority="2365" stopIfTrue="1" operator="equal">
      <formula>$B$5</formula>
    </cfRule>
  </conditionalFormatting>
  <conditionalFormatting sqref="Q6:T6">
    <cfRule type="cellIs" dxfId="2369" priority="2364" stopIfTrue="1" operator="equal">
      <formula>$B$5</formula>
    </cfRule>
  </conditionalFormatting>
  <conditionalFormatting sqref="Q6:S6">
    <cfRule type="cellIs" dxfId="2368" priority="2363" stopIfTrue="1" operator="equal">
      <formula>$B$5</formula>
    </cfRule>
  </conditionalFormatting>
  <conditionalFormatting sqref="Q6:T6">
    <cfRule type="cellIs" dxfId="2367" priority="2362" stopIfTrue="1" operator="equal">
      <formula>$B$5</formula>
    </cfRule>
  </conditionalFormatting>
  <conditionalFormatting sqref="Q6:T6">
    <cfRule type="cellIs" dxfId="2366" priority="2361" stopIfTrue="1" operator="equal">
      <formula>$B$5</formula>
    </cfRule>
  </conditionalFormatting>
  <conditionalFormatting sqref="V6:Y6">
    <cfRule type="cellIs" dxfId="2365" priority="2360" stopIfTrue="1" operator="equal">
      <formula>$B$5</formula>
    </cfRule>
  </conditionalFormatting>
  <conditionalFormatting sqref="V6:Y6">
    <cfRule type="cellIs" dxfId="2364" priority="2359" stopIfTrue="1" operator="equal">
      <formula>$B$5</formula>
    </cfRule>
  </conditionalFormatting>
  <conditionalFormatting sqref="V6:X6">
    <cfRule type="cellIs" dxfId="2363" priority="2358" stopIfTrue="1" operator="equal">
      <formula>$B$5</formula>
    </cfRule>
  </conditionalFormatting>
  <conditionalFormatting sqref="V6:Y6">
    <cfRule type="cellIs" dxfId="2362" priority="2357" stopIfTrue="1" operator="equal">
      <formula>$B$5</formula>
    </cfRule>
  </conditionalFormatting>
  <conditionalFormatting sqref="V6:Y6">
    <cfRule type="cellIs" dxfId="2361" priority="2356" stopIfTrue="1" operator="equal">
      <formula>$B$5</formula>
    </cfRule>
  </conditionalFormatting>
  <conditionalFormatting sqref="V6:X6">
    <cfRule type="cellIs" dxfId="2360" priority="2355" stopIfTrue="1" operator="equal">
      <formula>$B$5</formula>
    </cfRule>
  </conditionalFormatting>
  <conditionalFormatting sqref="V6:Y6">
    <cfRule type="cellIs" dxfId="2359" priority="2354" stopIfTrue="1" operator="equal">
      <formula>$B$5</formula>
    </cfRule>
  </conditionalFormatting>
  <conditionalFormatting sqref="V6:X6">
    <cfRule type="cellIs" dxfId="2358" priority="2353" stopIfTrue="1" operator="equal">
      <formula>$B$5</formula>
    </cfRule>
  </conditionalFormatting>
  <conditionalFormatting sqref="V6:Y6">
    <cfRule type="cellIs" dxfId="2357" priority="2352" stopIfTrue="1" operator="equal">
      <formula>$B$5</formula>
    </cfRule>
  </conditionalFormatting>
  <conditionalFormatting sqref="V6:Y6">
    <cfRule type="cellIs" dxfId="2356" priority="2351" stopIfTrue="1" operator="equal">
      <formula>$B$5</formula>
    </cfRule>
  </conditionalFormatting>
  <conditionalFormatting sqref="AA6:AD6">
    <cfRule type="cellIs" dxfId="2355" priority="2350" stopIfTrue="1" operator="equal">
      <formula>$B$5</formula>
    </cfRule>
  </conditionalFormatting>
  <conditionalFormatting sqref="AA6:AD6">
    <cfRule type="cellIs" dxfId="2354" priority="2349" stopIfTrue="1" operator="equal">
      <formula>$B$5</formula>
    </cfRule>
  </conditionalFormatting>
  <conditionalFormatting sqref="AA6:AD6">
    <cfRule type="cellIs" dxfId="2353" priority="2348" stopIfTrue="1" operator="equal">
      <formula>$B$5</formula>
    </cfRule>
  </conditionalFormatting>
  <conditionalFormatting sqref="AA6:AC6">
    <cfRule type="cellIs" dxfId="2352" priority="2347" stopIfTrue="1" operator="equal">
      <formula>$B$5</formula>
    </cfRule>
  </conditionalFormatting>
  <conditionalFormatting sqref="AA6:AD6">
    <cfRule type="cellIs" dxfId="2351" priority="2346" stopIfTrue="1" operator="equal">
      <formula>$B$5</formula>
    </cfRule>
  </conditionalFormatting>
  <conditionalFormatting sqref="AA6:AD6">
    <cfRule type="cellIs" dxfId="2350" priority="2345" stopIfTrue="1" operator="equal">
      <formula>$B$5</formula>
    </cfRule>
  </conditionalFormatting>
  <conditionalFormatting sqref="AA6:AD6">
    <cfRule type="cellIs" dxfId="2349" priority="2344" stopIfTrue="1" operator="equal">
      <formula>$B$5</formula>
    </cfRule>
  </conditionalFormatting>
  <conditionalFormatting sqref="AA6:AC6">
    <cfRule type="cellIs" dxfId="2348" priority="2343" stopIfTrue="1" operator="equal">
      <formula>$B$5</formula>
    </cfRule>
  </conditionalFormatting>
  <conditionalFormatting sqref="AA6:AD6">
    <cfRule type="cellIs" dxfId="2347" priority="2342" stopIfTrue="1" operator="equal">
      <formula>$B$5</formula>
    </cfRule>
  </conditionalFormatting>
  <conditionalFormatting sqref="AA6:AD6">
    <cfRule type="cellIs" dxfId="2346" priority="2341" stopIfTrue="1" operator="equal">
      <formula>$B$5</formula>
    </cfRule>
  </conditionalFormatting>
  <conditionalFormatting sqref="AA6:AC6">
    <cfRule type="cellIs" dxfId="2345" priority="2340" stopIfTrue="1" operator="equal">
      <formula>$B$5</formula>
    </cfRule>
  </conditionalFormatting>
  <conditionalFormatting sqref="AA6:AD6">
    <cfRule type="cellIs" dxfId="2344" priority="2339" stopIfTrue="1" operator="equal">
      <formula>$B$5</formula>
    </cfRule>
  </conditionalFormatting>
  <conditionalFormatting sqref="AA6:AC6">
    <cfRule type="cellIs" dxfId="2343" priority="2338" stopIfTrue="1" operator="equal">
      <formula>$B$5</formula>
    </cfRule>
  </conditionalFormatting>
  <conditionalFormatting sqref="AA6:AD6">
    <cfRule type="cellIs" dxfId="2342" priority="2337" stopIfTrue="1" operator="equal">
      <formula>$B$5</formula>
    </cfRule>
  </conditionalFormatting>
  <conditionalFormatting sqref="AA6:AD6">
    <cfRule type="cellIs" dxfId="2341" priority="2336" stopIfTrue="1" operator="equal">
      <formula>$B$5</formula>
    </cfRule>
  </conditionalFormatting>
  <conditionalFormatting sqref="AF6:AI6">
    <cfRule type="cellIs" dxfId="2340" priority="2335" stopIfTrue="1" operator="equal">
      <formula>$B$5</formula>
    </cfRule>
  </conditionalFormatting>
  <conditionalFormatting sqref="AF6:AI6">
    <cfRule type="cellIs" dxfId="2339" priority="2334" stopIfTrue="1" operator="equal">
      <formula>$B$5</formula>
    </cfRule>
  </conditionalFormatting>
  <conditionalFormatting sqref="AF6:AI6">
    <cfRule type="cellIs" dxfId="2338" priority="2333" stopIfTrue="1" operator="equal">
      <formula>$B$5</formula>
    </cfRule>
  </conditionalFormatting>
  <conditionalFormatting sqref="AF6:AI6">
    <cfRule type="cellIs" dxfId="2337" priority="2332" stopIfTrue="1" operator="equal">
      <formula>$B$5</formula>
    </cfRule>
  </conditionalFormatting>
  <conditionalFormatting sqref="AF6:AH6">
    <cfRule type="cellIs" dxfId="2336" priority="2331" stopIfTrue="1" operator="equal">
      <formula>$B$5</formula>
    </cfRule>
  </conditionalFormatting>
  <conditionalFormatting sqref="AF6:AI6">
    <cfRule type="cellIs" dxfId="2335" priority="2330" stopIfTrue="1" operator="equal">
      <formula>$B$5</formula>
    </cfRule>
  </conditionalFormatting>
  <conditionalFormatting sqref="AF6:AI6">
    <cfRule type="cellIs" dxfId="2334" priority="2329" stopIfTrue="1" operator="equal">
      <formula>$B$5</formula>
    </cfRule>
  </conditionalFormatting>
  <conditionalFormatting sqref="AF6:AI6">
    <cfRule type="cellIs" dxfId="2333" priority="2328" stopIfTrue="1" operator="equal">
      <formula>$B$5</formula>
    </cfRule>
  </conditionalFormatting>
  <conditionalFormatting sqref="AF6:AI6">
    <cfRule type="cellIs" dxfId="2332" priority="2327" stopIfTrue="1" operator="equal">
      <formula>$B$5</formula>
    </cfRule>
  </conditionalFormatting>
  <conditionalFormatting sqref="AF6:AH6">
    <cfRule type="cellIs" dxfId="2331" priority="2326" stopIfTrue="1" operator="equal">
      <formula>$B$5</formula>
    </cfRule>
  </conditionalFormatting>
  <conditionalFormatting sqref="AF6:AI6">
    <cfRule type="cellIs" dxfId="2330" priority="2325" stopIfTrue="1" operator="equal">
      <formula>$B$5</formula>
    </cfRule>
  </conditionalFormatting>
  <conditionalFormatting sqref="AF6:AI6">
    <cfRule type="cellIs" dxfId="2329" priority="2324" stopIfTrue="1" operator="equal">
      <formula>$B$5</formula>
    </cfRule>
  </conditionalFormatting>
  <conditionalFormatting sqref="AF6:AI6">
    <cfRule type="cellIs" dxfId="2328" priority="2323" stopIfTrue="1" operator="equal">
      <formula>$B$5</formula>
    </cfRule>
  </conditionalFormatting>
  <conditionalFormatting sqref="AF6:AH6">
    <cfRule type="cellIs" dxfId="2327" priority="2322" stopIfTrue="1" operator="equal">
      <formula>$B$5</formula>
    </cfRule>
  </conditionalFormatting>
  <conditionalFormatting sqref="AF6:AI6">
    <cfRule type="cellIs" dxfId="2326" priority="2321" stopIfTrue="1" operator="equal">
      <formula>$B$5</formula>
    </cfRule>
  </conditionalFormatting>
  <conditionalFormatting sqref="AF6:AI6">
    <cfRule type="cellIs" dxfId="2325" priority="2320" stopIfTrue="1" operator="equal">
      <formula>$B$5</formula>
    </cfRule>
  </conditionalFormatting>
  <conditionalFormatting sqref="AF6:AH6">
    <cfRule type="cellIs" dxfId="2324" priority="2319" stopIfTrue="1" operator="equal">
      <formula>$B$5</formula>
    </cfRule>
  </conditionalFormatting>
  <conditionalFormatting sqref="AF6:AI6">
    <cfRule type="cellIs" dxfId="2323" priority="2318" stopIfTrue="1" operator="equal">
      <formula>$B$5</formula>
    </cfRule>
  </conditionalFormatting>
  <conditionalFormatting sqref="AF6:AH6">
    <cfRule type="cellIs" dxfId="2322" priority="2317" stopIfTrue="1" operator="equal">
      <formula>$B$5</formula>
    </cfRule>
  </conditionalFormatting>
  <conditionalFormatting sqref="AF6:AI6">
    <cfRule type="cellIs" dxfId="2321" priority="2316" stopIfTrue="1" operator="equal">
      <formula>$B$5</formula>
    </cfRule>
  </conditionalFormatting>
  <conditionalFormatting sqref="AF6:AI6">
    <cfRule type="cellIs" dxfId="2320" priority="2315" stopIfTrue="1" operator="equal">
      <formula>$B$5</formula>
    </cfRule>
  </conditionalFormatting>
  <conditionalFormatting sqref="AK6:AN6">
    <cfRule type="cellIs" dxfId="2319" priority="2314" stopIfTrue="1" operator="equal">
      <formula>$B$5</formula>
    </cfRule>
  </conditionalFormatting>
  <conditionalFormatting sqref="AK6:AN6">
    <cfRule type="cellIs" dxfId="2318" priority="2313" stopIfTrue="1" operator="equal">
      <formula>$B$5</formula>
    </cfRule>
  </conditionalFormatting>
  <conditionalFormatting sqref="AK6:AN6">
    <cfRule type="cellIs" dxfId="2317" priority="2312" stopIfTrue="1" operator="equal">
      <formula>$B$5</formula>
    </cfRule>
  </conditionalFormatting>
  <conditionalFormatting sqref="AK6:AN6">
    <cfRule type="cellIs" dxfId="2316" priority="2311" stopIfTrue="1" operator="equal">
      <formula>$B$5</formula>
    </cfRule>
  </conditionalFormatting>
  <conditionalFormatting sqref="AK6:AN6">
    <cfRule type="cellIs" dxfId="2315" priority="2310" stopIfTrue="1" operator="equal">
      <formula>$B$5</formula>
    </cfRule>
  </conditionalFormatting>
  <conditionalFormatting sqref="AK6:AM6">
    <cfRule type="cellIs" dxfId="2314" priority="2309" stopIfTrue="1" operator="equal">
      <formula>$B$5</formula>
    </cfRule>
  </conditionalFormatting>
  <conditionalFormatting sqref="AK6:AN6">
    <cfRule type="cellIs" dxfId="2313" priority="2308" stopIfTrue="1" operator="equal">
      <formula>$B$5</formula>
    </cfRule>
  </conditionalFormatting>
  <conditionalFormatting sqref="AK6:AN6">
    <cfRule type="cellIs" dxfId="2312" priority="2307" stopIfTrue="1" operator="equal">
      <formula>$B$5</formula>
    </cfRule>
  </conditionalFormatting>
  <conditionalFormatting sqref="AK6:AN6">
    <cfRule type="cellIs" dxfId="2311" priority="2306" stopIfTrue="1" operator="equal">
      <formula>$B$5</formula>
    </cfRule>
  </conditionalFormatting>
  <conditionalFormatting sqref="AK6:AN6">
    <cfRule type="cellIs" dxfId="2310" priority="2305" stopIfTrue="1" operator="equal">
      <formula>$B$5</formula>
    </cfRule>
  </conditionalFormatting>
  <conditionalFormatting sqref="AK6:AN6">
    <cfRule type="cellIs" dxfId="2309" priority="2304" stopIfTrue="1" operator="equal">
      <formula>$B$5</formula>
    </cfRule>
  </conditionalFormatting>
  <conditionalFormatting sqref="AK6:AM6">
    <cfRule type="cellIs" dxfId="2308" priority="2303" stopIfTrue="1" operator="equal">
      <formula>$B$5</formula>
    </cfRule>
  </conditionalFormatting>
  <conditionalFormatting sqref="AK6:AN6">
    <cfRule type="cellIs" dxfId="2307" priority="2302" stopIfTrue="1" operator="equal">
      <formula>$B$5</formula>
    </cfRule>
  </conditionalFormatting>
  <conditionalFormatting sqref="AK6:AN6">
    <cfRule type="cellIs" dxfId="2306" priority="2301" stopIfTrue="1" operator="equal">
      <formula>$B$5</formula>
    </cfRule>
  </conditionalFormatting>
  <conditionalFormatting sqref="AK6:AN6">
    <cfRule type="cellIs" dxfId="2305" priority="2300" stopIfTrue="1" operator="equal">
      <formula>$B$5</formula>
    </cfRule>
  </conditionalFormatting>
  <conditionalFormatting sqref="AK6:AN6">
    <cfRule type="cellIs" dxfId="2304" priority="2299" stopIfTrue="1" operator="equal">
      <formula>$B$5</formula>
    </cfRule>
  </conditionalFormatting>
  <conditionalFormatting sqref="AK6:AM6">
    <cfRule type="cellIs" dxfId="2303" priority="2298" stopIfTrue="1" operator="equal">
      <formula>$B$5</formula>
    </cfRule>
  </conditionalFormatting>
  <conditionalFormatting sqref="AK6:AN6">
    <cfRule type="cellIs" dxfId="2302" priority="2297" stopIfTrue="1" operator="equal">
      <formula>$B$5</formula>
    </cfRule>
  </conditionalFormatting>
  <conditionalFormatting sqref="AK6:AN6">
    <cfRule type="cellIs" dxfId="2301" priority="2296" stopIfTrue="1" operator="equal">
      <formula>$B$5</formula>
    </cfRule>
  </conditionalFormatting>
  <conditionalFormatting sqref="AK6:AN6">
    <cfRule type="cellIs" dxfId="2300" priority="2295" stopIfTrue="1" operator="equal">
      <formula>$B$5</formula>
    </cfRule>
  </conditionalFormatting>
  <conditionalFormatting sqref="AK6:AM6">
    <cfRule type="cellIs" dxfId="2299" priority="2294" stopIfTrue="1" operator="equal">
      <formula>$B$5</formula>
    </cfRule>
  </conditionalFormatting>
  <conditionalFormatting sqref="AK6:AN6">
    <cfRule type="cellIs" dxfId="2298" priority="2293" stopIfTrue="1" operator="equal">
      <formula>$B$5</formula>
    </cfRule>
  </conditionalFormatting>
  <conditionalFormatting sqref="AK6:AN6">
    <cfRule type="cellIs" dxfId="2297" priority="2292" stopIfTrue="1" operator="equal">
      <formula>$B$5</formula>
    </cfRule>
  </conditionalFormatting>
  <conditionalFormatting sqref="AK6:AM6">
    <cfRule type="cellIs" dxfId="2296" priority="2291" stopIfTrue="1" operator="equal">
      <formula>$B$5</formula>
    </cfRule>
  </conditionalFormatting>
  <conditionalFormatting sqref="AK6:AN6">
    <cfRule type="cellIs" dxfId="2295" priority="2290" stopIfTrue="1" operator="equal">
      <formula>$B$5</formula>
    </cfRule>
  </conditionalFormatting>
  <conditionalFormatting sqref="AK6:AM6">
    <cfRule type="cellIs" dxfId="2294" priority="2289" stopIfTrue="1" operator="equal">
      <formula>$B$5</formula>
    </cfRule>
  </conditionalFormatting>
  <conditionalFormatting sqref="AK6:AN6">
    <cfRule type="cellIs" dxfId="2293" priority="2288" stopIfTrue="1" operator="equal">
      <formula>$B$5</formula>
    </cfRule>
  </conditionalFormatting>
  <conditionalFormatting sqref="AK6:AN6">
    <cfRule type="cellIs" dxfId="2292" priority="2287" stopIfTrue="1" operator="equal">
      <formula>$B$5</formula>
    </cfRule>
  </conditionalFormatting>
  <conditionalFormatting sqref="AP6:AS6">
    <cfRule type="cellIs" dxfId="2291" priority="2286" stopIfTrue="1" operator="equal">
      <formula>$B$5</formula>
    </cfRule>
  </conditionalFormatting>
  <conditionalFormatting sqref="AP6:AS6">
    <cfRule type="cellIs" dxfId="2290" priority="2285" stopIfTrue="1" operator="equal">
      <formula>$B$5</formula>
    </cfRule>
  </conditionalFormatting>
  <conditionalFormatting sqref="AP6:AS6">
    <cfRule type="cellIs" dxfId="2289" priority="2284" stopIfTrue="1" operator="equal">
      <formula>$B$5</formula>
    </cfRule>
  </conditionalFormatting>
  <conditionalFormatting sqref="AP6:AS6">
    <cfRule type="cellIs" dxfId="2288" priority="2283" stopIfTrue="1" operator="equal">
      <formula>$B$5</formula>
    </cfRule>
  </conditionalFormatting>
  <conditionalFormatting sqref="AP6:AS6">
    <cfRule type="cellIs" dxfId="2287" priority="2282" stopIfTrue="1" operator="equal">
      <formula>$B$5</formula>
    </cfRule>
  </conditionalFormatting>
  <conditionalFormatting sqref="AP6:AS6">
    <cfRule type="cellIs" dxfId="2286" priority="2281" stopIfTrue="1" operator="equal">
      <formula>$B$5</formula>
    </cfRule>
  </conditionalFormatting>
  <conditionalFormatting sqref="AP6:AR6">
    <cfRule type="cellIs" dxfId="2285" priority="2280" stopIfTrue="1" operator="equal">
      <formula>$B$5</formula>
    </cfRule>
  </conditionalFormatting>
  <conditionalFormatting sqref="AP6:AS6">
    <cfRule type="cellIs" dxfId="2284" priority="2279" stopIfTrue="1" operator="equal">
      <formula>$B$5</formula>
    </cfRule>
  </conditionalFormatting>
  <conditionalFormatting sqref="AP6:AS6">
    <cfRule type="cellIs" dxfId="2283" priority="2278" stopIfTrue="1" operator="equal">
      <formula>$B$5</formula>
    </cfRule>
  </conditionalFormatting>
  <conditionalFormatting sqref="AP6:AS6">
    <cfRule type="cellIs" dxfId="2282" priority="2277" stopIfTrue="1" operator="equal">
      <formula>$B$5</formula>
    </cfRule>
  </conditionalFormatting>
  <conditionalFormatting sqref="AP6:AS6">
    <cfRule type="cellIs" dxfId="2281" priority="2276" stopIfTrue="1" operator="equal">
      <formula>$B$5</formula>
    </cfRule>
  </conditionalFormatting>
  <conditionalFormatting sqref="AP6:AS6">
    <cfRule type="cellIs" dxfId="2280" priority="2275" stopIfTrue="1" operator="equal">
      <formula>$B$5</formula>
    </cfRule>
  </conditionalFormatting>
  <conditionalFormatting sqref="AP6:AS6">
    <cfRule type="cellIs" dxfId="2279" priority="2274" stopIfTrue="1" operator="equal">
      <formula>$B$5</formula>
    </cfRule>
  </conditionalFormatting>
  <conditionalFormatting sqref="AP6:AR6">
    <cfRule type="cellIs" dxfId="2278" priority="2273" stopIfTrue="1" operator="equal">
      <formula>$B$5</formula>
    </cfRule>
  </conditionalFormatting>
  <conditionalFormatting sqref="AP6:AS6">
    <cfRule type="cellIs" dxfId="2277" priority="2272" stopIfTrue="1" operator="equal">
      <formula>$B$5</formula>
    </cfRule>
  </conditionalFormatting>
  <conditionalFormatting sqref="AP6:AS6">
    <cfRule type="cellIs" dxfId="2276" priority="2271" stopIfTrue="1" operator="equal">
      <formula>$B$5</formula>
    </cfRule>
  </conditionalFormatting>
  <conditionalFormatting sqref="AP6:AS6">
    <cfRule type="cellIs" dxfId="2275" priority="2270" stopIfTrue="1" operator="equal">
      <formula>$B$5</formula>
    </cfRule>
  </conditionalFormatting>
  <conditionalFormatting sqref="AP6:AS6">
    <cfRule type="cellIs" dxfId="2274" priority="2269" stopIfTrue="1" operator="equal">
      <formula>$B$5</formula>
    </cfRule>
  </conditionalFormatting>
  <conditionalFormatting sqref="AP6:AS6">
    <cfRule type="cellIs" dxfId="2273" priority="2268" stopIfTrue="1" operator="equal">
      <formula>$B$5</formula>
    </cfRule>
  </conditionalFormatting>
  <conditionalFormatting sqref="AP6:AR6">
    <cfRule type="cellIs" dxfId="2272" priority="2267" stopIfTrue="1" operator="equal">
      <formula>$B$5</formula>
    </cfRule>
  </conditionalFormatting>
  <conditionalFormatting sqref="AP6:AS6">
    <cfRule type="cellIs" dxfId="2271" priority="2266" stopIfTrue="1" operator="equal">
      <formula>$B$5</formula>
    </cfRule>
  </conditionalFormatting>
  <conditionalFormatting sqref="AP6:AS6">
    <cfRule type="cellIs" dxfId="2270" priority="2265" stopIfTrue="1" operator="equal">
      <formula>$B$5</formula>
    </cfRule>
  </conditionalFormatting>
  <conditionalFormatting sqref="AP6:AS6">
    <cfRule type="cellIs" dxfId="2269" priority="2264" stopIfTrue="1" operator="equal">
      <formula>$B$5</formula>
    </cfRule>
  </conditionalFormatting>
  <conditionalFormatting sqref="AP6:AS6">
    <cfRule type="cellIs" dxfId="2268" priority="2263" stopIfTrue="1" operator="equal">
      <formula>$B$5</formula>
    </cfRule>
  </conditionalFormatting>
  <conditionalFormatting sqref="AP6:AR6">
    <cfRule type="cellIs" dxfId="2267" priority="2262" stopIfTrue="1" operator="equal">
      <formula>$B$5</formula>
    </cfRule>
  </conditionalFormatting>
  <conditionalFormatting sqref="AP6:AS6">
    <cfRule type="cellIs" dxfId="2266" priority="2261" stopIfTrue="1" operator="equal">
      <formula>$B$5</formula>
    </cfRule>
  </conditionalFormatting>
  <conditionalFormatting sqref="AP6:AS6">
    <cfRule type="cellIs" dxfId="2265" priority="2260" stopIfTrue="1" operator="equal">
      <formula>$B$5</formula>
    </cfRule>
  </conditionalFormatting>
  <conditionalFormatting sqref="AP6:AS6">
    <cfRule type="cellIs" dxfId="2264" priority="2259" stopIfTrue="1" operator="equal">
      <formula>$B$5</formula>
    </cfRule>
  </conditionalFormatting>
  <conditionalFormatting sqref="AP6:AR6">
    <cfRule type="cellIs" dxfId="2263" priority="2258" stopIfTrue="1" operator="equal">
      <formula>$B$5</formula>
    </cfRule>
  </conditionalFormatting>
  <conditionalFormatting sqref="AP6:AS6">
    <cfRule type="cellIs" dxfId="2262" priority="2257" stopIfTrue="1" operator="equal">
      <formula>$B$5</formula>
    </cfRule>
  </conditionalFormatting>
  <conditionalFormatting sqref="AP6:AS6">
    <cfRule type="cellIs" dxfId="2261" priority="2256" stopIfTrue="1" operator="equal">
      <formula>$B$5</formula>
    </cfRule>
  </conditionalFormatting>
  <conditionalFormatting sqref="AP6:AR6">
    <cfRule type="cellIs" dxfId="2260" priority="2255" stopIfTrue="1" operator="equal">
      <formula>$B$5</formula>
    </cfRule>
  </conditionalFormatting>
  <conditionalFormatting sqref="AP6:AS6">
    <cfRule type="cellIs" dxfId="2259" priority="2254" stopIfTrue="1" operator="equal">
      <formula>$B$5</formula>
    </cfRule>
  </conditionalFormatting>
  <conditionalFormatting sqref="AP6:AR6">
    <cfRule type="cellIs" dxfId="2258" priority="2253" stopIfTrue="1" operator="equal">
      <formula>$B$5</formula>
    </cfRule>
  </conditionalFormatting>
  <conditionalFormatting sqref="AP6:AS6">
    <cfRule type="cellIs" dxfId="2257" priority="2252" stopIfTrue="1" operator="equal">
      <formula>$B$5</formula>
    </cfRule>
  </conditionalFormatting>
  <conditionalFormatting sqref="AP6:AS6">
    <cfRule type="cellIs" dxfId="2256" priority="2251" stopIfTrue="1" operator="equal">
      <formula>$B$5</formula>
    </cfRule>
  </conditionalFormatting>
  <conditionalFormatting sqref="AU6:AX6">
    <cfRule type="cellIs" dxfId="2255" priority="2250" stopIfTrue="1" operator="equal">
      <formula>$B$5</formula>
    </cfRule>
  </conditionalFormatting>
  <conditionalFormatting sqref="AU6:AX6">
    <cfRule type="cellIs" dxfId="2254" priority="2249" stopIfTrue="1" operator="equal">
      <formula>$B$5</formula>
    </cfRule>
  </conditionalFormatting>
  <conditionalFormatting sqref="AU6:AX6">
    <cfRule type="cellIs" dxfId="2253" priority="2248" stopIfTrue="1" operator="equal">
      <formula>$B$5</formula>
    </cfRule>
  </conditionalFormatting>
  <conditionalFormatting sqref="AU6:AX6">
    <cfRule type="cellIs" dxfId="2252" priority="2247" stopIfTrue="1" operator="equal">
      <formula>$B$5</formula>
    </cfRule>
  </conditionalFormatting>
  <conditionalFormatting sqref="AU6:AX6">
    <cfRule type="cellIs" dxfId="2251" priority="2246" stopIfTrue="1" operator="equal">
      <formula>$B$5</formula>
    </cfRule>
  </conditionalFormatting>
  <conditionalFormatting sqref="AU6:AX6">
    <cfRule type="cellIs" dxfId="2250" priority="2245" stopIfTrue="1" operator="equal">
      <formula>$B$5</formula>
    </cfRule>
  </conditionalFormatting>
  <conditionalFormatting sqref="AU6:AX6">
    <cfRule type="cellIs" dxfId="2249" priority="2244" stopIfTrue="1" operator="equal">
      <formula>$B$5</formula>
    </cfRule>
  </conditionalFormatting>
  <conditionalFormatting sqref="AU6:AX6">
    <cfRule type="cellIs" dxfId="2248" priority="2243" stopIfTrue="1" operator="equal">
      <formula>$B$5</formula>
    </cfRule>
  </conditionalFormatting>
  <conditionalFormatting sqref="AU6:AW6">
    <cfRule type="cellIs" dxfId="2247" priority="2242" stopIfTrue="1" operator="equal">
      <formula>$B$5</formula>
    </cfRule>
  </conditionalFormatting>
  <conditionalFormatting sqref="AU6:AX6">
    <cfRule type="cellIs" dxfId="2246" priority="2241" stopIfTrue="1" operator="equal">
      <formula>$B$5</formula>
    </cfRule>
  </conditionalFormatting>
  <conditionalFormatting sqref="AU6:AX6">
    <cfRule type="cellIs" dxfId="2245" priority="2240" stopIfTrue="1" operator="equal">
      <formula>$B$5</formula>
    </cfRule>
  </conditionalFormatting>
  <conditionalFormatting sqref="AU6:AX6">
    <cfRule type="cellIs" dxfId="2244" priority="2239" stopIfTrue="1" operator="equal">
      <formula>$B$5</formula>
    </cfRule>
  </conditionalFormatting>
  <conditionalFormatting sqref="AU6:AX6">
    <cfRule type="cellIs" dxfId="2243" priority="2238" stopIfTrue="1" operator="equal">
      <formula>$B$5</formula>
    </cfRule>
  </conditionalFormatting>
  <conditionalFormatting sqref="AU6:AX6">
    <cfRule type="cellIs" dxfId="2242" priority="2237" stopIfTrue="1" operator="equal">
      <formula>$B$5</formula>
    </cfRule>
  </conditionalFormatting>
  <conditionalFormatting sqref="AU6:AX6">
    <cfRule type="cellIs" dxfId="2241" priority="2236" stopIfTrue="1" operator="equal">
      <formula>$B$5</formula>
    </cfRule>
  </conditionalFormatting>
  <conditionalFormatting sqref="AU6:AX6">
    <cfRule type="cellIs" dxfId="2240" priority="2235" stopIfTrue="1" operator="equal">
      <formula>$B$5</formula>
    </cfRule>
  </conditionalFormatting>
  <conditionalFormatting sqref="AU6:AW6">
    <cfRule type="cellIs" dxfId="2239" priority="2234" stopIfTrue="1" operator="equal">
      <formula>$B$5</formula>
    </cfRule>
  </conditionalFormatting>
  <conditionalFormatting sqref="AU6:AX6">
    <cfRule type="cellIs" dxfId="2238" priority="2233" stopIfTrue="1" operator="equal">
      <formula>$B$5</formula>
    </cfRule>
  </conditionalFormatting>
  <conditionalFormatting sqref="AU6:AX6">
    <cfRule type="cellIs" dxfId="2237" priority="2232" stopIfTrue="1" operator="equal">
      <formula>$B$5</formula>
    </cfRule>
  </conditionalFormatting>
  <conditionalFormatting sqref="AU6:AX6">
    <cfRule type="cellIs" dxfId="2236" priority="2231" stopIfTrue="1" operator="equal">
      <formula>$B$5</formula>
    </cfRule>
  </conditionalFormatting>
  <conditionalFormatting sqref="AU6:AX6">
    <cfRule type="cellIs" dxfId="2235" priority="2230" stopIfTrue="1" operator="equal">
      <formula>$B$5</formula>
    </cfRule>
  </conditionalFormatting>
  <conditionalFormatting sqref="AU6:AX6">
    <cfRule type="cellIs" dxfId="2234" priority="2229" stopIfTrue="1" operator="equal">
      <formula>$B$5</formula>
    </cfRule>
  </conditionalFormatting>
  <conditionalFormatting sqref="AU6:AX6">
    <cfRule type="cellIs" dxfId="2233" priority="2228" stopIfTrue="1" operator="equal">
      <formula>$B$5</formula>
    </cfRule>
  </conditionalFormatting>
  <conditionalFormatting sqref="AU6:AW6">
    <cfRule type="cellIs" dxfId="2232" priority="2227" stopIfTrue="1" operator="equal">
      <formula>$B$5</formula>
    </cfRule>
  </conditionalFormatting>
  <conditionalFormatting sqref="AU6:AX6">
    <cfRule type="cellIs" dxfId="2231" priority="2226" stopIfTrue="1" operator="equal">
      <formula>$B$5</formula>
    </cfRule>
  </conditionalFormatting>
  <conditionalFormatting sqref="AU6:AX6">
    <cfRule type="cellIs" dxfId="2230" priority="2225" stopIfTrue="1" operator="equal">
      <formula>$B$5</formula>
    </cfRule>
  </conditionalFormatting>
  <conditionalFormatting sqref="AU6:AX6">
    <cfRule type="cellIs" dxfId="2229" priority="2224" stopIfTrue="1" operator="equal">
      <formula>$B$5</formula>
    </cfRule>
  </conditionalFormatting>
  <conditionalFormatting sqref="AU6:AX6">
    <cfRule type="cellIs" dxfId="2228" priority="2223" stopIfTrue="1" operator="equal">
      <formula>$B$5</formula>
    </cfRule>
  </conditionalFormatting>
  <conditionalFormatting sqref="AU6:AX6">
    <cfRule type="cellIs" dxfId="2227" priority="2222" stopIfTrue="1" operator="equal">
      <formula>$B$5</formula>
    </cfRule>
  </conditionalFormatting>
  <conditionalFormatting sqref="AU6:AW6">
    <cfRule type="cellIs" dxfId="2226" priority="2221" stopIfTrue="1" operator="equal">
      <formula>$B$5</formula>
    </cfRule>
  </conditionalFormatting>
  <conditionalFormatting sqref="AU6:AX6">
    <cfRule type="cellIs" dxfId="2225" priority="2220" stopIfTrue="1" operator="equal">
      <formula>$B$5</formula>
    </cfRule>
  </conditionalFormatting>
  <conditionalFormatting sqref="AU6:AX6">
    <cfRule type="cellIs" dxfId="2224" priority="2219" stopIfTrue="1" operator="equal">
      <formula>$B$5</formula>
    </cfRule>
  </conditionalFormatting>
  <conditionalFormatting sqref="AU6:AX6">
    <cfRule type="cellIs" dxfId="2223" priority="2218" stopIfTrue="1" operator="equal">
      <formula>$B$5</formula>
    </cfRule>
  </conditionalFormatting>
  <conditionalFormatting sqref="AU6:AX6">
    <cfRule type="cellIs" dxfId="2222" priority="2217" stopIfTrue="1" operator="equal">
      <formula>$B$5</formula>
    </cfRule>
  </conditionalFormatting>
  <conditionalFormatting sqref="AU6:AW6">
    <cfRule type="cellIs" dxfId="2221" priority="2216" stopIfTrue="1" operator="equal">
      <formula>$B$5</formula>
    </cfRule>
  </conditionalFormatting>
  <conditionalFormatting sqref="AU6:AX6">
    <cfRule type="cellIs" dxfId="2220" priority="2215" stopIfTrue="1" operator="equal">
      <formula>$B$5</formula>
    </cfRule>
  </conditionalFormatting>
  <conditionalFormatting sqref="AU6:AX6">
    <cfRule type="cellIs" dxfId="2219" priority="2214" stopIfTrue="1" operator="equal">
      <formula>$B$5</formula>
    </cfRule>
  </conditionalFormatting>
  <conditionalFormatting sqref="AU6:AX6">
    <cfRule type="cellIs" dxfId="2218" priority="2213" stopIfTrue="1" operator="equal">
      <formula>$B$5</formula>
    </cfRule>
  </conditionalFormatting>
  <conditionalFormatting sqref="AU6:AW6">
    <cfRule type="cellIs" dxfId="2217" priority="2212" stopIfTrue="1" operator="equal">
      <formula>$B$5</formula>
    </cfRule>
  </conditionalFormatting>
  <conditionalFormatting sqref="AU6:AX6">
    <cfRule type="cellIs" dxfId="2216" priority="2211" stopIfTrue="1" operator="equal">
      <formula>$B$5</formula>
    </cfRule>
  </conditionalFormatting>
  <conditionalFormatting sqref="AU6:AX6">
    <cfRule type="cellIs" dxfId="2215" priority="2210" stopIfTrue="1" operator="equal">
      <formula>$B$5</formula>
    </cfRule>
  </conditionalFormatting>
  <conditionalFormatting sqref="AU6:AW6">
    <cfRule type="cellIs" dxfId="2214" priority="2209" stopIfTrue="1" operator="equal">
      <formula>$B$5</formula>
    </cfRule>
  </conditionalFormatting>
  <conditionalFormatting sqref="AU6:AX6">
    <cfRule type="cellIs" dxfId="2213" priority="2208" stopIfTrue="1" operator="equal">
      <formula>$B$5</formula>
    </cfRule>
  </conditionalFormatting>
  <conditionalFormatting sqref="AU6:AW6">
    <cfRule type="cellIs" dxfId="2212" priority="2207" stopIfTrue="1" operator="equal">
      <formula>$B$5</formula>
    </cfRule>
  </conditionalFormatting>
  <conditionalFormatting sqref="AU6:AX6">
    <cfRule type="cellIs" dxfId="2211" priority="2206" stopIfTrue="1" operator="equal">
      <formula>$B$5</formula>
    </cfRule>
  </conditionalFormatting>
  <conditionalFormatting sqref="AU6:AX6">
    <cfRule type="cellIs" dxfId="2210" priority="2205" stopIfTrue="1" operator="equal">
      <formula>$B$5</formula>
    </cfRule>
  </conditionalFormatting>
  <conditionalFormatting sqref="AZ6:BC6">
    <cfRule type="cellIs" dxfId="2209" priority="2204" stopIfTrue="1" operator="equal">
      <formula>$B$5</formula>
    </cfRule>
  </conditionalFormatting>
  <conditionalFormatting sqref="AZ6:BC6">
    <cfRule type="cellIs" dxfId="2208" priority="2203" stopIfTrue="1" operator="equal">
      <formula>$B$5</formula>
    </cfRule>
  </conditionalFormatting>
  <conditionalFormatting sqref="AZ6:BC6">
    <cfRule type="cellIs" dxfId="2207" priority="2202" stopIfTrue="1" operator="equal">
      <formula>$B$5</formula>
    </cfRule>
  </conditionalFormatting>
  <conditionalFormatting sqref="AZ6:BC6">
    <cfRule type="cellIs" dxfId="2206" priority="2201" stopIfTrue="1" operator="equal">
      <formula>$B$5</formula>
    </cfRule>
  </conditionalFormatting>
  <conditionalFormatting sqref="AZ6:BC6">
    <cfRule type="cellIs" dxfId="2205" priority="2200" stopIfTrue="1" operator="equal">
      <formula>$B$5</formula>
    </cfRule>
  </conditionalFormatting>
  <conditionalFormatting sqref="AZ6:BC6">
    <cfRule type="cellIs" dxfId="2204" priority="2199" stopIfTrue="1" operator="equal">
      <formula>$B$5</formula>
    </cfRule>
  </conditionalFormatting>
  <conditionalFormatting sqref="AZ6:BC6">
    <cfRule type="cellIs" dxfId="2203" priority="2198" stopIfTrue="1" operator="equal">
      <formula>$B$5</formula>
    </cfRule>
  </conditionalFormatting>
  <conditionalFormatting sqref="AZ6:BB6">
    <cfRule type="cellIs" dxfId="2202" priority="2197" stopIfTrue="1" operator="equal">
      <formula>$B$5</formula>
    </cfRule>
  </conditionalFormatting>
  <conditionalFormatting sqref="AZ6:BC6">
    <cfRule type="cellIs" dxfId="2201" priority="2196" stopIfTrue="1" operator="equal">
      <formula>$B$5</formula>
    </cfRule>
  </conditionalFormatting>
  <conditionalFormatting sqref="AZ6:BC6">
    <cfRule type="cellIs" dxfId="2200" priority="2195" stopIfTrue="1" operator="equal">
      <formula>$B$5</formula>
    </cfRule>
  </conditionalFormatting>
  <conditionalFormatting sqref="AZ6:BC6">
    <cfRule type="cellIs" dxfId="2199" priority="2194" stopIfTrue="1" operator="equal">
      <formula>$B$5</formula>
    </cfRule>
  </conditionalFormatting>
  <conditionalFormatting sqref="AZ6:BC6">
    <cfRule type="cellIs" dxfId="2198" priority="2193" stopIfTrue="1" operator="equal">
      <formula>$B$5</formula>
    </cfRule>
  </conditionalFormatting>
  <conditionalFormatting sqref="AZ6:BC6">
    <cfRule type="cellIs" dxfId="2197" priority="2192" stopIfTrue="1" operator="equal">
      <formula>$B$5</formula>
    </cfRule>
  </conditionalFormatting>
  <conditionalFormatting sqref="AZ6:BC6">
    <cfRule type="cellIs" dxfId="2196" priority="2191" stopIfTrue="1" operator="equal">
      <formula>$B$5</formula>
    </cfRule>
  </conditionalFormatting>
  <conditionalFormatting sqref="AZ6:BC6">
    <cfRule type="cellIs" dxfId="2195" priority="2190" stopIfTrue="1" operator="equal">
      <formula>$B$5</formula>
    </cfRule>
  </conditionalFormatting>
  <conditionalFormatting sqref="AZ6:BC6">
    <cfRule type="cellIs" dxfId="2194" priority="2189" stopIfTrue="1" operator="equal">
      <formula>$B$5</formula>
    </cfRule>
  </conditionalFormatting>
  <conditionalFormatting sqref="AZ6:BC6">
    <cfRule type="cellIs" dxfId="2193" priority="2188" stopIfTrue="1" operator="equal">
      <formula>$B$5</formula>
    </cfRule>
  </conditionalFormatting>
  <conditionalFormatting sqref="AZ6:BB6">
    <cfRule type="cellIs" dxfId="2192" priority="2187" stopIfTrue="1" operator="equal">
      <formula>$B$5</formula>
    </cfRule>
  </conditionalFormatting>
  <conditionalFormatting sqref="AZ6:BC6">
    <cfRule type="cellIs" dxfId="2191" priority="2186" stopIfTrue="1" operator="equal">
      <formula>$B$5</formula>
    </cfRule>
  </conditionalFormatting>
  <conditionalFormatting sqref="AZ6:BC6">
    <cfRule type="cellIs" dxfId="2190" priority="2185" stopIfTrue="1" operator="equal">
      <formula>$B$5</formula>
    </cfRule>
  </conditionalFormatting>
  <conditionalFormatting sqref="AZ6:BC6">
    <cfRule type="cellIs" dxfId="2189" priority="2184" stopIfTrue="1" operator="equal">
      <formula>$B$5</formula>
    </cfRule>
  </conditionalFormatting>
  <conditionalFormatting sqref="AZ6:BC6">
    <cfRule type="cellIs" dxfId="2188" priority="2183" stopIfTrue="1" operator="equal">
      <formula>$B$5</formula>
    </cfRule>
  </conditionalFormatting>
  <conditionalFormatting sqref="AZ6:BC6">
    <cfRule type="cellIs" dxfId="2187" priority="2182" stopIfTrue="1" operator="equal">
      <formula>$B$5</formula>
    </cfRule>
  </conditionalFormatting>
  <conditionalFormatting sqref="AZ6:BC6">
    <cfRule type="cellIs" dxfId="2186" priority="2181" stopIfTrue="1" operator="equal">
      <formula>$B$5</formula>
    </cfRule>
  </conditionalFormatting>
  <conditionalFormatting sqref="AZ6:BC6">
    <cfRule type="cellIs" dxfId="2185" priority="2180" stopIfTrue="1" operator="equal">
      <formula>$B$5</formula>
    </cfRule>
  </conditionalFormatting>
  <conditionalFormatting sqref="AZ6:BB6">
    <cfRule type="cellIs" dxfId="2184" priority="2179" stopIfTrue="1" operator="equal">
      <formula>$B$5</formula>
    </cfRule>
  </conditionalFormatting>
  <conditionalFormatting sqref="AZ6:BC6">
    <cfRule type="cellIs" dxfId="2183" priority="2178" stopIfTrue="1" operator="equal">
      <formula>$B$5</formula>
    </cfRule>
  </conditionalFormatting>
  <conditionalFormatting sqref="AZ6:BC6">
    <cfRule type="cellIs" dxfId="2182" priority="2177" stopIfTrue="1" operator="equal">
      <formula>$B$5</formula>
    </cfRule>
  </conditionalFormatting>
  <conditionalFormatting sqref="AZ6:BC6">
    <cfRule type="cellIs" dxfId="2181" priority="2176" stopIfTrue="1" operator="equal">
      <formula>$B$5</formula>
    </cfRule>
  </conditionalFormatting>
  <conditionalFormatting sqref="AZ6:BC6">
    <cfRule type="cellIs" dxfId="2180" priority="2175" stopIfTrue="1" operator="equal">
      <formula>$B$5</formula>
    </cfRule>
  </conditionalFormatting>
  <conditionalFormatting sqref="AZ6:BC6">
    <cfRule type="cellIs" dxfId="2179" priority="2174" stopIfTrue="1" operator="equal">
      <formula>$B$5</formula>
    </cfRule>
  </conditionalFormatting>
  <conditionalFormatting sqref="AZ6:BC6">
    <cfRule type="cellIs" dxfId="2178" priority="2173" stopIfTrue="1" operator="equal">
      <formula>$B$5</formula>
    </cfRule>
  </conditionalFormatting>
  <conditionalFormatting sqref="AZ6:BB6">
    <cfRule type="cellIs" dxfId="2177" priority="2172" stopIfTrue="1" operator="equal">
      <formula>$B$5</formula>
    </cfRule>
  </conditionalFormatting>
  <conditionalFormatting sqref="AZ6:BC6">
    <cfRule type="cellIs" dxfId="2176" priority="2171" stopIfTrue="1" operator="equal">
      <formula>$B$5</formula>
    </cfRule>
  </conditionalFormatting>
  <conditionalFormatting sqref="AZ6:BC6">
    <cfRule type="cellIs" dxfId="2175" priority="2170" stopIfTrue="1" operator="equal">
      <formula>$B$5</formula>
    </cfRule>
  </conditionalFormatting>
  <conditionalFormatting sqref="AZ6:BC6">
    <cfRule type="cellIs" dxfId="2174" priority="2169" stopIfTrue="1" operator="equal">
      <formula>$B$5</formula>
    </cfRule>
  </conditionalFormatting>
  <conditionalFormatting sqref="AZ6:BC6">
    <cfRule type="cellIs" dxfId="2173" priority="2168" stopIfTrue="1" operator="equal">
      <formula>$B$5</formula>
    </cfRule>
  </conditionalFormatting>
  <conditionalFormatting sqref="AZ6:BC6">
    <cfRule type="cellIs" dxfId="2172" priority="2167" stopIfTrue="1" operator="equal">
      <formula>$B$5</formula>
    </cfRule>
  </conditionalFormatting>
  <conditionalFormatting sqref="AZ6:BB6">
    <cfRule type="cellIs" dxfId="2171" priority="2166" stopIfTrue="1" operator="equal">
      <formula>$B$5</formula>
    </cfRule>
  </conditionalFormatting>
  <conditionalFormatting sqref="AZ6:BC6">
    <cfRule type="cellIs" dxfId="2170" priority="2165" stopIfTrue="1" operator="equal">
      <formula>$B$5</formula>
    </cfRule>
  </conditionalFormatting>
  <conditionalFormatting sqref="AZ6:BC6">
    <cfRule type="cellIs" dxfId="2169" priority="2164" stopIfTrue="1" operator="equal">
      <formula>$B$5</formula>
    </cfRule>
  </conditionalFormatting>
  <conditionalFormatting sqref="AZ6:BC6">
    <cfRule type="cellIs" dxfId="2168" priority="2163" stopIfTrue="1" operator="equal">
      <formula>$B$5</formula>
    </cfRule>
  </conditionalFormatting>
  <conditionalFormatting sqref="AZ6:BC6">
    <cfRule type="cellIs" dxfId="2167" priority="2162" stopIfTrue="1" operator="equal">
      <formula>$B$5</formula>
    </cfRule>
  </conditionalFormatting>
  <conditionalFormatting sqref="AZ6:BB6">
    <cfRule type="cellIs" dxfId="2166" priority="2161" stopIfTrue="1" operator="equal">
      <formula>$B$5</formula>
    </cfRule>
  </conditionalFormatting>
  <conditionalFormatting sqref="AZ6:BC6">
    <cfRule type="cellIs" dxfId="2165" priority="2160" stopIfTrue="1" operator="equal">
      <formula>$B$5</formula>
    </cfRule>
  </conditionalFormatting>
  <conditionalFormatting sqref="AZ6:BC6">
    <cfRule type="cellIs" dxfId="2164" priority="2159" stopIfTrue="1" operator="equal">
      <formula>$B$5</formula>
    </cfRule>
  </conditionalFormatting>
  <conditionalFormatting sqref="AZ6:BC6">
    <cfRule type="cellIs" dxfId="2163" priority="2158" stopIfTrue="1" operator="equal">
      <formula>$B$5</formula>
    </cfRule>
  </conditionalFormatting>
  <conditionalFormatting sqref="AZ6:BB6">
    <cfRule type="cellIs" dxfId="2162" priority="2157" stopIfTrue="1" operator="equal">
      <formula>$B$5</formula>
    </cfRule>
  </conditionalFormatting>
  <conditionalFormatting sqref="AZ6:BC6">
    <cfRule type="cellIs" dxfId="2161" priority="2156" stopIfTrue="1" operator="equal">
      <formula>$B$5</formula>
    </cfRule>
  </conditionalFormatting>
  <conditionalFormatting sqref="AZ6:BC6">
    <cfRule type="cellIs" dxfId="2160" priority="2155" stopIfTrue="1" operator="equal">
      <formula>$B$5</formula>
    </cfRule>
  </conditionalFormatting>
  <conditionalFormatting sqref="AZ6:BB6">
    <cfRule type="cellIs" dxfId="2159" priority="2154" stopIfTrue="1" operator="equal">
      <formula>$B$5</formula>
    </cfRule>
  </conditionalFormatting>
  <conditionalFormatting sqref="AZ6:BC6">
    <cfRule type="cellIs" dxfId="2158" priority="2153" stopIfTrue="1" operator="equal">
      <formula>$B$5</formula>
    </cfRule>
  </conditionalFormatting>
  <conditionalFormatting sqref="AZ6:BB6">
    <cfRule type="cellIs" dxfId="2157" priority="2152" stopIfTrue="1" operator="equal">
      <formula>$B$5</formula>
    </cfRule>
  </conditionalFormatting>
  <conditionalFormatting sqref="AZ6:BC6">
    <cfRule type="cellIs" dxfId="2156" priority="2151" stopIfTrue="1" operator="equal">
      <formula>$B$5</formula>
    </cfRule>
  </conditionalFormatting>
  <conditionalFormatting sqref="AZ6:BC6">
    <cfRule type="cellIs" dxfId="2155" priority="2150" stopIfTrue="1" operator="equal">
      <formula>$B$5</formula>
    </cfRule>
  </conditionalFormatting>
  <conditionalFormatting sqref="BE6:BH6">
    <cfRule type="cellIs" dxfId="2154" priority="2149" stopIfTrue="1" operator="equal">
      <formula>$B$5</formula>
    </cfRule>
  </conditionalFormatting>
  <conditionalFormatting sqref="BE6:BH6">
    <cfRule type="cellIs" dxfId="2153" priority="2148" stopIfTrue="1" operator="equal">
      <formula>$B$5</formula>
    </cfRule>
  </conditionalFormatting>
  <conditionalFormatting sqref="BE6:BH6">
    <cfRule type="cellIs" dxfId="2152" priority="2147" stopIfTrue="1" operator="equal">
      <formula>$B$5</formula>
    </cfRule>
  </conditionalFormatting>
  <conditionalFormatting sqref="BE6:BH6">
    <cfRule type="cellIs" dxfId="2151" priority="2146" stopIfTrue="1" operator="equal">
      <formula>$B$5</formula>
    </cfRule>
  </conditionalFormatting>
  <conditionalFormatting sqref="BE6:BH6">
    <cfRule type="cellIs" dxfId="2150" priority="2145" stopIfTrue="1" operator="equal">
      <formula>$B$5</formula>
    </cfRule>
  </conditionalFormatting>
  <conditionalFormatting sqref="BE6:BH6">
    <cfRule type="cellIs" dxfId="2149" priority="2144" stopIfTrue="1" operator="equal">
      <formula>$B$5</formula>
    </cfRule>
  </conditionalFormatting>
  <conditionalFormatting sqref="BE6:BH6">
    <cfRule type="cellIs" dxfId="2148" priority="2143" stopIfTrue="1" operator="equal">
      <formula>$B$5</formula>
    </cfRule>
  </conditionalFormatting>
  <conditionalFormatting sqref="BE6:BH6">
    <cfRule type="cellIs" dxfId="2147" priority="2142" stopIfTrue="1" operator="equal">
      <formula>$B$5</formula>
    </cfRule>
  </conditionalFormatting>
  <conditionalFormatting sqref="BE6:BH6">
    <cfRule type="cellIs" dxfId="2146" priority="2141" stopIfTrue="1" operator="equal">
      <formula>$B$5</formula>
    </cfRule>
  </conditionalFormatting>
  <conditionalFormatting sqref="BE6:BG6">
    <cfRule type="cellIs" dxfId="2145" priority="2140" stopIfTrue="1" operator="equal">
      <formula>$B$5</formula>
    </cfRule>
  </conditionalFormatting>
  <conditionalFormatting sqref="BE6:BH6">
    <cfRule type="cellIs" dxfId="2144" priority="2139" stopIfTrue="1" operator="equal">
      <formula>$B$5</formula>
    </cfRule>
  </conditionalFormatting>
  <conditionalFormatting sqref="BE6:BH6">
    <cfRule type="cellIs" dxfId="2143" priority="2138" stopIfTrue="1" operator="equal">
      <formula>$B$5</formula>
    </cfRule>
  </conditionalFormatting>
  <conditionalFormatting sqref="BE6:BH6">
    <cfRule type="cellIs" dxfId="2142" priority="2137" stopIfTrue="1" operator="equal">
      <formula>$B$5</formula>
    </cfRule>
  </conditionalFormatting>
  <conditionalFormatting sqref="BE6:BH6">
    <cfRule type="cellIs" dxfId="2141" priority="2136" stopIfTrue="1" operator="equal">
      <formula>$B$5</formula>
    </cfRule>
  </conditionalFormatting>
  <conditionalFormatting sqref="BE6:BH6">
    <cfRule type="cellIs" dxfId="2140" priority="2135" stopIfTrue="1" operator="equal">
      <formula>$B$5</formula>
    </cfRule>
  </conditionalFormatting>
  <conditionalFormatting sqref="BE6:BH6">
    <cfRule type="cellIs" dxfId="2139" priority="2134" stopIfTrue="1" operator="equal">
      <formula>$B$5</formula>
    </cfRule>
  </conditionalFormatting>
  <conditionalFormatting sqref="BE6:BH6">
    <cfRule type="cellIs" dxfId="2138" priority="2133" stopIfTrue="1" operator="equal">
      <formula>$B$5</formula>
    </cfRule>
  </conditionalFormatting>
  <conditionalFormatting sqref="BE6:BH6">
    <cfRule type="cellIs" dxfId="2137" priority="2132" stopIfTrue="1" operator="equal">
      <formula>$B$5</formula>
    </cfRule>
  </conditionalFormatting>
  <conditionalFormatting sqref="BE6:BG6">
    <cfRule type="cellIs" dxfId="2136" priority="2131" stopIfTrue="1" operator="equal">
      <formula>$B$5</formula>
    </cfRule>
  </conditionalFormatting>
  <conditionalFormatting sqref="BE6:BH6">
    <cfRule type="cellIs" dxfId="2135" priority="2130" stopIfTrue="1" operator="equal">
      <formula>$B$5</formula>
    </cfRule>
  </conditionalFormatting>
  <conditionalFormatting sqref="BE6:BH6">
    <cfRule type="cellIs" dxfId="2134" priority="2129" stopIfTrue="1" operator="equal">
      <formula>$B$5</formula>
    </cfRule>
  </conditionalFormatting>
  <conditionalFormatting sqref="BE6:BH6">
    <cfRule type="cellIs" dxfId="2133" priority="2128" stopIfTrue="1" operator="equal">
      <formula>$B$5</formula>
    </cfRule>
  </conditionalFormatting>
  <conditionalFormatting sqref="BE6:BH6">
    <cfRule type="cellIs" dxfId="2132" priority="2127" stopIfTrue="1" operator="equal">
      <formula>$B$5</formula>
    </cfRule>
  </conditionalFormatting>
  <conditionalFormatting sqref="BE6:BH6">
    <cfRule type="cellIs" dxfId="2131" priority="2126" stopIfTrue="1" operator="equal">
      <formula>$B$5</formula>
    </cfRule>
  </conditionalFormatting>
  <conditionalFormatting sqref="BE6:BH6">
    <cfRule type="cellIs" dxfId="2130" priority="2125" stopIfTrue="1" operator="equal">
      <formula>$B$5</formula>
    </cfRule>
  </conditionalFormatting>
  <conditionalFormatting sqref="BE6:BH6">
    <cfRule type="cellIs" dxfId="2129" priority="2124" stopIfTrue="1" operator="equal">
      <formula>$B$5</formula>
    </cfRule>
  </conditionalFormatting>
  <conditionalFormatting sqref="BE6:BH6">
    <cfRule type="cellIs" dxfId="2128" priority="2123" stopIfTrue="1" operator="equal">
      <formula>$B$5</formula>
    </cfRule>
  </conditionalFormatting>
  <conditionalFormatting sqref="BE6:BH6">
    <cfRule type="cellIs" dxfId="2127" priority="2122" stopIfTrue="1" operator="equal">
      <formula>$B$5</formula>
    </cfRule>
  </conditionalFormatting>
  <conditionalFormatting sqref="BE6:BG6">
    <cfRule type="cellIs" dxfId="2126" priority="2121" stopIfTrue="1" operator="equal">
      <formula>$B$5</formula>
    </cfRule>
  </conditionalFormatting>
  <conditionalFormatting sqref="BE6:BH6">
    <cfRule type="cellIs" dxfId="2125" priority="2120" stopIfTrue="1" operator="equal">
      <formula>$B$5</formula>
    </cfRule>
  </conditionalFormatting>
  <conditionalFormatting sqref="BE6:BH6">
    <cfRule type="cellIs" dxfId="2124" priority="2119" stopIfTrue="1" operator="equal">
      <formula>$B$5</formula>
    </cfRule>
  </conditionalFormatting>
  <conditionalFormatting sqref="BE6:BH6">
    <cfRule type="cellIs" dxfId="2123" priority="2118" stopIfTrue="1" operator="equal">
      <formula>$B$5</formula>
    </cfRule>
  </conditionalFormatting>
  <conditionalFormatting sqref="BE6:BH6">
    <cfRule type="cellIs" dxfId="2122" priority="2117" stopIfTrue="1" operator="equal">
      <formula>$B$5</formula>
    </cfRule>
  </conditionalFormatting>
  <conditionalFormatting sqref="BE6:BH6">
    <cfRule type="cellIs" dxfId="2121" priority="2116" stopIfTrue="1" operator="equal">
      <formula>$B$5</formula>
    </cfRule>
  </conditionalFormatting>
  <conditionalFormatting sqref="BE6:BH6">
    <cfRule type="cellIs" dxfId="2120" priority="2115" stopIfTrue="1" operator="equal">
      <formula>$B$5</formula>
    </cfRule>
  </conditionalFormatting>
  <conditionalFormatting sqref="BE6:BH6">
    <cfRule type="cellIs" dxfId="2119" priority="2114" stopIfTrue="1" operator="equal">
      <formula>$B$5</formula>
    </cfRule>
  </conditionalFormatting>
  <conditionalFormatting sqref="BE6:BG6">
    <cfRule type="cellIs" dxfId="2118" priority="2113" stopIfTrue="1" operator="equal">
      <formula>$B$5</formula>
    </cfRule>
  </conditionalFormatting>
  <conditionalFormatting sqref="BE6:BH6">
    <cfRule type="cellIs" dxfId="2117" priority="2112" stopIfTrue="1" operator="equal">
      <formula>$B$5</formula>
    </cfRule>
  </conditionalFormatting>
  <conditionalFormatting sqref="BE6:BH6">
    <cfRule type="cellIs" dxfId="2116" priority="2111" stopIfTrue="1" operator="equal">
      <formula>$B$5</formula>
    </cfRule>
  </conditionalFormatting>
  <conditionalFormatting sqref="BE6:BH6">
    <cfRule type="cellIs" dxfId="2115" priority="2110" stopIfTrue="1" operator="equal">
      <formula>$B$5</formula>
    </cfRule>
  </conditionalFormatting>
  <conditionalFormatting sqref="BE6:BH6">
    <cfRule type="cellIs" dxfId="2114" priority="2109" stopIfTrue="1" operator="equal">
      <formula>$B$5</formula>
    </cfRule>
  </conditionalFormatting>
  <conditionalFormatting sqref="BE6:BH6">
    <cfRule type="cellIs" dxfId="2113" priority="2108" stopIfTrue="1" operator="equal">
      <formula>$B$5</formula>
    </cfRule>
  </conditionalFormatting>
  <conditionalFormatting sqref="BE6:BH6">
    <cfRule type="cellIs" dxfId="2112" priority="2107" stopIfTrue="1" operator="equal">
      <formula>$B$5</formula>
    </cfRule>
  </conditionalFormatting>
  <conditionalFormatting sqref="BE6:BG6">
    <cfRule type="cellIs" dxfId="2111" priority="2106" stopIfTrue="1" operator="equal">
      <formula>$B$5</formula>
    </cfRule>
  </conditionalFormatting>
  <conditionalFormatting sqref="BE6:BH6">
    <cfRule type="cellIs" dxfId="2110" priority="2105" stopIfTrue="1" operator="equal">
      <formula>$B$5</formula>
    </cfRule>
  </conditionalFormatting>
  <conditionalFormatting sqref="BE6:BH6">
    <cfRule type="cellIs" dxfId="2109" priority="2104" stopIfTrue="1" operator="equal">
      <formula>$B$5</formula>
    </cfRule>
  </conditionalFormatting>
  <conditionalFormatting sqref="BE6:BH6">
    <cfRule type="cellIs" dxfId="2108" priority="2103" stopIfTrue="1" operator="equal">
      <formula>$B$5</formula>
    </cfRule>
  </conditionalFormatting>
  <conditionalFormatting sqref="BE6:BH6">
    <cfRule type="cellIs" dxfId="2107" priority="2102" stopIfTrue="1" operator="equal">
      <formula>$B$5</formula>
    </cfRule>
  </conditionalFormatting>
  <conditionalFormatting sqref="BE6:BH6">
    <cfRule type="cellIs" dxfId="2106" priority="2101" stopIfTrue="1" operator="equal">
      <formula>$B$5</formula>
    </cfRule>
  </conditionalFormatting>
  <conditionalFormatting sqref="BE6:BG6">
    <cfRule type="cellIs" dxfId="2105" priority="2100" stopIfTrue="1" operator="equal">
      <formula>$B$5</formula>
    </cfRule>
  </conditionalFormatting>
  <conditionalFormatting sqref="BE6:BH6">
    <cfRule type="cellIs" dxfId="2104" priority="2099" stopIfTrue="1" operator="equal">
      <formula>$B$5</formula>
    </cfRule>
  </conditionalFormatting>
  <conditionalFormatting sqref="BE6:BH6">
    <cfRule type="cellIs" dxfId="2103" priority="2098" stopIfTrue="1" operator="equal">
      <formula>$B$5</formula>
    </cfRule>
  </conditionalFormatting>
  <conditionalFormatting sqref="BE6:BH6">
    <cfRule type="cellIs" dxfId="2102" priority="2097" stopIfTrue="1" operator="equal">
      <formula>$B$5</formula>
    </cfRule>
  </conditionalFormatting>
  <conditionalFormatting sqref="BE6:BH6">
    <cfRule type="cellIs" dxfId="2101" priority="2096" stopIfTrue="1" operator="equal">
      <formula>$B$5</formula>
    </cfRule>
  </conditionalFormatting>
  <conditionalFormatting sqref="BE6:BG6">
    <cfRule type="cellIs" dxfId="2100" priority="2095" stopIfTrue="1" operator="equal">
      <formula>$B$5</formula>
    </cfRule>
  </conditionalFormatting>
  <conditionalFormatting sqref="BE6:BH6">
    <cfRule type="cellIs" dxfId="2099" priority="2094" stopIfTrue="1" operator="equal">
      <formula>$B$5</formula>
    </cfRule>
  </conditionalFormatting>
  <conditionalFormatting sqref="BE6:BH6">
    <cfRule type="cellIs" dxfId="2098" priority="2093" stopIfTrue="1" operator="equal">
      <formula>$B$5</formula>
    </cfRule>
  </conditionalFormatting>
  <conditionalFormatting sqref="BE6:BH6">
    <cfRule type="cellIs" dxfId="2097" priority="2092" stopIfTrue="1" operator="equal">
      <formula>$B$5</formula>
    </cfRule>
  </conditionalFormatting>
  <conditionalFormatting sqref="BE6:BG6">
    <cfRule type="cellIs" dxfId="2096" priority="2091" stopIfTrue="1" operator="equal">
      <formula>$B$5</formula>
    </cfRule>
  </conditionalFormatting>
  <conditionalFormatting sqref="BE6:BH6">
    <cfRule type="cellIs" dxfId="2095" priority="2090" stopIfTrue="1" operator="equal">
      <formula>$B$5</formula>
    </cfRule>
  </conditionalFormatting>
  <conditionalFormatting sqref="BE6:BH6">
    <cfRule type="cellIs" dxfId="2094" priority="2089" stopIfTrue="1" operator="equal">
      <formula>$B$5</formula>
    </cfRule>
  </conditionalFormatting>
  <conditionalFormatting sqref="BE6:BG6">
    <cfRule type="cellIs" dxfId="2093" priority="2088" stopIfTrue="1" operator="equal">
      <formula>$B$5</formula>
    </cfRule>
  </conditionalFormatting>
  <conditionalFormatting sqref="BE6:BH6">
    <cfRule type="cellIs" dxfId="2092" priority="2087" stopIfTrue="1" operator="equal">
      <formula>$B$5</formula>
    </cfRule>
  </conditionalFormatting>
  <conditionalFormatting sqref="BE6:BG6">
    <cfRule type="cellIs" dxfId="2091" priority="2086" stopIfTrue="1" operator="equal">
      <formula>$B$5</formula>
    </cfRule>
  </conditionalFormatting>
  <conditionalFormatting sqref="BE6:BH6">
    <cfRule type="cellIs" dxfId="2090" priority="2085" stopIfTrue="1" operator="equal">
      <formula>$B$5</formula>
    </cfRule>
  </conditionalFormatting>
  <conditionalFormatting sqref="BE6:BH6">
    <cfRule type="cellIs" dxfId="2089" priority="2084" stopIfTrue="1" operator="equal">
      <formula>$B$5</formula>
    </cfRule>
  </conditionalFormatting>
  <conditionalFormatting sqref="BJ6:BM6">
    <cfRule type="cellIs" dxfId="2088" priority="2083" stopIfTrue="1" operator="equal">
      <formula>$B$5</formula>
    </cfRule>
  </conditionalFormatting>
  <conditionalFormatting sqref="BJ6:BM6">
    <cfRule type="cellIs" dxfId="2087" priority="2082" stopIfTrue="1" operator="equal">
      <formula>$B$5</formula>
    </cfRule>
  </conditionalFormatting>
  <conditionalFormatting sqref="BJ6:BM6">
    <cfRule type="cellIs" dxfId="2086" priority="2081" stopIfTrue="1" operator="equal">
      <formula>$B$5</formula>
    </cfRule>
  </conditionalFormatting>
  <conditionalFormatting sqref="BJ6:BM6">
    <cfRule type="cellIs" dxfId="2085" priority="2080" stopIfTrue="1" operator="equal">
      <formula>$B$5</formula>
    </cfRule>
  </conditionalFormatting>
  <conditionalFormatting sqref="BJ6:BM6">
    <cfRule type="cellIs" dxfId="2084" priority="2079" stopIfTrue="1" operator="equal">
      <formula>$B$5</formula>
    </cfRule>
  </conditionalFormatting>
  <conditionalFormatting sqref="BJ6:BM6">
    <cfRule type="cellIs" dxfId="2083" priority="2078" stopIfTrue="1" operator="equal">
      <formula>$B$5</formula>
    </cfRule>
  </conditionalFormatting>
  <conditionalFormatting sqref="BJ6:BM6">
    <cfRule type="cellIs" dxfId="2082" priority="2077" stopIfTrue="1" operator="equal">
      <formula>$B$5</formula>
    </cfRule>
  </conditionalFormatting>
  <conditionalFormatting sqref="BJ6:BM6">
    <cfRule type="cellIs" dxfId="2081" priority="2076" stopIfTrue="1" operator="equal">
      <formula>$B$5</formula>
    </cfRule>
  </conditionalFormatting>
  <conditionalFormatting sqref="BJ6:BM6">
    <cfRule type="cellIs" dxfId="2080" priority="2075" stopIfTrue="1" operator="equal">
      <formula>$B$5</formula>
    </cfRule>
  </conditionalFormatting>
  <conditionalFormatting sqref="BJ6:BM6">
    <cfRule type="cellIs" dxfId="2079" priority="2074" stopIfTrue="1" operator="equal">
      <formula>$B$5</formula>
    </cfRule>
  </conditionalFormatting>
  <conditionalFormatting sqref="BJ6:BL6">
    <cfRule type="cellIs" dxfId="2078" priority="2073" stopIfTrue="1" operator="equal">
      <formula>$B$5</formula>
    </cfRule>
  </conditionalFormatting>
  <conditionalFormatting sqref="BJ6:BM6">
    <cfRule type="cellIs" dxfId="2077" priority="2072" stopIfTrue="1" operator="equal">
      <formula>$B$5</formula>
    </cfRule>
  </conditionalFormatting>
  <conditionalFormatting sqref="BJ6:BM6">
    <cfRule type="cellIs" dxfId="2076" priority="2071" stopIfTrue="1" operator="equal">
      <formula>$B$5</formula>
    </cfRule>
  </conditionalFormatting>
  <conditionalFormatting sqref="BJ6:BM6">
    <cfRule type="cellIs" dxfId="2075" priority="2070" stopIfTrue="1" operator="equal">
      <formula>$B$5</formula>
    </cfRule>
  </conditionalFormatting>
  <conditionalFormatting sqref="BJ6:BM6">
    <cfRule type="cellIs" dxfId="2074" priority="2069" stopIfTrue="1" operator="equal">
      <formula>$B$5</formula>
    </cfRule>
  </conditionalFormatting>
  <conditionalFormatting sqref="BJ6:BM6">
    <cfRule type="cellIs" dxfId="2073" priority="2068" stopIfTrue="1" operator="equal">
      <formula>$B$5</formula>
    </cfRule>
  </conditionalFormatting>
  <conditionalFormatting sqref="BJ6:BM6">
    <cfRule type="cellIs" dxfId="2072" priority="2067" stopIfTrue="1" operator="equal">
      <formula>$B$5</formula>
    </cfRule>
  </conditionalFormatting>
  <conditionalFormatting sqref="BJ6:BM6">
    <cfRule type="cellIs" dxfId="2071" priority="2066" stopIfTrue="1" operator="equal">
      <formula>$B$5</formula>
    </cfRule>
  </conditionalFormatting>
  <conditionalFormatting sqref="BJ6:BM6">
    <cfRule type="cellIs" dxfId="2070" priority="2065" stopIfTrue="1" operator="equal">
      <formula>$B$5</formula>
    </cfRule>
  </conditionalFormatting>
  <conditionalFormatting sqref="BJ6:BM6">
    <cfRule type="cellIs" dxfId="2069" priority="2064" stopIfTrue="1" operator="equal">
      <formula>$B$5</formula>
    </cfRule>
  </conditionalFormatting>
  <conditionalFormatting sqref="BJ6:BM6">
    <cfRule type="cellIs" dxfId="2068" priority="2063" stopIfTrue="1" operator="equal">
      <formula>$B$5</formula>
    </cfRule>
  </conditionalFormatting>
  <conditionalFormatting sqref="BJ6:BL6">
    <cfRule type="cellIs" dxfId="2067" priority="2062" stopIfTrue="1" operator="equal">
      <formula>$B$5</formula>
    </cfRule>
  </conditionalFormatting>
  <conditionalFormatting sqref="BJ6:BM6">
    <cfRule type="cellIs" dxfId="2066" priority="2061" stopIfTrue="1" operator="equal">
      <formula>$B$5</formula>
    </cfRule>
  </conditionalFormatting>
  <conditionalFormatting sqref="BJ6:BM6">
    <cfRule type="cellIs" dxfId="2065" priority="2060" stopIfTrue="1" operator="equal">
      <formula>$B$5</formula>
    </cfRule>
  </conditionalFormatting>
  <conditionalFormatting sqref="BJ6:BM6">
    <cfRule type="cellIs" dxfId="2064" priority="2059" stopIfTrue="1" operator="equal">
      <formula>$B$5</formula>
    </cfRule>
  </conditionalFormatting>
  <conditionalFormatting sqref="BJ6:BM6">
    <cfRule type="cellIs" dxfId="2063" priority="2058" stopIfTrue="1" operator="equal">
      <formula>$B$5</formula>
    </cfRule>
  </conditionalFormatting>
  <conditionalFormatting sqref="BJ6:BM6">
    <cfRule type="cellIs" dxfId="2062" priority="2057" stopIfTrue="1" operator="equal">
      <formula>$B$5</formula>
    </cfRule>
  </conditionalFormatting>
  <conditionalFormatting sqref="BJ6:BM6">
    <cfRule type="cellIs" dxfId="2061" priority="2056" stopIfTrue="1" operator="equal">
      <formula>$B$5</formula>
    </cfRule>
  </conditionalFormatting>
  <conditionalFormatting sqref="BJ6:BM6">
    <cfRule type="cellIs" dxfId="2060" priority="2055" stopIfTrue="1" operator="equal">
      <formula>$B$5</formula>
    </cfRule>
  </conditionalFormatting>
  <conditionalFormatting sqref="BJ6:BM6">
    <cfRule type="cellIs" dxfId="2059" priority="2054" stopIfTrue="1" operator="equal">
      <formula>$B$5</formula>
    </cfRule>
  </conditionalFormatting>
  <conditionalFormatting sqref="BJ6:BL6">
    <cfRule type="cellIs" dxfId="2058" priority="2053" stopIfTrue="1" operator="equal">
      <formula>$B$5</formula>
    </cfRule>
  </conditionalFormatting>
  <conditionalFormatting sqref="BJ6:BM6">
    <cfRule type="cellIs" dxfId="2057" priority="2052" stopIfTrue="1" operator="equal">
      <formula>$B$5</formula>
    </cfRule>
  </conditionalFormatting>
  <conditionalFormatting sqref="BJ6:BM6">
    <cfRule type="cellIs" dxfId="2056" priority="2051" stopIfTrue="1" operator="equal">
      <formula>$B$5</formula>
    </cfRule>
  </conditionalFormatting>
  <conditionalFormatting sqref="BJ6:BM6">
    <cfRule type="cellIs" dxfId="2055" priority="2050" stopIfTrue="1" operator="equal">
      <formula>$B$5</formula>
    </cfRule>
  </conditionalFormatting>
  <conditionalFormatting sqref="BJ6:BM6">
    <cfRule type="cellIs" dxfId="2054" priority="2049" stopIfTrue="1" operator="equal">
      <formula>$B$5</formula>
    </cfRule>
  </conditionalFormatting>
  <conditionalFormatting sqref="BJ6:BM6">
    <cfRule type="cellIs" dxfId="2053" priority="2048" stopIfTrue="1" operator="equal">
      <formula>$B$5</formula>
    </cfRule>
  </conditionalFormatting>
  <conditionalFormatting sqref="BJ6:BM6">
    <cfRule type="cellIs" dxfId="2052" priority="2047" stopIfTrue="1" operator="equal">
      <formula>$B$5</formula>
    </cfRule>
  </conditionalFormatting>
  <conditionalFormatting sqref="BJ6:BM6">
    <cfRule type="cellIs" dxfId="2051" priority="2046" stopIfTrue="1" operator="equal">
      <formula>$B$5</formula>
    </cfRule>
  </conditionalFormatting>
  <conditionalFormatting sqref="BJ6:BM6">
    <cfRule type="cellIs" dxfId="2050" priority="2045" stopIfTrue="1" operator="equal">
      <formula>$B$5</formula>
    </cfRule>
  </conditionalFormatting>
  <conditionalFormatting sqref="BJ6:BM6">
    <cfRule type="cellIs" dxfId="2049" priority="2044" stopIfTrue="1" operator="equal">
      <formula>$B$5</formula>
    </cfRule>
  </conditionalFormatting>
  <conditionalFormatting sqref="BJ6:BL6">
    <cfRule type="cellIs" dxfId="2048" priority="2043" stopIfTrue="1" operator="equal">
      <formula>$B$5</formula>
    </cfRule>
  </conditionalFormatting>
  <conditionalFormatting sqref="BJ6:BM6">
    <cfRule type="cellIs" dxfId="2047" priority="2042" stopIfTrue="1" operator="equal">
      <formula>$B$5</formula>
    </cfRule>
  </conditionalFormatting>
  <conditionalFormatting sqref="BJ6:BM6">
    <cfRule type="cellIs" dxfId="2046" priority="2041" stopIfTrue="1" operator="equal">
      <formula>$B$5</formula>
    </cfRule>
  </conditionalFormatting>
  <conditionalFormatting sqref="BJ6:BM6">
    <cfRule type="cellIs" dxfId="2045" priority="2040" stopIfTrue="1" operator="equal">
      <formula>$B$5</formula>
    </cfRule>
  </conditionalFormatting>
  <conditionalFormatting sqref="BJ6:BM6">
    <cfRule type="cellIs" dxfId="2044" priority="2039" stopIfTrue="1" operator="equal">
      <formula>$B$5</formula>
    </cfRule>
  </conditionalFormatting>
  <conditionalFormatting sqref="BJ6:BM6">
    <cfRule type="cellIs" dxfId="2043" priority="2038" stopIfTrue="1" operator="equal">
      <formula>$B$5</formula>
    </cfRule>
  </conditionalFormatting>
  <conditionalFormatting sqref="BJ6:BM6">
    <cfRule type="cellIs" dxfId="2042" priority="2037" stopIfTrue="1" operator="equal">
      <formula>$B$5</formula>
    </cfRule>
  </conditionalFormatting>
  <conditionalFormatting sqref="BJ6:BM6">
    <cfRule type="cellIs" dxfId="2041" priority="2036" stopIfTrue="1" operator="equal">
      <formula>$B$5</formula>
    </cfRule>
  </conditionalFormatting>
  <conditionalFormatting sqref="BJ6:BL6">
    <cfRule type="cellIs" dxfId="2040" priority="2035" stopIfTrue="1" operator="equal">
      <formula>$B$5</formula>
    </cfRule>
  </conditionalFormatting>
  <conditionalFormatting sqref="BJ6:BM6">
    <cfRule type="cellIs" dxfId="2039" priority="2034" stopIfTrue="1" operator="equal">
      <formula>$B$5</formula>
    </cfRule>
  </conditionalFormatting>
  <conditionalFormatting sqref="BJ6:BM6">
    <cfRule type="cellIs" dxfId="2038" priority="2033" stopIfTrue="1" operator="equal">
      <formula>$B$5</formula>
    </cfRule>
  </conditionalFormatting>
  <conditionalFormatting sqref="BJ6:BM6">
    <cfRule type="cellIs" dxfId="2037" priority="2032" stopIfTrue="1" operator="equal">
      <formula>$B$5</formula>
    </cfRule>
  </conditionalFormatting>
  <conditionalFormatting sqref="BJ6:BM6">
    <cfRule type="cellIs" dxfId="2036" priority="2031" stopIfTrue="1" operator="equal">
      <formula>$B$5</formula>
    </cfRule>
  </conditionalFormatting>
  <conditionalFormatting sqref="BJ6:BM6">
    <cfRule type="cellIs" dxfId="2035" priority="2030" stopIfTrue="1" operator="equal">
      <formula>$B$5</formula>
    </cfRule>
  </conditionalFormatting>
  <conditionalFormatting sqref="BJ6:BM6">
    <cfRule type="cellIs" dxfId="2034" priority="2029" stopIfTrue="1" operator="equal">
      <formula>$B$5</formula>
    </cfRule>
  </conditionalFormatting>
  <conditionalFormatting sqref="BJ6:BL6">
    <cfRule type="cellIs" dxfId="2033" priority="2028" stopIfTrue="1" operator="equal">
      <formula>$B$5</formula>
    </cfRule>
  </conditionalFormatting>
  <conditionalFormatting sqref="BJ6:BM6">
    <cfRule type="cellIs" dxfId="2032" priority="2027" stopIfTrue="1" operator="equal">
      <formula>$B$5</formula>
    </cfRule>
  </conditionalFormatting>
  <conditionalFormatting sqref="BJ6:BM6">
    <cfRule type="cellIs" dxfId="2031" priority="2026" stopIfTrue="1" operator="equal">
      <formula>$B$5</formula>
    </cfRule>
  </conditionalFormatting>
  <conditionalFormatting sqref="BJ6:BM6">
    <cfRule type="cellIs" dxfId="2030" priority="2025" stopIfTrue="1" operator="equal">
      <formula>$B$5</formula>
    </cfRule>
  </conditionalFormatting>
  <conditionalFormatting sqref="BJ6:BM6">
    <cfRule type="cellIs" dxfId="2029" priority="2024" stopIfTrue="1" operator="equal">
      <formula>$B$5</formula>
    </cfRule>
  </conditionalFormatting>
  <conditionalFormatting sqref="BJ6:BM6">
    <cfRule type="cellIs" dxfId="2028" priority="2023" stopIfTrue="1" operator="equal">
      <formula>$B$5</formula>
    </cfRule>
  </conditionalFormatting>
  <conditionalFormatting sqref="BJ6:BL6">
    <cfRule type="cellIs" dxfId="2027" priority="2022" stopIfTrue="1" operator="equal">
      <formula>$B$5</formula>
    </cfRule>
  </conditionalFormatting>
  <conditionalFormatting sqref="BJ6:BM6">
    <cfRule type="cellIs" dxfId="2026" priority="2021" stopIfTrue="1" operator="equal">
      <formula>$B$5</formula>
    </cfRule>
  </conditionalFormatting>
  <conditionalFormatting sqref="BJ6:BM6">
    <cfRule type="cellIs" dxfId="2025" priority="2020" stopIfTrue="1" operator="equal">
      <formula>$B$5</formula>
    </cfRule>
  </conditionalFormatting>
  <conditionalFormatting sqref="BJ6:BM6">
    <cfRule type="cellIs" dxfId="2024" priority="2019" stopIfTrue="1" operator="equal">
      <formula>$B$5</formula>
    </cfRule>
  </conditionalFormatting>
  <conditionalFormatting sqref="BJ6:BM6">
    <cfRule type="cellIs" dxfId="2023" priority="2018" stopIfTrue="1" operator="equal">
      <formula>$B$5</formula>
    </cfRule>
  </conditionalFormatting>
  <conditionalFormatting sqref="BJ6:BL6">
    <cfRule type="cellIs" dxfId="2022" priority="2017" stopIfTrue="1" operator="equal">
      <formula>$B$5</formula>
    </cfRule>
  </conditionalFormatting>
  <conditionalFormatting sqref="BJ6:BM6">
    <cfRule type="cellIs" dxfId="2021" priority="2016" stopIfTrue="1" operator="equal">
      <formula>$B$5</formula>
    </cfRule>
  </conditionalFormatting>
  <conditionalFormatting sqref="BJ6:BM6">
    <cfRule type="cellIs" dxfId="2020" priority="2015" stopIfTrue="1" operator="equal">
      <formula>$B$5</formula>
    </cfRule>
  </conditionalFormatting>
  <conditionalFormatting sqref="BJ6:BM6">
    <cfRule type="cellIs" dxfId="2019" priority="2014" stopIfTrue="1" operator="equal">
      <formula>$B$5</formula>
    </cfRule>
  </conditionalFormatting>
  <conditionalFormatting sqref="BJ6:BL6">
    <cfRule type="cellIs" dxfId="2018" priority="2013" stopIfTrue="1" operator="equal">
      <formula>$B$5</formula>
    </cfRule>
  </conditionalFormatting>
  <conditionalFormatting sqref="BJ6:BM6">
    <cfRule type="cellIs" dxfId="2017" priority="2012" stopIfTrue="1" operator="equal">
      <formula>$B$5</formula>
    </cfRule>
  </conditionalFormatting>
  <conditionalFormatting sqref="BJ6:BM6">
    <cfRule type="cellIs" dxfId="2016" priority="2011" stopIfTrue="1" operator="equal">
      <formula>$B$5</formula>
    </cfRule>
  </conditionalFormatting>
  <conditionalFormatting sqref="BJ6:BL6">
    <cfRule type="cellIs" dxfId="2015" priority="2010" stopIfTrue="1" operator="equal">
      <formula>$B$5</formula>
    </cfRule>
  </conditionalFormatting>
  <conditionalFormatting sqref="BJ6:BM6">
    <cfRule type="cellIs" dxfId="2014" priority="2009" stopIfTrue="1" operator="equal">
      <formula>$B$5</formula>
    </cfRule>
  </conditionalFormatting>
  <conditionalFormatting sqref="BJ6:BL6">
    <cfRule type="cellIs" dxfId="2013" priority="2008" stopIfTrue="1" operator="equal">
      <formula>$B$5</formula>
    </cfRule>
  </conditionalFormatting>
  <conditionalFormatting sqref="BJ6:BM6">
    <cfRule type="cellIs" dxfId="2012" priority="2007" stopIfTrue="1" operator="equal">
      <formula>$B$5</formula>
    </cfRule>
  </conditionalFormatting>
  <conditionalFormatting sqref="BJ6:BM6">
    <cfRule type="cellIs" dxfId="2011" priority="2006" stopIfTrue="1" operator="equal">
      <formula>$B$5</formula>
    </cfRule>
  </conditionalFormatting>
  <conditionalFormatting sqref="BO6:BR6">
    <cfRule type="cellIs" dxfId="2010" priority="2005" stopIfTrue="1" operator="equal">
      <formula>$B$5</formula>
    </cfRule>
  </conditionalFormatting>
  <conditionalFormatting sqref="BO6:BR6">
    <cfRule type="cellIs" dxfId="2009" priority="2004" stopIfTrue="1" operator="equal">
      <formula>$B$5</formula>
    </cfRule>
  </conditionalFormatting>
  <conditionalFormatting sqref="BO6:BR6">
    <cfRule type="cellIs" dxfId="2008" priority="2003" stopIfTrue="1" operator="equal">
      <formula>$B$5</formula>
    </cfRule>
  </conditionalFormatting>
  <conditionalFormatting sqref="BO6:BR6">
    <cfRule type="cellIs" dxfId="2007" priority="2002" stopIfTrue="1" operator="equal">
      <formula>$B$5</formula>
    </cfRule>
  </conditionalFormatting>
  <conditionalFormatting sqref="BO6:BR6">
    <cfRule type="cellIs" dxfId="2006" priority="2001" stopIfTrue="1" operator="equal">
      <formula>$B$5</formula>
    </cfRule>
  </conditionalFormatting>
  <conditionalFormatting sqref="BO6:BR6">
    <cfRule type="cellIs" dxfId="2005" priority="2000" stopIfTrue="1" operator="equal">
      <formula>$B$5</formula>
    </cfRule>
  </conditionalFormatting>
  <conditionalFormatting sqref="BO6:BR6">
    <cfRule type="cellIs" dxfId="2004" priority="1999" stopIfTrue="1" operator="equal">
      <formula>$B$5</formula>
    </cfRule>
  </conditionalFormatting>
  <conditionalFormatting sqref="BO6:BR6">
    <cfRule type="cellIs" dxfId="2003" priority="1998" stopIfTrue="1" operator="equal">
      <formula>$B$5</formula>
    </cfRule>
  </conditionalFormatting>
  <conditionalFormatting sqref="BO6:BR6">
    <cfRule type="cellIs" dxfId="2002" priority="1997" stopIfTrue="1" operator="equal">
      <formula>$B$5</formula>
    </cfRule>
  </conditionalFormatting>
  <conditionalFormatting sqref="BO6:BR6">
    <cfRule type="cellIs" dxfId="2001" priority="1996" stopIfTrue="1" operator="equal">
      <formula>$B$5</formula>
    </cfRule>
  </conditionalFormatting>
  <conditionalFormatting sqref="BO6:BR6">
    <cfRule type="cellIs" dxfId="2000" priority="1995" stopIfTrue="1" operator="equal">
      <formula>$B$5</formula>
    </cfRule>
  </conditionalFormatting>
  <conditionalFormatting sqref="BO6:BQ6">
    <cfRule type="cellIs" dxfId="1999" priority="1994" stopIfTrue="1" operator="equal">
      <formula>$B$5</formula>
    </cfRule>
  </conditionalFormatting>
  <conditionalFormatting sqref="BO6:BR6">
    <cfRule type="cellIs" dxfId="1998" priority="1993" stopIfTrue="1" operator="equal">
      <formula>$B$5</formula>
    </cfRule>
  </conditionalFormatting>
  <conditionalFormatting sqref="BO6:BR6">
    <cfRule type="cellIs" dxfId="1997" priority="1992" stopIfTrue="1" operator="equal">
      <formula>$B$5</formula>
    </cfRule>
  </conditionalFormatting>
  <conditionalFormatting sqref="BO6:BR6">
    <cfRule type="cellIs" dxfId="1996" priority="1991" stopIfTrue="1" operator="equal">
      <formula>$B$5</formula>
    </cfRule>
  </conditionalFormatting>
  <conditionalFormatting sqref="BO6:BR6">
    <cfRule type="cellIs" dxfId="1995" priority="1990" stopIfTrue="1" operator="equal">
      <formula>$B$5</formula>
    </cfRule>
  </conditionalFormatting>
  <conditionalFormatting sqref="BO6:BR6">
    <cfRule type="cellIs" dxfId="1994" priority="1989" stopIfTrue="1" operator="equal">
      <formula>$B$5</formula>
    </cfRule>
  </conditionalFormatting>
  <conditionalFormatting sqref="BO6:BR6">
    <cfRule type="cellIs" dxfId="1993" priority="1988" stopIfTrue="1" operator="equal">
      <formula>$B$5</formula>
    </cfRule>
  </conditionalFormatting>
  <conditionalFormatting sqref="BO6:BR6">
    <cfRule type="cellIs" dxfId="1992" priority="1987" stopIfTrue="1" operator="equal">
      <formula>$B$5</formula>
    </cfRule>
  </conditionalFormatting>
  <conditionalFormatting sqref="BO6:BR6">
    <cfRule type="cellIs" dxfId="1991" priority="1986" stopIfTrue="1" operator="equal">
      <formula>$B$5</formula>
    </cfRule>
  </conditionalFormatting>
  <conditionalFormatting sqref="BO6:BR6">
    <cfRule type="cellIs" dxfId="1990" priority="1985" stopIfTrue="1" operator="equal">
      <formula>$B$5</formula>
    </cfRule>
  </conditionalFormatting>
  <conditionalFormatting sqref="BO6:BR6">
    <cfRule type="cellIs" dxfId="1989" priority="1984" stopIfTrue="1" operator="equal">
      <formula>$B$5</formula>
    </cfRule>
  </conditionalFormatting>
  <conditionalFormatting sqref="BO6:BR6">
    <cfRule type="cellIs" dxfId="1988" priority="1983" stopIfTrue="1" operator="equal">
      <formula>$B$5</formula>
    </cfRule>
  </conditionalFormatting>
  <conditionalFormatting sqref="BO6:BQ6">
    <cfRule type="cellIs" dxfId="1987" priority="1982" stopIfTrue="1" operator="equal">
      <formula>$B$5</formula>
    </cfRule>
  </conditionalFormatting>
  <conditionalFormatting sqref="BO6:BR6">
    <cfRule type="cellIs" dxfId="1986" priority="1981" stopIfTrue="1" operator="equal">
      <formula>$B$5</formula>
    </cfRule>
  </conditionalFormatting>
  <conditionalFormatting sqref="BO6:BR6">
    <cfRule type="cellIs" dxfId="1985" priority="1980" stopIfTrue="1" operator="equal">
      <formula>$B$5</formula>
    </cfRule>
  </conditionalFormatting>
  <conditionalFormatting sqref="BO6:BR6">
    <cfRule type="cellIs" dxfId="1984" priority="1979" stopIfTrue="1" operator="equal">
      <formula>$B$5</formula>
    </cfRule>
  </conditionalFormatting>
  <conditionalFormatting sqref="BO6:BR6">
    <cfRule type="cellIs" dxfId="1983" priority="1978" stopIfTrue="1" operator="equal">
      <formula>$B$5</formula>
    </cfRule>
  </conditionalFormatting>
  <conditionalFormatting sqref="BO6:BR6">
    <cfRule type="cellIs" dxfId="1982" priority="1977" stopIfTrue="1" operator="equal">
      <formula>$B$5</formula>
    </cfRule>
  </conditionalFormatting>
  <conditionalFormatting sqref="BO6:BR6">
    <cfRule type="cellIs" dxfId="1981" priority="1976" stopIfTrue="1" operator="equal">
      <formula>$B$5</formula>
    </cfRule>
  </conditionalFormatting>
  <conditionalFormatting sqref="BO6:BR6">
    <cfRule type="cellIs" dxfId="1980" priority="1975" stopIfTrue="1" operator="equal">
      <formula>$B$5</formula>
    </cfRule>
  </conditionalFormatting>
  <conditionalFormatting sqref="BO6:BR6">
    <cfRule type="cellIs" dxfId="1979" priority="1974" stopIfTrue="1" operator="equal">
      <formula>$B$5</formula>
    </cfRule>
  </conditionalFormatting>
  <conditionalFormatting sqref="BO6:BR6">
    <cfRule type="cellIs" dxfId="1978" priority="1973" stopIfTrue="1" operator="equal">
      <formula>$B$5</formula>
    </cfRule>
  </conditionalFormatting>
  <conditionalFormatting sqref="BO6:BR6">
    <cfRule type="cellIs" dxfId="1977" priority="1972" stopIfTrue="1" operator="equal">
      <formula>$B$5</formula>
    </cfRule>
  </conditionalFormatting>
  <conditionalFormatting sqref="BO6:BQ6">
    <cfRule type="cellIs" dxfId="1976" priority="1971" stopIfTrue="1" operator="equal">
      <formula>$B$5</formula>
    </cfRule>
  </conditionalFormatting>
  <conditionalFormatting sqref="BO6:BR6">
    <cfRule type="cellIs" dxfId="1975" priority="1970" stopIfTrue="1" operator="equal">
      <formula>$B$5</formula>
    </cfRule>
  </conditionalFormatting>
  <conditionalFormatting sqref="BO6:BR6">
    <cfRule type="cellIs" dxfId="1974" priority="1969" stopIfTrue="1" operator="equal">
      <formula>$B$5</formula>
    </cfRule>
  </conditionalFormatting>
  <conditionalFormatting sqref="BO6:BR6">
    <cfRule type="cellIs" dxfId="1973" priority="1968" stopIfTrue="1" operator="equal">
      <formula>$B$5</formula>
    </cfRule>
  </conditionalFormatting>
  <conditionalFormatting sqref="BO6:BR6">
    <cfRule type="cellIs" dxfId="1972" priority="1967" stopIfTrue="1" operator="equal">
      <formula>$B$5</formula>
    </cfRule>
  </conditionalFormatting>
  <conditionalFormatting sqref="BO6:BR6">
    <cfRule type="cellIs" dxfId="1971" priority="1966" stopIfTrue="1" operator="equal">
      <formula>$B$5</formula>
    </cfRule>
  </conditionalFormatting>
  <conditionalFormatting sqref="BO6:BR6">
    <cfRule type="cellIs" dxfId="1970" priority="1965" stopIfTrue="1" operator="equal">
      <formula>$B$5</formula>
    </cfRule>
  </conditionalFormatting>
  <conditionalFormatting sqref="BO6:BR6">
    <cfRule type="cellIs" dxfId="1969" priority="1964" stopIfTrue="1" operator="equal">
      <formula>$B$5</formula>
    </cfRule>
  </conditionalFormatting>
  <conditionalFormatting sqref="BO6:BR6">
    <cfRule type="cellIs" dxfId="1968" priority="1963" stopIfTrue="1" operator="equal">
      <formula>$B$5</formula>
    </cfRule>
  </conditionalFormatting>
  <conditionalFormatting sqref="BO6:BQ6">
    <cfRule type="cellIs" dxfId="1967" priority="1962" stopIfTrue="1" operator="equal">
      <formula>$B$5</formula>
    </cfRule>
  </conditionalFormatting>
  <conditionalFormatting sqref="BO6:BR6">
    <cfRule type="cellIs" dxfId="1966" priority="1961" stopIfTrue="1" operator="equal">
      <formula>$B$5</formula>
    </cfRule>
  </conditionalFormatting>
  <conditionalFormatting sqref="BO6:BR6">
    <cfRule type="cellIs" dxfId="1965" priority="1960" stopIfTrue="1" operator="equal">
      <formula>$B$5</formula>
    </cfRule>
  </conditionalFormatting>
  <conditionalFormatting sqref="BO6:BR6">
    <cfRule type="cellIs" dxfId="1964" priority="1959" stopIfTrue="1" operator="equal">
      <formula>$B$5</formula>
    </cfRule>
  </conditionalFormatting>
  <conditionalFormatting sqref="BO6:BR6">
    <cfRule type="cellIs" dxfId="1963" priority="1958" stopIfTrue="1" operator="equal">
      <formula>$B$5</formula>
    </cfRule>
  </conditionalFormatting>
  <conditionalFormatting sqref="BO6:BR6">
    <cfRule type="cellIs" dxfId="1962" priority="1957" stopIfTrue="1" operator="equal">
      <formula>$B$5</formula>
    </cfRule>
  </conditionalFormatting>
  <conditionalFormatting sqref="BO6:BR6">
    <cfRule type="cellIs" dxfId="1961" priority="1956" stopIfTrue="1" operator="equal">
      <formula>$B$5</formula>
    </cfRule>
  </conditionalFormatting>
  <conditionalFormatting sqref="BO6:BR6">
    <cfRule type="cellIs" dxfId="1960" priority="1955" stopIfTrue="1" operator="equal">
      <formula>$B$5</formula>
    </cfRule>
  </conditionalFormatting>
  <conditionalFormatting sqref="BO6:BR6">
    <cfRule type="cellIs" dxfId="1959" priority="1954" stopIfTrue="1" operator="equal">
      <formula>$B$5</formula>
    </cfRule>
  </conditionalFormatting>
  <conditionalFormatting sqref="BO6:BR6">
    <cfRule type="cellIs" dxfId="1958" priority="1953" stopIfTrue="1" operator="equal">
      <formula>$B$5</formula>
    </cfRule>
  </conditionalFormatting>
  <conditionalFormatting sqref="BO6:BQ6">
    <cfRule type="cellIs" dxfId="1957" priority="1952" stopIfTrue="1" operator="equal">
      <formula>$B$5</formula>
    </cfRule>
  </conditionalFormatting>
  <conditionalFormatting sqref="BO6:BR6">
    <cfRule type="cellIs" dxfId="1956" priority="1951" stopIfTrue="1" operator="equal">
      <formula>$B$5</formula>
    </cfRule>
  </conditionalFormatting>
  <conditionalFormatting sqref="BO6:BR6">
    <cfRule type="cellIs" dxfId="1955" priority="1950" stopIfTrue="1" operator="equal">
      <formula>$B$5</formula>
    </cfRule>
  </conditionalFormatting>
  <conditionalFormatting sqref="BO6:BR6">
    <cfRule type="cellIs" dxfId="1954" priority="1949" stopIfTrue="1" operator="equal">
      <formula>$B$5</formula>
    </cfRule>
  </conditionalFormatting>
  <conditionalFormatting sqref="BO6:BR6">
    <cfRule type="cellIs" dxfId="1953" priority="1948" stopIfTrue="1" operator="equal">
      <formula>$B$5</formula>
    </cfRule>
  </conditionalFormatting>
  <conditionalFormatting sqref="BO6:BR6">
    <cfRule type="cellIs" dxfId="1952" priority="1947" stopIfTrue="1" operator="equal">
      <formula>$B$5</formula>
    </cfRule>
  </conditionalFormatting>
  <conditionalFormatting sqref="BO6:BR6">
    <cfRule type="cellIs" dxfId="1951" priority="1946" stopIfTrue="1" operator="equal">
      <formula>$B$5</formula>
    </cfRule>
  </conditionalFormatting>
  <conditionalFormatting sqref="BO6:BR6">
    <cfRule type="cellIs" dxfId="1950" priority="1945" stopIfTrue="1" operator="equal">
      <formula>$B$5</formula>
    </cfRule>
  </conditionalFormatting>
  <conditionalFormatting sqref="BO6:BQ6">
    <cfRule type="cellIs" dxfId="1949" priority="1944" stopIfTrue="1" operator="equal">
      <formula>$B$5</formula>
    </cfRule>
  </conditionalFormatting>
  <conditionalFormatting sqref="BO6:BR6">
    <cfRule type="cellIs" dxfId="1948" priority="1943" stopIfTrue="1" operator="equal">
      <formula>$B$5</formula>
    </cfRule>
  </conditionalFormatting>
  <conditionalFormatting sqref="BO6:BR6">
    <cfRule type="cellIs" dxfId="1947" priority="1942" stopIfTrue="1" operator="equal">
      <formula>$B$5</formula>
    </cfRule>
  </conditionalFormatting>
  <conditionalFormatting sqref="BO6:BR6">
    <cfRule type="cellIs" dxfId="1946" priority="1941" stopIfTrue="1" operator="equal">
      <formula>$B$5</formula>
    </cfRule>
  </conditionalFormatting>
  <conditionalFormatting sqref="BO6:BR6">
    <cfRule type="cellIs" dxfId="1945" priority="1940" stopIfTrue="1" operator="equal">
      <formula>$B$5</formula>
    </cfRule>
  </conditionalFormatting>
  <conditionalFormatting sqref="BO6:BR6">
    <cfRule type="cellIs" dxfId="1944" priority="1939" stopIfTrue="1" operator="equal">
      <formula>$B$5</formula>
    </cfRule>
  </conditionalFormatting>
  <conditionalFormatting sqref="BO6:BR6">
    <cfRule type="cellIs" dxfId="1943" priority="1938" stopIfTrue="1" operator="equal">
      <formula>$B$5</formula>
    </cfRule>
  </conditionalFormatting>
  <conditionalFormatting sqref="BO6:BQ6">
    <cfRule type="cellIs" dxfId="1942" priority="1937" stopIfTrue="1" operator="equal">
      <formula>$B$5</formula>
    </cfRule>
  </conditionalFormatting>
  <conditionalFormatting sqref="BO6:BR6">
    <cfRule type="cellIs" dxfId="1941" priority="1936" stopIfTrue="1" operator="equal">
      <formula>$B$5</formula>
    </cfRule>
  </conditionalFormatting>
  <conditionalFormatting sqref="BO6:BR6">
    <cfRule type="cellIs" dxfId="1940" priority="1935" stopIfTrue="1" operator="equal">
      <formula>$B$5</formula>
    </cfRule>
  </conditionalFormatting>
  <conditionalFormatting sqref="BO6:BR6">
    <cfRule type="cellIs" dxfId="1939" priority="1934" stopIfTrue="1" operator="equal">
      <formula>$B$5</formula>
    </cfRule>
  </conditionalFormatting>
  <conditionalFormatting sqref="BO6:BR6">
    <cfRule type="cellIs" dxfId="1938" priority="1933" stopIfTrue="1" operator="equal">
      <formula>$B$5</formula>
    </cfRule>
  </conditionalFormatting>
  <conditionalFormatting sqref="BO6:BR6">
    <cfRule type="cellIs" dxfId="1937" priority="1932" stopIfTrue="1" operator="equal">
      <formula>$B$5</formula>
    </cfRule>
  </conditionalFormatting>
  <conditionalFormatting sqref="BO6:BQ6">
    <cfRule type="cellIs" dxfId="1936" priority="1931" stopIfTrue="1" operator="equal">
      <formula>$B$5</formula>
    </cfRule>
  </conditionalFormatting>
  <conditionalFormatting sqref="BO6:BR6">
    <cfRule type="cellIs" dxfId="1935" priority="1930" stopIfTrue="1" operator="equal">
      <formula>$B$5</formula>
    </cfRule>
  </conditionalFormatting>
  <conditionalFormatting sqref="BO6:BR6">
    <cfRule type="cellIs" dxfId="1934" priority="1929" stopIfTrue="1" operator="equal">
      <formula>$B$5</formula>
    </cfRule>
  </conditionalFormatting>
  <conditionalFormatting sqref="BO6:BR6">
    <cfRule type="cellIs" dxfId="1933" priority="1928" stopIfTrue="1" operator="equal">
      <formula>$B$5</formula>
    </cfRule>
  </conditionalFormatting>
  <conditionalFormatting sqref="BO6:BR6">
    <cfRule type="cellIs" dxfId="1932" priority="1927" stopIfTrue="1" operator="equal">
      <formula>$B$5</formula>
    </cfRule>
  </conditionalFormatting>
  <conditionalFormatting sqref="BO6:BQ6">
    <cfRule type="cellIs" dxfId="1931" priority="1926" stopIfTrue="1" operator="equal">
      <formula>$B$5</formula>
    </cfRule>
  </conditionalFormatting>
  <conditionalFormatting sqref="BO6:BR6">
    <cfRule type="cellIs" dxfId="1930" priority="1925" stopIfTrue="1" operator="equal">
      <formula>$B$5</formula>
    </cfRule>
  </conditionalFormatting>
  <conditionalFormatting sqref="BO6:BR6">
    <cfRule type="cellIs" dxfId="1929" priority="1924" stopIfTrue="1" operator="equal">
      <formula>$B$5</formula>
    </cfRule>
  </conditionalFormatting>
  <conditionalFormatting sqref="BO6:BR6">
    <cfRule type="cellIs" dxfId="1928" priority="1923" stopIfTrue="1" operator="equal">
      <formula>$B$5</formula>
    </cfRule>
  </conditionalFormatting>
  <conditionalFormatting sqref="BO6:BQ6">
    <cfRule type="cellIs" dxfId="1927" priority="1922" stopIfTrue="1" operator="equal">
      <formula>$B$5</formula>
    </cfRule>
  </conditionalFormatting>
  <conditionalFormatting sqref="BO6:BR6">
    <cfRule type="cellIs" dxfId="1926" priority="1921" stopIfTrue="1" operator="equal">
      <formula>$B$5</formula>
    </cfRule>
  </conditionalFormatting>
  <conditionalFormatting sqref="BO6:BR6">
    <cfRule type="cellIs" dxfId="1925" priority="1920" stopIfTrue="1" operator="equal">
      <formula>$B$5</formula>
    </cfRule>
  </conditionalFormatting>
  <conditionalFormatting sqref="BO6:BQ6">
    <cfRule type="cellIs" dxfId="1924" priority="1919" stopIfTrue="1" operator="equal">
      <formula>$B$5</formula>
    </cfRule>
  </conditionalFormatting>
  <conditionalFormatting sqref="BO6:BR6">
    <cfRule type="cellIs" dxfId="1923" priority="1918" stopIfTrue="1" operator="equal">
      <formula>$B$5</formula>
    </cfRule>
  </conditionalFormatting>
  <conditionalFormatting sqref="BO6:BQ6">
    <cfRule type="cellIs" dxfId="1922" priority="1917" stopIfTrue="1" operator="equal">
      <formula>$B$5</formula>
    </cfRule>
  </conditionalFormatting>
  <conditionalFormatting sqref="BO6:BR6">
    <cfRule type="cellIs" dxfId="1921" priority="1916" stopIfTrue="1" operator="equal">
      <formula>$B$5</formula>
    </cfRule>
  </conditionalFormatting>
  <conditionalFormatting sqref="BO6:BR6">
    <cfRule type="cellIs" dxfId="1920" priority="1915" stopIfTrue="1" operator="equal">
      <formula>$B$5</formula>
    </cfRule>
  </conditionalFormatting>
  <conditionalFormatting sqref="G6">
    <cfRule type="cellIs" dxfId="1919" priority="1914" stopIfTrue="1" operator="equal">
      <formula>$B$5</formula>
    </cfRule>
  </conditionalFormatting>
  <conditionalFormatting sqref="G6">
    <cfRule type="cellIs" dxfId="1918" priority="1913" stopIfTrue="1" operator="equal">
      <formula>$B$5</formula>
    </cfRule>
  </conditionalFormatting>
  <conditionalFormatting sqref="G6">
    <cfRule type="cellIs" dxfId="1917" priority="1912" stopIfTrue="1" operator="equal">
      <formula>$B$5</formula>
    </cfRule>
  </conditionalFormatting>
  <conditionalFormatting sqref="M8:M38">
    <cfRule type="expression" dxfId="1916" priority="1911" stopIfTrue="1">
      <formula>M8=TODAY()</formula>
    </cfRule>
  </conditionalFormatting>
  <conditionalFormatting sqref="L6:O6">
    <cfRule type="cellIs" dxfId="1915" priority="1910" stopIfTrue="1" operator="equal">
      <formula>$B$5</formula>
    </cfRule>
  </conditionalFormatting>
  <conditionalFormatting sqref="L6:N6">
    <cfRule type="cellIs" dxfId="1914" priority="1909" stopIfTrue="1" operator="equal">
      <formula>$B$5</formula>
    </cfRule>
  </conditionalFormatting>
  <conditionalFormatting sqref="L6:O6">
    <cfRule type="cellIs" dxfId="1913" priority="1908" stopIfTrue="1" operator="equal">
      <formula>$B$5</formula>
    </cfRule>
  </conditionalFormatting>
  <conditionalFormatting sqref="L6:N6">
    <cfRule type="cellIs" dxfId="1912" priority="1907" stopIfTrue="1" operator="equal">
      <formula>$B$5</formula>
    </cfRule>
  </conditionalFormatting>
  <conditionalFormatting sqref="L6:O6">
    <cfRule type="cellIs" dxfId="1911" priority="1906" stopIfTrue="1" operator="equal">
      <formula>$B$5</formula>
    </cfRule>
  </conditionalFormatting>
  <conditionalFormatting sqref="L6:O6">
    <cfRule type="cellIs" dxfId="1910" priority="1905" stopIfTrue="1" operator="equal">
      <formula>$B$5</formula>
    </cfRule>
  </conditionalFormatting>
  <conditionalFormatting sqref="L6">
    <cfRule type="cellIs" dxfId="1909" priority="1904" stopIfTrue="1" operator="equal">
      <formula>$B$5</formula>
    </cfRule>
  </conditionalFormatting>
  <conditionalFormatting sqref="L6">
    <cfRule type="cellIs" dxfId="1908" priority="1903" stopIfTrue="1" operator="equal">
      <formula>$B$5</formula>
    </cfRule>
  </conditionalFormatting>
  <conditionalFormatting sqref="L6">
    <cfRule type="cellIs" dxfId="1907" priority="1902" stopIfTrue="1" operator="equal">
      <formula>$B$5</formula>
    </cfRule>
  </conditionalFormatting>
  <conditionalFormatting sqref="R8:R38">
    <cfRule type="expression" dxfId="1906" priority="1901" stopIfTrue="1">
      <formula>R8=TODAY()</formula>
    </cfRule>
  </conditionalFormatting>
  <conditionalFormatting sqref="Q6:T6">
    <cfRule type="cellIs" dxfId="1905" priority="1900" stopIfTrue="1" operator="equal">
      <formula>$B$5</formula>
    </cfRule>
  </conditionalFormatting>
  <conditionalFormatting sqref="R8:R38">
    <cfRule type="expression" dxfId="1904" priority="1899" stopIfTrue="1">
      <formula>R8=TODAY()</formula>
    </cfRule>
  </conditionalFormatting>
  <conditionalFormatting sqref="Q6:T6">
    <cfRule type="cellIs" dxfId="1903" priority="1898" stopIfTrue="1" operator="equal">
      <formula>$B$5</formula>
    </cfRule>
  </conditionalFormatting>
  <conditionalFormatting sqref="Q6:S6">
    <cfRule type="cellIs" dxfId="1902" priority="1897" stopIfTrue="1" operator="equal">
      <formula>$B$5</formula>
    </cfRule>
  </conditionalFormatting>
  <conditionalFormatting sqref="Q6:T6">
    <cfRule type="cellIs" dxfId="1901" priority="1896" stopIfTrue="1" operator="equal">
      <formula>$B$5</formula>
    </cfRule>
  </conditionalFormatting>
  <conditionalFormatting sqref="Q6:S6">
    <cfRule type="cellIs" dxfId="1900" priority="1895" stopIfTrue="1" operator="equal">
      <formula>$B$5</formula>
    </cfRule>
  </conditionalFormatting>
  <conditionalFormatting sqref="Q6:T6">
    <cfRule type="cellIs" dxfId="1899" priority="1894" stopIfTrue="1" operator="equal">
      <formula>$B$5</formula>
    </cfRule>
  </conditionalFormatting>
  <conditionalFormatting sqref="Q6:T6">
    <cfRule type="cellIs" dxfId="1898" priority="1893" stopIfTrue="1" operator="equal">
      <formula>$B$5</formula>
    </cfRule>
  </conditionalFormatting>
  <conditionalFormatting sqref="Q6">
    <cfRule type="cellIs" dxfId="1897" priority="1892" stopIfTrue="1" operator="equal">
      <formula>$B$5</formula>
    </cfRule>
  </conditionalFormatting>
  <conditionalFormatting sqref="Q6">
    <cfRule type="cellIs" dxfId="1896" priority="1891" stopIfTrue="1" operator="equal">
      <formula>$B$5</formula>
    </cfRule>
  </conditionalFormatting>
  <conditionalFormatting sqref="Q6">
    <cfRule type="cellIs" dxfId="1895" priority="1890" stopIfTrue="1" operator="equal">
      <formula>$B$5</formula>
    </cfRule>
  </conditionalFormatting>
  <conditionalFormatting sqref="W8:W38">
    <cfRule type="expression" dxfId="1894" priority="1889" stopIfTrue="1">
      <formula>W8=TODAY()</formula>
    </cfRule>
  </conditionalFormatting>
  <conditionalFormatting sqref="V6:Y6">
    <cfRule type="cellIs" dxfId="1893" priority="1888" stopIfTrue="1" operator="equal">
      <formula>$B$5</formula>
    </cfRule>
  </conditionalFormatting>
  <conditionalFormatting sqref="V6:Y6">
    <cfRule type="cellIs" dxfId="1892" priority="1887" stopIfTrue="1" operator="equal">
      <formula>$B$5</formula>
    </cfRule>
  </conditionalFormatting>
  <conditionalFormatting sqref="V6:X6">
    <cfRule type="cellIs" dxfId="1891" priority="1886" stopIfTrue="1" operator="equal">
      <formula>$B$5</formula>
    </cfRule>
  </conditionalFormatting>
  <conditionalFormatting sqref="V6:Y6">
    <cfRule type="cellIs" dxfId="1890" priority="1885" stopIfTrue="1" operator="equal">
      <formula>$B$5</formula>
    </cfRule>
  </conditionalFormatting>
  <conditionalFormatting sqref="V6:Y6">
    <cfRule type="cellIs" dxfId="1889" priority="1884" stopIfTrue="1" operator="equal">
      <formula>$B$5</formula>
    </cfRule>
  </conditionalFormatting>
  <conditionalFormatting sqref="V6:X6">
    <cfRule type="cellIs" dxfId="1888" priority="1883" stopIfTrue="1" operator="equal">
      <formula>$B$5</formula>
    </cfRule>
  </conditionalFormatting>
  <conditionalFormatting sqref="V6:Y6">
    <cfRule type="cellIs" dxfId="1887" priority="1882" stopIfTrue="1" operator="equal">
      <formula>$B$5</formula>
    </cfRule>
  </conditionalFormatting>
  <conditionalFormatting sqref="V6:X6">
    <cfRule type="cellIs" dxfId="1886" priority="1881" stopIfTrue="1" operator="equal">
      <formula>$B$5</formula>
    </cfRule>
  </conditionalFormatting>
  <conditionalFormatting sqref="V6:Y6">
    <cfRule type="cellIs" dxfId="1885" priority="1880" stopIfTrue="1" operator="equal">
      <formula>$B$5</formula>
    </cfRule>
  </conditionalFormatting>
  <conditionalFormatting sqref="V6:Y6">
    <cfRule type="cellIs" dxfId="1884" priority="1879" stopIfTrue="1" operator="equal">
      <formula>$B$5</formula>
    </cfRule>
  </conditionalFormatting>
  <conditionalFormatting sqref="W8:W38">
    <cfRule type="expression" dxfId="1883" priority="1878" stopIfTrue="1">
      <formula>W8=TODAY()</formula>
    </cfRule>
  </conditionalFormatting>
  <conditionalFormatting sqref="V6:Y6">
    <cfRule type="cellIs" dxfId="1882" priority="1877" stopIfTrue="1" operator="equal">
      <formula>$B$5</formula>
    </cfRule>
  </conditionalFormatting>
  <conditionalFormatting sqref="W8:W38">
    <cfRule type="expression" dxfId="1881" priority="1876" stopIfTrue="1">
      <formula>W8=TODAY()</formula>
    </cfRule>
  </conditionalFormatting>
  <conditionalFormatting sqref="V6:Y6">
    <cfRule type="cellIs" dxfId="1880" priority="1875" stopIfTrue="1" operator="equal">
      <formula>$B$5</formula>
    </cfRule>
  </conditionalFormatting>
  <conditionalFormatting sqref="V6:X6">
    <cfRule type="cellIs" dxfId="1879" priority="1874" stopIfTrue="1" operator="equal">
      <formula>$B$5</formula>
    </cfRule>
  </conditionalFormatting>
  <conditionalFormatting sqref="V6:Y6">
    <cfRule type="cellIs" dxfId="1878" priority="1873" stopIfTrue="1" operator="equal">
      <formula>$B$5</formula>
    </cfRule>
  </conditionalFormatting>
  <conditionalFormatting sqref="V6:X6">
    <cfRule type="cellIs" dxfId="1877" priority="1872" stopIfTrue="1" operator="equal">
      <formula>$B$5</formula>
    </cfRule>
  </conditionalFormatting>
  <conditionalFormatting sqref="V6:Y6">
    <cfRule type="cellIs" dxfId="1876" priority="1871" stopIfTrue="1" operator="equal">
      <formula>$B$5</formula>
    </cfRule>
  </conditionalFormatting>
  <conditionalFormatting sqref="V6:Y6">
    <cfRule type="cellIs" dxfId="1875" priority="1870" stopIfTrue="1" operator="equal">
      <formula>$B$5</formula>
    </cfRule>
  </conditionalFormatting>
  <conditionalFormatting sqref="V6">
    <cfRule type="cellIs" dxfId="1874" priority="1869" stopIfTrue="1" operator="equal">
      <formula>$B$5</formula>
    </cfRule>
  </conditionalFormatting>
  <conditionalFormatting sqref="V6">
    <cfRule type="cellIs" dxfId="1873" priority="1868" stopIfTrue="1" operator="equal">
      <formula>$B$5</formula>
    </cfRule>
  </conditionalFormatting>
  <conditionalFormatting sqref="V6">
    <cfRule type="cellIs" dxfId="1872" priority="1867" stopIfTrue="1" operator="equal">
      <formula>$B$5</formula>
    </cfRule>
  </conditionalFormatting>
  <conditionalFormatting sqref="AB8:AB38">
    <cfRule type="expression" dxfId="1871" priority="1866" stopIfTrue="1">
      <formula>AB8=TODAY()</formula>
    </cfRule>
  </conditionalFormatting>
  <conditionalFormatting sqref="AA6:AD6">
    <cfRule type="cellIs" dxfId="1870" priority="1865" stopIfTrue="1" operator="equal">
      <formula>$B$5</formula>
    </cfRule>
  </conditionalFormatting>
  <conditionalFormatting sqref="AA6:AD6">
    <cfRule type="cellIs" dxfId="1869" priority="1864" stopIfTrue="1" operator="equal">
      <formula>$B$5</formula>
    </cfRule>
  </conditionalFormatting>
  <conditionalFormatting sqref="AA6:AD6">
    <cfRule type="cellIs" dxfId="1868" priority="1863" stopIfTrue="1" operator="equal">
      <formula>$B$5</formula>
    </cfRule>
  </conditionalFormatting>
  <conditionalFormatting sqref="AA6:AC6">
    <cfRule type="cellIs" dxfId="1867" priority="1862" stopIfTrue="1" operator="equal">
      <formula>$B$5</formula>
    </cfRule>
  </conditionalFormatting>
  <conditionalFormatting sqref="AA6:AD6">
    <cfRule type="cellIs" dxfId="1866" priority="1861" stopIfTrue="1" operator="equal">
      <formula>$B$5</formula>
    </cfRule>
  </conditionalFormatting>
  <conditionalFormatting sqref="AA6:AD6">
    <cfRule type="cellIs" dxfId="1865" priority="1860" stopIfTrue="1" operator="equal">
      <formula>$B$5</formula>
    </cfRule>
  </conditionalFormatting>
  <conditionalFormatting sqref="AA6:AD6">
    <cfRule type="cellIs" dxfId="1864" priority="1859" stopIfTrue="1" operator="equal">
      <formula>$B$5</formula>
    </cfRule>
  </conditionalFormatting>
  <conditionalFormatting sqref="AA6:AC6">
    <cfRule type="cellIs" dxfId="1863" priority="1858" stopIfTrue="1" operator="equal">
      <formula>$B$5</formula>
    </cfRule>
  </conditionalFormatting>
  <conditionalFormatting sqref="AA6:AD6">
    <cfRule type="cellIs" dxfId="1862" priority="1857" stopIfTrue="1" operator="equal">
      <formula>$B$5</formula>
    </cfRule>
  </conditionalFormatting>
  <conditionalFormatting sqref="AA6:AD6">
    <cfRule type="cellIs" dxfId="1861" priority="1856" stopIfTrue="1" operator="equal">
      <formula>$B$5</formula>
    </cfRule>
  </conditionalFormatting>
  <conditionalFormatting sqref="AA6:AC6">
    <cfRule type="cellIs" dxfId="1860" priority="1855" stopIfTrue="1" operator="equal">
      <formula>$B$5</formula>
    </cfRule>
  </conditionalFormatting>
  <conditionalFormatting sqref="AA6:AD6">
    <cfRule type="cellIs" dxfId="1859" priority="1854" stopIfTrue="1" operator="equal">
      <formula>$B$5</formula>
    </cfRule>
  </conditionalFormatting>
  <conditionalFormatting sqref="AA6:AC6">
    <cfRule type="cellIs" dxfId="1858" priority="1853" stopIfTrue="1" operator="equal">
      <formula>$B$5</formula>
    </cfRule>
  </conditionalFormatting>
  <conditionalFormatting sqref="AA6:AD6">
    <cfRule type="cellIs" dxfId="1857" priority="1852" stopIfTrue="1" operator="equal">
      <formula>$B$5</formula>
    </cfRule>
  </conditionalFormatting>
  <conditionalFormatting sqref="AA6:AD6">
    <cfRule type="cellIs" dxfId="1856" priority="1851" stopIfTrue="1" operator="equal">
      <formula>$B$5</formula>
    </cfRule>
  </conditionalFormatting>
  <conditionalFormatting sqref="AB8:AB38">
    <cfRule type="expression" dxfId="1855" priority="1850" stopIfTrue="1">
      <formula>AB8=TODAY()</formula>
    </cfRule>
  </conditionalFormatting>
  <conditionalFormatting sqref="AA6:AD6">
    <cfRule type="cellIs" dxfId="1854" priority="1849" stopIfTrue="1" operator="equal">
      <formula>$B$5</formula>
    </cfRule>
  </conditionalFormatting>
  <conditionalFormatting sqref="AA6:AD6">
    <cfRule type="cellIs" dxfId="1853" priority="1848" stopIfTrue="1" operator="equal">
      <formula>$B$5</formula>
    </cfRule>
  </conditionalFormatting>
  <conditionalFormatting sqref="AA6:AC6">
    <cfRule type="cellIs" dxfId="1852" priority="1847" stopIfTrue="1" operator="equal">
      <formula>$B$5</formula>
    </cfRule>
  </conditionalFormatting>
  <conditionalFormatting sqref="AA6:AD6">
    <cfRule type="cellIs" dxfId="1851" priority="1846" stopIfTrue="1" operator="equal">
      <formula>$B$5</formula>
    </cfRule>
  </conditionalFormatting>
  <conditionalFormatting sqref="AA6:AD6">
    <cfRule type="cellIs" dxfId="1850" priority="1845" stopIfTrue="1" operator="equal">
      <formula>$B$5</formula>
    </cfRule>
  </conditionalFormatting>
  <conditionalFormatting sqref="AA6:AC6">
    <cfRule type="cellIs" dxfId="1849" priority="1844" stopIfTrue="1" operator="equal">
      <formula>$B$5</formula>
    </cfRule>
  </conditionalFormatting>
  <conditionalFormatting sqref="AA6:AD6">
    <cfRule type="cellIs" dxfId="1848" priority="1843" stopIfTrue="1" operator="equal">
      <formula>$B$5</formula>
    </cfRule>
  </conditionalFormatting>
  <conditionalFormatting sqref="AA6:AC6">
    <cfRule type="cellIs" dxfId="1847" priority="1842" stopIfTrue="1" operator="equal">
      <formula>$B$5</formula>
    </cfRule>
  </conditionalFormatting>
  <conditionalFormatting sqref="AA6:AD6">
    <cfRule type="cellIs" dxfId="1846" priority="1841" stopIfTrue="1" operator="equal">
      <formula>$B$5</formula>
    </cfRule>
  </conditionalFormatting>
  <conditionalFormatting sqref="AA6:AD6">
    <cfRule type="cellIs" dxfId="1845" priority="1840" stopIfTrue="1" operator="equal">
      <formula>$B$5</formula>
    </cfRule>
  </conditionalFormatting>
  <conditionalFormatting sqref="AB8:AB38">
    <cfRule type="expression" dxfId="1844" priority="1839" stopIfTrue="1">
      <formula>AB8=TODAY()</formula>
    </cfRule>
  </conditionalFormatting>
  <conditionalFormatting sqref="AA6:AD6">
    <cfRule type="cellIs" dxfId="1843" priority="1838" stopIfTrue="1" operator="equal">
      <formula>$B$5</formula>
    </cfRule>
  </conditionalFormatting>
  <conditionalFormatting sqref="AB8:AB38">
    <cfRule type="expression" dxfId="1842" priority="1837" stopIfTrue="1">
      <formula>AB8=TODAY()</formula>
    </cfRule>
  </conditionalFormatting>
  <conditionalFormatting sqref="AA6:AD6">
    <cfRule type="cellIs" dxfId="1841" priority="1836" stopIfTrue="1" operator="equal">
      <formula>$B$5</formula>
    </cfRule>
  </conditionalFormatting>
  <conditionalFormatting sqref="AA6:AC6">
    <cfRule type="cellIs" dxfId="1840" priority="1835" stopIfTrue="1" operator="equal">
      <formula>$B$5</formula>
    </cfRule>
  </conditionalFormatting>
  <conditionalFormatting sqref="AA6:AD6">
    <cfRule type="cellIs" dxfId="1839" priority="1834" stopIfTrue="1" operator="equal">
      <formula>$B$5</formula>
    </cfRule>
  </conditionalFormatting>
  <conditionalFormatting sqref="AA6:AC6">
    <cfRule type="cellIs" dxfId="1838" priority="1833" stopIfTrue="1" operator="equal">
      <formula>$B$5</formula>
    </cfRule>
  </conditionalFormatting>
  <conditionalFormatting sqref="AA6:AD6">
    <cfRule type="cellIs" dxfId="1837" priority="1832" stopIfTrue="1" operator="equal">
      <formula>$B$5</formula>
    </cfRule>
  </conditionalFormatting>
  <conditionalFormatting sqref="AA6:AD6">
    <cfRule type="cellIs" dxfId="1836" priority="1831" stopIfTrue="1" operator="equal">
      <formula>$B$5</formula>
    </cfRule>
  </conditionalFormatting>
  <conditionalFormatting sqref="AA6">
    <cfRule type="cellIs" dxfId="1835" priority="1830" stopIfTrue="1" operator="equal">
      <formula>$B$5</formula>
    </cfRule>
  </conditionalFormatting>
  <conditionalFormatting sqref="AA6">
    <cfRule type="cellIs" dxfId="1834" priority="1829" stopIfTrue="1" operator="equal">
      <formula>$B$5</formula>
    </cfRule>
  </conditionalFormatting>
  <conditionalFormatting sqref="AA6">
    <cfRule type="cellIs" dxfId="1833" priority="1828" stopIfTrue="1" operator="equal">
      <formula>$B$5</formula>
    </cfRule>
  </conditionalFormatting>
  <conditionalFormatting sqref="AG8:AG38">
    <cfRule type="expression" dxfId="1832" priority="1827" stopIfTrue="1">
      <formula>AG8=TODAY()</formula>
    </cfRule>
  </conditionalFormatting>
  <conditionalFormatting sqref="AF6:AI6">
    <cfRule type="cellIs" dxfId="1831" priority="1826" stopIfTrue="1" operator="equal">
      <formula>$B$5</formula>
    </cfRule>
  </conditionalFormatting>
  <conditionalFormatting sqref="AF6:AI6">
    <cfRule type="cellIs" dxfId="1830" priority="1825" stopIfTrue="1" operator="equal">
      <formula>$B$5</formula>
    </cfRule>
  </conditionalFormatting>
  <conditionalFormatting sqref="AF6:AI6">
    <cfRule type="cellIs" dxfId="1829" priority="1824" stopIfTrue="1" operator="equal">
      <formula>$B$5</formula>
    </cfRule>
  </conditionalFormatting>
  <conditionalFormatting sqref="AF6:AI6">
    <cfRule type="cellIs" dxfId="1828" priority="1823" stopIfTrue="1" operator="equal">
      <formula>$B$5</formula>
    </cfRule>
  </conditionalFormatting>
  <conditionalFormatting sqref="AF6:AH6">
    <cfRule type="cellIs" dxfId="1827" priority="1822" stopIfTrue="1" operator="equal">
      <formula>$B$5</formula>
    </cfRule>
  </conditionalFormatting>
  <conditionalFormatting sqref="AF6:AI6">
    <cfRule type="cellIs" dxfId="1826" priority="1821" stopIfTrue="1" operator="equal">
      <formula>$B$5</formula>
    </cfRule>
  </conditionalFormatting>
  <conditionalFormatting sqref="AF6:AI6">
    <cfRule type="cellIs" dxfId="1825" priority="1820" stopIfTrue="1" operator="equal">
      <formula>$B$5</formula>
    </cfRule>
  </conditionalFormatting>
  <conditionalFormatting sqref="AF6:AI6">
    <cfRule type="cellIs" dxfId="1824" priority="1819" stopIfTrue="1" operator="equal">
      <formula>$B$5</formula>
    </cfRule>
  </conditionalFormatting>
  <conditionalFormatting sqref="AF6:AI6">
    <cfRule type="cellIs" dxfId="1823" priority="1818" stopIfTrue="1" operator="equal">
      <formula>$B$5</formula>
    </cfRule>
  </conditionalFormatting>
  <conditionalFormatting sqref="AF6:AH6">
    <cfRule type="cellIs" dxfId="1822" priority="1817" stopIfTrue="1" operator="equal">
      <formula>$B$5</formula>
    </cfRule>
  </conditionalFormatting>
  <conditionalFormatting sqref="AF6:AI6">
    <cfRule type="cellIs" dxfId="1821" priority="1816" stopIfTrue="1" operator="equal">
      <formula>$B$5</formula>
    </cfRule>
  </conditionalFormatting>
  <conditionalFormatting sqref="AF6:AI6">
    <cfRule type="cellIs" dxfId="1820" priority="1815" stopIfTrue="1" operator="equal">
      <formula>$B$5</formula>
    </cfRule>
  </conditionalFormatting>
  <conditionalFormatting sqref="AF6:AI6">
    <cfRule type="cellIs" dxfId="1819" priority="1814" stopIfTrue="1" operator="equal">
      <formula>$B$5</formula>
    </cfRule>
  </conditionalFormatting>
  <conditionalFormatting sqref="AF6:AH6">
    <cfRule type="cellIs" dxfId="1818" priority="1813" stopIfTrue="1" operator="equal">
      <formula>$B$5</formula>
    </cfRule>
  </conditionalFormatting>
  <conditionalFormatting sqref="AF6:AI6">
    <cfRule type="cellIs" dxfId="1817" priority="1812" stopIfTrue="1" operator="equal">
      <formula>$B$5</formula>
    </cfRule>
  </conditionalFormatting>
  <conditionalFormatting sqref="AF6:AI6">
    <cfRule type="cellIs" dxfId="1816" priority="1811" stopIfTrue="1" operator="equal">
      <formula>$B$5</formula>
    </cfRule>
  </conditionalFormatting>
  <conditionalFormatting sqref="AF6:AH6">
    <cfRule type="cellIs" dxfId="1815" priority="1810" stopIfTrue="1" operator="equal">
      <formula>$B$5</formula>
    </cfRule>
  </conditionalFormatting>
  <conditionalFormatting sqref="AF6:AI6">
    <cfRule type="cellIs" dxfId="1814" priority="1809" stopIfTrue="1" operator="equal">
      <formula>$B$5</formula>
    </cfRule>
  </conditionalFormatting>
  <conditionalFormatting sqref="AF6:AH6">
    <cfRule type="cellIs" dxfId="1813" priority="1808" stopIfTrue="1" operator="equal">
      <formula>$B$5</formula>
    </cfRule>
  </conditionalFormatting>
  <conditionalFormatting sqref="AF6:AI6">
    <cfRule type="cellIs" dxfId="1812" priority="1807" stopIfTrue="1" operator="equal">
      <formula>$B$5</formula>
    </cfRule>
  </conditionalFormatting>
  <conditionalFormatting sqref="AF6:AI6">
    <cfRule type="cellIs" dxfId="1811" priority="1806" stopIfTrue="1" operator="equal">
      <formula>$B$5</formula>
    </cfRule>
  </conditionalFormatting>
  <conditionalFormatting sqref="AG8:AG38">
    <cfRule type="expression" dxfId="1810" priority="1805" stopIfTrue="1">
      <formula>AG8=TODAY()</formula>
    </cfRule>
  </conditionalFormatting>
  <conditionalFormatting sqref="AF6:AI6">
    <cfRule type="cellIs" dxfId="1809" priority="1804" stopIfTrue="1" operator="equal">
      <formula>$B$5</formula>
    </cfRule>
  </conditionalFormatting>
  <conditionalFormatting sqref="AF6:AI6">
    <cfRule type="cellIs" dxfId="1808" priority="1803" stopIfTrue="1" operator="equal">
      <formula>$B$5</formula>
    </cfRule>
  </conditionalFormatting>
  <conditionalFormatting sqref="AF6:AI6">
    <cfRule type="cellIs" dxfId="1807" priority="1802" stopIfTrue="1" operator="equal">
      <formula>$B$5</formula>
    </cfRule>
  </conditionalFormatting>
  <conditionalFormatting sqref="AF6:AH6">
    <cfRule type="cellIs" dxfId="1806" priority="1801" stopIfTrue="1" operator="equal">
      <formula>$B$5</formula>
    </cfRule>
  </conditionalFormatting>
  <conditionalFormatting sqref="AF6:AI6">
    <cfRule type="cellIs" dxfId="1805" priority="1800" stopIfTrue="1" operator="equal">
      <formula>$B$5</formula>
    </cfRule>
  </conditionalFormatting>
  <conditionalFormatting sqref="AF6:AI6">
    <cfRule type="cellIs" dxfId="1804" priority="1799" stopIfTrue="1" operator="equal">
      <formula>$B$5</formula>
    </cfRule>
  </conditionalFormatting>
  <conditionalFormatting sqref="AF6:AI6">
    <cfRule type="cellIs" dxfId="1803" priority="1798" stopIfTrue="1" operator="equal">
      <formula>$B$5</formula>
    </cfRule>
  </conditionalFormatting>
  <conditionalFormatting sqref="AF6:AH6">
    <cfRule type="cellIs" dxfId="1802" priority="1797" stopIfTrue="1" operator="equal">
      <formula>$B$5</formula>
    </cfRule>
  </conditionalFormatting>
  <conditionalFormatting sqref="AF6:AI6">
    <cfRule type="cellIs" dxfId="1801" priority="1796" stopIfTrue="1" operator="equal">
      <formula>$B$5</formula>
    </cfRule>
  </conditionalFormatting>
  <conditionalFormatting sqref="AF6:AI6">
    <cfRule type="cellIs" dxfId="1800" priority="1795" stopIfTrue="1" operator="equal">
      <formula>$B$5</formula>
    </cfRule>
  </conditionalFormatting>
  <conditionalFormatting sqref="AF6:AH6">
    <cfRule type="cellIs" dxfId="1799" priority="1794" stopIfTrue="1" operator="equal">
      <formula>$B$5</formula>
    </cfRule>
  </conditionalFormatting>
  <conditionalFormatting sqref="AF6:AI6">
    <cfRule type="cellIs" dxfId="1798" priority="1793" stopIfTrue="1" operator="equal">
      <formula>$B$5</formula>
    </cfRule>
  </conditionalFormatting>
  <conditionalFormatting sqref="AF6:AH6">
    <cfRule type="cellIs" dxfId="1797" priority="1792" stopIfTrue="1" operator="equal">
      <formula>$B$5</formula>
    </cfRule>
  </conditionalFormatting>
  <conditionalFormatting sqref="AF6:AI6">
    <cfRule type="cellIs" dxfId="1796" priority="1791" stopIfTrue="1" operator="equal">
      <formula>$B$5</formula>
    </cfRule>
  </conditionalFormatting>
  <conditionalFormatting sqref="AF6:AI6">
    <cfRule type="cellIs" dxfId="1795" priority="1790" stopIfTrue="1" operator="equal">
      <formula>$B$5</formula>
    </cfRule>
  </conditionalFormatting>
  <conditionalFormatting sqref="AG8:AG38">
    <cfRule type="expression" dxfId="1794" priority="1789" stopIfTrue="1">
      <formula>AG8=TODAY()</formula>
    </cfRule>
  </conditionalFormatting>
  <conditionalFormatting sqref="AF6:AI6">
    <cfRule type="cellIs" dxfId="1793" priority="1788" stopIfTrue="1" operator="equal">
      <formula>$B$5</formula>
    </cfRule>
  </conditionalFormatting>
  <conditionalFormatting sqref="AF6:AI6">
    <cfRule type="cellIs" dxfId="1792" priority="1787" stopIfTrue="1" operator="equal">
      <formula>$B$5</formula>
    </cfRule>
  </conditionalFormatting>
  <conditionalFormatting sqref="AF6:AH6">
    <cfRule type="cellIs" dxfId="1791" priority="1786" stopIfTrue="1" operator="equal">
      <formula>$B$5</formula>
    </cfRule>
  </conditionalFormatting>
  <conditionalFormatting sqref="AF6:AI6">
    <cfRule type="cellIs" dxfId="1790" priority="1785" stopIfTrue="1" operator="equal">
      <formula>$B$5</formula>
    </cfRule>
  </conditionalFormatting>
  <conditionalFormatting sqref="AF6:AI6">
    <cfRule type="cellIs" dxfId="1789" priority="1784" stopIfTrue="1" operator="equal">
      <formula>$B$5</formula>
    </cfRule>
  </conditionalFormatting>
  <conditionalFormatting sqref="AF6:AH6">
    <cfRule type="cellIs" dxfId="1788" priority="1783" stopIfTrue="1" operator="equal">
      <formula>$B$5</formula>
    </cfRule>
  </conditionalFormatting>
  <conditionalFormatting sqref="AF6:AI6">
    <cfRule type="cellIs" dxfId="1787" priority="1782" stopIfTrue="1" operator="equal">
      <formula>$B$5</formula>
    </cfRule>
  </conditionalFormatting>
  <conditionalFormatting sqref="AF6:AH6">
    <cfRule type="cellIs" dxfId="1786" priority="1781" stopIfTrue="1" operator="equal">
      <formula>$B$5</formula>
    </cfRule>
  </conditionalFormatting>
  <conditionalFormatting sqref="AF6:AI6">
    <cfRule type="cellIs" dxfId="1785" priority="1780" stopIfTrue="1" operator="equal">
      <formula>$B$5</formula>
    </cfRule>
  </conditionalFormatting>
  <conditionalFormatting sqref="AF6:AI6">
    <cfRule type="cellIs" dxfId="1784" priority="1779" stopIfTrue="1" operator="equal">
      <formula>$B$5</formula>
    </cfRule>
  </conditionalFormatting>
  <conditionalFormatting sqref="AG8:AG38">
    <cfRule type="expression" dxfId="1783" priority="1778" stopIfTrue="1">
      <formula>AG8=TODAY()</formula>
    </cfRule>
  </conditionalFormatting>
  <conditionalFormatting sqref="AF6:AI6">
    <cfRule type="cellIs" dxfId="1782" priority="1777" stopIfTrue="1" operator="equal">
      <formula>$B$5</formula>
    </cfRule>
  </conditionalFormatting>
  <conditionalFormatting sqref="AG8:AG38">
    <cfRule type="expression" dxfId="1781" priority="1776" stopIfTrue="1">
      <formula>AG8=TODAY()</formula>
    </cfRule>
  </conditionalFormatting>
  <conditionalFormatting sqref="AF6:AI6">
    <cfRule type="cellIs" dxfId="1780" priority="1775" stopIfTrue="1" operator="equal">
      <formula>$B$5</formula>
    </cfRule>
  </conditionalFormatting>
  <conditionalFormatting sqref="AF6:AH6">
    <cfRule type="cellIs" dxfId="1779" priority="1774" stopIfTrue="1" operator="equal">
      <formula>$B$5</formula>
    </cfRule>
  </conditionalFormatting>
  <conditionalFormatting sqref="AF6:AI6">
    <cfRule type="cellIs" dxfId="1778" priority="1773" stopIfTrue="1" operator="equal">
      <formula>$B$5</formula>
    </cfRule>
  </conditionalFormatting>
  <conditionalFormatting sqref="AF6:AH6">
    <cfRule type="cellIs" dxfId="1777" priority="1772" stopIfTrue="1" operator="equal">
      <formula>$B$5</formula>
    </cfRule>
  </conditionalFormatting>
  <conditionalFormatting sqref="AF6:AI6">
    <cfRule type="cellIs" dxfId="1776" priority="1771" stopIfTrue="1" operator="equal">
      <formula>$B$5</formula>
    </cfRule>
  </conditionalFormatting>
  <conditionalFormatting sqref="AF6:AI6">
    <cfRule type="cellIs" dxfId="1775" priority="1770" stopIfTrue="1" operator="equal">
      <formula>$B$5</formula>
    </cfRule>
  </conditionalFormatting>
  <conditionalFormatting sqref="AF6">
    <cfRule type="cellIs" dxfId="1774" priority="1769" stopIfTrue="1" operator="equal">
      <formula>$B$5</formula>
    </cfRule>
  </conditionalFormatting>
  <conditionalFormatting sqref="AF6">
    <cfRule type="cellIs" dxfId="1773" priority="1768" stopIfTrue="1" operator="equal">
      <formula>$B$5</formula>
    </cfRule>
  </conditionalFormatting>
  <conditionalFormatting sqref="AF6">
    <cfRule type="cellIs" dxfId="1772" priority="1767" stopIfTrue="1" operator="equal">
      <formula>$B$5</formula>
    </cfRule>
  </conditionalFormatting>
  <conditionalFormatting sqref="AL8:AL38">
    <cfRule type="expression" dxfId="1771" priority="1766" stopIfTrue="1">
      <formula>AL8=TODAY()</formula>
    </cfRule>
  </conditionalFormatting>
  <conditionalFormatting sqref="AK6:AN6">
    <cfRule type="cellIs" dxfId="1770" priority="1765" stopIfTrue="1" operator="equal">
      <formula>$B$5</formula>
    </cfRule>
  </conditionalFormatting>
  <conditionalFormatting sqref="AK6:AN6">
    <cfRule type="cellIs" dxfId="1769" priority="1764" stopIfTrue="1" operator="equal">
      <formula>$B$5</formula>
    </cfRule>
  </conditionalFormatting>
  <conditionalFormatting sqref="AK6:AN6">
    <cfRule type="cellIs" dxfId="1768" priority="1763" stopIfTrue="1" operator="equal">
      <formula>$B$5</formula>
    </cfRule>
  </conditionalFormatting>
  <conditionalFormatting sqref="AK6:AN6">
    <cfRule type="cellIs" dxfId="1767" priority="1762" stopIfTrue="1" operator="equal">
      <formula>$B$5</formula>
    </cfRule>
  </conditionalFormatting>
  <conditionalFormatting sqref="AK6:AN6">
    <cfRule type="cellIs" dxfId="1766" priority="1761" stopIfTrue="1" operator="equal">
      <formula>$B$5</formula>
    </cfRule>
  </conditionalFormatting>
  <conditionalFormatting sqref="AK6:AM6">
    <cfRule type="cellIs" dxfId="1765" priority="1760" stopIfTrue="1" operator="equal">
      <formula>$B$5</formula>
    </cfRule>
  </conditionalFormatting>
  <conditionalFormatting sqref="AK6:AN6">
    <cfRule type="cellIs" dxfId="1764" priority="1759" stopIfTrue="1" operator="equal">
      <formula>$B$5</formula>
    </cfRule>
  </conditionalFormatting>
  <conditionalFormatting sqref="AK6:AN6">
    <cfRule type="cellIs" dxfId="1763" priority="1758" stopIfTrue="1" operator="equal">
      <formula>$B$5</formula>
    </cfRule>
  </conditionalFormatting>
  <conditionalFormatting sqref="AK6:AN6">
    <cfRule type="cellIs" dxfId="1762" priority="1757" stopIfTrue="1" operator="equal">
      <formula>$B$5</formula>
    </cfRule>
  </conditionalFormatting>
  <conditionalFormatting sqref="AK6:AN6">
    <cfRule type="cellIs" dxfId="1761" priority="1756" stopIfTrue="1" operator="equal">
      <formula>$B$5</formula>
    </cfRule>
  </conditionalFormatting>
  <conditionalFormatting sqref="AK6:AN6">
    <cfRule type="cellIs" dxfId="1760" priority="1755" stopIfTrue="1" operator="equal">
      <formula>$B$5</formula>
    </cfRule>
  </conditionalFormatting>
  <conditionalFormatting sqref="AK6:AM6">
    <cfRule type="cellIs" dxfId="1759" priority="1754" stopIfTrue="1" operator="equal">
      <formula>$B$5</formula>
    </cfRule>
  </conditionalFormatting>
  <conditionalFormatting sqref="AK6:AN6">
    <cfRule type="cellIs" dxfId="1758" priority="1753" stopIfTrue="1" operator="equal">
      <formula>$B$5</formula>
    </cfRule>
  </conditionalFormatting>
  <conditionalFormatting sqref="AK6:AN6">
    <cfRule type="cellIs" dxfId="1757" priority="1752" stopIfTrue="1" operator="equal">
      <formula>$B$5</formula>
    </cfRule>
  </conditionalFormatting>
  <conditionalFormatting sqref="AK6:AN6">
    <cfRule type="cellIs" dxfId="1756" priority="1751" stopIfTrue="1" operator="equal">
      <formula>$B$5</formula>
    </cfRule>
  </conditionalFormatting>
  <conditionalFormatting sqref="AK6:AN6">
    <cfRule type="cellIs" dxfId="1755" priority="1750" stopIfTrue="1" operator="equal">
      <formula>$B$5</formula>
    </cfRule>
  </conditionalFormatting>
  <conditionalFormatting sqref="AK6:AM6">
    <cfRule type="cellIs" dxfId="1754" priority="1749" stopIfTrue="1" operator="equal">
      <formula>$B$5</formula>
    </cfRule>
  </conditionalFormatting>
  <conditionalFormatting sqref="AK6:AN6">
    <cfRule type="cellIs" dxfId="1753" priority="1748" stopIfTrue="1" operator="equal">
      <formula>$B$5</formula>
    </cfRule>
  </conditionalFormatting>
  <conditionalFormatting sqref="AK6:AN6">
    <cfRule type="cellIs" dxfId="1752" priority="1747" stopIfTrue="1" operator="equal">
      <formula>$B$5</formula>
    </cfRule>
  </conditionalFormatting>
  <conditionalFormatting sqref="AK6:AN6">
    <cfRule type="cellIs" dxfId="1751" priority="1746" stopIfTrue="1" operator="equal">
      <formula>$B$5</formula>
    </cfRule>
  </conditionalFormatting>
  <conditionalFormatting sqref="AK6:AM6">
    <cfRule type="cellIs" dxfId="1750" priority="1745" stopIfTrue="1" operator="equal">
      <formula>$B$5</formula>
    </cfRule>
  </conditionalFormatting>
  <conditionalFormatting sqref="AK6:AN6">
    <cfRule type="cellIs" dxfId="1749" priority="1744" stopIfTrue="1" operator="equal">
      <formula>$B$5</formula>
    </cfRule>
  </conditionalFormatting>
  <conditionalFormatting sqref="AK6:AN6">
    <cfRule type="cellIs" dxfId="1748" priority="1743" stopIfTrue="1" operator="equal">
      <formula>$B$5</formula>
    </cfRule>
  </conditionalFormatting>
  <conditionalFormatting sqref="AK6:AM6">
    <cfRule type="cellIs" dxfId="1747" priority="1742" stopIfTrue="1" operator="equal">
      <formula>$B$5</formula>
    </cfRule>
  </conditionalFormatting>
  <conditionalFormatting sqref="AK6:AN6">
    <cfRule type="cellIs" dxfId="1746" priority="1741" stopIfTrue="1" operator="equal">
      <formula>$B$5</formula>
    </cfRule>
  </conditionalFormatting>
  <conditionalFormatting sqref="AK6:AM6">
    <cfRule type="cellIs" dxfId="1745" priority="1740" stopIfTrue="1" operator="equal">
      <formula>$B$5</formula>
    </cfRule>
  </conditionalFormatting>
  <conditionalFormatting sqref="AK6:AN6">
    <cfRule type="cellIs" dxfId="1744" priority="1739" stopIfTrue="1" operator="equal">
      <formula>$B$5</formula>
    </cfRule>
  </conditionalFormatting>
  <conditionalFormatting sqref="AK6:AN6">
    <cfRule type="cellIs" dxfId="1743" priority="1738" stopIfTrue="1" operator="equal">
      <formula>$B$5</formula>
    </cfRule>
  </conditionalFormatting>
  <conditionalFormatting sqref="AL8:AL38">
    <cfRule type="expression" dxfId="1742" priority="1737" stopIfTrue="1">
      <formula>AL8=TODAY()</formula>
    </cfRule>
  </conditionalFormatting>
  <conditionalFormatting sqref="AK6:AN6">
    <cfRule type="cellIs" dxfId="1741" priority="1736" stopIfTrue="1" operator="equal">
      <formula>$B$5</formula>
    </cfRule>
  </conditionalFormatting>
  <conditionalFormatting sqref="AK6:AN6">
    <cfRule type="cellIs" dxfId="1740" priority="1735" stopIfTrue="1" operator="equal">
      <formula>$B$5</formula>
    </cfRule>
  </conditionalFormatting>
  <conditionalFormatting sqref="AK6:AN6">
    <cfRule type="cellIs" dxfId="1739" priority="1734" stopIfTrue="1" operator="equal">
      <formula>$B$5</formula>
    </cfRule>
  </conditionalFormatting>
  <conditionalFormatting sqref="AK6:AN6">
    <cfRule type="cellIs" dxfId="1738" priority="1733" stopIfTrue="1" operator="equal">
      <formula>$B$5</formula>
    </cfRule>
  </conditionalFormatting>
  <conditionalFormatting sqref="AK6:AM6">
    <cfRule type="cellIs" dxfId="1737" priority="1732" stopIfTrue="1" operator="equal">
      <formula>$B$5</formula>
    </cfRule>
  </conditionalFormatting>
  <conditionalFormatting sqref="AK6:AN6">
    <cfRule type="cellIs" dxfId="1736" priority="1731" stopIfTrue="1" operator="equal">
      <formula>$B$5</formula>
    </cfRule>
  </conditionalFormatting>
  <conditionalFormatting sqref="AK6:AN6">
    <cfRule type="cellIs" dxfId="1735" priority="1730" stopIfTrue="1" operator="equal">
      <formula>$B$5</formula>
    </cfRule>
  </conditionalFormatting>
  <conditionalFormatting sqref="AK6:AN6">
    <cfRule type="cellIs" dxfId="1734" priority="1729" stopIfTrue="1" operator="equal">
      <formula>$B$5</formula>
    </cfRule>
  </conditionalFormatting>
  <conditionalFormatting sqref="AK6:AN6">
    <cfRule type="cellIs" dxfId="1733" priority="1728" stopIfTrue="1" operator="equal">
      <formula>$B$5</formula>
    </cfRule>
  </conditionalFormatting>
  <conditionalFormatting sqref="AK6:AM6">
    <cfRule type="cellIs" dxfId="1732" priority="1727" stopIfTrue="1" operator="equal">
      <formula>$B$5</formula>
    </cfRule>
  </conditionalFormatting>
  <conditionalFormatting sqref="AK6:AN6">
    <cfRule type="cellIs" dxfId="1731" priority="1726" stopIfTrue="1" operator="equal">
      <formula>$B$5</formula>
    </cfRule>
  </conditionalFormatting>
  <conditionalFormatting sqref="AK6:AN6">
    <cfRule type="cellIs" dxfId="1730" priority="1725" stopIfTrue="1" operator="equal">
      <formula>$B$5</formula>
    </cfRule>
  </conditionalFormatting>
  <conditionalFormatting sqref="AK6:AN6">
    <cfRule type="cellIs" dxfId="1729" priority="1724" stopIfTrue="1" operator="equal">
      <formula>$B$5</formula>
    </cfRule>
  </conditionalFormatting>
  <conditionalFormatting sqref="AK6:AM6">
    <cfRule type="cellIs" dxfId="1728" priority="1723" stopIfTrue="1" operator="equal">
      <formula>$B$5</formula>
    </cfRule>
  </conditionalFormatting>
  <conditionalFormatting sqref="AK6:AN6">
    <cfRule type="cellIs" dxfId="1727" priority="1722" stopIfTrue="1" operator="equal">
      <formula>$B$5</formula>
    </cfRule>
  </conditionalFormatting>
  <conditionalFormatting sqref="AK6:AN6">
    <cfRule type="cellIs" dxfId="1726" priority="1721" stopIfTrue="1" operator="equal">
      <formula>$B$5</formula>
    </cfRule>
  </conditionalFormatting>
  <conditionalFormatting sqref="AK6:AM6">
    <cfRule type="cellIs" dxfId="1725" priority="1720" stopIfTrue="1" operator="equal">
      <formula>$B$5</formula>
    </cfRule>
  </conditionalFormatting>
  <conditionalFormatting sqref="AK6:AN6">
    <cfRule type="cellIs" dxfId="1724" priority="1719" stopIfTrue="1" operator="equal">
      <formula>$B$5</formula>
    </cfRule>
  </conditionalFormatting>
  <conditionalFormatting sqref="AK6:AM6">
    <cfRule type="cellIs" dxfId="1723" priority="1718" stopIfTrue="1" operator="equal">
      <formula>$B$5</formula>
    </cfRule>
  </conditionalFormatting>
  <conditionalFormatting sqref="AK6:AN6">
    <cfRule type="cellIs" dxfId="1722" priority="1717" stopIfTrue="1" operator="equal">
      <formula>$B$5</formula>
    </cfRule>
  </conditionalFormatting>
  <conditionalFormatting sqref="AK6:AN6">
    <cfRule type="cellIs" dxfId="1721" priority="1716" stopIfTrue="1" operator="equal">
      <formula>$B$5</formula>
    </cfRule>
  </conditionalFormatting>
  <conditionalFormatting sqref="AL8:AL38">
    <cfRule type="expression" dxfId="1720" priority="1715" stopIfTrue="1">
      <formula>AL8=TODAY()</formula>
    </cfRule>
  </conditionalFormatting>
  <conditionalFormatting sqref="AK6:AN6">
    <cfRule type="cellIs" dxfId="1719" priority="1714" stopIfTrue="1" operator="equal">
      <formula>$B$5</formula>
    </cfRule>
  </conditionalFormatting>
  <conditionalFormatting sqref="AK6:AN6">
    <cfRule type="cellIs" dxfId="1718" priority="1713" stopIfTrue="1" operator="equal">
      <formula>$B$5</formula>
    </cfRule>
  </conditionalFormatting>
  <conditionalFormatting sqref="AK6:AN6">
    <cfRule type="cellIs" dxfId="1717" priority="1712" stopIfTrue="1" operator="equal">
      <formula>$B$5</formula>
    </cfRule>
  </conditionalFormatting>
  <conditionalFormatting sqref="AK6:AM6">
    <cfRule type="cellIs" dxfId="1716" priority="1711" stopIfTrue="1" operator="equal">
      <formula>$B$5</formula>
    </cfRule>
  </conditionalFormatting>
  <conditionalFormatting sqref="AK6:AN6">
    <cfRule type="cellIs" dxfId="1715" priority="1710" stopIfTrue="1" operator="equal">
      <formula>$B$5</formula>
    </cfRule>
  </conditionalFormatting>
  <conditionalFormatting sqref="AK6:AN6">
    <cfRule type="cellIs" dxfId="1714" priority="1709" stopIfTrue="1" operator="equal">
      <formula>$B$5</formula>
    </cfRule>
  </conditionalFormatting>
  <conditionalFormatting sqref="AK6:AN6">
    <cfRule type="cellIs" dxfId="1713" priority="1708" stopIfTrue="1" operator="equal">
      <formula>$B$5</formula>
    </cfRule>
  </conditionalFormatting>
  <conditionalFormatting sqref="AK6:AM6">
    <cfRule type="cellIs" dxfId="1712" priority="1707" stopIfTrue="1" operator="equal">
      <formula>$B$5</formula>
    </cfRule>
  </conditionalFormatting>
  <conditionalFormatting sqref="AK6:AN6">
    <cfRule type="cellIs" dxfId="1711" priority="1706" stopIfTrue="1" operator="equal">
      <formula>$B$5</formula>
    </cfRule>
  </conditionalFormatting>
  <conditionalFormatting sqref="AK6:AN6">
    <cfRule type="cellIs" dxfId="1710" priority="1705" stopIfTrue="1" operator="equal">
      <formula>$B$5</formula>
    </cfRule>
  </conditionalFormatting>
  <conditionalFormatting sqref="AK6:AM6">
    <cfRule type="cellIs" dxfId="1709" priority="1704" stopIfTrue="1" operator="equal">
      <formula>$B$5</formula>
    </cfRule>
  </conditionalFormatting>
  <conditionalFormatting sqref="AK6:AN6">
    <cfRule type="cellIs" dxfId="1708" priority="1703" stopIfTrue="1" operator="equal">
      <formula>$B$5</formula>
    </cfRule>
  </conditionalFormatting>
  <conditionalFormatting sqref="AK6:AM6">
    <cfRule type="cellIs" dxfId="1707" priority="1702" stopIfTrue="1" operator="equal">
      <formula>$B$5</formula>
    </cfRule>
  </conditionalFormatting>
  <conditionalFormatting sqref="AK6:AN6">
    <cfRule type="cellIs" dxfId="1706" priority="1701" stopIfTrue="1" operator="equal">
      <formula>$B$5</formula>
    </cfRule>
  </conditionalFormatting>
  <conditionalFormatting sqref="AK6:AN6">
    <cfRule type="cellIs" dxfId="1705" priority="1700" stopIfTrue="1" operator="equal">
      <formula>$B$5</formula>
    </cfRule>
  </conditionalFormatting>
  <conditionalFormatting sqref="AL8:AL38">
    <cfRule type="expression" dxfId="1704" priority="1699" stopIfTrue="1">
      <formula>AL8=TODAY()</formula>
    </cfRule>
  </conditionalFormatting>
  <conditionalFormatting sqref="AK6:AN6">
    <cfRule type="cellIs" dxfId="1703" priority="1698" stopIfTrue="1" operator="equal">
      <formula>$B$5</formula>
    </cfRule>
  </conditionalFormatting>
  <conditionalFormatting sqref="AK6:AN6">
    <cfRule type="cellIs" dxfId="1702" priority="1697" stopIfTrue="1" operator="equal">
      <formula>$B$5</formula>
    </cfRule>
  </conditionalFormatting>
  <conditionalFormatting sqref="AK6:AM6">
    <cfRule type="cellIs" dxfId="1701" priority="1696" stopIfTrue="1" operator="equal">
      <formula>$B$5</formula>
    </cfRule>
  </conditionalFormatting>
  <conditionalFormatting sqref="AK6:AN6">
    <cfRule type="cellIs" dxfId="1700" priority="1695" stopIfTrue="1" operator="equal">
      <formula>$B$5</formula>
    </cfRule>
  </conditionalFormatting>
  <conditionalFormatting sqref="AK6:AN6">
    <cfRule type="cellIs" dxfId="1699" priority="1694" stopIfTrue="1" operator="equal">
      <formula>$B$5</formula>
    </cfRule>
  </conditionalFormatting>
  <conditionalFormatting sqref="AK6:AM6">
    <cfRule type="cellIs" dxfId="1698" priority="1693" stopIfTrue="1" operator="equal">
      <formula>$B$5</formula>
    </cfRule>
  </conditionalFormatting>
  <conditionalFormatting sqref="AK6:AN6">
    <cfRule type="cellIs" dxfId="1697" priority="1692" stopIfTrue="1" operator="equal">
      <formula>$B$5</formula>
    </cfRule>
  </conditionalFormatting>
  <conditionalFormatting sqref="AK6:AM6">
    <cfRule type="cellIs" dxfId="1696" priority="1691" stopIfTrue="1" operator="equal">
      <formula>$B$5</formula>
    </cfRule>
  </conditionalFormatting>
  <conditionalFormatting sqref="AK6:AN6">
    <cfRule type="cellIs" dxfId="1695" priority="1690" stopIfTrue="1" operator="equal">
      <formula>$B$5</formula>
    </cfRule>
  </conditionalFormatting>
  <conditionalFormatting sqref="AK6:AN6">
    <cfRule type="cellIs" dxfId="1694" priority="1689" stopIfTrue="1" operator="equal">
      <formula>$B$5</formula>
    </cfRule>
  </conditionalFormatting>
  <conditionalFormatting sqref="AL8:AL38">
    <cfRule type="expression" dxfId="1693" priority="1688" stopIfTrue="1">
      <formula>AL8=TODAY()</formula>
    </cfRule>
  </conditionalFormatting>
  <conditionalFormatting sqref="AK6:AN6">
    <cfRule type="cellIs" dxfId="1692" priority="1687" stopIfTrue="1" operator="equal">
      <formula>$B$5</formula>
    </cfRule>
  </conditionalFormatting>
  <conditionalFormatting sqref="AL8:AL38">
    <cfRule type="expression" dxfId="1691" priority="1686" stopIfTrue="1">
      <formula>AL8=TODAY()</formula>
    </cfRule>
  </conditionalFormatting>
  <conditionalFormatting sqref="AK6:AN6">
    <cfRule type="cellIs" dxfId="1690" priority="1685" stopIfTrue="1" operator="equal">
      <formula>$B$5</formula>
    </cfRule>
  </conditionalFormatting>
  <conditionalFormatting sqref="AK6:AM6">
    <cfRule type="cellIs" dxfId="1689" priority="1684" stopIfTrue="1" operator="equal">
      <formula>$B$5</formula>
    </cfRule>
  </conditionalFormatting>
  <conditionalFormatting sqref="AK6:AN6">
    <cfRule type="cellIs" dxfId="1688" priority="1683" stopIfTrue="1" operator="equal">
      <formula>$B$5</formula>
    </cfRule>
  </conditionalFormatting>
  <conditionalFormatting sqref="AK6:AM6">
    <cfRule type="cellIs" dxfId="1687" priority="1682" stopIfTrue="1" operator="equal">
      <formula>$B$5</formula>
    </cfRule>
  </conditionalFormatting>
  <conditionalFormatting sqref="AK6:AN6">
    <cfRule type="cellIs" dxfId="1686" priority="1681" stopIfTrue="1" operator="equal">
      <formula>$B$5</formula>
    </cfRule>
  </conditionalFormatting>
  <conditionalFormatting sqref="AK6:AN6">
    <cfRule type="cellIs" dxfId="1685" priority="1680" stopIfTrue="1" operator="equal">
      <formula>$B$5</formula>
    </cfRule>
  </conditionalFormatting>
  <conditionalFormatting sqref="AK6">
    <cfRule type="cellIs" dxfId="1684" priority="1679" stopIfTrue="1" operator="equal">
      <formula>$B$5</formula>
    </cfRule>
  </conditionalFormatting>
  <conditionalFormatting sqref="AK6">
    <cfRule type="cellIs" dxfId="1683" priority="1678" stopIfTrue="1" operator="equal">
      <formula>$B$5</formula>
    </cfRule>
  </conditionalFormatting>
  <conditionalFormatting sqref="AK6">
    <cfRule type="cellIs" dxfId="1682" priority="1677" stopIfTrue="1" operator="equal">
      <formula>$B$5</formula>
    </cfRule>
  </conditionalFormatting>
  <conditionalFormatting sqref="AQ8:AQ38">
    <cfRule type="expression" dxfId="1681" priority="1676" stopIfTrue="1">
      <formula>AQ8=TODAY()</formula>
    </cfRule>
  </conditionalFormatting>
  <conditionalFormatting sqref="AP6:AS6">
    <cfRule type="cellIs" dxfId="1680" priority="1675" stopIfTrue="1" operator="equal">
      <formula>$B$5</formula>
    </cfRule>
  </conditionalFormatting>
  <conditionalFormatting sqref="AP6:AS6">
    <cfRule type="cellIs" dxfId="1679" priority="1674" stopIfTrue="1" operator="equal">
      <formula>$B$5</formula>
    </cfRule>
  </conditionalFormatting>
  <conditionalFormatting sqref="AP6:AS6">
    <cfRule type="cellIs" dxfId="1678" priority="1673" stopIfTrue="1" operator="equal">
      <formula>$B$5</formula>
    </cfRule>
  </conditionalFormatting>
  <conditionalFormatting sqref="AP6:AS6">
    <cfRule type="cellIs" dxfId="1677" priority="1672" stopIfTrue="1" operator="equal">
      <formula>$B$5</formula>
    </cfRule>
  </conditionalFormatting>
  <conditionalFormatting sqref="AP6:AS6">
    <cfRule type="cellIs" dxfId="1676" priority="1671" stopIfTrue="1" operator="equal">
      <formula>$B$5</formula>
    </cfRule>
  </conditionalFormatting>
  <conditionalFormatting sqref="AP6:AS6">
    <cfRule type="cellIs" dxfId="1675" priority="1670" stopIfTrue="1" operator="equal">
      <formula>$B$5</formula>
    </cfRule>
  </conditionalFormatting>
  <conditionalFormatting sqref="AP6:AR6">
    <cfRule type="cellIs" dxfId="1674" priority="1669" stopIfTrue="1" operator="equal">
      <formula>$B$5</formula>
    </cfRule>
  </conditionalFormatting>
  <conditionalFormatting sqref="AP6:AS6">
    <cfRule type="cellIs" dxfId="1673" priority="1668" stopIfTrue="1" operator="equal">
      <formula>$B$5</formula>
    </cfRule>
  </conditionalFormatting>
  <conditionalFormatting sqref="AP6:AS6">
    <cfRule type="cellIs" dxfId="1672" priority="1667" stopIfTrue="1" operator="equal">
      <formula>$B$5</formula>
    </cfRule>
  </conditionalFormatting>
  <conditionalFormatting sqref="AP6:AS6">
    <cfRule type="cellIs" dxfId="1671" priority="1666" stopIfTrue="1" operator="equal">
      <formula>$B$5</formula>
    </cfRule>
  </conditionalFormatting>
  <conditionalFormatting sqref="AP6:AS6">
    <cfRule type="cellIs" dxfId="1670" priority="1665" stopIfTrue="1" operator="equal">
      <formula>$B$5</formula>
    </cfRule>
  </conditionalFormatting>
  <conditionalFormatting sqref="AP6:AS6">
    <cfRule type="cellIs" dxfId="1669" priority="1664" stopIfTrue="1" operator="equal">
      <formula>$B$5</formula>
    </cfRule>
  </conditionalFormatting>
  <conditionalFormatting sqref="AP6:AS6">
    <cfRule type="cellIs" dxfId="1668" priority="1663" stopIfTrue="1" operator="equal">
      <formula>$B$5</formula>
    </cfRule>
  </conditionalFormatting>
  <conditionalFormatting sqref="AP6:AR6">
    <cfRule type="cellIs" dxfId="1667" priority="1662" stopIfTrue="1" operator="equal">
      <formula>$B$5</formula>
    </cfRule>
  </conditionalFormatting>
  <conditionalFormatting sqref="AP6:AS6">
    <cfRule type="cellIs" dxfId="1666" priority="1661" stopIfTrue="1" operator="equal">
      <formula>$B$5</formula>
    </cfRule>
  </conditionalFormatting>
  <conditionalFormatting sqref="AP6:AS6">
    <cfRule type="cellIs" dxfId="1665" priority="1660" stopIfTrue="1" operator="equal">
      <formula>$B$5</formula>
    </cfRule>
  </conditionalFormatting>
  <conditionalFormatting sqref="AP6:AS6">
    <cfRule type="cellIs" dxfId="1664" priority="1659" stopIfTrue="1" operator="equal">
      <formula>$B$5</formula>
    </cfRule>
  </conditionalFormatting>
  <conditionalFormatting sqref="AP6:AS6">
    <cfRule type="cellIs" dxfId="1663" priority="1658" stopIfTrue="1" operator="equal">
      <formula>$B$5</formula>
    </cfRule>
  </conditionalFormatting>
  <conditionalFormatting sqref="AP6:AS6">
    <cfRule type="cellIs" dxfId="1662" priority="1657" stopIfTrue="1" operator="equal">
      <formula>$B$5</formula>
    </cfRule>
  </conditionalFormatting>
  <conditionalFormatting sqref="AP6:AR6">
    <cfRule type="cellIs" dxfId="1661" priority="1656" stopIfTrue="1" operator="equal">
      <formula>$B$5</formula>
    </cfRule>
  </conditionalFormatting>
  <conditionalFormatting sqref="AP6:AS6">
    <cfRule type="cellIs" dxfId="1660" priority="1655" stopIfTrue="1" operator="equal">
      <formula>$B$5</formula>
    </cfRule>
  </conditionalFormatting>
  <conditionalFormatting sqref="AP6:AS6">
    <cfRule type="cellIs" dxfId="1659" priority="1654" stopIfTrue="1" operator="equal">
      <formula>$B$5</formula>
    </cfRule>
  </conditionalFormatting>
  <conditionalFormatting sqref="AP6:AS6">
    <cfRule type="cellIs" dxfId="1658" priority="1653" stopIfTrue="1" operator="equal">
      <formula>$B$5</formula>
    </cfRule>
  </conditionalFormatting>
  <conditionalFormatting sqref="AP6:AS6">
    <cfRule type="cellIs" dxfId="1657" priority="1652" stopIfTrue="1" operator="equal">
      <formula>$B$5</formula>
    </cfRule>
  </conditionalFormatting>
  <conditionalFormatting sqref="AP6:AR6">
    <cfRule type="cellIs" dxfId="1656" priority="1651" stopIfTrue="1" operator="equal">
      <formula>$B$5</formula>
    </cfRule>
  </conditionalFormatting>
  <conditionalFormatting sqref="AP6:AS6">
    <cfRule type="cellIs" dxfId="1655" priority="1650" stopIfTrue="1" operator="equal">
      <formula>$B$5</formula>
    </cfRule>
  </conditionalFormatting>
  <conditionalFormatting sqref="AP6:AS6">
    <cfRule type="cellIs" dxfId="1654" priority="1649" stopIfTrue="1" operator="equal">
      <formula>$B$5</formula>
    </cfRule>
  </conditionalFormatting>
  <conditionalFormatting sqref="AP6:AS6">
    <cfRule type="cellIs" dxfId="1653" priority="1648" stopIfTrue="1" operator="equal">
      <formula>$B$5</formula>
    </cfRule>
  </conditionalFormatting>
  <conditionalFormatting sqref="AP6:AR6">
    <cfRule type="cellIs" dxfId="1652" priority="1647" stopIfTrue="1" operator="equal">
      <formula>$B$5</formula>
    </cfRule>
  </conditionalFormatting>
  <conditionalFormatting sqref="AP6:AS6">
    <cfRule type="cellIs" dxfId="1651" priority="1646" stopIfTrue="1" operator="equal">
      <formula>$B$5</formula>
    </cfRule>
  </conditionalFormatting>
  <conditionalFormatting sqref="AP6:AS6">
    <cfRule type="cellIs" dxfId="1650" priority="1645" stopIfTrue="1" operator="equal">
      <formula>$B$5</formula>
    </cfRule>
  </conditionalFormatting>
  <conditionalFormatting sqref="AP6:AR6">
    <cfRule type="cellIs" dxfId="1649" priority="1644" stopIfTrue="1" operator="equal">
      <formula>$B$5</formula>
    </cfRule>
  </conditionalFormatting>
  <conditionalFormatting sqref="AP6:AS6">
    <cfRule type="cellIs" dxfId="1648" priority="1643" stopIfTrue="1" operator="equal">
      <formula>$B$5</formula>
    </cfRule>
  </conditionalFormatting>
  <conditionalFormatting sqref="AP6:AR6">
    <cfRule type="cellIs" dxfId="1647" priority="1642" stopIfTrue="1" operator="equal">
      <formula>$B$5</formula>
    </cfRule>
  </conditionalFormatting>
  <conditionalFormatting sqref="AP6:AS6">
    <cfRule type="cellIs" dxfId="1646" priority="1641" stopIfTrue="1" operator="equal">
      <formula>$B$5</formula>
    </cfRule>
  </conditionalFormatting>
  <conditionalFormatting sqref="AP6:AS6">
    <cfRule type="cellIs" dxfId="1645" priority="1640" stopIfTrue="1" operator="equal">
      <formula>$B$5</formula>
    </cfRule>
  </conditionalFormatting>
  <conditionalFormatting sqref="AQ8:AQ38">
    <cfRule type="expression" dxfId="1644" priority="1639" stopIfTrue="1">
      <formula>AQ8=TODAY()</formula>
    </cfRule>
  </conditionalFormatting>
  <conditionalFormatting sqref="AP6:AS6">
    <cfRule type="cellIs" dxfId="1643" priority="1638" stopIfTrue="1" operator="equal">
      <formula>$B$5</formula>
    </cfRule>
  </conditionalFormatting>
  <conditionalFormatting sqref="AP6:AS6">
    <cfRule type="cellIs" dxfId="1642" priority="1637" stopIfTrue="1" operator="equal">
      <formula>$B$5</formula>
    </cfRule>
  </conditionalFormatting>
  <conditionalFormatting sqref="AP6:AS6">
    <cfRule type="cellIs" dxfId="1641" priority="1636" stopIfTrue="1" operator="equal">
      <formula>$B$5</formula>
    </cfRule>
  </conditionalFormatting>
  <conditionalFormatting sqref="AP6:AS6">
    <cfRule type="cellIs" dxfId="1640" priority="1635" stopIfTrue="1" operator="equal">
      <formula>$B$5</formula>
    </cfRule>
  </conditionalFormatting>
  <conditionalFormatting sqref="AP6:AS6">
    <cfRule type="cellIs" dxfId="1639" priority="1634" stopIfTrue="1" operator="equal">
      <formula>$B$5</formula>
    </cfRule>
  </conditionalFormatting>
  <conditionalFormatting sqref="AP6:AR6">
    <cfRule type="cellIs" dxfId="1638" priority="1633" stopIfTrue="1" operator="equal">
      <formula>$B$5</formula>
    </cfRule>
  </conditionalFormatting>
  <conditionalFormatting sqref="AP6:AS6">
    <cfRule type="cellIs" dxfId="1637" priority="1632" stopIfTrue="1" operator="equal">
      <formula>$B$5</formula>
    </cfRule>
  </conditionalFormatting>
  <conditionalFormatting sqref="AP6:AS6">
    <cfRule type="cellIs" dxfId="1636" priority="1631" stopIfTrue="1" operator="equal">
      <formula>$B$5</formula>
    </cfRule>
  </conditionalFormatting>
  <conditionalFormatting sqref="AP6:AS6">
    <cfRule type="cellIs" dxfId="1635" priority="1630" stopIfTrue="1" operator="equal">
      <formula>$B$5</formula>
    </cfRule>
  </conditionalFormatting>
  <conditionalFormatting sqref="AP6:AS6">
    <cfRule type="cellIs" dxfId="1634" priority="1629" stopIfTrue="1" operator="equal">
      <formula>$B$5</formula>
    </cfRule>
  </conditionalFormatting>
  <conditionalFormatting sqref="AP6:AS6">
    <cfRule type="cellIs" dxfId="1633" priority="1628" stopIfTrue="1" operator="equal">
      <formula>$B$5</formula>
    </cfRule>
  </conditionalFormatting>
  <conditionalFormatting sqref="AP6:AR6">
    <cfRule type="cellIs" dxfId="1632" priority="1627" stopIfTrue="1" operator="equal">
      <formula>$B$5</formula>
    </cfRule>
  </conditionalFormatting>
  <conditionalFormatting sqref="AP6:AS6">
    <cfRule type="cellIs" dxfId="1631" priority="1626" stopIfTrue="1" operator="equal">
      <formula>$B$5</formula>
    </cfRule>
  </conditionalFormatting>
  <conditionalFormatting sqref="AP6:AS6">
    <cfRule type="cellIs" dxfId="1630" priority="1625" stopIfTrue="1" operator="equal">
      <formula>$B$5</formula>
    </cfRule>
  </conditionalFormatting>
  <conditionalFormatting sqref="AP6:AS6">
    <cfRule type="cellIs" dxfId="1629" priority="1624" stopIfTrue="1" operator="equal">
      <formula>$B$5</formula>
    </cfRule>
  </conditionalFormatting>
  <conditionalFormatting sqref="AP6:AS6">
    <cfRule type="cellIs" dxfId="1628" priority="1623" stopIfTrue="1" operator="equal">
      <formula>$B$5</formula>
    </cfRule>
  </conditionalFormatting>
  <conditionalFormatting sqref="AP6:AR6">
    <cfRule type="cellIs" dxfId="1627" priority="1622" stopIfTrue="1" operator="equal">
      <formula>$B$5</formula>
    </cfRule>
  </conditionalFormatting>
  <conditionalFormatting sqref="AP6:AS6">
    <cfRule type="cellIs" dxfId="1626" priority="1621" stopIfTrue="1" operator="equal">
      <formula>$B$5</formula>
    </cfRule>
  </conditionalFormatting>
  <conditionalFormatting sqref="AP6:AS6">
    <cfRule type="cellIs" dxfId="1625" priority="1620" stopIfTrue="1" operator="equal">
      <formula>$B$5</formula>
    </cfRule>
  </conditionalFormatting>
  <conditionalFormatting sqref="AP6:AS6">
    <cfRule type="cellIs" dxfId="1624" priority="1619" stopIfTrue="1" operator="equal">
      <formula>$B$5</formula>
    </cfRule>
  </conditionalFormatting>
  <conditionalFormatting sqref="AP6:AR6">
    <cfRule type="cellIs" dxfId="1623" priority="1618" stopIfTrue="1" operator="equal">
      <formula>$B$5</formula>
    </cfRule>
  </conditionalFormatting>
  <conditionalFormatting sqref="AP6:AS6">
    <cfRule type="cellIs" dxfId="1622" priority="1617" stopIfTrue="1" operator="equal">
      <formula>$B$5</formula>
    </cfRule>
  </conditionalFormatting>
  <conditionalFormatting sqref="AP6:AS6">
    <cfRule type="cellIs" dxfId="1621" priority="1616" stopIfTrue="1" operator="equal">
      <formula>$B$5</formula>
    </cfRule>
  </conditionalFormatting>
  <conditionalFormatting sqref="AP6:AR6">
    <cfRule type="cellIs" dxfId="1620" priority="1615" stopIfTrue="1" operator="equal">
      <formula>$B$5</formula>
    </cfRule>
  </conditionalFormatting>
  <conditionalFormatting sqref="AP6:AS6">
    <cfRule type="cellIs" dxfId="1619" priority="1614" stopIfTrue="1" operator="equal">
      <formula>$B$5</formula>
    </cfRule>
  </conditionalFormatting>
  <conditionalFormatting sqref="AP6:AR6">
    <cfRule type="cellIs" dxfId="1618" priority="1613" stopIfTrue="1" operator="equal">
      <formula>$B$5</formula>
    </cfRule>
  </conditionalFormatting>
  <conditionalFormatting sqref="AP6:AS6">
    <cfRule type="cellIs" dxfId="1617" priority="1612" stopIfTrue="1" operator="equal">
      <formula>$B$5</formula>
    </cfRule>
  </conditionalFormatting>
  <conditionalFormatting sqref="AP6:AS6">
    <cfRule type="cellIs" dxfId="1616" priority="1611" stopIfTrue="1" operator="equal">
      <formula>$B$5</formula>
    </cfRule>
  </conditionalFormatting>
  <conditionalFormatting sqref="AQ8:AQ38">
    <cfRule type="expression" dxfId="1615" priority="1610" stopIfTrue="1">
      <formula>AQ8=TODAY()</formula>
    </cfRule>
  </conditionalFormatting>
  <conditionalFormatting sqref="AP6:AS6">
    <cfRule type="cellIs" dxfId="1614" priority="1609" stopIfTrue="1" operator="equal">
      <formula>$B$5</formula>
    </cfRule>
  </conditionalFormatting>
  <conditionalFormatting sqref="AP6:AS6">
    <cfRule type="cellIs" dxfId="1613" priority="1608" stopIfTrue="1" operator="equal">
      <formula>$B$5</formula>
    </cfRule>
  </conditionalFormatting>
  <conditionalFormatting sqref="AP6:AS6">
    <cfRule type="cellIs" dxfId="1612" priority="1607" stopIfTrue="1" operator="equal">
      <formula>$B$5</formula>
    </cfRule>
  </conditionalFormatting>
  <conditionalFormatting sqref="AP6:AS6">
    <cfRule type="cellIs" dxfId="1611" priority="1606" stopIfTrue="1" operator="equal">
      <formula>$B$5</formula>
    </cfRule>
  </conditionalFormatting>
  <conditionalFormatting sqref="AP6:AR6">
    <cfRule type="cellIs" dxfId="1610" priority="1605" stopIfTrue="1" operator="equal">
      <formula>$B$5</formula>
    </cfRule>
  </conditionalFormatting>
  <conditionalFormatting sqref="AP6:AS6">
    <cfRule type="cellIs" dxfId="1609" priority="1604" stopIfTrue="1" operator="equal">
      <formula>$B$5</formula>
    </cfRule>
  </conditionalFormatting>
  <conditionalFormatting sqref="AP6:AS6">
    <cfRule type="cellIs" dxfId="1608" priority="1603" stopIfTrue="1" operator="equal">
      <formula>$B$5</formula>
    </cfRule>
  </conditionalFormatting>
  <conditionalFormatting sqref="AP6:AS6">
    <cfRule type="cellIs" dxfId="1607" priority="1602" stopIfTrue="1" operator="equal">
      <formula>$B$5</formula>
    </cfRule>
  </conditionalFormatting>
  <conditionalFormatting sqref="AP6:AS6">
    <cfRule type="cellIs" dxfId="1606" priority="1601" stopIfTrue="1" operator="equal">
      <formula>$B$5</formula>
    </cfRule>
  </conditionalFormatting>
  <conditionalFormatting sqref="AP6:AR6">
    <cfRule type="cellIs" dxfId="1605" priority="1600" stopIfTrue="1" operator="equal">
      <formula>$B$5</formula>
    </cfRule>
  </conditionalFormatting>
  <conditionalFormatting sqref="AP6:AS6">
    <cfRule type="cellIs" dxfId="1604" priority="1599" stopIfTrue="1" operator="equal">
      <formula>$B$5</formula>
    </cfRule>
  </conditionalFormatting>
  <conditionalFormatting sqref="AP6:AS6">
    <cfRule type="cellIs" dxfId="1603" priority="1598" stopIfTrue="1" operator="equal">
      <formula>$B$5</formula>
    </cfRule>
  </conditionalFormatting>
  <conditionalFormatting sqref="AP6:AS6">
    <cfRule type="cellIs" dxfId="1602" priority="1597" stopIfTrue="1" operator="equal">
      <formula>$B$5</formula>
    </cfRule>
  </conditionalFormatting>
  <conditionalFormatting sqref="AP6:AR6">
    <cfRule type="cellIs" dxfId="1601" priority="1596" stopIfTrue="1" operator="equal">
      <formula>$B$5</formula>
    </cfRule>
  </conditionalFormatting>
  <conditionalFormatting sqref="AP6:AS6">
    <cfRule type="cellIs" dxfId="1600" priority="1595" stopIfTrue="1" operator="equal">
      <formula>$B$5</formula>
    </cfRule>
  </conditionalFormatting>
  <conditionalFormatting sqref="AP6:AS6">
    <cfRule type="cellIs" dxfId="1599" priority="1594" stopIfTrue="1" operator="equal">
      <formula>$B$5</formula>
    </cfRule>
  </conditionalFormatting>
  <conditionalFormatting sqref="AP6:AR6">
    <cfRule type="cellIs" dxfId="1598" priority="1593" stopIfTrue="1" operator="equal">
      <formula>$B$5</formula>
    </cfRule>
  </conditionalFormatting>
  <conditionalFormatting sqref="AP6:AS6">
    <cfRule type="cellIs" dxfId="1597" priority="1592" stopIfTrue="1" operator="equal">
      <formula>$B$5</formula>
    </cfRule>
  </conditionalFormatting>
  <conditionalFormatting sqref="AP6:AR6">
    <cfRule type="cellIs" dxfId="1596" priority="1591" stopIfTrue="1" operator="equal">
      <formula>$B$5</formula>
    </cfRule>
  </conditionalFormatting>
  <conditionalFormatting sqref="AP6:AS6">
    <cfRule type="cellIs" dxfId="1595" priority="1590" stopIfTrue="1" operator="equal">
      <formula>$B$5</formula>
    </cfRule>
  </conditionalFormatting>
  <conditionalFormatting sqref="AP6:AS6">
    <cfRule type="cellIs" dxfId="1594" priority="1589" stopIfTrue="1" operator="equal">
      <formula>$B$5</formula>
    </cfRule>
  </conditionalFormatting>
  <conditionalFormatting sqref="AQ8:AQ38">
    <cfRule type="expression" dxfId="1593" priority="1588" stopIfTrue="1">
      <formula>AQ8=TODAY()</formula>
    </cfRule>
  </conditionalFormatting>
  <conditionalFormatting sqref="AP6:AS6">
    <cfRule type="cellIs" dxfId="1592" priority="1587" stopIfTrue="1" operator="equal">
      <formula>$B$5</formula>
    </cfRule>
  </conditionalFormatting>
  <conditionalFormatting sqref="AP6:AS6">
    <cfRule type="cellIs" dxfId="1591" priority="1586" stopIfTrue="1" operator="equal">
      <formula>$B$5</formula>
    </cfRule>
  </conditionalFormatting>
  <conditionalFormatting sqref="AP6:AS6">
    <cfRule type="cellIs" dxfId="1590" priority="1585" stopIfTrue="1" operator="equal">
      <formula>$B$5</formula>
    </cfRule>
  </conditionalFormatting>
  <conditionalFormatting sqref="AP6:AR6">
    <cfRule type="cellIs" dxfId="1589" priority="1584" stopIfTrue="1" operator="equal">
      <formula>$B$5</formula>
    </cfRule>
  </conditionalFormatting>
  <conditionalFormatting sqref="AP6:AS6">
    <cfRule type="cellIs" dxfId="1588" priority="1583" stopIfTrue="1" operator="equal">
      <formula>$B$5</formula>
    </cfRule>
  </conditionalFormatting>
  <conditionalFormatting sqref="AP6:AS6">
    <cfRule type="cellIs" dxfId="1587" priority="1582" stopIfTrue="1" operator="equal">
      <formula>$B$5</formula>
    </cfRule>
  </conditionalFormatting>
  <conditionalFormatting sqref="AP6:AS6">
    <cfRule type="cellIs" dxfId="1586" priority="1581" stopIfTrue="1" operator="equal">
      <formula>$B$5</formula>
    </cfRule>
  </conditionalFormatting>
  <conditionalFormatting sqref="AP6:AR6">
    <cfRule type="cellIs" dxfId="1585" priority="1580" stopIfTrue="1" operator="equal">
      <formula>$B$5</formula>
    </cfRule>
  </conditionalFormatting>
  <conditionalFormatting sqref="AP6:AS6">
    <cfRule type="cellIs" dxfId="1584" priority="1579" stopIfTrue="1" operator="equal">
      <formula>$B$5</formula>
    </cfRule>
  </conditionalFormatting>
  <conditionalFormatting sqref="AP6:AS6">
    <cfRule type="cellIs" dxfId="1583" priority="1578" stopIfTrue="1" operator="equal">
      <formula>$B$5</formula>
    </cfRule>
  </conditionalFormatting>
  <conditionalFormatting sqref="AP6:AR6">
    <cfRule type="cellIs" dxfId="1582" priority="1577" stopIfTrue="1" operator="equal">
      <formula>$B$5</formula>
    </cfRule>
  </conditionalFormatting>
  <conditionalFormatting sqref="AP6:AS6">
    <cfRule type="cellIs" dxfId="1581" priority="1576" stopIfTrue="1" operator="equal">
      <formula>$B$5</formula>
    </cfRule>
  </conditionalFormatting>
  <conditionalFormatting sqref="AP6:AR6">
    <cfRule type="cellIs" dxfId="1580" priority="1575" stopIfTrue="1" operator="equal">
      <formula>$B$5</formula>
    </cfRule>
  </conditionalFormatting>
  <conditionalFormatting sqref="AP6:AS6">
    <cfRule type="cellIs" dxfId="1579" priority="1574" stopIfTrue="1" operator="equal">
      <formula>$B$5</formula>
    </cfRule>
  </conditionalFormatting>
  <conditionalFormatting sqref="AP6:AS6">
    <cfRule type="cellIs" dxfId="1578" priority="1573" stopIfTrue="1" operator="equal">
      <formula>$B$5</formula>
    </cfRule>
  </conditionalFormatting>
  <conditionalFormatting sqref="AQ8:AQ38">
    <cfRule type="expression" dxfId="1577" priority="1572" stopIfTrue="1">
      <formula>AQ8=TODAY()</formula>
    </cfRule>
  </conditionalFormatting>
  <conditionalFormatting sqref="AP6:AS6">
    <cfRule type="cellIs" dxfId="1576" priority="1571" stopIfTrue="1" operator="equal">
      <formula>$B$5</formula>
    </cfRule>
  </conditionalFormatting>
  <conditionalFormatting sqref="AP6:AS6">
    <cfRule type="cellIs" dxfId="1575" priority="1570" stopIfTrue="1" operator="equal">
      <formula>$B$5</formula>
    </cfRule>
  </conditionalFormatting>
  <conditionalFormatting sqref="AP6:AR6">
    <cfRule type="cellIs" dxfId="1574" priority="1569" stopIfTrue="1" operator="equal">
      <formula>$B$5</formula>
    </cfRule>
  </conditionalFormatting>
  <conditionalFormatting sqref="AP6:AS6">
    <cfRule type="cellIs" dxfId="1573" priority="1568" stopIfTrue="1" operator="equal">
      <formula>$B$5</formula>
    </cfRule>
  </conditionalFormatting>
  <conditionalFormatting sqref="AP6:AS6">
    <cfRule type="cellIs" dxfId="1572" priority="1567" stopIfTrue="1" operator="equal">
      <formula>$B$5</formula>
    </cfRule>
  </conditionalFormatting>
  <conditionalFormatting sqref="AP6:AR6">
    <cfRule type="cellIs" dxfId="1571" priority="1566" stopIfTrue="1" operator="equal">
      <formula>$B$5</formula>
    </cfRule>
  </conditionalFormatting>
  <conditionalFormatting sqref="AP6:AS6">
    <cfRule type="cellIs" dxfId="1570" priority="1565" stopIfTrue="1" operator="equal">
      <formula>$B$5</formula>
    </cfRule>
  </conditionalFormatting>
  <conditionalFormatting sqref="AP6:AR6">
    <cfRule type="cellIs" dxfId="1569" priority="1564" stopIfTrue="1" operator="equal">
      <formula>$B$5</formula>
    </cfRule>
  </conditionalFormatting>
  <conditionalFormatting sqref="AP6:AS6">
    <cfRule type="cellIs" dxfId="1568" priority="1563" stopIfTrue="1" operator="equal">
      <formula>$B$5</formula>
    </cfRule>
  </conditionalFormatting>
  <conditionalFormatting sqref="AP6:AS6">
    <cfRule type="cellIs" dxfId="1567" priority="1562" stopIfTrue="1" operator="equal">
      <formula>$B$5</formula>
    </cfRule>
  </conditionalFormatting>
  <conditionalFormatting sqref="AQ8:AQ38">
    <cfRule type="expression" dxfId="1566" priority="1561" stopIfTrue="1">
      <formula>AQ8=TODAY()</formula>
    </cfRule>
  </conditionalFormatting>
  <conditionalFormatting sqref="AP6:AS6">
    <cfRule type="cellIs" dxfId="1565" priority="1560" stopIfTrue="1" operator="equal">
      <formula>$B$5</formula>
    </cfRule>
  </conditionalFormatting>
  <conditionalFormatting sqref="AQ8:AQ38">
    <cfRule type="expression" dxfId="1564" priority="1559" stopIfTrue="1">
      <formula>AQ8=TODAY()</formula>
    </cfRule>
  </conditionalFormatting>
  <conditionalFormatting sqref="AP6:AS6">
    <cfRule type="cellIs" dxfId="1563" priority="1558" stopIfTrue="1" operator="equal">
      <formula>$B$5</formula>
    </cfRule>
  </conditionalFormatting>
  <conditionalFormatting sqref="AP6:AR6">
    <cfRule type="cellIs" dxfId="1562" priority="1557" stopIfTrue="1" operator="equal">
      <formula>$B$5</formula>
    </cfRule>
  </conditionalFormatting>
  <conditionalFormatting sqref="AP6:AS6">
    <cfRule type="cellIs" dxfId="1561" priority="1556" stopIfTrue="1" operator="equal">
      <formula>$B$5</formula>
    </cfRule>
  </conditionalFormatting>
  <conditionalFormatting sqref="AP6:AR6">
    <cfRule type="cellIs" dxfId="1560" priority="1555" stopIfTrue="1" operator="equal">
      <formula>$B$5</formula>
    </cfRule>
  </conditionalFormatting>
  <conditionalFormatting sqref="AP6:AS6">
    <cfRule type="cellIs" dxfId="1559" priority="1554" stopIfTrue="1" operator="equal">
      <formula>$B$5</formula>
    </cfRule>
  </conditionalFormatting>
  <conditionalFormatting sqref="AP6:AS6">
    <cfRule type="cellIs" dxfId="1558" priority="1553" stopIfTrue="1" operator="equal">
      <formula>$B$5</formula>
    </cfRule>
  </conditionalFormatting>
  <conditionalFormatting sqref="AP6">
    <cfRule type="cellIs" dxfId="1557" priority="1552" stopIfTrue="1" operator="equal">
      <formula>$B$5</formula>
    </cfRule>
  </conditionalFormatting>
  <conditionalFormatting sqref="AP6">
    <cfRule type="cellIs" dxfId="1556" priority="1551" stopIfTrue="1" operator="equal">
      <formula>$B$5</formula>
    </cfRule>
  </conditionalFormatting>
  <conditionalFormatting sqref="AP6">
    <cfRule type="cellIs" dxfId="1555" priority="1550" stopIfTrue="1" operator="equal">
      <formula>$B$5</formula>
    </cfRule>
  </conditionalFormatting>
  <conditionalFormatting sqref="AV8:AV38">
    <cfRule type="expression" dxfId="1554" priority="1549" stopIfTrue="1">
      <formula>AV8=TODAY()</formula>
    </cfRule>
  </conditionalFormatting>
  <conditionalFormatting sqref="AU6:AX6">
    <cfRule type="cellIs" dxfId="1553" priority="1548" stopIfTrue="1" operator="equal">
      <formula>$B$5</formula>
    </cfRule>
  </conditionalFormatting>
  <conditionalFormatting sqref="AU6:AX6">
    <cfRule type="cellIs" dxfId="1552" priority="1547" stopIfTrue="1" operator="equal">
      <formula>$B$5</formula>
    </cfRule>
  </conditionalFormatting>
  <conditionalFormatting sqref="AU6:AX6">
    <cfRule type="cellIs" dxfId="1551" priority="1546" stopIfTrue="1" operator="equal">
      <formula>$B$5</formula>
    </cfRule>
  </conditionalFormatting>
  <conditionalFormatting sqref="AU6:AX6">
    <cfRule type="cellIs" dxfId="1550" priority="1545" stopIfTrue="1" operator="equal">
      <formula>$B$5</formula>
    </cfRule>
  </conditionalFormatting>
  <conditionalFormatting sqref="AU6:AX6">
    <cfRule type="cellIs" dxfId="1549" priority="1544" stopIfTrue="1" operator="equal">
      <formula>$B$5</formula>
    </cfRule>
  </conditionalFormatting>
  <conditionalFormatting sqref="AU6:AX6">
    <cfRule type="cellIs" dxfId="1548" priority="1543" stopIfTrue="1" operator="equal">
      <formula>$B$5</formula>
    </cfRule>
  </conditionalFormatting>
  <conditionalFormatting sqref="AU6:AX6">
    <cfRule type="cellIs" dxfId="1547" priority="1542" stopIfTrue="1" operator="equal">
      <formula>$B$5</formula>
    </cfRule>
  </conditionalFormatting>
  <conditionalFormatting sqref="AU6:AX6">
    <cfRule type="cellIs" dxfId="1546" priority="1541" stopIfTrue="1" operator="equal">
      <formula>$B$5</formula>
    </cfRule>
  </conditionalFormatting>
  <conditionalFormatting sqref="AU6:AW6">
    <cfRule type="cellIs" dxfId="1545" priority="1540" stopIfTrue="1" operator="equal">
      <formula>$B$5</formula>
    </cfRule>
  </conditionalFormatting>
  <conditionalFormatting sqref="AU6:AX6">
    <cfRule type="cellIs" dxfId="1544" priority="1539" stopIfTrue="1" operator="equal">
      <formula>$B$5</formula>
    </cfRule>
  </conditionalFormatting>
  <conditionalFormatting sqref="AU6:AX6">
    <cfRule type="cellIs" dxfId="1543" priority="1538" stopIfTrue="1" operator="equal">
      <formula>$B$5</formula>
    </cfRule>
  </conditionalFormatting>
  <conditionalFormatting sqref="AU6:AX6">
    <cfRule type="cellIs" dxfId="1542" priority="1537" stopIfTrue="1" operator="equal">
      <formula>$B$5</formula>
    </cfRule>
  </conditionalFormatting>
  <conditionalFormatting sqref="AU6:AX6">
    <cfRule type="cellIs" dxfId="1541" priority="1536" stopIfTrue="1" operator="equal">
      <formula>$B$5</formula>
    </cfRule>
  </conditionalFormatting>
  <conditionalFormatting sqref="AU6:AX6">
    <cfRule type="cellIs" dxfId="1540" priority="1535" stopIfTrue="1" operator="equal">
      <formula>$B$5</formula>
    </cfRule>
  </conditionalFormatting>
  <conditionalFormatting sqref="AU6:AX6">
    <cfRule type="cellIs" dxfId="1539" priority="1534" stopIfTrue="1" operator="equal">
      <formula>$B$5</formula>
    </cfRule>
  </conditionalFormatting>
  <conditionalFormatting sqref="AU6:AX6">
    <cfRule type="cellIs" dxfId="1538" priority="1533" stopIfTrue="1" operator="equal">
      <formula>$B$5</formula>
    </cfRule>
  </conditionalFormatting>
  <conditionalFormatting sqref="AU6:AW6">
    <cfRule type="cellIs" dxfId="1537" priority="1532" stopIfTrue="1" operator="equal">
      <formula>$B$5</formula>
    </cfRule>
  </conditionalFormatting>
  <conditionalFormatting sqref="AU6:AX6">
    <cfRule type="cellIs" dxfId="1536" priority="1531" stopIfTrue="1" operator="equal">
      <formula>$B$5</formula>
    </cfRule>
  </conditionalFormatting>
  <conditionalFormatting sqref="AU6:AX6">
    <cfRule type="cellIs" dxfId="1535" priority="1530" stopIfTrue="1" operator="equal">
      <formula>$B$5</formula>
    </cfRule>
  </conditionalFormatting>
  <conditionalFormatting sqref="AU6:AX6">
    <cfRule type="cellIs" dxfId="1534" priority="1529" stopIfTrue="1" operator="equal">
      <formula>$B$5</formula>
    </cfRule>
  </conditionalFormatting>
  <conditionalFormatting sqref="AU6:AX6">
    <cfRule type="cellIs" dxfId="1533" priority="1528" stopIfTrue="1" operator="equal">
      <formula>$B$5</formula>
    </cfRule>
  </conditionalFormatting>
  <conditionalFormatting sqref="AU6:AX6">
    <cfRule type="cellIs" dxfId="1532" priority="1527" stopIfTrue="1" operator="equal">
      <formula>$B$5</formula>
    </cfRule>
  </conditionalFormatting>
  <conditionalFormatting sqref="AU6:AX6">
    <cfRule type="cellIs" dxfId="1531" priority="1526" stopIfTrue="1" operator="equal">
      <formula>$B$5</formula>
    </cfRule>
  </conditionalFormatting>
  <conditionalFormatting sqref="AU6:AW6">
    <cfRule type="cellIs" dxfId="1530" priority="1525" stopIfTrue="1" operator="equal">
      <formula>$B$5</formula>
    </cfRule>
  </conditionalFormatting>
  <conditionalFormatting sqref="AU6:AX6">
    <cfRule type="cellIs" dxfId="1529" priority="1524" stopIfTrue="1" operator="equal">
      <formula>$B$5</formula>
    </cfRule>
  </conditionalFormatting>
  <conditionalFormatting sqref="AU6:AX6">
    <cfRule type="cellIs" dxfId="1528" priority="1523" stopIfTrue="1" operator="equal">
      <formula>$B$5</formula>
    </cfRule>
  </conditionalFormatting>
  <conditionalFormatting sqref="AU6:AX6">
    <cfRule type="cellIs" dxfId="1527" priority="1522" stopIfTrue="1" operator="equal">
      <formula>$B$5</formula>
    </cfRule>
  </conditionalFormatting>
  <conditionalFormatting sqref="AU6:AX6">
    <cfRule type="cellIs" dxfId="1526" priority="1521" stopIfTrue="1" operator="equal">
      <formula>$B$5</formula>
    </cfRule>
  </conditionalFormatting>
  <conditionalFormatting sqref="AU6:AX6">
    <cfRule type="cellIs" dxfId="1525" priority="1520" stopIfTrue="1" operator="equal">
      <formula>$B$5</formula>
    </cfRule>
  </conditionalFormatting>
  <conditionalFormatting sqref="AU6:AW6">
    <cfRule type="cellIs" dxfId="1524" priority="1519" stopIfTrue="1" operator="equal">
      <formula>$B$5</formula>
    </cfRule>
  </conditionalFormatting>
  <conditionalFormatting sqref="AU6:AX6">
    <cfRule type="cellIs" dxfId="1523" priority="1518" stopIfTrue="1" operator="equal">
      <formula>$B$5</formula>
    </cfRule>
  </conditionalFormatting>
  <conditionalFormatting sqref="AU6:AX6">
    <cfRule type="cellIs" dxfId="1522" priority="1517" stopIfTrue="1" operator="equal">
      <formula>$B$5</formula>
    </cfRule>
  </conditionalFormatting>
  <conditionalFormatting sqref="AU6:AX6">
    <cfRule type="cellIs" dxfId="1521" priority="1516" stopIfTrue="1" operator="equal">
      <formula>$B$5</formula>
    </cfRule>
  </conditionalFormatting>
  <conditionalFormatting sqref="AU6:AX6">
    <cfRule type="cellIs" dxfId="1520" priority="1515" stopIfTrue="1" operator="equal">
      <formula>$B$5</formula>
    </cfRule>
  </conditionalFormatting>
  <conditionalFormatting sqref="AU6:AW6">
    <cfRule type="cellIs" dxfId="1519" priority="1514" stopIfTrue="1" operator="equal">
      <formula>$B$5</formula>
    </cfRule>
  </conditionalFormatting>
  <conditionalFormatting sqref="AU6:AX6">
    <cfRule type="cellIs" dxfId="1518" priority="1513" stopIfTrue="1" operator="equal">
      <formula>$B$5</formula>
    </cfRule>
  </conditionalFormatting>
  <conditionalFormatting sqref="AU6:AX6">
    <cfRule type="cellIs" dxfId="1517" priority="1512" stopIfTrue="1" operator="equal">
      <formula>$B$5</formula>
    </cfRule>
  </conditionalFormatting>
  <conditionalFormatting sqref="AU6:AX6">
    <cfRule type="cellIs" dxfId="1516" priority="1511" stopIfTrue="1" operator="equal">
      <formula>$B$5</formula>
    </cfRule>
  </conditionalFormatting>
  <conditionalFormatting sqref="AU6:AW6">
    <cfRule type="cellIs" dxfId="1515" priority="1510" stopIfTrue="1" operator="equal">
      <formula>$B$5</formula>
    </cfRule>
  </conditionalFormatting>
  <conditionalFormatting sqref="AU6:AX6">
    <cfRule type="cellIs" dxfId="1514" priority="1509" stopIfTrue="1" operator="equal">
      <formula>$B$5</formula>
    </cfRule>
  </conditionalFormatting>
  <conditionalFormatting sqref="AU6:AX6">
    <cfRule type="cellIs" dxfId="1513" priority="1508" stopIfTrue="1" operator="equal">
      <formula>$B$5</formula>
    </cfRule>
  </conditionalFormatting>
  <conditionalFormatting sqref="AU6:AW6">
    <cfRule type="cellIs" dxfId="1512" priority="1507" stopIfTrue="1" operator="equal">
      <formula>$B$5</formula>
    </cfRule>
  </conditionalFormatting>
  <conditionalFormatting sqref="AU6:AX6">
    <cfRule type="cellIs" dxfId="1511" priority="1506" stopIfTrue="1" operator="equal">
      <formula>$B$5</formula>
    </cfRule>
  </conditionalFormatting>
  <conditionalFormatting sqref="AU6:AW6">
    <cfRule type="cellIs" dxfId="1510" priority="1505" stopIfTrue="1" operator="equal">
      <formula>$B$5</formula>
    </cfRule>
  </conditionalFormatting>
  <conditionalFormatting sqref="AU6:AX6">
    <cfRule type="cellIs" dxfId="1509" priority="1504" stopIfTrue="1" operator="equal">
      <formula>$B$5</formula>
    </cfRule>
  </conditionalFormatting>
  <conditionalFormatting sqref="AU6:AX6">
    <cfRule type="cellIs" dxfId="1508" priority="1503" stopIfTrue="1" operator="equal">
      <formula>$B$5</formula>
    </cfRule>
  </conditionalFormatting>
  <conditionalFormatting sqref="AV8:AV38">
    <cfRule type="expression" dxfId="1507" priority="1502" stopIfTrue="1">
      <formula>AV8=TODAY()</formula>
    </cfRule>
  </conditionalFormatting>
  <conditionalFormatting sqref="AU6:AX6">
    <cfRule type="cellIs" dxfId="1506" priority="1501" stopIfTrue="1" operator="equal">
      <formula>$B$5</formula>
    </cfRule>
  </conditionalFormatting>
  <conditionalFormatting sqref="AU6:AX6">
    <cfRule type="cellIs" dxfId="1505" priority="1500" stopIfTrue="1" operator="equal">
      <formula>$B$5</formula>
    </cfRule>
  </conditionalFormatting>
  <conditionalFormatting sqref="AU6:AX6">
    <cfRule type="cellIs" dxfId="1504" priority="1499" stopIfTrue="1" operator="equal">
      <formula>$B$5</formula>
    </cfRule>
  </conditionalFormatting>
  <conditionalFormatting sqref="AU6:AX6">
    <cfRule type="cellIs" dxfId="1503" priority="1498" stopIfTrue="1" operator="equal">
      <formula>$B$5</formula>
    </cfRule>
  </conditionalFormatting>
  <conditionalFormatting sqref="AU6:AX6">
    <cfRule type="cellIs" dxfId="1502" priority="1497" stopIfTrue="1" operator="equal">
      <formula>$B$5</formula>
    </cfRule>
  </conditionalFormatting>
  <conditionalFormatting sqref="AU6:AX6">
    <cfRule type="cellIs" dxfId="1501" priority="1496" stopIfTrue="1" operator="equal">
      <formula>$B$5</formula>
    </cfRule>
  </conditionalFormatting>
  <conditionalFormatting sqref="AU6:AW6">
    <cfRule type="cellIs" dxfId="1500" priority="1495" stopIfTrue="1" operator="equal">
      <formula>$B$5</formula>
    </cfRule>
  </conditionalFormatting>
  <conditionalFormatting sqref="AU6:AX6">
    <cfRule type="cellIs" dxfId="1499" priority="1494" stopIfTrue="1" operator="equal">
      <formula>$B$5</formula>
    </cfRule>
  </conditionalFormatting>
  <conditionalFormatting sqref="AU6:AX6">
    <cfRule type="cellIs" dxfId="1498" priority="1493" stopIfTrue="1" operator="equal">
      <formula>$B$5</formula>
    </cfRule>
  </conditionalFormatting>
  <conditionalFormatting sqref="AU6:AX6">
    <cfRule type="cellIs" dxfId="1497" priority="1492" stopIfTrue="1" operator="equal">
      <formula>$B$5</formula>
    </cfRule>
  </conditionalFormatting>
  <conditionalFormatting sqref="AU6:AX6">
    <cfRule type="cellIs" dxfId="1496" priority="1491" stopIfTrue="1" operator="equal">
      <formula>$B$5</formula>
    </cfRule>
  </conditionalFormatting>
  <conditionalFormatting sqref="AU6:AX6">
    <cfRule type="cellIs" dxfId="1495" priority="1490" stopIfTrue="1" operator="equal">
      <formula>$B$5</formula>
    </cfRule>
  </conditionalFormatting>
  <conditionalFormatting sqref="AU6:AX6">
    <cfRule type="cellIs" dxfId="1494" priority="1489" stopIfTrue="1" operator="equal">
      <formula>$B$5</formula>
    </cfRule>
  </conditionalFormatting>
  <conditionalFormatting sqref="AU6:AW6">
    <cfRule type="cellIs" dxfId="1493" priority="1488" stopIfTrue="1" operator="equal">
      <formula>$B$5</formula>
    </cfRule>
  </conditionalFormatting>
  <conditionalFormatting sqref="AU6:AX6">
    <cfRule type="cellIs" dxfId="1492" priority="1487" stopIfTrue="1" operator="equal">
      <formula>$B$5</formula>
    </cfRule>
  </conditionalFormatting>
  <conditionalFormatting sqref="AU6:AX6">
    <cfRule type="cellIs" dxfId="1491" priority="1486" stopIfTrue="1" operator="equal">
      <formula>$B$5</formula>
    </cfRule>
  </conditionalFormatting>
  <conditionalFormatting sqref="AU6:AX6">
    <cfRule type="cellIs" dxfId="1490" priority="1485" stopIfTrue="1" operator="equal">
      <formula>$B$5</formula>
    </cfRule>
  </conditionalFormatting>
  <conditionalFormatting sqref="AU6:AX6">
    <cfRule type="cellIs" dxfId="1489" priority="1484" stopIfTrue="1" operator="equal">
      <formula>$B$5</formula>
    </cfRule>
  </conditionalFormatting>
  <conditionalFormatting sqref="AU6:AX6">
    <cfRule type="cellIs" dxfId="1488" priority="1483" stopIfTrue="1" operator="equal">
      <formula>$B$5</formula>
    </cfRule>
  </conditionalFormatting>
  <conditionalFormatting sqref="AU6:AW6">
    <cfRule type="cellIs" dxfId="1487" priority="1482" stopIfTrue="1" operator="equal">
      <formula>$B$5</formula>
    </cfRule>
  </conditionalFormatting>
  <conditionalFormatting sqref="AU6:AX6">
    <cfRule type="cellIs" dxfId="1486" priority="1481" stopIfTrue="1" operator="equal">
      <formula>$B$5</formula>
    </cfRule>
  </conditionalFormatting>
  <conditionalFormatting sqref="AU6:AX6">
    <cfRule type="cellIs" dxfId="1485" priority="1480" stopIfTrue="1" operator="equal">
      <formula>$B$5</formula>
    </cfRule>
  </conditionalFormatting>
  <conditionalFormatting sqref="AU6:AX6">
    <cfRule type="cellIs" dxfId="1484" priority="1479" stopIfTrue="1" operator="equal">
      <formula>$B$5</formula>
    </cfRule>
  </conditionalFormatting>
  <conditionalFormatting sqref="AU6:AX6">
    <cfRule type="cellIs" dxfId="1483" priority="1478" stopIfTrue="1" operator="equal">
      <formula>$B$5</formula>
    </cfRule>
  </conditionalFormatting>
  <conditionalFormatting sqref="AU6:AW6">
    <cfRule type="cellIs" dxfId="1482" priority="1477" stopIfTrue="1" operator="equal">
      <formula>$B$5</formula>
    </cfRule>
  </conditionalFormatting>
  <conditionalFormatting sqref="AU6:AX6">
    <cfRule type="cellIs" dxfId="1481" priority="1476" stopIfTrue="1" operator="equal">
      <formula>$B$5</formula>
    </cfRule>
  </conditionalFormatting>
  <conditionalFormatting sqref="AU6:AX6">
    <cfRule type="cellIs" dxfId="1480" priority="1475" stopIfTrue="1" operator="equal">
      <formula>$B$5</formula>
    </cfRule>
  </conditionalFormatting>
  <conditionalFormatting sqref="AU6:AX6">
    <cfRule type="cellIs" dxfId="1479" priority="1474" stopIfTrue="1" operator="equal">
      <formula>$B$5</formula>
    </cfRule>
  </conditionalFormatting>
  <conditionalFormatting sqref="AU6:AW6">
    <cfRule type="cellIs" dxfId="1478" priority="1473" stopIfTrue="1" operator="equal">
      <formula>$B$5</formula>
    </cfRule>
  </conditionalFormatting>
  <conditionalFormatting sqref="AU6:AX6">
    <cfRule type="cellIs" dxfId="1477" priority="1472" stopIfTrue="1" operator="equal">
      <formula>$B$5</formula>
    </cfRule>
  </conditionalFormatting>
  <conditionalFormatting sqref="AU6:AX6">
    <cfRule type="cellIs" dxfId="1476" priority="1471" stopIfTrue="1" operator="equal">
      <formula>$B$5</formula>
    </cfRule>
  </conditionalFormatting>
  <conditionalFormatting sqref="AU6:AW6">
    <cfRule type="cellIs" dxfId="1475" priority="1470" stopIfTrue="1" operator="equal">
      <formula>$B$5</formula>
    </cfRule>
  </conditionalFormatting>
  <conditionalFormatting sqref="AU6:AX6">
    <cfRule type="cellIs" dxfId="1474" priority="1469" stopIfTrue="1" operator="equal">
      <formula>$B$5</formula>
    </cfRule>
  </conditionalFormatting>
  <conditionalFormatting sqref="AU6:AW6">
    <cfRule type="cellIs" dxfId="1473" priority="1468" stopIfTrue="1" operator="equal">
      <formula>$B$5</formula>
    </cfRule>
  </conditionalFormatting>
  <conditionalFormatting sqref="AU6:AX6">
    <cfRule type="cellIs" dxfId="1472" priority="1467" stopIfTrue="1" operator="equal">
      <formula>$B$5</formula>
    </cfRule>
  </conditionalFormatting>
  <conditionalFormatting sqref="AU6:AX6">
    <cfRule type="cellIs" dxfId="1471" priority="1466" stopIfTrue="1" operator="equal">
      <formula>$B$5</formula>
    </cfRule>
  </conditionalFormatting>
  <conditionalFormatting sqref="AV8:AV38">
    <cfRule type="expression" dxfId="1470" priority="1465" stopIfTrue="1">
      <formula>AV8=TODAY()</formula>
    </cfRule>
  </conditionalFormatting>
  <conditionalFormatting sqref="AU6:AX6">
    <cfRule type="cellIs" dxfId="1469" priority="1464" stopIfTrue="1" operator="equal">
      <formula>$B$5</formula>
    </cfRule>
  </conditionalFormatting>
  <conditionalFormatting sqref="AU6:AX6">
    <cfRule type="cellIs" dxfId="1468" priority="1463" stopIfTrue="1" operator="equal">
      <formula>$B$5</formula>
    </cfRule>
  </conditionalFormatting>
  <conditionalFormatting sqref="AU6:AX6">
    <cfRule type="cellIs" dxfId="1467" priority="1462" stopIfTrue="1" operator="equal">
      <formula>$B$5</formula>
    </cfRule>
  </conditionalFormatting>
  <conditionalFormatting sqref="AU6:AX6">
    <cfRule type="cellIs" dxfId="1466" priority="1461" stopIfTrue="1" operator="equal">
      <formula>$B$5</formula>
    </cfRule>
  </conditionalFormatting>
  <conditionalFormatting sqref="AU6:AX6">
    <cfRule type="cellIs" dxfId="1465" priority="1460" stopIfTrue="1" operator="equal">
      <formula>$B$5</formula>
    </cfRule>
  </conditionalFormatting>
  <conditionalFormatting sqref="AU6:AW6">
    <cfRule type="cellIs" dxfId="1464" priority="1459" stopIfTrue="1" operator="equal">
      <formula>$B$5</formula>
    </cfRule>
  </conditionalFormatting>
  <conditionalFormatting sqref="AU6:AX6">
    <cfRule type="cellIs" dxfId="1463" priority="1458" stopIfTrue="1" operator="equal">
      <formula>$B$5</formula>
    </cfRule>
  </conditionalFormatting>
  <conditionalFormatting sqref="AU6:AX6">
    <cfRule type="cellIs" dxfId="1462" priority="1457" stopIfTrue="1" operator="equal">
      <formula>$B$5</formula>
    </cfRule>
  </conditionalFormatting>
  <conditionalFormatting sqref="AU6:AX6">
    <cfRule type="cellIs" dxfId="1461" priority="1456" stopIfTrue="1" operator="equal">
      <formula>$B$5</formula>
    </cfRule>
  </conditionalFormatting>
  <conditionalFormatting sqref="AU6:AX6">
    <cfRule type="cellIs" dxfId="1460" priority="1455" stopIfTrue="1" operator="equal">
      <formula>$B$5</formula>
    </cfRule>
  </conditionalFormatting>
  <conditionalFormatting sqref="AU6:AX6">
    <cfRule type="cellIs" dxfId="1459" priority="1454" stopIfTrue="1" operator="equal">
      <formula>$B$5</formula>
    </cfRule>
  </conditionalFormatting>
  <conditionalFormatting sqref="AU6:AW6">
    <cfRule type="cellIs" dxfId="1458" priority="1453" stopIfTrue="1" operator="equal">
      <formula>$B$5</formula>
    </cfRule>
  </conditionalFormatting>
  <conditionalFormatting sqref="AU6:AX6">
    <cfRule type="cellIs" dxfId="1457" priority="1452" stopIfTrue="1" operator="equal">
      <formula>$B$5</formula>
    </cfRule>
  </conditionalFormatting>
  <conditionalFormatting sqref="AU6:AX6">
    <cfRule type="cellIs" dxfId="1456" priority="1451" stopIfTrue="1" operator="equal">
      <formula>$B$5</formula>
    </cfRule>
  </conditionalFormatting>
  <conditionalFormatting sqref="AU6:AX6">
    <cfRule type="cellIs" dxfId="1455" priority="1450" stopIfTrue="1" operator="equal">
      <formula>$B$5</formula>
    </cfRule>
  </conditionalFormatting>
  <conditionalFormatting sqref="AU6:AX6">
    <cfRule type="cellIs" dxfId="1454" priority="1449" stopIfTrue="1" operator="equal">
      <formula>$B$5</formula>
    </cfRule>
  </conditionalFormatting>
  <conditionalFormatting sqref="AU6:AW6">
    <cfRule type="cellIs" dxfId="1453" priority="1448" stopIfTrue="1" operator="equal">
      <formula>$B$5</formula>
    </cfRule>
  </conditionalFormatting>
  <conditionalFormatting sqref="AU6:AX6">
    <cfRule type="cellIs" dxfId="1452" priority="1447" stopIfTrue="1" operator="equal">
      <formula>$B$5</formula>
    </cfRule>
  </conditionalFormatting>
  <conditionalFormatting sqref="AU6:AX6">
    <cfRule type="cellIs" dxfId="1451" priority="1446" stopIfTrue="1" operator="equal">
      <formula>$B$5</formula>
    </cfRule>
  </conditionalFormatting>
  <conditionalFormatting sqref="AU6:AX6">
    <cfRule type="cellIs" dxfId="1450" priority="1445" stopIfTrue="1" operator="equal">
      <formula>$B$5</formula>
    </cfRule>
  </conditionalFormatting>
  <conditionalFormatting sqref="AU6:AW6">
    <cfRule type="cellIs" dxfId="1449" priority="1444" stopIfTrue="1" operator="equal">
      <formula>$B$5</formula>
    </cfRule>
  </conditionalFormatting>
  <conditionalFormatting sqref="AU6:AX6">
    <cfRule type="cellIs" dxfId="1448" priority="1443" stopIfTrue="1" operator="equal">
      <formula>$B$5</formula>
    </cfRule>
  </conditionalFormatting>
  <conditionalFormatting sqref="AU6:AX6">
    <cfRule type="cellIs" dxfId="1447" priority="1442" stopIfTrue="1" operator="equal">
      <formula>$B$5</formula>
    </cfRule>
  </conditionalFormatting>
  <conditionalFormatting sqref="AU6:AW6">
    <cfRule type="cellIs" dxfId="1446" priority="1441" stopIfTrue="1" operator="equal">
      <formula>$B$5</formula>
    </cfRule>
  </conditionalFormatting>
  <conditionalFormatting sqref="AU6:AX6">
    <cfRule type="cellIs" dxfId="1445" priority="1440" stopIfTrue="1" operator="equal">
      <formula>$B$5</formula>
    </cfRule>
  </conditionalFormatting>
  <conditionalFormatting sqref="AU6:AW6">
    <cfRule type="cellIs" dxfId="1444" priority="1439" stopIfTrue="1" operator="equal">
      <formula>$B$5</formula>
    </cfRule>
  </conditionalFormatting>
  <conditionalFormatting sqref="AU6:AX6">
    <cfRule type="cellIs" dxfId="1443" priority="1438" stopIfTrue="1" operator="equal">
      <formula>$B$5</formula>
    </cfRule>
  </conditionalFormatting>
  <conditionalFormatting sqref="AU6:AX6">
    <cfRule type="cellIs" dxfId="1442" priority="1437" stopIfTrue="1" operator="equal">
      <formula>$B$5</formula>
    </cfRule>
  </conditionalFormatting>
  <conditionalFormatting sqref="AV8:AV38">
    <cfRule type="expression" dxfId="1441" priority="1436" stopIfTrue="1">
      <formula>AV8=TODAY()</formula>
    </cfRule>
  </conditionalFormatting>
  <conditionalFormatting sqref="AU6:AX6">
    <cfRule type="cellIs" dxfId="1440" priority="1435" stopIfTrue="1" operator="equal">
      <formula>$B$5</formula>
    </cfRule>
  </conditionalFormatting>
  <conditionalFormatting sqref="AU6:AX6">
    <cfRule type="cellIs" dxfId="1439" priority="1434" stopIfTrue="1" operator="equal">
      <formula>$B$5</formula>
    </cfRule>
  </conditionalFormatting>
  <conditionalFormatting sqref="AU6:AX6">
    <cfRule type="cellIs" dxfId="1438" priority="1433" stopIfTrue="1" operator="equal">
      <formula>$B$5</formula>
    </cfRule>
  </conditionalFormatting>
  <conditionalFormatting sqref="AU6:AX6">
    <cfRule type="cellIs" dxfId="1437" priority="1432" stopIfTrue="1" operator="equal">
      <formula>$B$5</formula>
    </cfRule>
  </conditionalFormatting>
  <conditionalFormatting sqref="AU6:AW6">
    <cfRule type="cellIs" dxfId="1436" priority="1431" stopIfTrue="1" operator="equal">
      <formula>$B$5</formula>
    </cfRule>
  </conditionalFormatting>
  <conditionalFormatting sqref="AU6:AX6">
    <cfRule type="cellIs" dxfId="1435" priority="1430" stopIfTrue="1" operator="equal">
      <formula>$B$5</formula>
    </cfRule>
  </conditionalFormatting>
  <conditionalFormatting sqref="AU6:AX6">
    <cfRule type="cellIs" dxfId="1434" priority="1429" stopIfTrue="1" operator="equal">
      <formula>$B$5</formula>
    </cfRule>
  </conditionalFormatting>
  <conditionalFormatting sqref="AU6:AX6">
    <cfRule type="cellIs" dxfId="1433" priority="1428" stopIfTrue="1" operator="equal">
      <formula>$B$5</formula>
    </cfRule>
  </conditionalFormatting>
  <conditionalFormatting sqref="AU6:AX6">
    <cfRule type="cellIs" dxfId="1432" priority="1427" stopIfTrue="1" operator="equal">
      <formula>$B$5</formula>
    </cfRule>
  </conditionalFormatting>
  <conditionalFormatting sqref="AU6:AW6">
    <cfRule type="cellIs" dxfId="1431" priority="1426" stopIfTrue="1" operator="equal">
      <formula>$B$5</formula>
    </cfRule>
  </conditionalFormatting>
  <conditionalFormatting sqref="AU6:AX6">
    <cfRule type="cellIs" dxfId="1430" priority="1425" stopIfTrue="1" operator="equal">
      <formula>$B$5</formula>
    </cfRule>
  </conditionalFormatting>
  <conditionalFormatting sqref="AU6:AX6">
    <cfRule type="cellIs" dxfId="1429" priority="1424" stopIfTrue="1" operator="equal">
      <formula>$B$5</formula>
    </cfRule>
  </conditionalFormatting>
  <conditionalFormatting sqref="AU6:AX6">
    <cfRule type="cellIs" dxfId="1428" priority="1423" stopIfTrue="1" operator="equal">
      <formula>$B$5</formula>
    </cfRule>
  </conditionalFormatting>
  <conditionalFormatting sqref="AU6:AW6">
    <cfRule type="cellIs" dxfId="1427" priority="1422" stopIfTrue="1" operator="equal">
      <formula>$B$5</formula>
    </cfRule>
  </conditionalFormatting>
  <conditionalFormatting sqref="AU6:AX6">
    <cfRule type="cellIs" dxfId="1426" priority="1421" stopIfTrue="1" operator="equal">
      <formula>$B$5</formula>
    </cfRule>
  </conditionalFormatting>
  <conditionalFormatting sqref="AU6:AX6">
    <cfRule type="cellIs" dxfId="1425" priority="1420" stopIfTrue="1" operator="equal">
      <formula>$B$5</formula>
    </cfRule>
  </conditionalFormatting>
  <conditionalFormatting sqref="AU6:AW6">
    <cfRule type="cellIs" dxfId="1424" priority="1419" stopIfTrue="1" operator="equal">
      <formula>$B$5</formula>
    </cfRule>
  </conditionalFormatting>
  <conditionalFormatting sqref="AU6:AX6">
    <cfRule type="cellIs" dxfId="1423" priority="1418" stopIfTrue="1" operator="equal">
      <formula>$B$5</formula>
    </cfRule>
  </conditionalFormatting>
  <conditionalFormatting sqref="AU6:AW6">
    <cfRule type="cellIs" dxfId="1422" priority="1417" stopIfTrue="1" operator="equal">
      <formula>$B$5</formula>
    </cfRule>
  </conditionalFormatting>
  <conditionalFormatting sqref="AU6:AX6">
    <cfRule type="cellIs" dxfId="1421" priority="1416" stopIfTrue="1" operator="equal">
      <formula>$B$5</formula>
    </cfRule>
  </conditionalFormatting>
  <conditionalFormatting sqref="AU6:AX6">
    <cfRule type="cellIs" dxfId="1420" priority="1415" stopIfTrue="1" operator="equal">
      <formula>$B$5</formula>
    </cfRule>
  </conditionalFormatting>
  <conditionalFormatting sqref="AV8:AV38">
    <cfRule type="expression" dxfId="1419" priority="1414" stopIfTrue="1">
      <formula>AV8=TODAY()</formula>
    </cfRule>
  </conditionalFormatting>
  <conditionalFormatting sqref="AU6:AX6">
    <cfRule type="cellIs" dxfId="1418" priority="1413" stopIfTrue="1" operator="equal">
      <formula>$B$5</formula>
    </cfRule>
  </conditionalFormatting>
  <conditionalFormatting sqref="AU6:AX6">
    <cfRule type="cellIs" dxfId="1417" priority="1412" stopIfTrue="1" operator="equal">
      <formula>$B$5</formula>
    </cfRule>
  </conditionalFormatting>
  <conditionalFormatting sqref="AU6:AX6">
    <cfRule type="cellIs" dxfId="1416" priority="1411" stopIfTrue="1" operator="equal">
      <formula>$B$5</formula>
    </cfRule>
  </conditionalFormatting>
  <conditionalFormatting sqref="AU6:AW6">
    <cfRule type="cellIs" dxfId="1415" priority="1410" stopIfTrue="1" operator="equal">
      <formula>$B$5</formula>
    </cfRule>
  </conditionalFormatting>
  <conditionalFormatting sqref="AU6:AX6">
    <cfRule type="cellIs" dxfId="1414" priority="1409" stopIfTrue="1" operator="equal">
      <formula>$B$5</formula>
    </cfRule>
  </conditionalFormatting>
  <conditionalFormatting sqref="AU6:AX6">
    <cfRule type="cellIs" dxfId="1413" priority="1408" stopIfTrue="1" operator="equal">
      <formula>$B$5</formula>
    </cfRule>
  </conditionalFormatting>
  <conditionalFormatting sqref="AU6:AX6">
    <cfRule type="cellIs" dxfId="1412" priority="1407" stopIfTrue="1" operator="equal">
      <formula>$B$5</formula>
    </cfRule>
  </conditionalFormatting>
  <conditionalFormatting sqref="AU6:AW6">
    <cfRule type="cellIs" dxfId="1411" priority="1406" stopIfTrue="1" operator="equal">
      <formula>$B$5</formula>
    </cfRule>
  </conditionalFormatting>
  <conditionalFormatting sqref="AU6:AX6">
    <cfRule type="cellIs" dxfId="1410" priority="1405" stopIfTrue="1" operator="equal">
      <formula>$B$5</formula>
    </cfRule>
  </conditionalFormatting>
  <conditionalFormatting sqref="AU6:AX6">
    <cfRule type="cellIs" dxfId="1409" priority="1404" stopIfTrue="1" operator="equal">
      <formula>$B$5</formula>
    </cfRule>
  </conditionalFormatting>
  <conditionalFormatting sqref="AU6:AW6">
    <cfRule type="cellIs" dxfId="1408" priority="1403" stopIfTrue="1" operator="equal">
      <formula>$B$5</formula>
    </cfRule>
  </conditionalFormatting>
  <conditionalFormatting sqref="AU6:AX6">
    <cfRule type="cellIs" dxfId="1407" priority="1402" stopIfTrue="1" operator="equal">
      <formula>$B$5</formula>
    </cfRule>
  </conditionalFormatting>
  <conditionalFormatting sqref="AU6:AW6">
    <cfRule type="cellIs" dxfId="1406" priority="1401" stopIfTrue="1" operator="equal">
      <formula>$B$5</formula>
    </cfRule>
  </conditionalFormatting>
  <conditionalFormatting sqref="AU6:AX6">
    <cfRule type="cellIs" dxfId="1405" priority="1400" stopIfTrue="1" operator="equal">
      <formula>$B$5</formula>
    </cfRule>
  </conditionalFormatting>
  <conditionalFormatting sqref="AU6:AX6">
    <cfRule type="cellIs" dxfId="1404" priority="1399" stopIfTrue="1" operator="equal">
      <formula>$B$5</formula>
    </cfRule>
  </conditionalFormatting>
  <conditionalFormatting sqref="AV8:AV38">
    <cfRule type="expression" dxfId="1403" priority="1398" stopIfTrue="1">
      <formula>AV8=TODAY()</formula>
    </cfRule>
  </conditionalFormatting>
  <conditionalFormatting sqref="AU6:AX6">
    <cfRule type="cellIs" dxfId="1402" priority="1397" stopIfTrue="1" operator="equal">
      <formula>$B$5</formula>
    </cfRule>
  </conditionalFormatting>
  <conditionalFormatting sqref="AU6:AX6">
    <cfRule type="cellIs" dxfId="1401" priority="1396" stopIfTrue="1" operator="equal">
      <formula>$B$5</formula>
    </cfRule>
  </conditionalFormatting>
  <conditionalFormatting sqref="AU6:AW6">
    <cfRule type="cellIs" dxfId="1400" priority="1395" stopIfTrue="1" operator="equal">
      <formula>$B$5</formula>
    </cfRule>
  </conditionalFormatting>
  <conditionalFormatting sqref="AU6:AX6">
    <cfRule type="cellIs" dxfId="1399" priority="1394" stopIfTrue="1" operator="equal">
      <formula>$B$5</formula>
    </cfRule>
  </conditionalFormatting>
  <conditionalFormatting sqref="AU6:AX6">
    <cfRule type="cellIs" dxfId="1398" priority="1393" stopIfTrue="1" operator="equal">
      <formula>$B$5</formula>
    </cfRule>
  </conditionalFormatting>
  <conditionalFormatting sqref="AU6:AW6">
    <cfRule type="cellIs" dxfId="1397" priority="1392" stopIfTrue="1" operator="equal">
      <formula>$B$5</formula>
    </cfRule>
  </conditionalFormatting>
  <conditionalFormatting sqref="AU6:AX6">
    <cfRule type="cellIs" dxfId="1396" priority="1391" stopIfTrue="1" operator="equal">
      <formula>$B$5</formula>
    </cfRule>
  </conditionalFormatting>
  <conditionalFormatting sqref="AU6:AW6">
    <cfRule type="cellIs" dxfId="1395" priority="1390" stopIfTrue="1" operator="equal">
      <formula>$B$5</formula>
    </cfRule>
  </conditionalFormatting>
  <conditionalFormatting sqref="AU6:AX6">
    <cfRule type="cellIs" dxfId="1394" priority="1389" stopIfTrue="1" operator="equal">
      <formula>$B$5</formula>
    </cfRule>
  </conditionalFormatting>
  <conditionalFormatting sqref="AU6:AX6">
    <cfRule type="cellIs" dxfId="1393" priority="1388" stopIfTrue="1" operator="equal">
      <formula>$B$5</formula>
    </cfRule>
  </conditionalFormatting>
  <conditionalFormatting sqref="AV8:AV38">
    <cfRule type="expression" dxfId="1392" priority="1387" stopIfTrue="1">
      <formula>AV8=TODAY()</formula>
    </cfRule>
  </conditionalFormatting>
  <conditionalFormatting sqref="AU6:AX6">
    <cfRule type="cellIs" dxfId="1391" priority="1386" stopIfTrue="1" operator="equal">
      <formula>$B$5</formula>
    </cfRule>
  </conditionalFormatting>
  <conditionalFormatting sqref="AV8:AV38">
    <cfRule type="expression" dxfId="1390" priority="1385" stopIfTrue="1">
      <formula>AV8=TODAY()</formula>
    </cfRule>
  </conditionalFormatting>
  <conditionalFormatting sqref="AU6:AX6">
    <cfRule type="cellIs" dxfId="1389" priority="1384" stopIfTrue="1" operator="equal">
      <formula>$B$5</formula>
    </cfRule>
  </conditionalFormatting>
  <conditionalFormatting sqref="AU6:AW6">
    <cfRule type="cellIs" dxfId="1388" priority="1383" stopIfTrue="1" operator="equal">
      <formula>$B$5</formula>
    </cfRule>
  </conditionalFormatting>
  <conditionalFormatting sqref="AU6:AX6">
    <cfRule type="cellIs" dxfId="1387" priority="1382" stopIfTrue="1" operator="equal">
      <formula>$B$5</formula>
    </cfRule>
  </conditionalFormatting>
  <conditionalFormatting sqref="AU6:AW6">
    <cfRule type="cellIs" dxfId="1386" priority="1381" stopIfTrue="1" operator="equal">
      <formula>$B$5</formula>
    </cfRule>
  </conditionalFormatting>
  <conditionalFormatting sqref="AU6:AX6">
    <cfRule type="cellIs" dxfId="1385" priority="1380" stopIfTrue="1" operator="equal">
      <formula>$B$5</formula>
    </cfRule>
  </conditionalFormatting>
  <conditionalFormatting sqref="AU6:AX6">
    <cfRule type="cellIs" dxfId="1384" priority="1379" stopIfTrue="1" operator="equal">
      <formula>$B$5</formula>
    </cfRule>
  </conditionalFormatting>
  <conditionalFormatting sqref="AU6">
    <cfRule type="cellIs" dxfId="1383" priority="1378" stopIfTrue="1" operator="equal">
      <formula>$B$5</formula>
    </cfRule>
  </conditionalFormatting>
  <conditionalFormatting sqref="AU6">
    <cfRule type="cellIs" dxfId="1382" priority="1377" stopIfTrue="1" operator="equal">
      <formula>$B$5</formula>
    </cfRule>
  </conditionalFormatting>
  <conditionalFormatting sqref="AU6">
    <cfRule type="cellIs" dxfId="1381" priority="1376" stopIfTrue="1" operator="equal">
      <formula>$B$5</formula>
    </cfRule>
  </conditionalFormatting>
  <conditionalFormatting sqref="BA8:BA38">
    <cfRule type="expression" dxfId="1380" priority="1375" stopIfTrue="1">
      <formula>BA8=TODAY()</formula>
    </cfRule>
  </conditionalFormatting>
  <conditionalFormatting sqref="AZ6:BC6">
    <cfRule type="cellIs" dxfId="1379" priority="1374" stopIfTrue="1" operator="equal">
      <formula>$B$5</formula>
    </cfRule>
  </conditionalFormatting>
  <conditionalFormatting sqref="AZ6:BC6">
    <cfRule type="cellIs" dxfId="1378" priority="1373" stopIfTrue="1" operator="equal">
      <formula>$B$5</formula>
    </cfRule>
  </conditionalFormatting>
  <conditionalFormatting sqref="AZ6:BC6">
    <cfRule type="cellIs" dxfId="1377" priority="1372" stopIfTrue="1" operator="equal">
      <formula>$B$5</formula>
    </cfRule>
  </conditionalFormatting>
  <conditionalFormatting sqref="AZ6:BC6">
    <cfRule type="cellIs" dxfId="1376" priority="1371" stopIfTrue="1" operator="equal">
      <formula>$B$5</formula>
    </cfRule>
  </conditionalFormatting>
  <conditionalFormatting sqref="AZ6:BC6">
    <cfRule type="cellIs" dxfId="1375" priority="1370" stopIfTrue="1" operator="equal">
      <formula>$B$5</formula>
    </cfRule>
  </conditionalFormatting>
  <conditionalFormatting sqref="AZ6:BC6">
    <cfRule type="cellIs" dxfId="1374" priority="1369" stopIfTrue="1" operator="equal">
      <formula>$B$5</formula>
    </cfRule>
  </conditionalFormatting>
  <conditionalFormatting sqref="AZ6:BC6">
    <cfRule type="cellIs" dxfId="1373" priority="1368" stopIfTrue="1" operator="equal">
      <formula>$B$5</formula>
    </cfRule>
  </conditionalFormatting>
  <conditionalFormatting sqref="AZ6:BB6">
    <cfRule type="cellIs" dxfId="1372" priority="1367" stopIfTrue="1" operator="equal">
      <formula>$B$5</formula>
    </cfRule>
  </conditionalFormatting>
  <conditionalFormatting sqref="AZ6:BC6">
    <cfRule type="cellIs" dxfId="1371" priority="1366" stopIfTrue="1" operator="equal">
      <formula>$B$5</formula>
    </cfRule>
  </conditionalFormatting>
  <conditionalFormatting sqref="AZ6:BC6">
    <cfRule type="cellIs" dxfId="1370" priority="1365" stopIfTrue="1" operator="equal">
      <formula>$B$5</formula>
    </cfRule>
  </conditionalFormatting>
  <conditionalFormatting sqref="AZ6:BC6">
    <cfRule type="cellIs" dxfId="1369" priority="1364" stopIfTrue="1" operator="equal">
      <formula>$B$5</formula>
    </cfRule>
  </conditionalFormatting>
  <conditionalFormatting sqref="AZ6:BC6">
    <cfRule type="cellIs" dxfId="1368" priority="1363" stopIfTrue="1" operator="equal">
      <formula>$B$5</formula>
    </cfRule>
  </conditionalFormatting>
  <conditionalFormatting sqref="AZ6:BC6">
    <cfRule type="cellIs" dxfId="1367" priority="1362" stopIfTrue="1" operator="equal">
      <formula>$B$5</formula>
    </cfRule>
  </conditionalFormatting>
  <conditionalFormatting sqref="AZ6:BC6">
    <cfRule type="cellIs" dxfId="1366" priority="1361" stopIfTrue="1" operator="equal">
      <formula>$B$5</formula>
    </cfRule>
  </conditionalFormatting>
  <conditionalFormatting sqref="AZ6:BC6">
    <cfRule type="cellIs" dxfId="1365" priority="1360" stopIfTrue="1" operator="equal">
      <formula>$B$5</formula>
    </cfRule>
  </conditionalFormatting>
  <conditionalFormatting sqref="AZ6:BC6">
    <cfRule type="cellIs" dxfId="1364" priority="1359" stopIfTrue="1" operator="equal">
      <formula>$B$5</formula>
    </cfRule>
  </conditionalFormatting>
  <conditionalFormatting sqref="AZ6:BC6">
    <cfRule type="cellIs" dxfId="1363" priority="1358" stopIfTrue="1" operator="equal">
      <formula>$B$5</formula>
    </cfRule>
  </conditionalFormatting>
  <conditionalFormatting sqref="AZ6:BB6">
    <cfRule type="cellIs" dxfId="1362" priority="1357" stopIfTrue="1" operator="equal">
      <formula>$B$5</formula>
    </cfRule>
  </conditionalFormatting>
  <conditionalFormatting sqref="AZ6:BC6">
    <cfRule type="cellIs" dxfId="1361" priority="1356" stopIfTrue="1" operator="equal">
      <formula>$B$5</formula>
    </cfRule>
  </conditionalFormatting>
  <conditionalFormatting sqref="AZ6:BC6">
    <cfRule type="cellIs" dxfId="1360" priority="1355" stopIfTrue="1" operator="equal">
      <formula>$B$5</formula>
    </cfRule>
  </conditionalFormatting>
  <conditionalFormatting sqref="AZ6:BC6">
    <cfRule type="cellIs" dxfId="1359" priority="1354" stopIfTrue="1" operator="equal">
      <formula>$B$5</formula>
    </cfRule>
  </conditionalFormatting>
  <conditionalFormatting sqref="AZ6:BC6">
    <cfRule type="cellIs" dxfId="1358" priority="1353" stopIfTrue="1" operator="equal">
      <formula>$B$5</formula>
    </cfRule>
  </conditionalFormatting>
  <conditionalFormatting sqref="AZ6:BC6">
    <cfRule type="cellIs" dxfId="1357" priority="1352" stopIfTrue="1" operator="equal">
      <formula>$B$5</formula>
    </cfRule>
  </conditionalFormatting>
  <conditionalFormatting sqref="AZ6:BC6">
    <cfRule type="cellIs" dxfId="1356" priority="1351" stopIfTrue="1" operator="equal">
      <formula>$B$5</formula>
    </cfRule>
  </conditionalFormatting>
  <conditionalFormatting sqref="AZ6:BC6">
    <cfRule type="cellIs" dxfId="1355" priority="1350" stopIfTrue="1" operator="equal">
      <formula>$B$5</formula>
    </cfRule>
  </conditionalFormatting>
  <conditionalFormatting sqref="AZ6:BB6">
    <cfRule type="cellIs" dxfId="1354" priority="1349" stopIfTrue="1" operator="equal">
      <formula>$B$5</formula>
    </cfRule>
  </conditionalFormatting>
  <conditionalFormatting sqref="AZ6:BC6">
    <cfRule type="cellIs" dxfId="1353" priority="1348" stopIfTrue="1" operator="equal">
      <formula>$B$5</formula>
    </cfRule>
  </conditionalFormatting>
  <conditionalFormatting sqref="AZ6:BC6">
    <cfRule type="cellIs" dxfId="1352" priority="1347" stopIfTrue="1" operator="equal">
      <formula>$B$5</formula>
    </cfRule>
  </conditionalFormatting>
  <conditionalFormatting sqref="AZ6:BC6">
    <cfRule type="cellIs" dxfId="1351" priority="1346" stopIfTrue="1" operator="equal">
      <formula>$B$5</formula>
    </cfRule>
  </conditionalFormatting>
  <conditionalFormatting sqref="AZ6:BC6">
    <cfRule type="cellIs" dxfId="1350" priority="1345" stopIfTrue="1" operator="equal">
      <formula>$B$5</formula>
    </cfRule>
  </conditionalFormatting>
  <conditionalFormatting sqref="AZ6:BC6">
    <cfRule type="cellIs" dxfId="1349" priority="1344" stopIfTrue="1" operator="equal">
      <formula>$B$5</formula>
    </cfRule>
  </conditionalFormatting>
  <conditionalFormatting sqref="AZ6:BC6">
    <cfRule type="cellIs" dxfId="1348" priority="1343" stopIfTrue="1" operator="equal">
      <formula>$B$5</formula>
    </cfRule>
  </conditionalFormatting>
  <conditionalFormatting sqref="AZ6:BB6">
    <cfRule type="cellIs" dxfId="1347" priority="1342" stopIfTrue="1" operator="equal">
      <formula>$B$5</formula>
    </cfRule>
  </conditionalFormatting>
  <conditionalFormatting sqref="AZ6:BC6">
    <cfRule type="cellIs" dxfId="1346" priority="1341" stopIfTrue="1" operator="equal">
      <formula>$B$5</formula>
    </cfRule>
  </conditionalFormatting>
  <conditionalFormatting sqref="AZ6:BC6">
    <cfRule type="cellIs" dxfId="1345" priority="1340" stopIfTrue="1" operator="equal">
      <formula>$B$5</formula>
    </cfRule>
  </conditionalFormatting>
  <conditionalFormatting sqref="AZ6:BC6">
    <cfRule type="cellIs" dxfId="1344" priority="1339" stopIfTrue="1" operator="equal">
      <formula>$B$5</formula>
    </cfRule>
  </conditionalFormatting>
  <conditionalFormatting sqref="AZ6:BC6">
    <cfRule type="cellIs" dxfId="1343" priority="1338" stopIfTrue="1" operator="equal">
      <formula>$B$5</formula>
    </cfRule>
  </conditionalFormatting>
  <conditionalFormatting sqref="AZ6:BC6">
    <cfRule type="cellIs" dxfId="1342" priority="1337" stopIfTrue="1" operator="equal">
      <formula>$B$5</formula>
    </cfRule>
  </conditionalFormatting>
  <conditionalFormatting sqref="AZ6:BB6">
    <cfRule type="cellIs" dxfId="1341" priority="1336" stopIfTrue="1" operator="equal">
      <formula>$B$5</formula>
    </cfRule>
  </conditionalFormatting>
  <conditionalFormatting sqref="AZ6:BC6">
    <cfRule type="cellIs" dxfId="1340" priority="1335" stopIfTrue="1" operator="equal">
      <formula>$B$5</formula>
    </cfRule>
  </conditionalFormatting>
  <conditionalFormatting sqref="AZ6:BC6">
    <cfRule type="cellIs" dxfId="1339" priority="1334" stopIfTrue="1" operator="equal">
      <formula>$B$5</formula>
    </cfRule>
  </conditionalFormatting>
  <conditionalFormatting sqref="AZ6:BC6">
    <cfRule type="cellIs" dxfId="1338" priority="1333" stopIfTrue="1" operator="equal">
      <formula>$B$5</formula>
    </cfRule>
  </conditionalFormatting>
  <conditionalFormatting sqref="AZ6:BC6">
    <cfRule type="cellIs" dxfId="1337" priority="1332" stopIfTrue="1" operator="equal">
      <formula>$B$5</formula>
    </cfRule>
  </conditionalFormatting>
  <conditionalFormatting sqref="AZ6:BB6">
    <cfRule type="cellIs" dxfId="1336" priority="1331" stopIfTrue="1" operator="equal">
      <formula>$B$5</formula>
    </cfRule>
  </conditionalFormatting>
  <conditionalFormatting sqref="AZ6:BC6">
    <cfRule type="cellIs" dxfId="1335" priority="1330" stopIfTrue="1" operator="equal">
      <formula>$B$5</formula>
    </cfRule>
  </conditionalFormatting>
  <conditionalFormatting sqref="AZ6:BC6">
    <cfRule type="cellIs" dxfId="1334" priority="1329" stopIfTrue="1" operator="equal">
      <formula>$B$5</formula>
    </cfRule>
  </conditionalFormatting>
  <conditionalFormatting sqref="AZ6:BC6">
    <cfRule type="cellIs" dxfId="1333" priority="1328" stopIfTrue="1" operator="equal">
      <formula>$B$5</formula>
    </cfRule>
  </conditionalFormatting>
  <conditionalFormatting sqref="AZ6:BB6">
    <cfRule type="cellIs" dxfId="1332" priority="1327" stopIfTrue="1" operator="equal">
      <formula>$B$5</formula>
    </cfRule>
  </conditionalFormatting>
  <conditionalFormatting sqref="AZ6:BC6">
    <cfRule type="cellIs" dxfId="1331" priority="1326" stopIfTrue="1" operator="equal">
      <formula>$B$5</formula>
    </cfRule>
  </conditionalFormatting>
  <conditionalFormatting sqref="AZ6:BC6">
    <cfRule type="cellIs" dxfId="1330" priority="1325" stopIfTrue="1" operator="equal">
      <formula>$B$5</formula>
    </cfRule>
  </conditionalFormatting>
  <conditionalFormatting sqref="AZ6:BB6">
    <cfRule type="cellIs" dxfId="1329" priority="1324" stopIfTrue="1" operator="equal">
      <formula>$B$5</formula>
    </cfRule>
  </conditionalFormatting>
  <conditionalFormatting sqref="AZ6:BC6">
    <cfRule type="cellIs" dxfId="1328" priority="1323" stopIfTrue="1" operator="equal">
      <formula>$B$5</formula>
    </cfRule>
  </conditionalFormatting>
  <conditionalFormatting sqref="AZ6:BB6">
    <cfRule type="cellIs" dxfId="1327" priority="1322" stopIfTrue="1" operator="equal">
      <formula>$B$5</formula>
    </cfRule>
  </conditionalFormatting>
  <conditionalFormatting sqref="AZ6:BC6">
    <cfRule type="cellIs" dxfId="1326" priority="1321" stopIfTrue="1" operator="equal">
      <formula>$B$5</formula>
    </cfRule>
  </conditionalFormatting>
  <conditionalFormatting sqref="AZ6:BC6">
    <cfRule type="cellIs" dxfId="1325" priority="1320" stopIfTrue="1" operator="equal">
      <formula>$B$5</formula>
    </cfRule>
  </conditionalFormatting>
  <conditionalFormatting sqref="BA8:BA38">
    <cfRule type="expression" dxfId="1324" priority="1319" stopIfTrue="1">
      <formula>BA8=TODAY()</formula>
    </cfRule>
  </conditionalFormatting>
  <conditionalFormatting sqref="AZ6:BC6">
    <cfRule type="cellIs" dxfId="1323" priority="1318" stopIfTrue="1" operator="equal">
      <formula>$B$5</formula>
    </cfRule>
  </conditionalFormatting>
  <conditionalFormatting sqref="AZ6:BC6">
    <cfRule type="cellIs" dxfId="1322" priority="1317" stopIfTrue="1" operator="equal">
      <formula>$B$5</formula>
    </cfRule>
  </conditionalFormatting>
  <conditionalFormatting sqref="AZ6:BC6">
    <cfRule type="cellIs" dxfId="1321" priority="1316" stopIfTrue="1" operator="equal">
      <formula>$B$5</formula>
    </cfRule>
  </conditionalFormatting>
  <conditionalFormatting sqref="AZ6:BC6">
    <cfRule type="cellIs" dxfId="1320" priority="1315" stopIfTrue="1" operator="equal">
      <formula>$B$5</formula>
    </cfRule>
  </conditionalFormatting>
  <conditionalFormatting sqref="AZ6:BC6">
    <cfRule type="cellIs" dxfId="1319" priority="1314" stopIfTrue="1" operator="equal">
      <formula>$B$5</formula>
    </cfRule>
  </conditionalFormatting>
  <conditionalFormatting sqref="AZ6:BC6">
    <cfRule type="cellIs" dxfId="1318" priority="1313" stopIfTrue="1" operator="equal">
      <formula>$B$5</formula>
    </cfRule>
  </conditionalFormatting>
  <conditionalFormatting sqref="AZ6:BC6">
    <cfRule type="cellIs" dxfId="1317" priority="1312" stopIfTrue="1" operator="equal">
      <formula>$B$5</formula>
    </cfRule>
  </conditionalFormatting>
  <conditionalFormatting sqref="AZ6:BC6">
    <cfRule type="cellIs" dxfId="1316" priority="1311" stopIfTrue="1" operator="equal">
      <formula>$B$5</formula>
    </cfRule>
  </conditionalFormatting>
  <conditionalFormatting sqref="AZ6:BB6">
    <cfRule type="cellIs" dxfId="1315" priority="1310" stopIfTrue="1" operator="equal">
      <formula>$B$5</formula>
    </cfRule>
  </conditionalFormatting>
  <conditionalFormatting sqref="AZ6:BC6">
    <cfRule type="cellIs" dxfId="1314" priority="1309" stopIfTrue="1" operator="equal">
      <formula>$B$5</formula>
    </cfRule>
  </conditionalFormatting>
  <conditionalFormatting sqref="AZ6:BC6">
    <cfRule type="cellIs" dxfId="1313" priority="1308" stopIfTrue="1" operator="equal">
      <formula>$B$5</formula>
    </cfRule>
  </conditionalFormatting>
  <conditionalFormatting sqref="AZ6:BC6">
    <cfRule type="cellIs" dxfId="1312" priority="1307" stopIfTrue="1" operator="equal">
      <formula>$B$5</formula>
    </cfRule>
  </conditionalFormatting>
  <conditionalFormatting sqref="AZ6:BC6">
    <cfRule type="cellIs" dxfId="1311" priority="1306" stopIfTrue="1" operator="equal">
      <formula>$B$5</formula>
    </cfRule>
  </conditionalFormatting>
  <conditionalFormatting sqref="AZ6:BC6">
    <cfRule type="cellIs" dxfId="1310" priority="1305" stopIfTrue="1" operator="equal">
      <formula>$B$5</formula>
    </cfRule>
  </conditionalFormatting>
  <conditionalFormatting sqref="AZ6:BC6">
    <cfRule type="cellIs" dxfId="1309" priority="1304" stopIfTrue="1" operator="equal">
      <formula>$B$5</formula>
    </cfRule>
  </conditionalFormatting>
  <conditionalFormatting sqref="AZ6:BC6">
    <cfRule type="cellIs" dxfId="1308" priority="1303" stopIfTrue="1" operator="equal">
      <formula>$B$5</formula>
    </cfRule>
  </conditionalFormatting>
  <conditionalFormatting sqref="AZ6:BB6">
    <cfRule type="cellIs" dxfId="1307" priority="1302" stopIfTrue="1" operator="equal">
      <formula>$B$5</formula>
    </cfRule>
  </conditionalFormatting>
  <conditionalFormatting sqref="AZ6:BC6">
    <cfRule type="cellIs" dxfId="1306" priority="1301" stopIfTrue="1" operator="equal">
      <formula>$B$5</formula>
    </cfRule>
  </conditionalFormatting>
  <conditionalFormatting sqref="AZ6:BC6">
    <cfRule type="cellIs" dxfId="1305" priority="1300" stopIfTrue="1" operator="equal">
      <formula>$B$5</formula>
    </cfRule>
  </conditionalFormatting>
  <conditionalFormatting sqref="AZ6:BC6">
    <cfRule type="cellIs" dxfId="1304" priority="1299" stopIfTrue="1" operator="equal">
      <formula>$B$5</formula>
    </cfRule>
  </conditionalFormatting>
  <conditionalFormatting sqref="AZ6:BC6">
    <cfRule type="cellIs" dxfId="1303" priority="1298" stopIfTrue="1" operator="equal">
      <formula>$B$5</formula>
    </cfRule>
  </conditionalFormatting>
  <conditionalFormatting sqref="AZ6:BC6">
    <cfRule type="cellIs" dxfId="1302" priority="1297" stopIfTrue="1" operator="equal">
      <formula>$B$5</formula>
    </cfRule>
  </conditionalFormatting>
  <conditionalFormatting sqref="AZ6:BC6">
    <cfRule type="cellIs" dxfId="1301" priority="1296" stopIfTrue="1" operator="equal">
      <formula>$B$5</formula>
    </cfRule>
  </conditionalFormatting>
  <conditionalFormatting sqref="AZ6:BB6">
    <cfRule type="cellIs" dxfId="1300" priority="1295" stopIfTrue="1" operator="equal">
      <formula>$B$5</formula>
    </cfRule>
  </conditionalFormatting>
  <conditionalFormatting sqref="AZ6:BC6">
    <cfRule type="cellIs" dxfId="1299" priority="1294" stopIfTrue="1" operator="equal">
      <formula>$B$5</formula>
    </cfRule>
  </conditionalFormatting>
  <conditionalFormatting sqref="AZ6:BC6">
    <cfRule type="cellIs" dxfId="1298" priority="1293" stopIfTrue="1" operator="equal">
      <formula>$B$5</formula>
    </cfRule>
  </conditionalFormatting>
  <conditionalFormatting sqref="AZ6:BC6">
    <cfRule type="cellIs" dxfId="1297" priority="1292" stopIfTrue="1" operator="equal">
      <formula>$B$5</formula>
    </cfRule>
  </conditionalFormatting>
  <conditionalFormatting sqref="AZ6:BC6">
    <cfRule type="cellIs" dxfId="1296" priority="1291" stopIfTrue="1" operator="equal">
      <formula>$B$5</formula>
    </cfRule>
  </conditionalFormatting>
  <conditionalFormatting sqref="AZ6:BC6">
    <cfRule type="cellIs" dxfId="1295" priority="1290" stopIfTrue="1" operator="equal">
      <formula>$B$5</formula>
    </cfRule>
  </conditionalFormatting>
  <conditionalFormatting sqref="AZ6:BB6">
    <cfRule type="cellIs" dxfId="1294" priority="1289" stopIfTrue="1" operator="equal">
      <formula>$B$5</formula>
    </cfRule>
  </conditionalFormatting>
  <conditionalFormatting sqref="AZ6:BC6">
    <cfRule type="cellIs" dxfId="1293" priority="1288" stopIfTrue="1" operator="equal">
      <formula>$B$5</formula>
    </cfRule>
  </conditionalFormatting>
  <conditionalFormatting sqref="AZ6:BC6">
    <cfRule type="cellIs" dxfId="1292" priority="1287" stopIfTrue="1" operator="equal">
      <formula>$B$5</formula>
    </cfRule>
  </conditionalFormatting>
  <conditionalFormatting sqref="AZ6:BC6">
    <cfRule type="cellIs" dxfId="1291" priority="1286" stopIfTrue="1" operator="equal">
      <formula>$B$5</formula>
    </cfRule>
  </conditionalFormatting>
  <conditionalFormatting sqref="AZ6:BC6">
    <cfRule type="cellIs" dxfId="1290" priority="1285" stopIfTrue="1" operator="equal">
      <formula>$B$5</formula>
    </cfRule>
  </conditionalFormatting>
  <conditionalFormatting sqref="AZ6:BB6">
    <cfRule type="cellIs" dxfId="1289" priority="1284" stopIfTrue="1" operator="equal">
      <formula>$B$5</formula>
    </cfRule>
  </conditionalFormatting>
  <conditionalFormatting sqref="AZ6:BC6">
    <cfRule type="cellIs" dxfId="1288" priority="1283" stopIfTrue="1" operator="equal">
      <formula>$B$5</formula>
    </cfRule>
  </conditionalFormatting>
  <conditionalFormatting sqref="AZ6:BC6">
    <cfRule type="cellIs" dxfId="1287" priority="1282" stopIfTrue="1" operator="equal">
      <formula>$B$5</formula>
    </cfRule>
  </conditionalFormatting>
  <conditionalFormatting sqref="AZ6:BC6">
    <cfRule type="cellIs" dxfId="1286" priority="1281" stopIfTrue="1" operator="equal">
      <formula>$B$5</formula>
    </cfRule>
  </conditionalFormatting>
  <conditionalFormatting sqref="AZ6:BB6">
    <cfRule type="cellIs" dxfId="1285" priority="1280" stopIfTrue="1" operator="equal">
      <formula>$B$5</formula>
    </cfRule>
  </conditionalFormatting>
  <conditionalFormatting sqref="AZ6:BC6">
    <cfRule type="cellIs" dxfId="1284" priority="1279" stopIfTrue="1" operator="equal">
      <formula>$B$5</formula>
    </cfRule>
  </conditionalFormatting>
  <conditionalFormatting sqref="AZ6:BC6">
    <cfRule type="cellIs" dxfId="1283" priority="1278" stopIfTrue="1" operator="equal">
      <formula>$B$5</formula>
    </cfRule>
  </conditionalFormatting>
  <conditionalFormatting sqref="AZ6:BB6">
    <cfRule type="cellIs" dxfId="1282" priority="1277" stopIfTrue="1" operator="equal">
      <formula>$B$5</formula>
    </cfRule>
  </conditionalFormatting>
  <conditionalFormatting sqref="AZ6:BC6">
    <cfRule type="cellIs" dxfId="1281" priority="1276" stopIfTrue="1" operator="equal">
      <formula>$B$5</formula>
    </cfRule>
  </conditionalFormatting>
  <conditionalFormatting sqref="AZ6:BB6">
    <cfRule type="cellIs" dxfId="1280" priority="1275" stopIfTrue="1" operator="equal">
      <formula>$B$5</formula>
    </cfRule>
  </conditionalFormatting>
  <conditionalFormatting sqref="AZ6:BC6">
    <cfRule type="cellIs" dxfId="1279" priority="1274" stopIfTrue="1" operator="equal">
      <formula>$B$5</formula>
    </cfRule>
  </conditionalFormatting>
  <conditionalFormatting sqref="AZ6:BC6">
    <cfRule type="cellIs" dxfId="1278" priority="1273" stopIfTrue="1" operator="equal">
      <formula>$B$5</formula>
    </cfRule>
  </conditionalFormatting>
  <conditionalFormatting sqref="BA8:BA38">
    <cfRule type="expression" dxfId="1277" priority="1272" stopIfTrue="1">
      <formula>BA8=TODAY()</formula>
    </cfRule>
  </conditionalFormatting>
  <conditionalFormatting sqref="AZ6:BC6">
    <cfRule type="cellIs" dxfId="1276" priority="1271" stopIfTrue="1" operator="equal">
      <formula>$B$5</formula>
    </cfRule>
  </conditionalFormatting>
  <conditionalFormatting sqref="AZ6:BC6">
    <cfRule type="cellIs" dxfId="1275" priority="1270" stopIfTrue="1" operator="equal">
      <formula>$B$5</formula>
    </cfRule>
  </conditionalFormatting>
  <conditionalFormatting sqref="AZ6:BC6">
    <cfRule type="cellIs" dxfId="1274" priority="1269" stopIfTrue="1" operator="equal">
      <formula>$B$5</formula>
    </cfRule>
  </conditionalFormatting>
  <conditionalFormatting sqref="AZ6:BC6">
    <cfRule type="cellIs" dxfId="1273" priority="1268" stopIfTrue="1" operator="equal">
      <formula>$B$5</formula>
    </cfRule>
  </conditionalFormatting>
  <conditionalFormatting sqref="AZ6:BC6">
    <cfRule type="cellIs" dxfId="1272" priority="1267" stopIfTrue="1" operator="equal">
      <formula>$B$5</formula>
    </cfRule>
  </conditionalFormatting>
  <conditionalFormatting sqref="AZ6:BC6">
    <cfRule type="cellIs" dxfId="1271" priority="1266" stopIfTrue="1" operator="equal">
      <formula>$B$5</formula>
    </cfRule>
  </conditionalFormatting>
  <conditionalFormatting sqref="AZ6:BB6">
    <cfRule type="cellIs" dxfId="1270" priority="1265" stopIfTrue="1" operator="equal">
      <formula>$B$5</formula>
    </cfRule>
  </conditionalFormatting>
  <conditionalFormatting sqref="AZ6:BC6">
    <cfRule type="cellIs" dxfId="1269" priority="1264" stopIfTrue="1" operator="equal">
      <formula>$B$5</formula>
    </cfRule>
  </conditionalFormatting>
  <conditionalFormatting sqref="AZ6:BC6">
    <cfRule type="cellIs" dxfId="1268" priority="1263" stopIfTrue="1" operator="equal">
      <formula>$B$5</formula>
    </cfRule>
  </conditionalFormatting>
  <conditionalFormatting sqref="AZ6:BC6">
    <cfRule type="cellIs" dxfId="1267" priority="1262" stopIfTrue="1" operator="equal">
      <formula>$B$5</formula>
    </cfRule>
  </conditionalFormatting>
  <conditionalFormatting sqref="AZ6:BC6">
    <cfRule type="cellIs" dxfId="1266" priority="1261" stopIfTrue="1" operator="equal">
      <formula>$B$5</formula>
    </cfRule>
  </conditionalFormatting>
  <conditionalFormatting sqref="AZ6:BC6">
    <cfRule type="cellIs" dxfId="1265" priority="1260" stopIfTrue="1" operator="equal">
      <formula>$B$5</formula>
    </cfRule>
  </conditionalFormatting>
  <conditionalFormatting sqref="AZ6:BC6">
    <cfRule type="cellIs" dxfId="1264" priority="1259" stopIfTrue="1" operator="equal">
      <formula>$B$5</formula>
    </cfRule>
  </conditionalFormatting>
  <conditionalFormatting sqref="AZ6:BB6">
    <cfRule type="cellIs" dxfId="1263" priority="1258" stopIfTrue="1" operator="equal">
      <formula>$B$5</formula>
    </cfRule>
  </conditionalFormatting>
  <conditionalFormatting sqref="AZ6:BC6">
    <cfRule type="cellIs" dxfId="1262" priority="1257" stopIfTrue="1" operator="equal">
      <formula>$B$5</formula>
    </cfRule>
  </conditionalFormatting>
  <conditionalFormatting sqref="AZ6:BC6">
    <cfRule type="cellIs" dxfId="1261" priority="1256" stopIfTrue="1" operator="equal">
      <formula>$B$5</formula>
    </cfRule>
  </conditionalFormatting>
  <conditionalFormatting sqref="AZ6:BC6">
    <cfRule type="cellIs" dxfId="1260" priority="1255" stopIfTrue="1" operator="equal">
      <formula>$B$5</formula>
    </cfRule>
  </conditionalFormatting>
  <conditionalFormatting sqref="AZ6:BC6">
    <cfRule type="cellIs" dxfId="1259" priority="1254" stopIfTrue="1" operator="equal">
      <formula>$B$5</formula>
    </cfRule>
  </conditionalFormatting>
  <conditionalFormatting sqref="AZ6:BC6">
    <cfRule type="cellIs" dxfId="1258" priority="1253" stopIfTrue="1" operator="equal">
      <formula>$B$5</formula>
    </cfRule>
  </conditionalFormatting>
  <conditionalFormatting sqref="AZ6:BB6">
    <cfRule type="cellIs" dxfId="1257" priority="1252" stopIfTrue="1" operator="equal">
      <formula>$B$5</formula>
    </cfRule>
  </conditionalFormatting>
  <conditionalFormatting sqref="AZ6:BC6">
    <cfRule type="cellIs" dxfId="1256" priority="1251" stopIfTrue="1" operator="equal">
      <formula>$B$5</formula>
    </cfRule>
  </conditionalFormatting>
  <conditionalFormatting sqref="AZ6:BC6">
    <cfRule type="cellIs" dxfId="1255" priority="1250" stopIfTrue="1" operator="equal">
      <formula>$B$5</formula>
    </cfRule>
  </conditionalFormatting>
  <conditionalFormatting sqref="AZ6:BC6">
    <cfRule type="cellIs" dxfId="1254" priority="1249" stopIfTrue="1" operator="equal">
      <formula>$B$5</formula>
    </cfRule>
  </conditionalFormatting>
  <conditionalFormatting sqref="AZ6:BC6">
    <cfRule type="cellIs" dxfId="1253" priority="1248" stopIfTrue="1" operator="equal">
      <formula>$B$5</formula>
    </cfRule>
  </conditionalFormatting>
  <conditionalFormatting sqref="AZ6:BB6">
    <cfRule type="cellIs" dxfId="1252" priority="1247" stopIfTrue="1" operator="equal">
      <formula>$B$5</formula>
    </cfRule>
  </conditionalFormatting>
  <conditionalFormatting sqref="AZ6:BC6">
    <cfRule type="cellIs" dxfId="1251" priority="1246" stopIfTrue="1" operator="equal">
      <formula>$B$5</formula>
    </cfRule>
  </conditionalFormatting>
  <conditionalFormatting sqref="AZ6:BC6">
    <cfRule type="cellIs" dxfId="1250" priority="1245" stopIfTrue="1" operator="equal">
      <formula>$B$5</formula>
    </cfRule>
  </conditionalFormatting>
  <conditionalFormatting sqref="AZ6:BC6">
    <cfRule type="cellIs" dxfId="1249" priority="1244" stopIfTrue="1" operator="equal">
      <formula>$B$5</formula>
    </cfRule>
  </conditionalFormatting>
  <conditionalFormatting sqref="AZ6:BB6">
    <cfRule type="cellIs" dxfId="1248" priority="1243" stopIfTrue="1" operator="equal">
      <formula>$B$5</formula>
    </cfRule>
  </conditionalFormatting>
  <conditionalFormatting sqref="AZ6:BC6">
    <cfRule type="cellIs" dxfId="1247" priority="1242" stopIfTrue="1" operator="equal">
      <formula>$B$5</formula>
    </cfRule>
  </conditionalFormatting>
  <conditionalFormatting sqref="AZ6:BC6">
    <cfRule type="cellIs" dxfId="1246" priority="1241" stopIfTrue="1" operator="equal">
      <formula>$B$5</formula>
    </cfRule>
  </conditionalFormatting>
  <conditionalFormatting sqref="AZ6:BB6">
    <cfRule type="cellIs" dxfId="1245" priority="1240" stopIfTrue="1" operator="equal">
      <formula>$B$5</formula>
    </cfRule>
  </conditionalFormatting>
  <conditionalFormatting sqref="AZ6:BC6">
    <cfRule type="cellIs" dxfId="1244" priority="1239" stopIfTrue="1" operator="equal">
      <formula>$B$5</formula>
    </cfRule>
  </conditionalFormatting>
  <conditionalFormatting sqref="AZ6:BB6">
    <cfRule type="cellIs" dxfId="1243" priority="1238" stopIfTrue="1" operator="equal">
      <formula>$B$5</formula>
    </cfRule>
  </conditionalFormatting>
  <conditionalFormatting sqref="AZ6:BC6">
    <cfRule type="cellIs" dxfId="1242" priority="1237" stopIfTrue="1" operator="equal">
      <formula>$B$5</formula>
    </cfRule>
  </conditionalFormatting>
  <conditionalFormatting sqref="AZ6:BC6">
    <cfRule type="cellIs" dxfId="1241" priority="1236" stopIfTrue="1" operator="equal">
      <formula>$B$5</formula>
    </cfRule>
  </conditionalFormatting>
  <conditionalFormatting sqref="BA8:BA38">
    <cfRule type="expression" dxfId="1240" priority="1235" stopIfTrue="1">
      <formula>BA8=TODAY()</formula>
    </cfRule>
  </conditionalFormatting>
  <conditionalFormatting sqref="AZ6:BC6">
    <cfRule type="cellIs" dxfId="1239" priority="1234" stopIfTrue="1" operator="equal">
      <formula>$B$5</formula>
    </cfRule>
  </conditionalFormatting>
  <conditionalFormatting sqref="AZ6:BC6">
    <cfRule type="cellIs" dxfId="1238" priority="1233" stopIfTrue="1" operator="equal">
      <formula>$B$5</formula>
    </cfRule>
  </conditionalFormatting>
  <conditionalFormatting sqref="AZ6:BC6">
    <cfRule type="cellIs" dxfId="1237" priority="1232" stopIfTrue="1" operator="equal">
      <formula>$B$5</formula>
    </cfRule>
  </conditionalFormatting>
  <conditionalFormatting sqref="AZ6:BC6">
    <cfRule type="cellIs" dxfId="1236" priority="1231" stopIfTrue="1" operator="equal">
      <formula>$B$5</formula>
    </cfRule>
  </conditionalFormatting>
  <conditionalFormatting sqref="AZ6:BC6">
    <cfRule type="cellIs" dxfId="1235" priority="1230" stopIfTrue="1" operator="equal">
      <formula>$B$5</formula>
    </cfRule>
  </conditionalFormatting>
  <conditionalFormatting sqref="AZ6:BB6">
    <cfRule type="cellIs" dxfId="1234" priority="1229" stopIfTrue="1" operator="equal">
      <formula>$B$5</formula>
    </cfRule>
  </conditionalFormatting>
  <conditionalFormatting sqref="AZ6:BC6">
    <cfRule type="cellIs" dxfId="1233" priority="1228" stopIfTrue="1" operator="equal">
      <formula>$B$5</formula>
    </cfRule>
  </conditionalFormatting>
  <conditionalFormatting sqref="AZ6:BC6">
    <cfRule type="cellIs" dxfId="1232" priority="1227" stopIfTrue="1" operator="equal">
      <formula>$B$5</formula>
    </cfRule>
  </conditionalFormatting>
  <conditionalFormatting sqref="AZ6:BC6">
    <cfRule type="cellIs" dxfId="1231" priority="1226" stopIfTrue="1" operator="equal">
      <formula>$B$5</formula>
    </cfRule>
  </conditionalFormatting>
  <conditionalFormatting sqref="AZ6:BC6">
    <cfRule type="cellIs" dxfId="1230" priority="1225" stopIfTrue="1" operator="equal">
      <formula>$B$5</formula>
    </cfRule>
  </conditionalFormatting>
  <conditionalFormatting sqref="AZ6:BC6">
    <cfRule type="cellIs" dxfId="1229" priority="1224" stopIfTrue="1" operator="equal">
      <formula>$B$5</formula>
    </cfRule>
  </conditionalFormatting>
  <conditionalFormatting sqref="AZ6:BB6">
    <cfRule type="cellIs" dxfId="1228" priority="1223" stopIfTrue="1" operator="equal">
      <formula>$B$5</formula>
    </cfRule>
  </conditionalFormatting>
  <conditionalFormatting sqref="AZ6:BC6">
    <cfRule type="cellIs" dxfId="1227" priority="1222" stopIfTrue="1" operator="equal">
      <formula>$B$5</formula>
    </cfRule>
  </conditionalFormatting>
  <conditionalFormatting sqref="AZ6:BC6">
    <cfRule type="cellIs" dxfId="1226" priority="1221" stopIfTrue="1" operator="equal">
      <formula>$B$5</formula>
    </cfRule>
  </conditionalFormatting>
  <conditionalFormatting sqref="AZ6:BC6">
    <cfRule type="cellIs" dxfId="1225" priority="1220" stopIfTrue="1" operator="equal">
      <formula>$B$5</formula>
    </cfRule>
  </conditionalFormatting>
  <conditionalFormatting sqref="AZ6:BC6">
    <cfRule type="cellIs" dxfId="1224" priority="1219" stopIfTrue="1" operator="equal">
      <formula>$B$5</formula>
    </cfRule>
  </conditionalFormatting>
  <conditionalFormatting sqref="AZ6:BB6">
    <cfRule type="cellIs" dxfId="1223" priority="1218" stopIfTrue="1" operator="equal">
      <formula>$B$5</formula>
    </cfRule>
  </conditionalFormatting>
  <conditionalFormatting sqref="AZ6:BC6">
    <cfRule type="cellIs" dxfId="1222" priority="1217" stopIfTrue="1" operator="equal">
      <formula>$B$5</formula>
    </cfRule>
  </conditionalFormatting>
  <conditionalFormatting sqref="AZ6:BC6">
    <cfRule type="cellIs" dxfId="1221" priority="1216" stopIfTrue="1" operator="equal">
      <formula>$B$5</formula>
    </cfRule>
  </conditionalFormatting>
  <conditionalFormatting sqref="AZ6:BC6">
    <cfRule type="cellIs" dxfId="1220" priority="1215" stopIfTrue="1" operator="equal">
      <formula>$B$5</formula>
    </cfRule>
  </conditionalFormatting>
  <conditionalFormatting sqref="AZ6:BB6">
    <cfRule type="cellIs" dxfId="1219" priority="1214" stopIfTrue="1" operator="equal">
      <formula>$B$5</formula>
    </cfRule>
  </conditionalFormatting>
  <conditionalFormatting sqref="AZ6:BC6">
    <cfRule type="cellIs" dxfId="1218" priority="1213" stopIfTrue="1" operator="equal">
      <formula>$B$5</formula>
    </cfRule>
  </conditionalFormatting>
  <conditionalFormatting sqref="AZ6:BC6">
    <cfRule type="cellIs" dxfId="1217" priority="1212" stopIfTrue="1" operator="equal">
      <formula>$B$5</formula>
    </cfRule>
  </conditionalFormatting>
  <conditionalFormatting sqref="AZ6:BB6">
    <cfRule type="cellIs" dxfId="1216" priority="1211" stopIfTrue="1" operator="equal">
      <formula>$B$5</formula>
    </cfRule>
  </conditionalFormatting>
  <conditionalFormatting sqref="AZ6:BC6">
    <cfRule type="cellIs" dxfId="1215" priority="1210" stopIfTrue="1" operator="equal">
      <formula>$B$5</formula>
    </cfRule>
  </conditionalFormatting>
  <conditionalFormatting sqref="AZ6:BB6">
    <cfRule type="cellIs" dxfId="1214" priority="1209" stopIfTrue="1" operator="equal">
      <formula>$B$5</formula>
    </cfRule>
  </conditionalFormatting>
  <conditionalFormatting sqref="AZ6:BC6">
    <cfRule type="cellIs" dxfId="1213" priority="1208" stopIfTrue="1" operator="equal">
      <formula>$B$5</formula>
    </cfRule>
  </conditionalFormatting>
  <conditionalFormatting sqref="AZ6:BC6">
    <cfRule type="cellIs" dxfId="1212" priority="1207" stopIfTrue="1" operator="equal">
      <formula>$B$5</formula>
    </cfRule>
  </conditionalFormatting>
  <conditionalFormatting sqref="BA8:BA38">
    <cfRule type="expression" dxfId="1211" priority="1206" stopIfTrue="1">
      <formula>BA8=TODAY()</formula>
    </cfRule>
  </conditionalFormatting>
  <conditionalFormatting sqref="AZ6:BC6">
    <cfRule type="cellIs" dxfId="1210" priority="1205" stopIfTrue="1" operator="equal">
      <formula>$B$5</formula>
    </cfRule>
  </conditionalFormatting>
  <conditionalFormatting sqref="AZ6:BC6">
    <cfRule type="cellIs" dxfId="1209" priority="1204" stopIfTrue="1" operator="equal">
      <formula>$B$5</formula>
    </cfRule>
  </conditionalFormatting>
  <conditionalFormatting sqref="AZ6:BC6">
    <cfRule type="cellIs" dxfId="1208" priority="1203" stopIfTrue="1" operator="equal">
      <formula>$B$5</formula>
    </cfRule>
  </conditionalFormatting>
  <conditionalFormatting sqref="AZ6:BC6">
    <cfRule type="cellIs" dxfId="1207" priority="1202" stopIfTrue="1" operator="equal">
      <formula>$B$5</formula>
    </cfRule>
  </conditionalFormatting>
  <conditionalFormatting sqref="AZ6:BB6">
    <cfRule type="cellIs" dxfId="1206" priority="1201" stopIfTrue="1" operator="equal">
      <formula>$B$5</formula>
    </cfRule>
  </conditionalFormatting>
  <conditionalFormatting sqref="AZ6:BC6">
    <cfRule type="cellIs" dxfId="1205" priority="1200" stopIfTrue="1" operator="equal">
      <formula>$B$5</formula>
    </cfRule>
  </conditionalFormatting>
  <conditionalFormatting sqref="AZ6:BC6">
    <cfRule type="cellIs" dxfId="1204" priority="1199" stopIfTrue="1" operator="equal">
      <formula>$B$5</formula>
    </cfRule>
  </conditionalFormatting>
  <conditionalFormatting sqref="AZ6:BC6">
    <cfRule type="cellIs" dxfId="1203" priority="1198" stopIfTrue="1" operator="equal">
      <formula>$B$5</formula>
    </cfRule>
  </conditionalFormatting>
  <conditionalFormatting sqref="AZ6:BC6">
    <cfRule type="cellIs" dxfId="1202" priority="1197" stopIfTrue="1" operator="equal">
      <formula>$B$5</formula>
    </cfRule>
  </conditionalFormatting>
  <conditionalFormatting sqref="AZ6:BB6">
    <cfRule type="cellIs" dxfId="1201" priority="1196" stopIfTrue="1" operator="equal">
      <formula>$B$5</formula>
    </cfRule>
  </conditionalFormatting>
  <conditionalFormatting sqref="AZ6:BC6">
    <cfRule type="cellIs" dxfId="1200" priority="1195" stopIfTrue="1" operator="equal">
      <formula>$B$5</formula>
    </cfRule>
  </conditionalFormatting>
  <conditionalFormatting sqref="AZ6:BC6">
    <cfRule type="cellIs" dxfId="1199" priority="1194" stopIfTrue="1" operator="equal">
      <formula>$B$5</formula>
    </cfRule>
  </conditionalFormatting>
  <conditionalFormatting sqref="AZ6:BC6">
    <cfRule type="cellIs" dxfId="1198" priority="1193" stopIfTrue="1" operator="equal">
      <formula>$B$5</formula>
    </cfRule>
  </conditionalFormatting>
  <conditionalFormatting sqref="AZ6:BB6">
    <cfRule type="cellIs" dxfId="1197" priority="1192" stopIfTrue="1" operator="equal">
      <formula>$B$5</formula>
    </cfRule>
  </conditionalFormatting>
  <conditionalFormatting sqref="AZ6:BC6">
    <cfRule type="cellIs" dxfId="1196" priority="1191" stopIfTrue="1" operator="equal">
      <formula>$B$5</formula>
    </cfRule>
  </conditionalFormatting>
  <conditionalFormatting sqref="AZ6:BC6">
    <cfRule type="cellIs" dxfId="1195" priority="1190" stopIfTrue="1" operator="equal">
      <formula>$B$5</formula>
    </cfRule>
  </conditionalFormatting>
  <conditionalFormatting sqref="AZ6:BB6">
    <cfRule type="cellIs" dxfId="1194" priority="1189" stopIfTrue="1" operator="equal">
      <formula>$B$5</formula>
    </cfRule>
  </conditionalFormatting>
  <conditionalFormatting sqref="AZ6:BC6">
    <cfRule type="cellIs" dxfId="1193" priority="1188" stopIfTrue="1" operator="equal">
      <formula>$B$5</formula>
    </cfRule>
  </conditionalFormatting>
  <conditionalFormatting sqref="AZ6:BB6">
    <cfRule type="cellIs" dxfId="1192" priority="1187" stopIfTrue="1" operator="equal">
      <formula>$B$5</formula>
    </cfRule>
  </conditionalFormatting>
  <conditionalFormatting sqref="AZ6:BC6">
    <cfRule type="cellIs" dxfId="1191" priority="1186" stopIfTrue="1" operator="equal">
      <formula>$B$5</formula>
    </cfRule>
  </conditionalFormatting>
  <conditionalFormatting sqref="AZ6:BC6">
    <cfRule type="cellIs" dxfId="1190" priority="1185" stopIfTrue="1" operator="equal">
      <formula>$B$5</formula>
    </cfRule>
  </conditionalFormatting>
  <conditionalFormatting sqref="BA8:BA38">
    <cfRule type="expression" dxfId="1189" priority="1184" stopIfTrue="1">
      <formula>BA8=TODAY()</formula>
    </cfRule>
  </conditionalFormatting>
  <conditionalFormatting sqref="AZ6:BC6">
    <cfRule type="cellIs" dxfId="1188" priority="1183" stopIfTrue="1" operator="equal">
      <formula>$B$5</formula>
    </cfRule>
  </conditionalFormatting>
  <conditionalFormatting sqref="AZ6:BC6">
    <cfRule type="cellIs" dxfId="1187" priority="1182" stopIfTrue="1" operator="equal">
      <formula>$B$5</formula>
    </cfRule>
  </conditionalFormatting>
  <conditionalFormatting sqref="AZ6:BC6">
    <cfRule type="cellIs" dxfId="1186" priority="1181" stopIfTrue="1" operator="equal">
      <formula>$B$5</formula>
    </cfRule>
  </conditionalFormatting>
  <conditionalFormatting sqref="AZ6:BB6">
    <cfRule type="cellIs" dxfId="1185" priority="1180" stopIfTrue="1" operator="equal">
      <formula>$B$5</formula>
    </cfRule>
  </conditionalFormatting>
  <conditionalFormatting sqref="AZ6:BC6">
    <cfRule type="cellIs" dxfId="1184" priority="1179" stopIfTrue="1" operator="equal">
      <formula>$B$5</formula>
    </cfRule>
  </conditionalFormatting>
  <conditionalFormatting sqref="AZ6:BC6">
    <cfRule type="cellIs" dxfId="1183" priority="1178" stopIfTrue="1" operator="equal">
      <formula>$B$5</formula>
    </cfRule>
  </conditionalFormatting>
  <conditionalFormatting sqref="AZ6:BC6">
    <cfRule type="cellIs" dxfId="1182" priority="1177" stopIfTrue="1" operator="equal">
      <formula>$B$5</formula>
    </cfRule>
  </conditionalFormatting>
  <conditionalFormatting sqref="AZ6:BB6">
    <cfRule type="cellIs" dxfId="1181" priority="1176" stopIfTrue="1" operator="equal">
      <formula>$B$5</formula>
    </cfRule>
  </conditionalFormatting>
  <conditionalFormatting sqref="AZ6:BC6">
    <cfRule type="cellIs" dxfId="1180" priority="1175" stopIfTrue="1" operator="equal">
      <formula>$B$5</formula>
    </cfRule>
  </conditionalFormatting>
  <conditionalFormatting sqref="AZ6:BC6">
    <cfRule type="cellIs" dxfId="1179" priority="1174" stopIfTrue="1" operator="equal">
      <formula>$B$5</formula>
    </cfRule>
  </conditionalFormatting>
  <conditionalFormatting sqref="AZ6:BB6">
    <cfRule type="cellIs" dxfId="1178" priority="1173" stopIfTrue="1" operator="equal">
      <formula>$B$5</formula>
    </cfRule>
  </conditionalFormatting>
  <conditionalFormatting sqref="AZ6:BC6">
    <cfRule type="cellIs" dxfId="1177" priority="1172" stopIfTrue="1" operator="equal">
      <formula>$B$5</formula>
    </cfRule>
  </conditionalFormatting>
  <conditionalFormatting sqref="AZ6:BB6">
    <cfRule type="cellIs" dxfId="1176" priority="1171" stopIfTrue="1" operator="equal">
      <formula>$B$5</formula>
    </cfRule>
  </conditionalFormatting>
  <conditionalFormatting sqref="AZ6:BC6">
    <cfRule type="cellIs" dxfId="1175" priority="1170" stopIfTrue="1" operator="equal">
      <formula>$B$5</formula>
    </cfRule>
  </conditionalFormatting>
  <conditionalFormatting sqref="AZ6:BC6">
    <cfRule type="cellIs" dxfId="1174" priority="1169" stopIfTrue="1" operator="equal">
      <formula>$B$5</formula>
    </cfRule>
  </conditionalFormatting>
  <conditionalFormatting sqref="BA8:BA38">
    <cfRule type="expression" dxfId="1173" priority="1168" stopIfTrue="1">
      <formula>BA8=TODAY()</formula>
    </cfRule>
  </conditionalFormatting>
  <conditionalFormatting sqref="AZ6:BC6">
    <cfRule type="cellIs" dxfId="1172" priority="1167" stopIfTrue="1" operator="equal">
      <formula>$B$5</formula>
    </cfRule>
  </conditionalFormatting>
  <conditionalFormatting sqref="AZ6:BC6">
    <cfRule type="cellIs" dxfId="1171" priority="1166" stopIfTrue="1" operator="equal">
      <formula>$B$5</formula>
    </cfRule>
  </conditionalFormatting>
  <conditionalFormatting sqref="AZ6:BB6">
    <cfRule type="cellIs" dxfId="1170" priority="1165" stopIfTrue="1" operator="equal">
      <formula>$B$5</formula>
    </cfRule>
  </conditionalFormatting>
  <conditionalFormatting sqref="AZ6:BC6">
    <cfRule type="cellIs" dxfId="1169" priority="1164" stopIfTrue="1" operator="equal">
      <formula>$B$5</formula>
    </cfRule>
  </conditionalFormatting>
  <conditionalFormatting sqref="AZ6:BC6">
    <cfRule type="cellIs" dxfId="1168" priority="1163" stopIfTrue="1" operator="equal">
      <formula>$B$5</formula>
    </cfRule>
  </conditionalFormatting>
  <conditionalFormatting sqref="AZ6:BB6">
    <cfRule type="cellIs" dxfId="1167" priority="1162" stopIfTrue="1" operator="equal">
      <formula>$B$5</formula>
    </cfRule>
  </conditionalFormatting>
  <conditionalFormatting sqref="AZ6:BC6">
    <cfRule type="cellIs" dxfId="1166" priority="1161" stopIfTrue="1" operator="equal">
      <formula>$B$5</formula>
    </cfRule>
  </conditionalFormatting>
  <conditionalFormatting sqref="AZ6:BB6">
    <cfRule type="cellIs" dxfId="1165" priority="1160" stopIfTrue="1" operator="equal">
      <formula>$B$5</formula>
    </cfRule>
  </conditionalFormatting>
  <conditionalFormatting sqref="AZ6:BC6">
    <cfRule type="cellIs" dxfId="1164" priority="1159" stopIfTrue="1" operator="equal">
      <formula>$B$5</formula>
    </cfRule>
  </conditionalFormatting>
  <conditionalFormatting sqref="AZ6:BC6">
    <cfRule type="cellIs" dxfId="1163" priority="1158" stopIfTrue="1" operator="equal">
      <formula>$B$5</formula>
    </cfRule>
  </conditionalFormatting>
  <conditionalFormatting sqref="BA8:BA38">
    <cfRule type="expression" dxfId="1162" priority="1157" stopIfTrue="1">
      <formula>BA8=TODAY()</formula>
    </cfRule>
  </conditionalFormatting>
  <conditionalFormatting sqref="AZ6:BC6">
    <cfRule type="cellIs" dxfId="1161" priority="1156" stopIfTrue="1" operator="equal">
      <formula>$B$5</formula>
    </cfRule>
  </conditionalFormatting>
  <conditionalFormatting sqref="BA8:BA38">
    <cfRule type="expression" dxfId="1160" priority="1155" stopIfTrue="1">
      <formula>BA8=TODAY()</formula>
    </cfRule>
  </conditionalFormatting>
  <conditionalFormatting sqref="AZ6:BC6">
    <cfRule type="cellIs" dxfId="1159" priority="1154" stopIfTrue="1" operator="equal">
      <formula>$B$5</formula>
    </cfRule>
  </conditionalFormatting>
  <conditionalFormatting sqref="AZ6:BB6">
    <cfRule type="cellIs" dxfId="1158" priority="1153" stopIfTrue="1" operator="equal">
      <formula>$B$5</formula>
    </cfRule>
  </conditionalFormatting>
  <conditionalFormatting sqref="AZ6:BC6">
    <cfRule type="cellIs" dxfId="1157" priority="1152" stopIfTrue="1" operator="equal">
      <formula>$B$5</formula>
    </cfRule>
  </conditionalFormatting>
  <conditionalFormatting sqref="AZ6:BB6">
    <cfRule type="cellIs" dxfId="1156" priority="1151" stopIfTrue="1" operator="equal">
      <formula>$B$5</formula>
    </cfRule>
  </conditionalFormatting>
  <conditionalFormatting sqref="AZ6:BC6">
    <cfRule type="cellIs" dxfId="1155" priority="1150" stopIfTrue="1" operator="equal">
      <formula>$B$5</formula>
    </cfRule>
  </conditionalFormatting>
  <conditionalFormatting sqref="AZ6:BC6">
    <cfRule type="cellIs" dxfId="1154" priority="1149" stopIfTrue="1" operator="equal">
      <formula>$B$5</formula>
    </cfRule>
  </conditionalFormatting>
  <conditionalFormatting sqref="AZ6">
    <cfRule type="cellIs" dxfId="1153" priority="1148" stopIfTrue="1" operator="equal">
      <formula>$B$5</formula>
    </cfRule>
  </conditionalFormatting>
  <conditionalFormatting sqref="AZ6">
    <cfRule type="cellIs" dxfId="1152" priority="1147" stopIfTrue="1" operator="equal">
      <formula>$B$5</formula>
    </cfRule>
  </conditionalFormatting>
  <conditionalFormatting sqref="AZ6">
    <cfRule type="cellIs" dxfId="1151" priority="1146" stopIfTrue="1" operator="equal">
      <formula>$B$5</formula>
    </cfRule>
  </conditionalFormatting>
  <conditionalFormatting sqref="BF8:BF38">
    <cfRule type="expression" dxfId="1150" priority="1145" stopIfTrue="1">
      <formula>BF8=TODAY()</formula>
    </cfRule>
  </conditionalFormatting>
  <conditionalFormatting sqref="BE6:BH6">
    <cfRule type="cellIs" dxfId="1149" priority="1144" stopIfTrue="1" operator="equal">
      <formula>$B$5</formula>
    </cfRule>
  </conditionalFormatting>
  <conditionalFormatting sqref="BE6:BH6">
    <cfRule type="cellIs" dxfId="1148" priority="1143" stopIfTrue="1" operator="equal">
      <formula>$B$5</formula>
    </cfRule>
  </conditionalFormatting>
  <conditionalFormatting sqref="BE6:BH6">
    <cfRule type="cellIs" dxfId="1147" priority="1142" stopIfTrue="1" operator="equal">
      <formula>$B$5</formula>
    </cfRule>
  </conditionalFormatting>
  <conditionalFormatting sqref="BE6:BH6">
    <cfRule type="cellIs" dxfId="1146" priority="1141" stopIfTrue="1" operator="equal">
      <formula>$B$5</formula>
    </cfRule>
  </conditionalFormatting>
  <conditionalFormatting sqref="BE6:BH6">
    <cfRule type="cellIs" dxfId="1145" priority="1140" stopIfTrue="1" operator="equal">
      <formula>$B$5</formula>
    </cfRule>
  </conditionalFormatting>
  <conditionalFormatting sqref="BE6:BH6">
    <cfRule type="cellIs" dxfId="1144" priority="1139" stopIfTrue="1" operator="equal">
      <formula>$B$5</formula>
    </cfRule>
  </conditionalFormatting>
  <conditionalFormatting sqref="BE6:BH6">
    <cfRule type="cellIs" dxfId="1143" priority="1138" stopIfTrue="1" operator="equal">
      <formula>$B$5</formula>
    </cfRule>
  </conditionalFormatting>
  <conditionalFormatting sqref="BE6:BH6">
    <cfRule type="cellIs" dxfId="1142" priority="1137" stopIfTrue="1" operator="equal">
      <formula>$B$5</formula>
    </cfRule>
  </conditionalFormatting>
  <conditionalFormatting sqref="BE6:BH6">
    <cfRule type="cellIs" dxfId="1141" priority="1136" stopIfTrue="1" operator="equal">
      <formula>$B$5</formula>
    </cfRule>
  </conditionalFormatting>
  <conditionalFormatting sqref="BE6:BG6">
    <cfRule type="cellIs" dxfId="1140" priority="1135" stopIfTrue="1" operator="equal">
      <formula>$B$5</formula>
    </cfRule>
  </conditionalFormatting>
  <conditionalFormatting sqref="BE6:BH6">
    <cfRule type="cellIs" dxfId="1139" priority="1134" stopIfTrue="1" operator="equal">
      <formula>$B$5</formula>
    </cfRule>
  </conditionalFormatting>
  <conditionalFormatting sqref="BE6:BH6">
    <cfRule type="cellIs" dxfId="1138" priority="1133" stopIfTrue="1" operator="equal">
      <formula>$B$5</formula>
    </cfRule>
  </conditionalFormatting>
  <conditionalFormatting sqref="BE6:BH6">
    <cfRule type="cellIs" dxfId="1137" priority="1132" stopIfTrue="1" operator="equal">
      <formula>$B$5</formula>
    </cfRule>
  </conditionalFormatting>
  <conditionalFormatting sqref="BE6:BH6">
    <cfRule type="cellIs" dxfId="1136" priority="1131" stopIfTrue="1" operator="equal">
      <formula>$B$5</formula>
    </cfRule>
  </conditionalFormatting>
  <conditionalFormatting sqref="BE6:BH6">
    <cfRule type="cellIs" dxfId="1135" priority="1130" stopIfTrue="1" operator="equal">
      <formula>$B$5</formula>
    </cfRule>
  </conditionalFormatting>
  <conditionalFormatting sqref="BE6:BH6">
    <cfRule type="cellIs" dxfId="1134" priority="1129" stopIfTrue="1" operator="equal">
      <formula>$B$5</formula>
    </cfRule>
  </conditionalFormatting>
  <conditionalFormatting sqref="BE6:BH6">
    <cfRule type="cellIs" dxfId="1133" priority="1128" stopIfTrue="1" operator="equal">
      <formula>$B$5</formula>
    </cfRule>
  </conditionalFormatting>
  <conditionalFormatting sqref="BE6:BH6">
    <cfRule type="cellIs" dxfId="1132" priority="1127" stopIfTrue="1" operator="equal">
      <formula>$B$5</formula>
    </cfRule>
  </conditionalFormatting>
  <conditionalFormatting sqref="BE6:BG6">
    <cfRule type="cellIs" dxfId="1131" priority="1126" stopIfTrue="1" operator="equal">
      <formula>$B$5</formula>
    </cfRule>
  </conditionalFormatting>
  <conditionalFormatting sqref="BE6:BH6">
    <cfRule type="cellIs" dxfId="1130" priority="1125" stopIfTrue="1" operator="equal">
      <formula>$B$5</formula>
    </cfRule>
  </conditionalFormatting>
  <conditionalFormatting sqref="BE6:BH6">
    <cfRule type="cellIs" dxfId="1129" priority="1124" stopIfTrue="1" operator="equal">
      <formula>$B$5</formula>
    </cfRule>
  </conditionalFormatting>
  <conditionalFormatting sqref="BE6:BH6">
    <cfRule type="cellIs" dxfId="1128" priority="1123" stopIfTrue="1" operator="equal">
      <formula>$B$5</formula>
    </cfRule>
  </conditionalFormatting>
  <conditionalFormatting sqref="BE6:BH6">
    <cfRule type="cellIs" dxfId="1127" priority="1122" stopIfTrue="1" operator="equal">
      <formula>$B$5</formula>
    </cfRule>
  </conditionalFormatting>
  <conditionalFormatting sqref="BE6:BH6">
    <cfRule type="cellIs" dxfId="1126" priority="1121" stopIfTrue="1" operator="equal">
      <formula>$B$5</formula>
    </cfRule>
  </conditionalFormatting>
  <conditionalFormatting sqref="BE6:BH6">
    <cfRule type="cellIs" dxfId="1125" priority="1120" stopIfTrue="1" operator="equal">
      <formula>$B$5</formula>
    </cfRule>
  </conditionalFormatting>
  <conditionalFormatting sqref="BE6:BH6">
    <cfRule type="cellIs" dxfId="1124" priority="1119" stopIfTrue="1" operator="equal">
      <formula>$B$5</formula>
    </cfRule>
  </conditionalFormatting>
  <conditionalFormatting sqref="BE6:BH6">
    <cfRule type="cellIs" dxfId="1123" priority="1118" stopIfTrue="1" operator="equal">
      <formula>$B$5</formula>
    </cfRule>
  </conditionalFormatting>
  <conditionalFormatting sqref="BE6:BH6">
    <cfRule type="cellIs" dxfId="1122" priority="1117" stopIfTrue="1" operator="equal">
      <formula>$B$5</formula>
    </cfRule>
  </conditionalFormatting>
  <conditionalFormatting sqref="BE6:BG6">
    <cfRule type="cellIs" dxfId="1121" priority="1116" stopIfTrue="1" operator="equal">
      <formula>$B$5</formula>
    </cfRule>
  </conditionalFormatting>
  <conditionalFormatting sqref="BE6:BH6">
    <cfRule type="cellIs" dxfId="1120" priority="1115" stopIfTrue="1" operator="equal">
      <formula>$B$5</formula>
    </cfRule>
  </conditionalFormatting>
  <conditionalFormatting sqref="BE6:BH6">
    <cfRule type="cellIs" dxfId="1119" priority="1114" stopIfTrue="1" operator="equal">
      <formula>$B$5</formula>
    </cfRule>
  </conditionalFormatting>
  <conditionalFormatting sqref="BE6:BH6">
    <cfRule type="cellIs" dxfId="1118" priority="1113" stopIfTrue="1" operator="equal">
      <formula>$B$5</formula>
    </cfRule>
  </conditionalFormatting>
  <conditionalFormatting sqref="BE6:BH6">
    <cfRule type="cellIs" dxfId="1117" priority="1112" stopIfTrue="1" operator="equal">
      <formula>$B$5</formula>
    </cfRule>
  </conditionalFormatting>
  <conditionalFormatting sqref="BE6:BH6">
    <cfRule type="cellIs" dxfId="1116" priority="1111" stopIfTrue="1" operator="equal">
      <formula>$B$5</formula>
    </cfRule>
  </conditionalFormatting>
  <conditionalFormatting sqref="BE6:BH6">
    <cfRule type="cellIs" dxfId="1115" priority="1110" stopIfTrue="1" operator="equal">
      <formula>$B$5</formula>
    </cfRule>
  </conditionalFormatting>
  <conditionalFormatting sqref="BE6:BH6">
    <cfRule type="cellIs" dxfId="1114" priority="1109" stopIfTrue="1" operator="equal">
      <formula>$B$5</formula>
    </cfRule>
  </conditionalFormatting>
  <conditionalFormatting sqref="BE6:BG6">
    <cfRule type="cellIs" dxfId="1113" priority="1108" stopIfTrue="1" operator="equal">
      <formula>$B$5</formula>
    </cfRule>
  </conditionalFormatting>
  <conditionalFormatting sqref="BE6:BH6">
    <cfRule type="cellIs" dxfId="1112" priority="1107" stopIfTrue="1" operator="equal">
      <formula>$B$5</formula>
    </cfRule>
  </conditionalFormatting>
  <conditionalFormatting sqref="BE6:BH6">
    <cfRule type="cellIs" dxfId="1111" priority="1106" stopIfTrue="1" operator="equal">
      <formula>$B$5</formula>
    </cfRule>
  </conditionalFormatting>
  <conditionalFormatting sqref="BE6:BH6">
    <cfRule type="cellIs" dxfId="1110" priority="1105" stopIfTrue="1" operator="equal">
      <formula>$B$5</formula>
    </cfRule>
  </conditionalFormatting>
  <conditionalFormatting sqref="BE6:BH6">
    <cfRule type="cellIs" dxfId="1109" priority="1104" stopIfTrue="1" operator="equal">
      <formula>$B$5</formula>
    </cfRule>
  </conditionalFormatting>
  <conditionalFormatting sqref="BE6:BH6">
    <cfRule type="cellIs" dxfId="1108" priority="1103" stopIfTrue="1" operator="equal">
      <formula>$B$5</formula>
    </cfRule>
  </conditionalFormatting>
  <conditionalFormatting sqref="BE6:BH6">
    <cfRule type="cellIs" dxfId="1107" priority="1102" stopIfTrue="1" operator="equal">
      <formula>$B$5</formula>
    </cfRule>
  </conditionalFormatting>
  <conditionalFormatting sqref="BE6:BG6">
    <cfRule type="cellIs" dxfId="1106" priority="1101" stopIfTrue="1" operator="equal">
      <formula>$B$5</formula>
    </cfRule>
  </conditionalFormatting>
  <conditionalFormatting sqref="BE6:BH6">
    <cfRule type="cellIs" dxfId="1105" priority="1100" stopIfTrue="1" operator="equal">
      <formula>$B$5</formula>
    </cfRule>
  </conditionalFormatting>
  <conditionalFormatting sqref="BE6:BH6">
    <cfRule type="cellIs" dxfId="1104" priority="1099" stopIfTrue="1" operator="equal">
      <formula>$B$5</formula>
    </cfRule>
  </conditionalFormatting>
  <conditionalFormatting sqref="BE6:BH6">
    <cfRule type="cellIs" dxfId="1103" priority="1098" stopIfTrue="1" operator="equal">
      <formula>$B$5</formula>
    </cfRule>
  </conditionalFormatting>
  <conditionalFormatting sqref="BE6:BH6">
    <cfRule type="cellIs" dxfId="1102" priority="1097" stopIfTrue="1" operator="equal">
      <formula>$B$5</formula>
    </cfRule>
  </conditionalFormatting>
  <conditionalFormatting sqref="BE6:BH6">
    <cfRule type="cellIs" dxfId="1101" priority="1096" stopIfTrue="1" operator="equal">
      <formula>$B$5</formula>
    </cfRule>
  </conditionalFormatting>
  <conditionalFormatting sqref="BE6:BG6">
    <cfRule type="cellIs" dxfId="1100" priority="1095" stopIfTrue="1" operator="equal">
      <formula>$B$5</formula>
    </cfRule>
  </conditionalFormatting>
  <conditionalFormatting sqref="BE6:BH6">
    <cfRule type="cellIs" dxfId="1099" priority="1094" stopIfTrue="1" operator="equal">
      <formula>$B$5</formula>
    </cfRule>
  </conditionalFormatting>
  <conditionalFormatting sqref="BE6:BH6">
    <cfRule type="cellIs" dxfId="1098" priority="1093" stopIfTrue="1" operator="equal">
      <formula>$B$5</formula>
    </cfRule>
  </conditionalFormatting>
  <conditionalFormatting sqref="BE6:BH6">
    <cfRule type="cellIs" dxfId="1097" priority="1092" stopIfTrue="1" operator="equal">
      <formula>$B$5</formula>
    </cfRule>
  </conditionalFormatting>
  <conditionalFormatting sqref="BE6:BH6">
    <cfRule type="cellIs" dxfId="1096" priority="1091" stopIfTrue="1" operator="equal">
      <formula>$B$5</formula>
    </cfRule>
  </conditionalFormatting>
  <conditionalFormatting sqref="BE6:BG6">
    <cfRule type="cellIs" dxfId="1095" priority="1090" stopIfTrue="1" operator="equal">
      <formula>$B$5</formula>
    </cfRule>
  </conditionalFormatting>
  <conditionalFormatting sqref="BE6:BH6">
    <cfRule type="cellIs" dxfId="1094" priority="1089" stopIfTrue="1" operator="equal">
      <formula>$B$5</formula>
    </cfRule>
  </conditionalFormatting>
  <conditionalFormatting sqref="BE6:BH6">
    <cfRule type="cellIs" dxfId="1093" priority="1088" stopIfTrue="1" operator="equal">
      <formula>$B$5</formula>
    </cfRule>
  </conditionalFormatting>
  <conditionalFormatting sqref="BE6:BH6">
    <cfRule type="cellIs" dxfId="1092" priority="1087" stopIfTrue="1" operator="equal">
      <formula>$B$5</formula>
    </cfRule>
  </conditionalFormatting>
  <conditionalFormatting sqref="BE6:BG6">
    <cfRule type="cellIs" dxfId="1091" priority="1086" stopIfTrue="1" operator="equal">
      <formula>$B$5</formula>
    </cfRule>
  </conditionalFormatting>
  <conditionalFormatting sqref="BE6:BH6">
    <cfRule type="cellIs" dxfId="1090" priority="1085" stopIfTrue="1" operator="equal">
      <formula>$B$5</formula>
    </cfRule>
  </conditionalFormatting>
  <conditionalFormatting sqref="BE6:BH6">
    <cfRule type="cellIs" dxfId="1089" priority="1084" stopIfTrue="1" operator="equal">
      <formula>$B$5</formula>
    </cfRule>
  </conditionalFormatting>
  <conditionalFormatting sqref="BE6:BG6">
    <cfRule type="cellIs" dxfId="1088" priority="1083" stopIfTrue="1" operator="equal">
      <formula>$B$5</formula>
    </cfRule>
  </conditionalFormatting>
  <conditionalFormatting sqref="BE6:BH6">
    <cfRule type="cellIs" dxfId="1087" priority="1082" stopIfTrue="1" operator="equal">
      <formula>$B$5</formula>
    </cfRule>
  </conditionalFormatting>
  <conditionalFormatting sqref="BE6:BG6">
    <cfRule type="cellIs" dxfId="1086" priority="1081" stopIfTrue="1" operator="equal">
      <formula>$B$5</formula>
    </cfRule>
  </conditionalFormatting>
  <conditionalFormatting sqref="BE6:BH6">
    <cfRule type="cellIs" dxfId="1085" priority="1080" stopIfTrue="1" operator="equal">
      <formula>$B$5</formula>
    </cfRule>
  </conditionalFormatting>
  <conditionalFormatting sqref="BE6:BH6">
    <cfRule type="cellIs" dxfId="1084" priority="1079" stopIfTrue="1" operator="equal">
      <formula>$B$5</formula>
    </cfRule>
  </conditionalFormatting>
  <conditionalFormatting sqref="BF8:BF38">
    <cfRule type="expression" dxfId="1083" priority="1078" stopIfTrue="1">
      <formula>BF8=TODAY()</formula>
    </cfRule>
  </conditionalFormatting>
  <conditionalFormatting sqref="BE6:BH6">
    <cfRule type="cellIs" dxfId="1082" priority="1077" stopIfTrue="1" operator="equal">
      <formula>$B$5</formula>
    </cfRule>
  </conditionalFormatting>
  <conditionalFormatting sqref="BE6:BH6">
    <cfRule type="cellIs" dxfId="1081" priority="1076" stopIfTrue="1" operator="equal">
      <formula>$B$5</formula>
    </cfRule>
  </conditionalFormatting>
  <conditionalFormatting sqref="BE6:BH6">
    <cfRule type="cellIs" dxfId="1080" priority="1075" stopIfTrue="1" operator="equal">
      <formula>$B$5</formula>
    </cfRule>
  </conditionalFormatting>
  <conditionalFormatting sqref="BE6:BH6">
    <cfRule type="cellIs" dxfId="1079" priority="1074" stopIfTrue="1" operator="equal">
      <formula>$B$5</formula>
    </cfRule>
  </conditionalFormatting>
  <conditionalFormatting sqref="BE6:BH6">
    <cfRule type="cellIs" dxfId="1078" priority="1073" stopIfTrue="1" operator="equal">
      <formula>$B$5</formula>
    </cfRule>
  </conditionalFormatting>
  <conditionalFormatting sqref="BE6:BH6">
    <cfRule type="cellIs" dxfId="1077" priority="1072" stopIfTrue="1" operator="equal">
      <formula>$B$5</formula>
    </cfRule>
  </conditionalFormatting>
  <conditionalFormatting sqref="BE6:BH6">
    <cfRule type="cellIs" dxfId="1076" priority="1071" stopIfTrue="1" operator="equal">
      <formula>$B$5</formula>
    </cfRule>
  </conditionalFormatting>
  <conditionalFormatting sqref="BE6:BG6">
    <cfRule type="cellIs" dxfId="1075" priority="1070" stopIfTrue="1" operator="equal">
      <formula>$B$5</formula>
    </cfRule>
  </conditionalFormatting>
  <conditionalFormatting sqref="BE6:BH6">
    <cfRule type="cellIs" dxfId="1074" priority="1069" stopIfTrue="1" operator="equal">
      <formula>$B$5</formula>
    </cfRule>
  </conditionalFormatting>
  <conditionalFormatting sqref="BE6:BH6">
    <cfRule type="cellIs" dxfId="1073" priority="1068" stopIfTrue="1" operator="equal">
      <formula>$B$5</formula>
    </cfRule>
  </conditionalFormatting>
  <conditionalFormatting sqref="BE6:BH6">
    <cfRule type="cellIs" dxfId="1072" priority="1067" stopIfTrue="1" operator="equal">
      <formula>$B$5</formula>
    </cfRule>
  </conditionalFormatting>
  <conditionalFormatting sqref="BE6:BH6">
    <cfRule type="cellIs" dxfId="1071" priority="1066" stopIfTrue="1" operator="equal">
      <formula>$B$5</formula>
    </cfRule>
  </conditionalFormatting>
  <conditionalFormatting sqref="BE6:BH6">
    <cfRule type="cellIs" dxfId="1070" priority="1065" stopIfTrue="1" operator="equal">
      <formula>$B$5</formula>
    </cfRule>
  </conditionalFormatting>
  <conditionalFormatting sqref="BE6:BH6">
    <cfRule type="cellIs" dxfId="1069" priority="1064" stopIfTrue="1" operator="equal">
      <formula>$B$5</formula>
    </cfRule>
  </conditionalFormatting>
  <conditionalFormatting sqref="BE6:BH6">
    <cfRule type="cellIs" dxfId="1068" priority="1063" stopIfTrue="1" operator="equal">
      <formula>$B$5</formula>
    </cfRule>
  </conditionalFormatting>
  <conditionalFormatting sqref="BE6:BH6">
    <cfRule type="cellIs" dxfId="1067" priority="1062" stopIfTrue="1" operator="equal">
      <formula>$B$5</formula>
    </cfRule>
  </conditionalFormatting>
  <conditionalFormatting sqref="BE6:BH6">
    <cfRule type="cellIs" dxfId="1066" priority="1061" stopIfTrue="1" operator="equal">
      <formula>$B$5</formula>
    </cfRule>
  </conditionalFormatting>
  <conditionalFormatting sqref="BE6:BG6">
    <cfRule type="cellIs" dxfId="1065" priority="1060" stopIfTrue="1" operator="equal">
      <formula>$B$5</formula>
    </cfRule>
  </conditionalFormatting>
  <conditionalFormatting sqref="BE6:BH6">
    <cfRule type="cellIs" dxfId="1064" priority="1059" stopIfTrue="1" operator="equal">
      <formula>$B$5</formula>
    </cfRule>
  </conditionalFormatting>
  <conditionalFormatting sqref="BE6:BH6">
    <cfRule type="cellIs" dxfId="1063" priority="1058" stopIfTrue="1" operator="equal">
      <formula>$B$5</formula>
    </cfRule>
  </conditionalFormatting>
  <conditionalFormatting sqref="BE6:BH6">
    <cfRule type="cellIs" dxfId="1062" priority="1057" stopIfTrue="1" operator="equal">
      <formula>$B$5</formula>
    </cfRule>
  </conditionalFormatting>
  <conditionalFormatting sqref="BE6:BH6">
    <cfRule type="cellIs" dxfId="1061" priority="1056" stopIfTrue="1" operator="equal">
      <formula>$B$5</formula>
    </cfRule>
  </conditionalFormatting>
  <conditionalFormatting sqref="BE6:BH6">
    <cfRule type="cellIs" dxfId="1060" priority="1055" stopIfTrue="1" operator="equal">
      <formula>$B$5</formula>
    </cfRule>
  </conditionalFormatting>
  <conditionalFormatting sqref="BE6:BH6">
    <cfRule type="cellIs" dxfId="1059" priority="1054" stopIfTrue="1" operator="equal">
      <formula>$B$5</formula>
    </cfRule>
  </conditionalFormatting>
  <conditionalFormatting sqref="BE6:BH6">
    <cfRule type="cellIs" dxfId="1058" priority="1053" stopIfTrue="1" operator="equal">
      <formula>$B$5</formula>
    </cfRule>
  </conditionalFormatting>
  <conditionalFormatting sqref="BE6:BG6">
    <cfRule type="cellIs" dxfId="1057" priority="1052" stopIfTrue="1" operator="equal">
      <formula>$B$5</formula>
    </cfRule>
  </conditionalFormatting>
  <conditionalFormatting sqref="BE6:BH6">
    <cfRule type="cellIs" dxfId="1056" priority="1051" stopIfTrue="1" operator="equal">
      <formula>$B$5</formula>
    </cfRule>
  </conditionalFormatting>
  <conditionalFormatting sqref="BE6:BH6">
    <cfRule type="cellIs" dxfId="1055" priority="1050" stopIfTrue="1" operator="equal">
      <formula>$B$5</formula>
    </cfRule>
  </conditionalFormatting>
  <conditionalFormatting sqref="BE6:BH6">
    <cfRule type="cellIs" dxfId="1054" priority="1049" stopIfTrue="1" operator="equal">
      <formula>$B$5</formula>
    </cfRule>
  </conditionalFormatting>
  <conditionalFormatting sqref="BE6:BH6">
    <cfRule type="cellIs" dxfId="1053" priority="1048" stopIfTrue="1" operator="equal">
      <formula>$B$5</formula>
    </cfRule>
  </conditionalFormatting>
  <conditionalFormatting sqref="BE6:BH6">
    <cfRule type="cellIs" dxfId="1052" priority="1047" stopIfTrue="1" operator="equal">
      <formula>$B$5</formula>
    </cfRule>
  </conditionalFormatting>
  <conditionalFormatting sqref="BE6:BH6">
    <cfRule type="cellIs" dxfId="1051" priority="1046" stopIfTrue="1" operator="equal">
      <formula>$B$5</formula>
    </cfRule>
  </conditionalFormatting>
  <conditionalFormatting sqref="BE6:BG6">
    <cfRule type="cellIs" dxfId="1050" priority="1045" stopIfTrue="1" operator="equal">
      <formula>$B$5</formula>
    </cfRule>
  </conditionalFormatting>
  <conditionalFormatting sqref="BE6:BH6">
    <cfRule type="cellIs" dxfId="1049" priority="1044" stopIfTrue="1" operator="equal">
      <formula>$B$5</formula>
    </cfRule>
  </conditionalFormatting>
  <conditionalFormatting sqref="BE6:BH6">
    <cfRule type="cellIs" dxfId="1048" priority="1043" stopIfTrue="1" operator="equal">
      <formula>$B$5</formula>
    </cfRule>
  </conditionalFormatting>
  <conditionalFormatting sqref="BE6:BH6">
    <cfRule type="cellIs" dxfId="1047" priority="1042" stopIfTrue="1" operator="equal">
      <formula>$B$5</formula>
    </cfRule>
  </conditionalFormatting>
  <conditionalFormatting sqref="BE6:BH6">
    <cfRule type="cellIs" dxfId="1046" priority="1041" stopIfTrue="1" operator="equal">
      <formula>$B$5</formula>
    </cfRule>
  </conditionalFormatting>
  <conditionalFormatting sqref="BE6:BH6">
    <cfRule type="cellIs" dxfId="1045" priority="1040" stopIfTrue="1" operator="equal">
      <formula>$B$5</formula>
    </cfRule>
  </conditionalFormatting>
  <conditionalFormatting sqref="BE6:BG6">
    <cfRule type="cellIs" dxfId="1044" priority="1039" stopIfTrue="1" operator="equal">
      <formula>$B$5</formula>
    </cfRule>
  </conditionalFormatting>
  <conditionalFormatting sqref="BE6:BH6">
    <cfRule type="cellIs" dxfId="1043" priority="1038" stopIfTrue="1" operator="equal">
      <formula>$B$5</formula>
    </cfRule>
  </conditionalFormatting>
  <conditionalFormatting sqref="BE6:BH6">
    <cfRule type="cellIs" dxfId="1042" priority="1037" stopIfTrue="1" operator="equal">
      <formula>$B$5</formula>
    </cfRule>
  </conditionalFormatting>
  <conditionalFormatting sqref="BE6:BH6">
    <cfRule type="cellIs" dxfId="1041" priority="1036" stopIfTrue="1" operator="equal">
      <formula>$B$5</formula>
    </cfRule>
  </conditionalFormatting>
  <conditionalFormatting sqref="BE6:BH6">
    <cfRule type="cellIs" dxfId="1040" priority="1035" stopIfTrue="1" operator="equal">
      <formula>$B$5</formula>
    </cfRule>
  </conditionalFormatting>
  <conditionalFormatting sqref="BE6:BG6">
    <cfRule type="cellIs" dxfId="1039" priority="1034" stopIfTrue="1" operator="equal">
      <formula>$B$5</formula>
    </cfRule>
  </conditionalFormatting>
  <conditionalFormatting sqref="BE6:BH6">
    <cfRule type="cellIs" dxfId="1038" priority="1033" stopIfTrue="1" operator="equal">
      <formula>$B$5</formula>
    </cfRule>
  </conditionalFormatting>
  <conditionalFormatting sqref="BE6:BH6">
    <cfRule type="cellIs" dxfId="1037" priority="1032" stopIfTrue="1" operator="equal">
      <formula>$B$5</formula>
    </cfRule>
  </conditionalFormatting>
  <conditionalFormatting sqref="BE6:BH6">
    <cfRule type="cellIs" dxfId="1036" priority="1031" stopIfTrue="1" operator="equal">
      <formula>$B$5</formula>
    </cfRule>
  </conditionalFormatting>
  <conditionalFormatting sqref="BE6:BG6">
    <cfRule type="cellIs" dxfId="1035" priority="1030" stopIfTrue="1" operator="equal">
      <formula>$B$5</formula>
    </cfRule>
  </conditionalFormatting>
  <conditionalFormatting sqref="BE6:BH6">
    <cfRule type="cellIs" dxfId="1034" priority="1029" stopIfTrue="1" operator="equal">
      <formula>$B$5</formula>
    </cfRule>
  </conditionalFormatting>
  <conditionalFormatting sqref="BE6:BH6">
    <cfRule type="cellIs" dxfId="1033" priority="1028" stopIfTrue="1" operator="equal">
      <formula>$B$5</formula>
    </cfRule>
  </conditionalFormatting>
  <conditionalFormatting sqref="BE6:BG6">
    <cfRule type="cellIs" dxfId="1032" priority="1027" stopIfTrue="1" operator="equal">
      <formula>$B$5</formula>
    </cfRule>
  </conditionalFormatting>
  <conditionalFormatting sqref="BE6:BH6">
    <cfRule type="cellIs" dxfId="1031" priority="1026" stopIfTrue="1" operator="equal">
      <formula>$B$5</formula>
    </cfRule>
  </conditionalFormatting>
  <conditionalFormatting sqref="BE6:BG6">
    <cfRule type="cellIs" dxfId="1030" priority="1025" stopIfTrue="1" operator="equal">
      <formula>$B$5</formula>
    </cfRule>
  </conditionalFormatting>
  <conditionalFormatting sqref="BE6:BH6">
    <cfRule type="cellIs" dxfId="1029" priority="1024" stopIfTrue="1" operator="equal">
      <formula>$B$5</formula>
    </cfRule>
  </conditionalFormatting>
  <conditionalFormatting sqref="BE6:BH6">
    <cfRule type="cellIs" dxfId="1028" priority="1023" stopIfTrue="1" operator="equal">
      <formula>$B$5</formula>
    </cfRule>
  </conditionalFormatting>
  <conditionalFormatting sqref="BF8:BF38">
    <cfRule type="expression" dxfId="1027" priority="1022" stopIfTrue="1">
      <formula>BF8=TODAY()</formula>
    </cfRule>
  </conditionalFormatting>
  <conditionalFormatting sqref="BE6:BH6">
    <cfRule type="cellIs" dxfId="1026" priority="1021" stopIfTrue="1" operator="equal">
      <formula>$B$5</formula>
    </cfRule>
  </conditionalFormatting>
  <conditionalFormatting sqref="BE6:BH6">
    <cfRule type="cellIs" dxfId="1025" priority="1020" stopIfTrue="1" operator="equal">
      <formula>$B$5</formula>
    </cfRule>
  </conditionalFormatting>
  <conditionalFormatting sqref="BE6:BH6">
    <cfRule type="cellIs" dxfId="1024" priority="1019" stopIfTrue="1" operator="equal">
      <formula>$B$5</formula>
    </cfRule>
  </conditionalFormatting>
  <conditionalFormatting sqref="BE6:BH6">
    <cfRule type="cellIs" dxfId="1023" priority="1018" stopIfTrue="1" operator="equal">
      <formula>$B$5</formula>
    </cfRule>
  </conditionalFormatting>
  <conditionalFormatting sqref="BE6:BH6">
    <cfRule type="cellIs" dxfId="1022" priority="1017" stopIfTrue="1" operator="equal">
      <formula>$B$5</formula>
    </cfRule>
  </conditionalFormatting>
  <conditionalFormatting sqref="BE6:BH6">
    <cfRule type="cellIs" dxfId="1021" priority="1016" stopIfTrue="1" operator="equal">
      <formula>$B$5</formula>
    </cfRule>
  </conditionalFormatting>
  <conditionalFormatting sqref="BE6:BH6">
    <cfRule type="cellIs" dxfId="1020" priority="1015" stopIfTrue="1" operator="equal">
      <formula>$B$5</formula>
    </cfRule>
  </conditionalFormatting>
  <conditionalFormatting sqref="BE6:BH6">
    <cfRule type="cellIs" dxfId="1019" priority="1014" stopIfTrue="1" operator="equal">
      <formula>$B$5</formula>
    </cfRule>
  </conditionalFormatting>
  <conditionalFormatting sqref="BE6:BG6">
    <cfRule type="cellIs" dxfId="1018" priority="1013" stopIfTrue="1" operator="equal">
      <formula>$B$5</formula>
    </cfRule>
  </conditionalFormatting>
  <conditionalFormatting sqref="BE6:BH6">
    <cfRule type="cellIs" dxfId="1017" priority="1012" stopIfTrue="1" operator="equal">
      <formula>$B$5</formula>
    </cfRule>
  </conditionalFormatting>
  <conditionalFormatting sqref="BE6:BH6">
    <cfRule type="cellIs" dxfId="1016" priority="1011" stopIfTrue="1" operator="equal">
      <formula>$B$5</formula>
    </cfRule>
  </conditionalFormatting>
  <conditionalFormatting sqref="BE6:BH6">
    <cfRule type="cellIs" dxfId="1015" priority="1010" stopIfTrue="1" operator="equal">
      <formula>$B$5</formula>
    </cfRule>
  </conditionalFormatting>
  <conditionalFormatting sqref="BE6:BH6">
    <cfRule type="cellIs" dxfId="1014" priority="1009" stopIfTrue="1" operator="equal">
      <formula>$B$5</formula>
    </cfRule>
  </conditionalFormatting>
  <conditionalFormatting sqref="BE6:BH6">
    <cfRule type="cellIs" dxfId="1013" priority="1008" stopIfTrue="1" operator="equal">
      <formula>$B$5</formula>
    </cfRule>
  </conditionalFormatting>
  <conditionalFormatting sqref="BE6:BH6">
    <cfRule type="cellIs" dxfId="1012" priority="1007" stopIfTrue="1" operator="equal">
      <formula>$B$5</formula>
    </cfRule>
  </conditionalFormatting>
  <conditionalFormatting sqref="BE6:BH6">
    <cfRule type="cellIs" dxfId="1011" priority="1006" stopIfTrue="1" operator="equal">
      <formula>$B$5</formula>
    </cfRule>
  </conditionalFormatting>
  <conditionalFormatting sqref="BE6:BG6">
    <cfRule type="cellIs" dxfId="1010" priority="1005" stopIfTrue="1" operator="equal">
      <formula>$B$5</formula>
    </cfRule>
  </conditionalFormatting>
  <conditionalFormatting sqref="BE6:BH6">
    <cfRule type="cellIs" dxfId="1009" priority="1004" stopIfTrue="1" operator="equal">
      <formula>$B$5</formula>
    </cfRule>
  </conditionalFormatting>
  <conditionalFormatting sqref="BE6:BH6">
    <cfRule type="cellIs" dxfId="1008" priority="1003" stopIfTrue="1" operator="equal">
      <formula>$B$5</formula>
    </cfRule>
  </conditionalFormatting>
  <conditionalFormatting sqref="BE6:BH6">
    <cfRule type="cellIs" dxfId="1007" priority="1002" stopIfTrue="1" operator="equal">
      <formula>$B$5</formula>
    </cfRule>
  </conditionalFormatting>
  <conditionalFormatting sqref="BE6:BH6">
    <cfRule type="cellIs" dxfId="1006" priority="1001" stopIfTrue="1" operator="equal">
      <formula>$B$5</formula>
    </cfRule>
  </conditionalFormatting>
  <conditionalFormatting sqref="BE6:BH6">
    <cfRule type="cellIs" dxfId="1005" priority="1000" stopIfTrue="1" operator="equal">
      <formula>$B$5</formula>
    </cfRule>
  </conditionalFormatting>
  <conditionalFormatting sqref="BE6:BH6">
    <cfRule type="cellIs" dxfId="1004" priority="999" stopIfTrue="1" operator="equal">
      <formula>$B$5</formula>
    </cfRule>
  </conditionalFormatting>
  <conditionalFormatting sqref="BE6:BG6">
    <cfRule type="cellIs" dxfId="1003" priority="998" stopIfTrue="1" operator="equal">
      <formula>$B$5</formula>
    </cfRule>
  </conditionalFormatting>
  <conditionalFormatting sqref="BE6:BH6">
    <cfRule type="cellIs" dxfId="1002" priority="997" stopIfTrue="1" operator="equal">
      <formula>$B$5</formula>
    </cfRule>
  </conditionalFormatting>
  <conditionalFormatting sqref="BE6:BH6">
    <cfRule type="cellIs" dxfId="1001" priority="996" stopIfTrue="1" operator="equal">
      <formula>$B$5</formula>
    </cfRule>
  </conditionalFormatting>
  <conditionalFormatting sqref="BE6:BH6">
    <cfRule type="cellIs" dxfId="1000" priority="995" stopIfTrue="1" operator="equal">
      <formula>$B$5</formula>
    </cfRule>
  </conditionalFormatting>
  <conditionalFormatting sqref="BE6:BH6">
    <cfRule type="cellIs" dxfId="999" priority="994" stopIfTrue="1" operator="equal">
      <formula>$B$5</formula>
    </cfRule>
  </conditionalFormatting>
  <conditionalFormatting sqref="BE6:BH6">
    <cfRule type="cellIs" dxfId="998" priority="993" stopIfTrue="1" operator="equal">
      <formula>$B$5</formula>
    </cfRule>
  </conditionalFormatting>
  <conditionalFormatting sqref="BE6:BG6">
    <cfRule type="cellIs" dxfId="997" priority="992" stopIfTrue="1" operator="equal">
      <formula>$B$5</formula>
    </cfRule>
  </conditionalFormatting>
  <conditionalFormatting sqref="BE6:BH6">
    <cfRule type="cellIs" dxfId="996" priority="991" stopIfTrue="1" operator="equal">
      <formula>$B$5</formula>
    </cfRule>
  </conditionalFormatting>
  <conditionalFormatting sqref="BE6:BH6">
    <cfRule type="cellIs" dxfId="995" priority="990" stopIfTrue="1" operator="equal">
      <formula>$B$5</formula>
    </cfRule>
  </conditionalFormatting>
  <conditionalFormatting sqref="BE6:BH6">
    <cfRule type="cellIs" dxfId="994" priority="989" stopIfTrue="1" operator="equal">
      <formula>$B$5</formula>
    </cfRule>
  </conditionalFormatting>
  <conditionalFormatting sqref="BE6:BH6">
    <cfRule type="cellIs" dxfId="993" priority="988" stopIfTrue="1" operator="equal">
      <formula>$B$5</formula>
    </cfRule>
  </conditionalFormatting>
  <conditionalFormatting sqref="BE6:BG6">
    <cfRule type="cellIs" dxfId="992" priority="987" stopIfTrue="1" operator="equal">
      <formula>$B$5</formula>
    </cfRule>
  </conditionalFormatting>
  <conditionalFormatting sqref="BE6:BH6">
    <cfRule type="cellIs" dxfId="991" priority="986" stopIfTrue="1" operator="equal">
      <formula>$B$5</formula>
    </cfRule>
  </conditionalFormatting>
  <conditionalFormatting sqref="BE6:BH6">
    <cfRule type="cellIs" dxfId="990" priority="985" stopIfTrue="1" operator="equal">
      <formula>$B$5</formula>
    </cfRule>
  </conditionalFormatting>
  <conditionalFormatting sqref="BE6:BH6">
    <cfRule type="cellIs" dxfId="989" priority="984" stopIfTrue="1" operator="equal">
      <formula>$B$5</formula>
    </cfRule>
  </conditionalFormatting>
  <conditionalFormatting sqref="BE6:BG6">
    <cfRule type="cellIs" dxfId="988" priority="983" stopIfTrue="1" operator="equal">
      <formula>$B$5</formula>
    </cfRule>
  </conditionalFormatting>
  <conditionalFormatting sqref="BE6:BH6">
    <cfRule type="cellIs" dxfId="987" priority="982" stopIfTrue="1" operator="equal">
      <formula>$B$5</formula>
    </cfRule>
  </conditionalFormatting>
  <conditionalFormatting sqref="BE6:BH6">
    <cfRule type="cellIs" dxfId="986" priority="981" stopIfTrue="1" operator="equal">
      <formula>$B$5</formula>
    </cfRule>
  </conditionalFormatting>
  <conditionalFormatting sqref="BE6:BG6">
    <cfRule type="cellIs" dxfId="985" priority="980" stopIfTrue="1" operator="equal">
      <formula>$B$5</formula>
    </cfRule>
  </conditionalFormatting>
  <conditionalFormatting sqref="BE6:BH6">
    <cfRule type="cellIs" dxfId="984" priority="979" stopIfTrue="1" operator="equal">
      <formula>$B$5</formula>
    </cfRule>
  </conditionalFormatting>
  <conditionalFormatting sqref="BE6:BG6">
    <cfRule type="cellIs" dxfId="983" priority="978" stopIfTrue="1" operator="equal">
      <formula>$B$5</formula>
    </cfRule>
  </conditionalFormatting>
  <conditionalFormatting sqref="BE6:BH6">
    <cfRule type="cellIs" dxfId="982" priority="977" stopIfTrue="1" operator="equal">
      <formula>$B$5</formula>
    </cfRule>
  </conditionalFormatting>
  <conditionalFormatting sqref="BE6:BH6">
    <cfRule type="cellIs" dxfId="981" priority="976" stopIfTrue="1" operator="equal">
      <formula>$B$5</formula>
    </cfRule>
  </conditionalFormatting>
  <conditionalFormatting sqref="BF8:BF38">
    <cfRule type="expression" dxfId="980" priority="975" stopIfTrue="1">
      <formula>BF8=TODAY()</formula>
    </cfRule>
  </conditionalFormatting>
  <conditionalFormatting sqref="BE6:BH6">
    <cfRule type="cellIs" dxfId="979" priority="974" stopIfTrue="1" operator="equal">
      <formula>$B$5</formula>
    </cfRule>
  </conditionalFormatting>
  <conditionalFormatting sqref="BE6:BH6">
    <cfRule type="cellIs" dxfId="978" priority="973" stopIfTrue="1" operator="equal">
      <formula>$B$5</formula>
    </cfRule>
  </conditionalFormatting>
  <conditionalFormatting sqref="BE6:BH6">
    <cfRule type="cellIs" dxfId="977" priority="972" stopIfTrue="1" operator="equal">
      <formula>$B$5</formula>
    </cfRule>
  </conditionalFormatting>
  <conditionalFormatting sqref="BE6:BH6">
    <cfRule type="cellIs" dxfId="976" priority="971" stopIfTrue="1" operator="equal">
      <formula>$B$5</formula>
    </cfRule>
  </conditionalFormatting>
  <conditionalFormatting sqref="BE6:BH6">
    <cfRule type="cellIs" dxfId="975" priority="970" stopIfTrue="1" operator="equal">
      <formula>$B$5</formula>
    </cfRule>
  </conditionalFormatting>
  <conditionalFormatting sqref="BE6:BH6">
    <cfRule type="cellIs" dxfId="974" priority="969" stopIfTrue="1" operator="equal">
      <formula>$B$5</formula>
    </cfRule>
  </conditionalFormatting>
  <conditionalFormatting sqref="BE6:BG6">
    <cfRule type="cellIs" dxfId="973" priority="968" stopIfTrue="1" operator="equal">
      <formula>$B$5</formula>
    </cfRule>
  </conditionalFormatting>
  <conditionalFormatting sqref="BE6:BH6">
    <cfRule type="cellIs" dxfId="972" priority="967" stopIfTrue="1" operator="equal">
      <formula>$B$5</formula>
    </cfRule>
  </conditionalFormatting>
  <conditionalFormatting sqref="BE6:BH6">
    <cfRule type="cellIs" dxfId="971" priority="966" stopIfTrue="1" operator="equal">
      <formula>$B$5</formula>
    </cfRule>
  </conditionalFormatting>
  <conditionalFormatting sqref="BE6:BH6">
    <cfRule type="cellIs" dxfId="970" priority="965" stopIfTrue="1" operator="equal">
      <formula>$B$5</formula>
    </cfRule>
  </conditionalFormatting>
  <conditionalFormatting sqref="BE6:BH6">
    <cfRule type="cellIs" dxfId="969" priority="964" stopIfTrue="1" operator="equal">
      <formula>$B$5</formula>
    </cfRule>
  </conditionalFormatting>
  <conditionalFormatting sqref="BE6:BH6">
    <cfRule type="cellIs" dxfId="968" priority="963" stopIfTrue="1" operator="equal">
      <formula>$B$5</formula>
    </cfRule>
  </conditionalFormatting>
  <conditionalFormatting sqref="BE6:BH6">
    <cfRule type="cellIs" dxfId="967" priority="962" stopIfTrue="1" operator="equal">
      <formula>$B$5</formula>
    </cfRule>
  </conditionalFormatting>
  <conditionalFormatting sqref="BE6:BG6">
    <cfRule type="cellIs" dxfId="966" priority="961" stopIfTrue="1" operator="equal">
      <formula>$B$5</formula>
    </cfRule>
  </conditionalFormatting>
  <conditionalFormatting sqref="BE6:BH6">
    <cfRule type="cellIs" dxfId="965" priority="960" stopIfTrue="1" operator="equal">
      <formula>$B$5</formula>
    </cfRule>
  </conditionalFormatting>
  <conditionalFormatting sqref="BE6:BH6">
    <cfRule type="cellIs" dxfId="964" priority="959" stopIfTrue="1" operator="equal">
      <formula>$B$5</formula>
    </cfRule>
  </conditionalFormatting>
  <conditionalFormatting sqref="BE6:BH6">
    <cfRule type="cellIs" dxfId="963" priority="958" stopIfTrue="1" operator="equal">
      <formula>$B$5</formula>
    </cfRule>
  </conditionalFormatting>
  <conditionalFormatting sqref="BE6:BH6">
    <cfRule type="cellIs" dxfId="962" priority="957" stopIfTrue="1" operator="equal">
      <formula>$B$5</formula>
    </cfRule>
  </conditionalFormatting>
  <conditionalFormatting sqref="BE6:BH6">
    <cfRule type="cellIs" dxfId="961" priority="956" stopIfTrue="1" operator="equal">
      <formula>$B$5</formula>
    </cfRule>
  </conditionalFormatting>
  <conditionalFormatting sqref="BE6:BG6">
    <cfRule type="cellIs" dxfId="960" priority="955" stopIfTrue="1" operator="equal">
      <formula>$B$5</formula>
    </cfRule>
  </conditionalFormatting>
  <conditionalFormatting sqref="BE6:BH6">
    <cfRule type="cellIs" dxfId="959" priority="954" stopIfTrue="1" operator="equal">
      <formula>$B$5</formula>
    </cfRule>
  </conditionalFormatting>
  <conditionalFormatting sqref="BE6:BH6">
    <cfRule type="cellIs" dxfId="958" priority="953" stopIfTrue="1" operator="equal">
      <formula>$B$5</formula>
    </cfRule>
  </conditionalFormatting>
  <conditionalFormatting sqref="BE6:BH6">
    <cfRule type="cellIs" dxfId="957" priority="952" stopIfTrue="1" operator="equal">
      <formula>$B$5</formula>
    </cfRule>
  </conditionalFormatting>
  <conditionalFormatting sqref="BE6:BH6">
    <cfRule type="cellIs" dxfId="956" priority="951" stopIfTrue="1" operator="equal">
      <formula>$B$5</formula>
    </cfRule>
  </conditionalFormatting>
  <conditionalFormatting sqref="BE6:BG6">
    <cfRule type="cellIs" dxfId="955" priority="950" stopIfTrue="1" operator="equal">
      <formula>$B$5</formula>
    </cfRule>
  </conditionalFormatting>
  <conditionalFormatting sqref="BE6:BH6">
    <cfRule type="cellIs" dxfId="954" priority="949" stopIfTrue="1" operator="equal">
      <formula>$B$5</formula>
    </cfRule>
  </conditionalFormatting>
  <conditionalFormatting sqref="BE6:BH6">
    <cfRule type="cellIs" dxfId="953" priority="948" stopIfTrue="1" operator="equal">
      <formula>$B$5</formula>
    </cfRule>
  </conditionalFormatting>
  <conditionalFormatting sqref="BE6:BH6">
    <cfRule type="cellIs" dxfId="952" priority="947" stopIfTrue="1" operator="equal">
      <formula>$B$5</formula>
    </cfRule>
  </conditionalFormatting>
  <conditionalFormatting sqref="BE6:BG6">
    <cfRule type="cellIs" dxfId="951" priority="946" stopIfTrue="1" operator="equal">
      <formula>$B$5</formula>
    </cfRule>
  </conditionalFormatting>
  <conditionalFormatting sqref="BE6:BH6">
    <cfRule type="cellIs" dxfId="950" priority="945" stopIfTrue="1" operator="equal">
      <formula>$B$5</formula>
    </cfRule>
  </conditionalFormatting>
  <conditionalFormatting sqref="BE6:BH6">
    <cfRule type="cellIs" dxfId="949" priority="944" stopIfTrue="1" operator="equal">
      <formula>$B$5</formula>
    </cfRule>
  </conditionalFormatting>
  <conditionalFormatting sqref="BE6:BG6">
    <cfRule type="cellIs" dxfId="948" priority="943" stopIfTrue="1" operator="equal">
      <formula>$B$5</formula>
    </cfRule>
  </conditionalFormatting>
  <conditionalFormatting sqref="BE6:BH6">
    <cfRule type="cellIs" dxfId="947" priority="942" stopIfTrue="1" operator="equal">
      <formula>$B$5</formula>
    </cfRule>
  </conditionalFormatting>
  <conditionalFormatting sqref="BE6:BG6">
    <cfRule type="cellIs" dxfId="946" priority="941" stopIfTrue="1" operator="equal">
      <formula>$B$5</formula>
    </cfRule>
  </conditionalFormatting>
  <conditionalFormatting sqref="BE6:BH6">
    <cfRule type="cellIs" dxfId="945" priority="940" stopIfTrue="1" operator="equal">
      <formula>$B$5</formula>
    </cfRule>
  </conditionalFormatting>
  <conditionalFormatting sqref="BE6:BH6">
    <cfRule type="cellIs" dxfId="944" priority="939" stopIfTrue="1" operator="equal">
      <formula>$B$5</formula>
    </cfRule>
  </conditionalFormatting>
  <conditionalFormatting sqref="BF8:BF38">
    <cfRule type="expression" dxfId="943" priority="938" stopIfTrue="1">
      <formula>BF8=TODAY()</formula>
    </cfRule>
  </conditionalFormatting>
  <conditionalFormatting sqref="BE6:BH6">
    <cfRule type="cellIs" dxfId="942" priority="937" stopIfTrue="1" operator="equal">
      <formula>$B$5</formula>
    </cfRule>
  </conditionalFormatting>
  <conditionalFormatting sqref="BE6:BH6">
    <cfRule type="cellIs" dxfId="941" priority="936" stopIfTrue="1" operator="equal">
      <formula>$B$5</formula>
    </cfRule>
  </conditionalFormatting>
  <conditionalFormatting sqref="BE6:BH6">
    <cfRule type="cellIs" dxfId="940" priority="935" stopIfTrue="1" operator="equal">
      <formula>$B$5</formula>
    </cfRule>
  </conditionalFormatting>
  <conditionalFormatting sqref="BE6:BH6">
    <cfRule type="cellIs" dxfId="939" priority="934" stopIfTrue="1" operator="equal">
      <formula>$B$5</formula>
    </cfRule>
  </conditionalFormatting>
  <conditionalFormatting sqref="BE6:BH6">
    <cfRule type="cellIs" dxfId="938" priority="933" stopIfTrue="1" operator="equal">
      <formula>$B$5</formula>
    </cfRule>
  </conditionalFormatting>
  <conditionalFormatting sqref="BE6:BG6">
    <cfRule type="cellIs" dxfId="937" priority="932" stopIfTrue="1" operator="equal">
      <formula>$B$5</formula>
    </cfRule>
  </conditionalFormatting>
  <conditionalFormatting sqref="BE6:BH6">
    <cfRule type="cellIs" dxfId="936" priority="931" stopIfTrue="1" operator="equal">
      <formula>$B$5</formula>
    </cfRule>
  </conditionalFormatting>
  <conditionalFormatting sqref="BE6:BH6">
    <cfRule type="cellIs" dxfId="935" priority="930" stopIfTrue="1" operator="equal">
      <formula>$B$5</formula>
    </cfRule>
  </conditionalFormatting>
  <conditionalFormatting sqref="BE6:BH6">
    <cfRule type="cellIs" dxfId="934" priority="929" stopIfTrue="1" operator="equal">
      <formula>$B$5</formula>
    </cfRule>
  </conditionalFormatting>
  <conditionalFormatting sqref="BE6:BH6">
    <cfRule type="cellIs" dxfId="933" priority="928" stopIfTrue="1" operator="equal">
      <formula>$B$5</formula>
    </cfRule>
  </conditionalFormatting>
  <conditionalFormatting sqref="BE6:BH6">
    <cfRule type="cellIs" dxfId="932" priority="927" stopIfTrue="1" operator="equal">
      <formula>$B$5</formula>
    </cfRule>
  </conditionalFormatting>
  <conditionalFormatting sqref="BE6:BG6">
    <cfRule type="cellIs" dxfId="931" priority="926" stopIfTrue="1" operator="equal">
      <formula>$B$5</formula>
    </cfRule>
  </conditionalFormatting>
  <conditionalFormatting sqref="BE6:BH6">
    <cfRule type="cellIs" dxfId="930" priority="925" stopIfTrue="1" operator="equal">
      <formula>$B$5</formula>
    </cfRule>
  </conditionalFormatting>
  <conditionalFormatting sqref="BE6:BH6">
    <cfRule type="cellIs" dxfId="929" priority="924" stopIfTrue="1" operator="equal">
      <formula>$B$5</formula>
    </cfRule>
  </conditionalFormatting>
  <conditionalFormatting sqref="BE6:BH6">
    <cfRule type="cellIs" dxfId="928" priority="923" stopIfTrue="1" operator="equal">
      <formula>$B$5</formula>
    </cfRule>
  </conditionalFormatting>
  <conditionalFormatting sqref="BE6:BH6">
    <cfRule type="cellIs" dxfId="927" priority="922" stopIfTrue="1" operator="equal">
      <formula>$B$5</formula>
    </cfRule>
  </conditionalFormatting>
  <conditionalFormatting sqref="BE6:BG6">
    <cfRule type="cellIs" dxfId="926" priority="921" stopIfTrue="1" operator="equal">
      <formula>$B$5</formula>
    </cfRule>
  </conditionalFormatting>
  <conditionalFormatting sqref="BE6:BH6">
    <cfRule type="cellIs" dxfId="925" priority="920" stopIfTrue="1" operator="equal">
      <formula>$B$5</formula>
    </cfRule>
  </conditionalFormatting>
  <conditionalFormatting sqref="BE6:BH6">
    <cfRule type="cellIs" dxfId="924" priority="919" stopIfTrue="1" operator="equal">
      <formula>$B$5</formula>
    </cfRule>
  </conditionalFormatting>
  <conditionalFormatting sqref="BE6:BH6">
    <cfRule type="cellIs" dxfId="923" priority="918" stopIfTrue="1" operator="equal">
      <formula>$B$5</formula>
    </cfRule>
  </conditionalFormatting>
  <conditionalFormatting sqref="BE6:BG6">
    <cfRule type="cellIs" dxfId="922" priority="917" stopIfTrue="1" operator="equal">
      <formula>$B$5</formula>
    </cfRule>
  </conditionalFormatting>
  <conditionalFormatting sqref="BE6:BH6">
    <cfRule type="cellIs" dxfId="921" priority="916" stopIfTrue="1" operator="equal">
      <formula>$B$5</formula>
    </cfRule>
  </conditionalFormatting>
  <conditionalFormatting sqref="BE6:BH6">
    <cfRule type="cellIs" dxfId="920" priority="915" stopIfTrue="1" operator="equal">
      <formula>$B$5</formula>
    </cfRule>
  </conditionalFormatting>
  <conditionalFormatting sqref="BE6:BG6">
    <cfRule type="cellIs" dxfId="919" priority="914" stopIfTrue="1" operator="equal">
      <formula>$B$5</formula>
    </cfRule>
  </conditionalFormatting>
  <conditionalFormatting sqref="BE6:BH6">
    <cfRule type="cellIs" dxfId="918" priority="913" stopIfTrue="1" operator="equal">
      <formula>$B$5</formula>
    </cfRule>
  </conditionalFormatting>
  <conditionalFormatting sqref="BE6:BG6">
    <cfRule type="cellIs" dxfId="917" priority="912" stopIfTrue="1" operator="equal">
      <formula>$B$5</formula>
    </cfRule>
  </conditionalFormatting>
  <conditionalFormatting sqref="BE6:BH6">
    <cfRule type="cellIs" dxfId="916" priority="911" stopIfTrue="1" operator="equal">
      <formula>$B$5</formula>
    </cfRule>
  </conditionalFormatting>
  <conditionalFormatting sqref="BE6:BH6">
    <cfRule type="cellIs" dxfId="915" priority="910" stopIfTrue="1" operator="equal">
      <formula>$B$5</formula>
    </cfRule>
  </conditionalFormatting>
  <conditionalFormatting sqref="BF8:BF38">
    <cfRule type="expression" dxfId="914" priority="909" stopIfTrue="1">
      <formula>BF8=TODAY()</formula>
    </cfRule>
  </conditionalFormatting>
  <conditionalFormatting sqref="BE6:BH6">
    <cfRule type="cellIs" dxfId="913" priority="908" stopIfTrue="1" operator="equal">
      <formula>$B$5</formula>
    </cfRule>
  </conditionalFormatting>
  <conditionalFormatting sqref="BE6:BH6">
    <cfRule type="cellIs" dxfId="912" priority="907" stopIfTrue="1" operator="equal">
      <formula>$B$5</formula>
    </cfRule>
  </conditionalFormatting>
  <conditionalFormatting sqref="BE6:BH6">
    <cfRule type="cellIs" dxfId="911" priority="906" stopIfTrue="1" operator="equal">
      <formula>$B$5</formula>
    </cfRule>
  </conditionalFormatting>
  <conditionalFormatting sqref="BE6:BH6">
    <cfRule type="cellIs" dxfId="910" priority="905" stopIfTrue="1" operator="equal">
      <formula>$B$5</formula>
    </cfRule>
  </conditionalFormatting>
  <conditionalFormatting sqref="BE6:BG6">
    <cfRule type="cellIs" dxfId="909" priority="904" stopIfTrue="1" operator="equal">
      <formula>$B$5</formula>
    </cfRule>
  </conditionalFormatting>
  <conditionalFormatting sqref="BE6:BH6">
    <cfRule type="cellIs" dxfId="908" priority="903" stopIfTrue="1" operator="equal">
      <formula>$B$5</formula>
    </cfRule>
  </conditionalFormatting>
  <conditionalFormatting sqref="BE6:BH6">
    <cfRule type="cellIs" dxfId="907" priority="902" stopIfTrue="1" operator="equal">
      <formula>$B$5</formula>
    </cfRule>
  </conditionalFormatting>
  <conditionalFormatting sqref="BE6:BH6">
    <cfRule type="cellIs" dxfId="906" priority="901" stopIfTrue="1" operator="equal">
      <formula>$B$5</formula>
    </cfRule>
  </conditionalFormatting>
  <conditionalFormatting sqref="BE6:BH6">
    <cfRule type="cellIs" dxfId="905" priority="900" stopIfTrue="1" operator="equal">
      <formula>$B$5</formula>
    </cfRule>
  </conditionalFormatting>
  <conditionalFormatting sqref="BE6:BG6">
    <cfRule type="cellIs" dxfId="904" priority="899" stopIfTrue="1" operator="equal">
      <formula>$B$5</formula>
    </cfRule>
  </conditionalFormatting>
  <conditionalFormatting sqref="BE6:BH6">
    <cfRule type="cellIs" dxfId="903" priority="898" stopIfTrue="1" operator="equal">
      <formula>$B$5</formula>
    </cfRule>
  </conditionalFormatting>
  <conditionalFormatting sqref="BE6:BH6">
    <cfRule type="cellIs" dxfId="902" priority="897" stopIfTrue="1" operator="equal">
      <formula>$B$5</formula>
    </cfRule>
  </conditionalFormatting>
  <conditionalFormatting sqref="BE6:BH6">
    <cfRule type="cellIs" dxfId="901" priority="896" stopIfTrue="1" operator="equal">
      <formula>$B$5</formula>
    </cfRule>
  </conditionalFormatting>
  <conditionalFormatting sqref="BE6:BG6">
    <cfRule type="cellIs" dxfId="900" priority="895" stopIfTrue="1" operator="equal">
      <formula>$B$5</formula>
    </cfRule>
  </conditionalFormatting>
  <conditionalFormatting sqref="BE6:BH6">
    <cfRule type="cellIs" dxfId="899" priority="894" stopIfTrue="1" operator="equal">
      <formula>$B$5</formula>
    </cfRule>
  </conditionalFormatting>
  <conditionalFormatting sqref="BE6:BH6">
    <cfRule type="cellIs" dxfId="898" priority="893" stopIfTrue="1" operator="equal">
      <formula>$B$5</formula>
    </cfRule>
  </conditionalFormatting>
  <conditionalFormatting sqref="BE6:BG6">
    <cfRule type="cellIs" dxfId="897" priority="892" stopIfTrue="1" operator="equal">
      <formula>$B$5</formula>
    </cfRule>
  </conditionalFormatting>
  <conditionalFormatting sqref="BE6:BH6">
    <cfRule type="cellIs" dxfId="896" priority="891" stopIfTrue="1" operator="equal">
      <formula>$B$5</formula>
    </cfRule>
  </conditionalFormatting>
  <conditionalFormatting sqref="BE6:BG6">
    <cfRule type="cellIs" dxfId="895" priority="890" stopIfTrue="1" operator="equal">
      <formula>$B$5</formula>
    </cfRule>
  </conditionalFormatting>
  <conditionalFormatting sqref="BE6:BH6">
    <cfRule type="cellIs" dxfId="894" priority="889" stopIfTrue="1" operator="equal">
      <formula>$B$5</formula>
    </cfRule>
  </conditionalFormatting>
  <conditionalFormatting sqref="BE6:BH6">
    <cfRule type="cellIs" dxfId="893" priority="888" stopIfTrue="1" operator="equal">
      <formula>$B$5</formula>
    </cfRule>
  </conditionalFormatting>
  <conditionalFormatting sqref="BF8:BF38">
    <cfRule type="expression" dxfId="892" priority="887" stopIfTrue="1">
      <formula>BF8=TODAY()</formula>
    </cfRule>
  </conditionalFormatting>
  <conditionalFormatting sqref="BE6:BH6">
    <cfRule type="cellIs" dxfId="891" priority="886" stopIfTrue="1" operator="equal">
      <formula>$B$5</formula>
    </cfRule>
  </conditionalFormatting>
  <conditionalFormatting sqref="BE6:BH6">
    <cfRule type="cellIs" dxfId="890" priority="885" stopIfTrue="1" operator="equal">
      <formula>$B$5</formula>
    </cfRule>
  </conditionalFormatting>
  <conditionalFormatting sqref="BE6:BH6">
    <cfRule type="cellIs" dxfId="889" priority="884" stopIfTrue="1" operator="equal">
      <formula>$B$5</formula>
    </cfRule>
  </conditionalFormatting>
  <conditionalFormatting sqref="BE6:BG6">
    <cfRule type="cellIs" dxfId="888" priority="883" stopIfTrue="1" operator="equal">
      <formula>$B$5</formula>
    </cfRule>
  </conditionalFormatting>
  <conditionalFormatting sqref="BE6:BH6">
    <cfRule type="cellIs" dxfId="887" priority="882" stopIfTrue="1" operator="equal">
      <formula>$B$5</formula>
    </cfRule>
  </conditionalFormatting>
  <conditionalFormatting sqref="BE6:BH6">
    <cfRule type="cellIs" dxfId="886" priority="881" stopIfTrue="1" operator="equal">
      <formula>$B$5</formula>
    </cfRule>
  </conditionalFormatting>
  <conditionalFormatting sqref="BE6:BH6">
    <cfRule type="cellIs" dxfId="885" priority="880" stopIfTrue="1" operator="equal">
      <formula>$B$5</formula>
    </cfRule>
  </conditionalFormatting>
  <conditionalFormatting sqref="BE6:BG6">
    <cfRule type="cellIs" dxfId="884" priority="879" stopIfTrue="1" operator="equal">
      <formula>$B$5</formula>
    </cfRule>
  </conditionalFormatting>
  <conditionalFormatting sqref="BE6:BH6">
    <cfRule type="cellIs" dxfId="883" priority="878" stopIfTrue="1" operator="equal">
      <formula>$B$5</formula>
    </cfRule>
  </conditionalFormatting>
  <conditionalFormatting sqref="BE6:BH6">
    <cfRule type="cellIs" dxfId="882" priority="877" stopIfTrue="1" operator="equal">
      <formula>$B$5</formula>
    </cfRule>
  </conditionalFormatting>
  <conditionalFormatting sqref="BE6:BG6">
    <cfRule type="cellIs" dxfId="881" priority="876" stopIfTrue="1" operator="equal">
      <formula>$B$5</formula>
    </cfRule>
  </conditionalFormatting>
  <conditionalFormatting sqref="BE6:BH6">
    <cfRule type="cellIs" dxfId="880" priority="875" stopIfTrue="1" operator="equal">
      <formula>$B$5</formula>
    </cfRule>
  </conditionalFormatting>
  <conditionalFormatting sqref="BE6:BG6">
    <cfRule type="cellIs" dxfId="879" priority="874" stopIfTrue="1" operator="equal">
      <formula>$B$5</formula>
    </cfRule>
  </conditionalFormatting>
  <conditionalFormatting sqref="BE6:BH6">
    <cfRule type="cellIs" dxfId="878" priority="873" stopIfTrue="1" operator="equal">
      <formula>$B$5</formula>
    </cfRule>
  </conditionalFormatting>
  <conditionalFormatting sqref="BE6:BH6">
    <cfRule type="cellIs" dxfId="877" priority="872" stopIfTrue="1" operator="equal">
      <formula>$B$5</formula>
    </cfRule>
  </conditionalFormatting>
  <conditionalFormatting sqref="BF8:BF38">
    <cfRule type="expression" dxfId="876" priority="871" stopIfTrue="1">
      <formula>BF8=TODAY()</formula>
    </cfRule>
  </conditionalFormatting>
  <conditionalFormatting sqref="BE6:BH6">
    <cfRule type="cellIs" dxfId="875" priority="870" stopIfTrue="1" operator="equal">
      <formula>$B$5</formula>
    </cfRule>
  </conditionalFormatting>
  <conditionalFormatting sqref="BE6:BH6">
    <cfRule type="cellIs" dxfId="874" priority="869" stopIfTrue="1" operator="equal">
      <formula>$B$5</formula>
    </cfRule>
  </conditionalFormatting>
  <conditionalFormatting sqref="BE6:BG6">
    <cfRule type="cellIs" dxfId="873" priority="868" stopIfTrue="1" operator="equal">
      <formula>$B$5</formula>
    </cfRule>
  </conditionalFormatting>
  <conditionalFormatting sqref="BE6:BH6">
    <cfRule type="cellIs" dxfId="872" priority="867" stopIfTrue="1" operator="equal">
      <formula>$B$5</formula>
    </cfRule>
  </conditionalFormatting>
  <conditionalFormatting sqref="BE6:BH6">
    <cfRule type="cellIs" dxfId="871" priority="866" stopIfTrue="1" operator="equal">
      <formula>$B$5</formula>
    </cfRule>
  </conditionalFormatting>
  <conditionalFormatting sqref="BE6:BG6">
    <cfRule type="cellIs" dxfId="870" priority="865" stopIfTrue="1" operator="equal">
      <formula>$B$5</formula>
    </cfRule>
  </conditionalFormatting>
  <conditionalFormatting sqref="BE6:BH6">
    <cfRule type="cellIs" dxfId="869" priority="864" stopIfTrue="1" operator="equal">
      <formula>$B$5</formula>
    </cfRule>
  </conditionalFormatting>
  <conditionalFormatting sqref="BE6:BG6">
    <cfRule type="cellIs" dxfId="868" priority="863" stopIfTrue="1" operator="equal">
      <formula>$B$5</formula>
    </cfRule>
  </conditionalFormatting>
  <conditionalFormatting sqref="BE6:BH6">
    <cfRule type="cellIs" dxfId="867" priority="862" stopIfTrue="1" operator="equal">
      <formula>$B$5</formula>
    </cfRule>
  </conditionalFormatting>
  <conditionalFormatting sqref="BE6:BH6">
    <cfRule type="cellIs" dxfId="866" priority="861" stopIfTrue="1" operator="equal">
      <formula>$B$5</formula>
    </cfRule>
  </conditionalFormatting>
  <conditionalFormatting sqref="BF8:BF38">
    <cfRule type="expression" dxfId="865" priority="860" stopIfTrue="1">
      <formula>BF8=TODAY()</formula>
    </cfRule>
  </conditionalFormatting>
  <conditionalFormatting sqref="BE6:BH6">
    <cfRule type="cellIs" dxfId="864" priority="859" stopIfTrue="1" operator="equal">
      <formula>$B$5</formula>
    </cfRule>
  </conditionalFormatting>
  <conditionalFormatting sqref="BF8:BF38">
    <cfRule type="expression" dxfId="863" priority="858" stopIfTrue="1">
      <formula>BF8=TODAY()</formula>
    </cfRule>
  </conditionalFormatting>
  <conditionalFormatting sqref="BE6:BH6">
    <cfRule type="cellIs" dxfId="862" priority="857" stopIfTrue="1" operator="equal">
      <formula>$B$5</formula>
    </cfRule>
  </conditionalFormatting>
  <conditionalFormatting sqref="BE6:BG6">
    <cfRule type="cellIs" dxfId="861" priority="856" stopIfTrue="1" operator="equal">
      <formula>$B$5</formula>
    </cfRule>
  </conditionalFormatting>
  <conditionalFormatting sqref="BE6:BH6">
    <cfRule type="cellIs" dxfId="860" priority="855" stopIfTrue="1" operator="equal">
      <formula>$B$5</formula>
    </cfRule>
  </conditionalFormatting>
  <conditionalFormatting sqref="BE6:BG6">
    <cfRule type="cellIs" dxfId="859" priority="854" stopIfTrue="1" operator="equal">
      <formula>$B$5</formula>
    </cfRule>
  </conditionalFormatting>
  <conditionalFormatting sqref="BE6:BH6">
    <cfRule type="cellIs" dxfId="858" priority="853" stopIfTrue="1" operator="equal">
      <formula>$B$5</formula>
    </cfRule>
  </conditionalFormatting>
  <conditionalFormatting sqref="BE6:BH6">
    <cfRule type="cellIs" dxfId="857" priority="852" stopIfTrue="1" operator="equal">
      <formula>$B$5</formula>
    </cfRule>
  </conditionalFormatting>
  <conditionalFormatting sqref="BE6">
    <cfRule type="cellIs" dxfId="856" priority="851" stopIfTrue="1" operator="equal">
      <formula>$B$5</formula>
    </cfRule>
  </conditionalFormatting>
  <conditionalFormatting sqref="BE6">
    <cfRule type="cellIs" dxfId="855" priority="850" stopIfTrue="1" operator="equal">
      <formula>$B$5</formula>
    </cfRule>
  </conditionalFormatting>
  <conditionalFormatting sqref="BE6">
    <cfRule type="cellIs" dxfId="854" priority="849" stopIfTrue="1" operator="equal">
      <formula>$B$5</formula>
    </cfRule>
  </conditionalFormatting>
  <conditionalFormatting sqref="BK8:BK38">
    <cfRule type="expression" dxfId="853" priority="848" stopIfTrue="1">
      <formula>BK8=TODAY()</formula>
    </cfRule>
  </conditionalFormatting>
  <conditionalFormatting sqref="BJ6:BM6">
    <cfRule type="cellIs" dxfId="852" priority="847" stopIfTrue="1" operator="equal">
      <formula>$B$5</formula>
    </cfRule>
  </conditionalFormatting>
  <conditionalFormatting sqref="BJ6:BM6">
    <cfRule type="cellIs" dxfId="851" priority="846" stopIfTrue="1" operator="equal">
      <formula>$B$5</formula>
    </cfRule>
  </conditionalFormatting>
  <conditionalFormatting sqref="BJ6:BM6">
    <cfRule type="cellIs" dxfId="850" priority="845" stopIfTrue="1" operator="equal">
      <formula>$B$5</formula>
    </cfRule>
  </conditionalFormatting>
  <conditionalFormatting sqref="BJ6:BM6">
    <cfRule type="cellIs" dxfId="849" priority="844" stopIfTrue="1" operator="equal">
      <formula>$B$5</formula>
    </cfRule>
  </conditionalFormatting>
  <conditionalFormatting sqref="BJ6:BM6">
    <cfRule type="cellIs" dxfId="848" priority="843" stopIfTrue="1" operator="equal">
      <formula>$B$5</formula>
    </cfRule>
  </conditionalFormatting>
  <conditionalFormatting sqref="BJ6:BM6">
    <cfRule type="cellIs" dxfId="847" priority="842" stopIfTrue="1" operator="equal">
      <formula>$B$5</formula>
    </cfRule>
  </conditionalFormatting>
  <conditionalFormatting sqref="BJ6:BM6">
    <cfRule type="cellIs" dxfId="846" priority="841" stopIfTrue="1" operator="equal">
      <formula>$B$5</formula>
    </cfRule>
  </conditionalFormatting>
  <conditionalFormatting sqref="BJ6:BM6">
    <cfRule type="cellIs" dxfId="845" priority="840" stopIfTrue="1" operator="equal">
      <formula>$B$5</formula>
    </cfRule>
  </conditionalFormatting>
  <conditionalFormatting sqref="BJ6:BM6">
    <cfRule type="cellIs" dxfId="844" priority="839" stopIfTrue="1" operator="equal">
      <formula>$B$5</formula>
    </cfRule>
  </conditionalFormatting>
  <conditionalFormatting sqref="BJ6:BM6">
    <cfRule type="cellIs" dxfId="843" priority="838" stopIfTrue="1" operator="equal">
      <formula>$B$5</formula>
    </cfRule>
  </conditionalFormatting>
  <conditionalFormatting sqref="BJ6:BL6">
    <cfRule type="cellIs" dxfId="842" priority="837" stopIfTrue="1" operator="equal">
      <formula>$B$5</formula>
    </cfRule>
  </conditionalFormatting>
  <conditionalFormatting sqref="BJ6:BM6">
    <cfRule type="cellIs" dxfId="841" priority="836" stopIfTrue="1" operator="equal">
      <formula>$B$5</formula>
    </cfRule>
  </conditionalFormatting>
  <conditionalFormatting sqref="BJ6:BM6">
    <cfRule type="cellIs" dxfId="840" priority="835" stopIfTrue="1" operator="equal">
      <formula>$B$5</formula>
    </cfRule>
  </conditionalFormatting>
  <conditionalFormatting sqref="BJ6:BM6">
    <cfRule type="cellIs" dxfId="839" priority="834" stopIfTrue="1" operator="equal">
      <formula>$B$5</formula>
    </cfRule>
  </conditionalFormatting>
  <conditionalFormatting sqref="BJ6:BM6">
    <cfRule type="cellIs" dxfId="838" priority="833" stopIfTrue="1" operator="equal">
      <formula>$B$5</formula>
    </cfRule>
  </conditionalFormatting>
  <conditionalFormatting sqref="BJ6:BM6">
    <cfRule type="cellIs" dxfId="837" priority="832" stopIfTrue="1" operator="equal">
      <formula>$B$5</formula>
    </cfRule>
  </conditionalFormatting>
  <conditionalFormatting sqref="BJ6:BM6">
    <cfRule type="cellIs" dxfId="836" priority="831" stopIfTrue="1" operator="equal">
      <formula>$B$5</formula>
    </cfRule>
  </conditionalFormatting>
  <conditionalFormatting sqref="BJ6:BM6">
    <cfRule type="cellIs" dxfId="835" priority="830" stopIfTrue="1" operator="equal">
      <formula>$B$5</formula>
    </cfRule>
  </conditionalFormatting>
  <conditionalFormatting sqref="BJ6:BM6">
    <cfRule type="cellIs" dxfId="834" priority="829" stopIfTrue="1" operator="equal">
      <formula>$B$5</formula>
    </cfRule>
  </conditionalFormatting>
  <conditionalFormatting sqref="BJ6:BM6">
    <cfRule type="cellIs" dxfId="833" priority="828" stopIfTrue="1" operator="equal">
      <formula>$B$5</formula>
    </cfRule>
  </conditionalFormatting>
  <conditionalFormatting sqref="BJ6:BM6">
    <cfRule type="cellIs" dxfId="832" priority="827" stopIfTrue="1" operator="equal">
      <formula>$B$5</formula>
    </cfRule>
  </conditionalFormatting>
  <conditionalFormatting sqref="BJ6:BL6">
    <cfRule type="cellIs" dxfId="831" priority="826" stopIfTrue="1" operator="equal">
      <formula>$B$5</formula>
    </cfRule>
  </conditionalFormatting>
  <conditionalFormatting sqref="BJ6:BM6">
    <cfRule type="cellIs" dxfId="830" priority="825" stopIfTrue="1" operator="equal">
      <formula>$B$5</formula>
    </cfRule>
  </conditionalFormatting>
  <conditionalFormatting sqref="BJ6:BM6">
    <cfRule type="cellIs" dxfId="829" priority="824" stopIfTrue="1" operator="equal">
      <formula>$B$5</formula>
    </cfRule>
  </conditionalFormatting>
  <conditionalFormatting sqref="BJ6:BM6">
    <cfRule type="cellIs" dxfId="828" priority="823" stopIfTrue="1" operator="equal">
      <formula>$B$5</formula>
    </cfRule>
  </conditionalFormatting>
  <conditionalFormatting sqref="BJ6:BM6">
    <cfRule type="cellIs" dxfId="827" priority="822" stopIfTrue="1" operator="equal">
      <formula>$B$5</formula>
    </cfRule>
  </conditionalFormatting>
  <conditionalFormatting sqref="BJ6:BM6">
    <cfRule type="cellIs" dxfId="826" priority="821" stopIfTrue="1" operator="equal">
      <formula>$B$5</formula>
    </cfRule>
  </conditionalFormatting>
  <conditionalFormatting sqref="BJ6:BM6">
    <cfRule type="cellIs" dxfId="825" priority="820" stopIfTrue="1" operator="equal">
      <formula>$B$5</formula>
    </cfRule>
  </conditionalFormatting>
  <conditionalFormatting sqref="BJ6:BM6">
    <cfRule type="cellIs" dxfId="824" priority="819" stopIfTrue="1" operator="equal">
      <formula>$B$5</formula>
    </cfRule>
  </conditionalFormatting>
  <conditionalFormatting sqref="BJ6:BM6">
    <cfRule type="cellIs" dxfId="823" priority="818" stopIfTrue="1" operator="equal">
      <formula>$B$5</formula>
    </cfRule>
  </conditionalFormatting>
  <conditionalFormatting sqref="BJ6:BL6">
    <cfRule type="cellIs" dxfId="822" priority="817" stopIfTrue="1" operator="equal">
      <formula>$B$5</formula>
    </cfRule>
  </conditionalFormatting>
  <conditionalFormatting sqref="BJ6:BM6">
    <cfRule type="cellIs" dxfId="821" priority="816" stopIfTrue="1" operator="equal">
      <formula>$B$5</formula>
    </cfRule>
  </conditionalFormatting>
  <conditionalFormatting sqref="BJ6:BM6">
    <cfRule type="cellIs" dxfId="820" priority="815" stopIfTrue="1" operator="equal">
      <formula>$B$5</formula>
    </cfRule>
  </conditionalFormatting>
  <conditionalFormatting sqref="BJ6:BM6">
    <cfRule type="cellIs" dxfId="819" priority="814" stopIfTrue="1" operator="equal">
      <formula>$B$5</formula>
    </cfRule>
  </conditionalFormatting>
  <conditionalFormatting sqref="BJ6:BM6">
    <cfRule type="cellIs" dxfId="818" priority="813" stopIfTrue="1" operator="equal">
      <formula>$B$5</formula>
    </cfRule>
  </conditionalFormatting>
  <conditionalFormatting sqref="BJ6:BM6">
    <cfRule type="cellIs" dxfId="817" priority="812" stopIfTrue="1" operator="equal">
      <formula>$B$5</formula>
    </cfRule>
  </conditionalFormatting>
  <conditionalFormatting sqref="BJ6:BM6">
    <cfRule type="cellIs" dxfId="816" priority="811" stopIfTrue="1" operator="equal">
      <formula>$B$5</formula>
    </cfRule>
  </conditionalFormatting>
  <conditionalFormatting sqref="BJ6:BM6">
    <cfRule type="cellIs" dxfId="815" priority="810" stopIfTrue="1" operator="equal">
      <formula>$B$5</formula>
    </cfRule>
  </conditionalFormatting>
  <conditionalFormatting sqref="BJ6:BM6">
    <cfRule type="cellIs" dxfId="814" priority="809" stopIfTrue="1" operator="equal">
      <formula>$B$5</formula>
    </cfRule>
  </conditionalFormatting>
  <conditionalFormatting sqref="BJ6:BM6">
    <cfRule type="cellIs" dxfId="813" priority="808" stopIfTrue="1" operator="equal">
      <formula>$B$5</formula>
    </cfRule>
  </conditionalFormatting>
  <conditionalFormatting sqref="BJ6:BL6">
    <cfRule type="cellIs" dxfId="812" priority="807" stopIfTrue="1" operator="equal">
      <formula>$B$5</formula>
    </cfRule>
  </conditionalFormatting>
  <conditionalFormatting sqref="BJ6:BM6">
    <cfRule type="cellIs" dxfId="811" priority="806" stopIfTrue="1" operator="equal">
      <formula>$B$5</formula>
    </cfRule>
  </conditionalFormatting>
  <conditionalFormatting sqref="BJ6:BM6">
    <cfRule type="cellIs" dxfId="810" priority="805" stopIfTrue="1" operator="equal">
      <formula>$B$5</formula>
    </cfRule>
  </conditionalFormatting>
  <conditionalFormatting sqref="BJ6:BM6">
    <cfRule type="cellIs" dxfId="809" priority="804" stopIfTrue="1" operator="equal">
      <formula>$B$5</formula>
    </cfRule>
  </conditionalFormatting>
  <conditionalFormatting sqref="BJ6:BM6">
    <cfRule type="cellIs" dxfId="808" priority="803" stopIfTrue="1" operator="equal">
      <formula>$B$5</formula>
    </cfRule>
  </conditionalFormatting>
  <conditionalFormatting sqref="BJ6:BM6">
    <cfRule type="cellIs" dxfId="807" priority="802" stopIfTrue="1" operator="equal">
      <formula>$B$5</formula>
    </cfRule>
  </conditionalFormatting>
  <conditionalFormatting sqref="BJ6:BM6">
    <cfRule type="cellIs" dxfId="806" priority="801" stopIfTrue="1" operator="equal">
      <formula>$B$5</formula>
    </cfRule>
  </conditionalFormatting>
  <conditionalFormatting sqref="BJ6:BM6">
    <cfRule type="cellIs" dxfId="805" priority="800" stopIfTrue="1" operator="equal">
      <formula>$B$5</formula>
    </cfRule>
  </conditionalFormatting>
  <conditionalFormatting sqref="BJ6:BL6">
    <cfRule type="cellIs" dxfId="804" priority="799" stopIfTrue="1" operator="equal">
      <formula>$B$5</formula>
    </cfRule>
  </conditionalFormatting>
  <conditionalFormatting sqref="BJ6:BM6">
    <cfRule type="cellIs" dxfId="803" priority="798" stopIfTrue="1" operator="equal">
      <formula>$B$5</formula>
    </cfRule>
  </conditionalFormatting>
  <conditionalFormatting sqref="BJ6:BM6">
    <cfRule type="cellIs" dxfId="802" priority="797" stopIfTrue="1" operator="equal">
      <formula>$B$5</formula>
    </cfRule>
  </conditionalFormatting>
  <conditionalFormatting sqref="BJ6:BM6">
    <cfRule type="cellIs" dxfId="801" priority="796" stopIfTrue="1" operator="equal">
      <formula>$B$5</formula>
    </cfRule>
  </conditionalFormatting>
  <conditionalFormatting sqref="BJ6:BM6">
    <cfRule type="cellIs" dxfId="800" priority="795" stopIfTrue="1" operator="equal">
      <formula>$B$5</formula>
    </cfRule>
  </conditionalFormatting>
  <conditionalFormatting sqref="BJ6:BM6">
    <cfRule type="cellIs" dxfId="799" priority="794" stopIfTrue="1" operator="equal">
      <formula>$B$5</formula>
    </cfRule>
  </conditionalFormatting>
  <conditionalFormatting sqref="BJ6:BM6">
    <cfRule type="cellIs" dxfId="798" priority="793" stopIfTrue="1" operator="equal">
      <formula>$B$5</formula>
    </cfRule>
  </conditionalFormatting>
  <conditionalFormatting sqref="BJ6:BL6">
    <cfRule type="cellIs" dxfId="797" priority="792" stopIfTrue="1" operator="equal">
      <formula>$B$5</formula>
    </cfRule>
  </conditionalFormatting>
  <conditionalFormatting sqref="BJ6:BM6">
    <cfRule type="cellIs" dxfId="796" priority="791" stopIfTrue="1" operator="equal">
      <formula>$B$5</formula>
    </cfRule>
  </conditionalFormatting>
  <conditionalFormatting sqref="BJ6:BM6">
    <cfRule type="cellIs" dxfId="795" priority="790" stopIfTrue="1" operator="equal">
      <formula>$B$5</formula>
    </cfRule>
  </conditionalFormatting>
  <conditionalFormatting sqref="BJ6:BM6">
    <cfRule type="cellIs" dxfId="794" priority="789" stopIfTrue="1" operator="equal">
      <formula>$B$5</formula>
    </cfRule>
  </conditionalFormatting>
  <conditionalFormatting sqref="BJ6:BM6">
    <cfRule type="cellIs" dxfId="793" priority="788" stopIfTrue="1" operator="equal">
      <formula>$B$5</formula>
    </cfRule>
  </conditionalFormatting>
  <conditionalFormatting sqref="BJ6:BM6">
    <cfRule type="cellIs" dxfId="792" priority="787" stopIfTrue="1" operator="equal">
      <formula>$B$5</formula>
    </cfRule>
  </conditionalFormatting>
  <conditionalFormatting sqref="BJ6:BL6">
    <cfRule type="cellIs" dxfId="791" priority="786" stopIfTrue="1" operator="equal">
      <formula>$B$5</formula>
    </cfRule>
  </conditionalFormatting>
  <conditionalFormatting sqref="BJ6:BM6">
    <cfRule type="cellIs" dxfId="790" priority="785" stopIfTrue="1" operator="equal">
      <formula>$B$5</formula>
    </cfRule>
  </conditionalFormatting>
  <conditionalFormatting sqref="BJ6:BM6">
    <cfRule type="cellIs" dxfId="789" priority="784" stopIfTrue="1" operator="equal">
      <formula>$B$5</formula>
    </cfRule>
  </conditionalFormatting>
  <conditionalFormatting sqref="BJ6:BM6">
    <cfRule type="cellIs" dxfId="788" priority="783" stopIfTrue="1" operator="equal">
      <formula>$B$5</formula>
    </cfRule>
  </conditionalFormatting>
  <conditionalFormatting sqref="BJ6:BM6">
    <cfRule type="cellIs" dxfId="787" priority="782" stopIfTrue="1" operator="equal">
      <formula>$B$5</formula>
    </cfRule>
  </conditionalFormatting>
  <conditionalFormatting sqref="BJ6:BL6">
    <cfRule type="cellIs" dxfId="786" priority="781" stopIfTrue="1" operator="equal">
      <formula>$B$5</formula>
    </cfRule>
  </conditionalFormatting>
  <conditionalFormatting sqref="BJ6:BM6">
    <cfRule type="cellIs" dxfId="785" priority="780" stopIfTrue="1" operator="equal">
      <formula>$B$5</formula>
    </cfRule>
  </conditionalFormatting>
  <conditionalFormatting sqref="BJ6:BM6">
    <cfRule type="cellIs" dxfId="784" priority="779" stopIfTrue="1" operator="equal">
      <formula>$B$5</formula>
    </cfRule>
  </conditionalFormatting>
  <conditionalFormatting sqref="BJ6:BM6">
    <cfRule type="cellIs" dxfId="783" priority="778" stopIfTrue="1" operator="equal">
      <formula>$B$5</formula>
    </cfRule>
  </conditionalFormatting>
  <conditionalFormatting sqref="BJ6:BL6">
    <cfRule type="cellIs" dxfId="782" priority="777" stopIfTrue="1" operator="equal">
      <formula>$B$5</formula>
    </cfRule>
  </conditionalFormatting>
  <conditionalFormatting sqref="BJ6:BM6">
    <cfRule type="cellIs" dxfId="781" priority="776" stopIfTrue="1" operator="equal">
      <formula>$B$5</formula>
    </cfRule>
  </conditionalFormatting>
  <conditionalFormatting sqref="BJ6:BM6">
    <cfRule type="cellIs" dxfId="780" priority="775" stopIfTrue="1" operator="equal">
      <formula>$B$5</formula>
    </cfRule>
  </conditionalFormatting>
  <conditionalFormatting sqref="BJ6:BL6">
    <cfRule type="cellIs" dxfId="779" priority="774" stopIfTrue="1" operator="equal">
      <formula>$B$5</formula>
    </cfRule>
  </conditionalFormatting>
  <conditionalFormatting sqref="BJ6:BM6">
    <cfRule type="cellIs" dxfId="778" priority="773" stopIfTrue="1" operator="equal">
      <formula>$B$5</formula>
    </cfRule>
  </conditionalFormatting>
  <conditionalFormatting sqref="BJ6:BL6">
    <cfRule type="cellIs" dxfId="777" priority="772" stopIfTrue="1" operator="equal">
      <formula>$B$5</formula>
    </cfRule>
  </conditionalFormatting>
  <conditionalFormatting sqref="BJ6:BM6">
    <cfRule type="cellIs" dxfId="776" priority="771" stopIfTrue="1" operator="equal">
      <formula>$B$5</formula>
    </cfRule>
  </conditionalFormatting>
  <conditionalFormatting sqref="BJ6:BM6">
    <cfRule type="cellIs" dxfId="775" priority="770" stopIfTrue="1" operator="equal">
      <formula>$B$5</formula>
    </cfRule>
  </conditionalFormatting>
  <conditionalFormatting sqref="BK8:BK38">
    <cfRule type="expression" dxfId="774" priority="769" stopIfTrue="1">
      <formula>BK8=TODAY()</formula>
    </cfRule>
  </conditionalFormatting>
  <conditionalFormatting sqref="BJ6:BM6">
    <cfRule type="cellIs" dxfId="773" priority="768" stopIfTrue="1" operator="equal">
      <formula>$B$5</formula>
    </cfRule>
  </conditionalFormatting>
  <conditionalFormatting sqref="BJ6:BM6">
    <cfRule type="cellIs" dxfId="772" priority="767" stopIfTrue="1" operator="equal">
      <formula>$B$5</formula>
    </cfRule>
  </conditionalFormatting>
  <conditionalFormatting sqref="BJ6:BM6">
    <cfRule type="cellIs" dxfId="771" priority="766" stopIfTrue="1" operator="equal">
      <formula>$B$5</formula>
    </cfRule>
  </conditionalFormatting>
  <conditionalFormatting sqref="BJ6:BM6">
    <cfRule type="cellIs" dxfId="770" priority="765" stopIfTrue="1" operator="equal">
      <formula>$B$5</formula>
    </cfRule>
  </conditionalFormatting>
  <conditionalFormatting sqref="BJ6:BM6">
    <cfRule type="cellIs" dxfId="769" priority="764" stopIfTrue="1" operator="equal">
      <formula>$B$5</formula>
    </cfRule>
  </conditionalFormatting>
  <conditionalFormatting sqref="BJ6:BM6">
    <cfRule type="cellIs" dxfId="768" priority="763" stopIfTrue="1" operator="equal">
      <formula>$B$5</formula>
    </cfRule>
  </conditionalFormatting>
  <conditionalFormatting sqref="BJ6:BM6">
    <cfRule type="cellIs" dxfId="767" priority="762" stopIfTrue="1" operator="equal">
      <formula>$B$5</formula>
    </cfRule>
  </conditionalFormatting>
  <conditionalFormatting sqref="BJ6:BM6">
    <cfRule type="cellIs" dxfId="766" priority="761" stopIfTrue="1" operator="equal">
      <formula>$B$5</formula>
    </cfRule>
  </conditionalFormatting>
  <conditionalFormatting sqref="BJ6:BM6">
    <cfRule type="cellIs" dxfId="765" priority="760" stopIfTrue="1" operator="equal">
      <formula>$B$5</formula>
    </cfRule>
  </conditionalFormatting>
  <conditionalFormatting sqref="BJ6:BL6">
    <cfRule type="cellIs" dxfId="764" priority="759" stopIfTrue="1" operator="equal">
      <formula>$B$5</formula>
    </cfRule>
  </conditionalFormatting>
  <conditionalFormatting sqref="BJ6:BM6">
    <cfRule type="cellIs" dxfId="763" priority="758" stopIfTrue="1" operator="equal">
      <formula>$B$5</formula>
    </cfRule>
  </conditionalFormatting>
  <conditionalFormatting sqref="BJ6:BM6">
    <cfRule type="cellIs" dxfId="762" priority="757" stopIfTrue="1" operator="equal">
      <formula>$B$5</formula>
    </cfRule>
  </conditionalFormatting>
  <conditionalFormatting sqref="BJ6:BM6">
    <cfRule type="cellIs" dxfId="761" priority="756" stopIfTrue="1" operator="equal">
      <formula>$B$5</formula>
    </cfRule>
  </conditionalFormatting>
  <conditionalFormatting sqref="BJ6:BM6">
    <cfRule type="cellIs" dxfId="760" priority="755" stopIfTrue="1" operator="equal">
      <formula>$B$5</formula>
    </cfRule>
  </conditionalFormatting>
  <conditionalFormatting sqref="BJ6:BM6">
    <cfRule type="cellIs" dxfId="759" priority="754" stopIfTrue="1" operator="equal">
      <formula>$B$5</formula>
    </cfRule>
  </conditionalFormatting>
  <conditionalFormatting sqref="BJ6:BM6">
    <cfRule type="cellIs" dxfId="758" priority="753" stopIfTrue="1" operator="equal">
      <formula>$B$5</formula>
    </cfRule>
  </conditionalFormatting>
  <conditionalFormatting sqref="BJ6:BM6">
    <cfRule type="cellIs" dxfId="757" priority="752" stopIfTrue="1" operator="equal">
      <formula>$B$5</formula>
    </cfRule>
  </conditionalFormatting>
  <conditionalFormatting sqref="BJ6:BM6">
    <cfRule type="cellIs" dxfId="756" priority="751" stopIfTrue="1" operator="equal">
      <formula>$B$5</formula>
    </cfRule>
  </conditionalFormatting>
  <conditionalFormatting sqref="BJ6:BL6">
    <cfRule type="cellIs" dxfId="755" priority="750" stopIfTrue="1" operator="equal">
      <formula>$B$5</formula>
    </cfRule>
  </conditionalFormatting>
  <conditionalFormatting sqref="BJ6:BM6">
    <cfRule type="cellIs" dxfId="754" priority="749" stopIfTrue="1" operator="equal">
      <formula>$B$5</formula>
    </cfRule>
  </conditionalFormatting>
  <conditionalFormatting sqref="BJ6:BM6">
    <cfRule type="cellIs" dxfId="753" priority="748" stopIfTrue="1" operator="equal">
      <formula>$B$5</formula>
    </cfRule>
  </conditionalFormatting>
  <conditionalFormatting sqref="BJ6:BM6">
    <cfRule type="cellIs" dxfId="752" priority="747" stopIfTrue="1" operator="equal">
      <formula>$B$5</formula>
    </cfRule>
  </conditionalFormatting>
  <conditionalFormatting sqref="BJ6:BM6">
    <cfRule type="cellIs" dxfId="751" priority="746" stopIfTrue="1" operator="equal">
      <formula>$B$5</formula>
    </cfRule>
  </conditionalFormatting>
  <conditionalFormatting sqref="BJ6:BM6">
    <cfRule type="cellIs" dxfId="750" priority="745" stopIfTrue="1" operator="equal">
      <formula>$B$5</formula>
    </cfRule>
  </conditionalFormatting>
  <conditionalFormatting sqref="BJ6:BM6">
    <cfRule type="cellIs" dxfId="749" priority="744" stopIfTrue="1" operator="equal">
      <formula>$B$5</formula>
    </cfRule>
  </conditionalFormatting>
  <conditionalFormatting sqref="BJ6:BM6">
    <cfRule type="cellIs" dxfId="748" priority="743" stopIfTrue="1" operator="equal">
      <formula>$B$5</formula>
    </cfRule>
  </conditionalFormatting>
  <conditionalFormatting sqref="BJ6:BM6">
    <cfRule type="cellIs" dxfId="747" priority="742" stopIfTrue="1" operator="equal">
      <formula>$B$5</formula>
    </cfRule>
  </conditionalFormatting>
  <conditionalFormatting sqref="BJ6:BM6">
    <cfRule type="cellIs" dxfId="746" priority="741" stopIfTrue="1" operator="equal">
      <formula>$B$5</formula>
    </cfRule>
  </conditionalFormatting>
  <conditionalFormatting sqref="BJ6:BL6">
    <cfRule type="cellIs" dxfId="745" priority="740" stopIfTrue="1" operator="equal">
      <formula>$B$5</formula>
    </cfRule>
  </conditionalFormatting>
  <conditionalFormatting sqref="BJ6:BM6">
    <cfRule type="cellIs" dxfId="744" priority="739" stopIfTrue="1" operator="equal">
      <formula>$B$5</formula>
    </cfRule>
  </conditionalFormatting>
  <conditionalFormatting sqref="BJ6:BM6">
    <cfRule type="cellIs" dxfId="743" priority="738" stopIfTrue="1" operator="equal">
      <formula>$B$5</formula>
    </cfRule>
  </conditionalFormatting>
  <conditionalFormatting sqref="BJ6:BM6">
    <cfRule type="cellIs" dxfId="742" priority="737" stopIfTrue="1" operator="equal">
      <formula>$B$5</formula>
    </cfRule>
  </conditionalFormatting>
  <conditionalFormatting sqref="BJ6:BM6">
    <cfRule type="cellIs" dxfId="741" priority="736" stopIfTrue="1" operator="equal">
      <formula>$B$5</formula>
    </cfRule>
  </conditionalFormatting>
  <conditionalFormatting sqref="BJ6:BM6">
    <cfRule type="cellIs" dxfId="740" priority="735" stopIfTrue="1" operator="equal">
      <formula>$B$5</formula>
    </cfRule>
  </conditionalFormatting>
  <conditionalFormatting sqref="BJ6:BM6">
    <cfRule type="cellIs" dxfId="739" priority="734" stopIfTrue="1" operator="equal">
      <formula>$B$5</formula>
    </cfRule>
  </conditionalFormatting>
  <conditionalFormatting sqref="BJ6:BM6">
    <cfRule type="cellIs" dxfId="738" priority="733" stopIfTrue="1" operator="equal">
      <formula>$B$5</formula>
    </cfRule>
  </conditionalFormatting>
  <conditionalFormatting sqref="BJ6:BL6">
    <cfRule type="cellIs" dxfId="737" priority="732" stopIfTrue="1" operator="equal">
      <formula>$B$5</formula>
    </cfRule>
  </conditionalFormatting>
  <conditionalFormatting sqref="BJ6:BM6">
    <cfRule type="cellIs" dxfId="736" priority="731" stopIfTrue="1" operator="equal">
      <formula>$B$5</formula>
    </cfRule>
  </conditionalFormatting>
  <conditionalFormatting sqref="BJ6:BM6">
    <cfRule type="cellIs" dxfId="735" priority="730" stopIfTrue="1" operator="equal">
      <formula>$B$5</formula>
    </cfRule>
  </conditionalFormatting>
  <conditionalFormatting sqref="BJ6:BM6">
    <cfRule type="cellIs" dxfId="734" priority="729" stopIfTrue="1" operator="equal">
      <formula>$B$5</formula>
    </cfRule>
  </conditionalFormatting>
  <conditionalFormatting sqref="BJ6:BM6">
    <cfRule type="cellIs" dxfId="733" priority="728" stopIfTrue="1" operator="equal">
      <formula>$B$5</formula>
    </cfRule>
  </conditionalFormatting>
  <conditionalFormatting sqref="BJ6:BM6">
    <cfRule type="cellIs" dxfId="732" priority="727" stopIfTrue="1" operator="equal">
      <formula>$B$5</formula>
    </cfRule>
  </conditionalFormatting>
  <conditionalFormatting sqref="BJ6:BM6">
    <cfRule type="cellIs" dxfId="731" priority="726" stopIfTrue="1" operator="equal">
      <formula>$B$5</formula>
    </cfRule>
  </conditionalFormatting>
  <conditionalFormatting sqref="BJ6:BL6">
    <cfRule type="cellIs" dxfId="730" priority="725" stopIfTrue="1" operator="equal">
      <formula>$B$5</formula>
    </cfRule>
  </conditionalFormatting>
  <conditionalFormatting sqref="BJ6:BM6">
    <cfRule type="cellIs" dxfId="729" priority="724" stopIfTrue="1" operator="equal">
      <formula>$B$5</formula>
    </cfRule>
  </conditionalFormatting>
  <conditionalFormatting sqref="BJ6:BM6">
    <cfRule type="cellIs" dxfId="728" priority="723" stopIfTrue="1" operator="equal">
      <formula>$B$5</formula>
    </cfRule>
  </conditionalFormatting>
  <conditionalFormatting sqref="BJ6:BM6">
    <cfRule type="cellIs" dxfId="727" priority="722" stopIfTrue="1" operator="equal">
      <formula>$B$5</formula>
    </cfRule>
  </conditionalFormatting>
  <conditionalFormatting sqref="BJ6:BM6">
    <cfRule type="cellIs" dxfId="726" priority="721" stopIfTrue="1" operator="equal">
      <formula>$B$5</formula>
    </cfRule>
  </conditionalFormatting>
  <conditionalFormatting sqref="BJ6:BM6">
    <cfRule type="cellIs" dxfId="725" priority="720" stopIfTrue="1" operator="equal">
      <formula>$B$5</formula>
    </cfRule>
  </conditionalFormatting>
  <conditionalFormatting sqref="BJ6:BL6">
    <cfRule type="cellIs" dxfId="724" priority="719" stopIfTrue="1" operator="equal">
      <formula>$B$5</formula>
    </cfRule>
  </conditionalFormatting>
  <conditionalFormatting sqref="BJ6:BM6">
    <cfRule type="cellIs" dxfId="723" priority="718" stopIfTrue="1" operator="equal">
      <formula>$B$5</formula>
    </cfRule>
  </conditionalFormatting>
  <conditionalFormatting sqref="BJ6:BM6">
    <cfRule type="cellIs" dxfId="722" priority="717" stopIfTrue="1" operator="equal">
      <formula>$B$5</formula>
    </cfRule>
  </conditionalFormatting>
  <conditionalFormatting sqref="BJ6:BM6">
    <cfRule type="cellIs" dxfId="721" priority="716" stopIfTrue="1" operator="equal">
      <formula>$B$5</formula>
    </cfRule>
  </conditionalFormatting>
  <conditionalFormatting sqref="BJ6:BM6">
    <cfRule type="cellIs" dxfId="720" priority="715" stopIfTrue="1" operator="equal">
      <formula>$B$5</formula>
    </cfRule>
  </conditionalFormatting>
  <conditionalFormatting sqref="BJ6:BL6">
    <cfRule type="cellIs" dxfId="719" priority="714" stopIfTrue="1" operator="equal">
      <formula>$B$5</formula>
    </cfRule>
  </conditionalFormatting>
  <conditionalFormatting sqref="BJ6:BM6">
    <cfRule type="cellIs" dxfId="718" priority="713" stopIfTrue="1" operator="equal">
      <formula>$B$5</formula>
    </cfRule>
  </conditionalFormatting>
  <conditionalFormatting sqref="BJ6:BM6">
    <cfRule type="cellIs" dxfId="717" priority="712" stopIfTrue="1" operator="equal">
      <formula>$B$5</formula>
    </cfRule>
  </conditionalFormatting>
  <conditionalFormatting sqref="BJ6:BM6">
    <cfRule type="cellIs" dxfId="716" priority="711" stopIfTrue="1" operator="equal">
      <formula>$B$5</formula>
    </cfRule>
  </conditionalFormatting>
  <conditionalFormatting sqref="BJ6:BL6">
    <cfRule type="cellIs" dxfId="715" priority="710" stopIfTrue="1" operator="equal">
      <formula>$B$5</formula>
    </cfRule>
  </conditionalFormatting>
  <conditionalFormatting sqref="BJ6:BM6">
    <cfRule type="cellIs" dxfId="714" priority="709" stopIfTrue="1" operator="equal">
      <formula>$B$5</formula>
    </cfRule>
  </conditionalFormatting>
  <conditionalFormatting sqref="BJ6:BM6">
    <cfRule type="cellIs" dxfId="713" priority="708" stopIfTrue="1" operator="equal">
      <formula>$B$5</formula>
    </cfRule>
  </conditionalFormatting>
  <conditionalFormatting sqref="BJ6:BL6">
    <cfRule type="cellIs" dxfId="712" priority="707" stopIfTrue="1" operator="equal">
      <formula>$B$5</formula>
    </cfRule>
  </conditionalFormatting>
  <conditionalFormatting sqref="BJ6:BM6">
    <cfRule type="cellIs" dxfId="711" priority="706" stopIfTrue="1" operator="equal">
      <formula>$B$5</formula>
    </cfRule>
  </conditionalFormatting>
  <conditionalFormatting sqref="BJ6:BL6">
    <cfRule type="cellIs" dxfId="710" priority="705" stopIfTrue="1" operator="equal">
      <formula>$B$5</formula>
    </cfRule>
  </conditionalFormatting>
  <conditionalFormatting sqref="BJ6:BM6">
    <cfRule type="cellIs" dxfId="709" priority="704" stopIfTrue="1" operator="equal">
      <formula>$B$5</formula>
    </cfRule>
  </conditionalFormatting>
  <conditionalFormatting sqref="BJ6:BM6">
    <cfRule type="cellIs" dxfId="708" priority="703" stopIfTrue="1" operator="equal">
      <formula>$B$5</formula>
    </cfRule>
  </conditionalFormatting>
  <conditionalFormatting sqref="BK8:BK38">
    <cfRule type="expression" dxfId="707" priority="702" stopIfTrue="1">
      <formula>BK8=TODAY()</formula>
    </cfRule>
  </conditionalFormatting>
  <conditionalFormatting sqref="BJ6:BM6">
    <cfRule type="cellIs" dxfId="706" priority="701" stopIfTrue="1" operator="equal">
      <formula>$B$5</formula>
    </cfRule>
  </conditionalFormatting>
  <conditionalFormatting sqref="BJ6:BM6">
    <cfRule type="cellIs" dxfId="705" priority="700" stopIfTrue="1" operator="equal">
      <formula>$B$5</formula>
    </cfRule>
  </conditionalFormatting>
  <conditionalFormatting sqref="BJ6:BM6">
    <cfRule type="cellIs" dxfId="704" priority="699" stopIfTrue="1" operator="equal">
      <formula>$B$5</formula>
    </cfRule>
  </conditionalFormatting>
  <conditionalFormatting sqref="BJ6:BM6">
    <cfRule type="cellIs" dxfId="703" priority="698" stopIfTrue="1" operator="equal">
      <formula>$B$5</formula>
    </cfRule>
  </conditionalFormatting>
  <conditionalFormatting sqref="BJ6:BM6">
    <cfRule type="cellIs" dxfId="702" priority="697" stopIfTrue="1" operator="equal">
      <formula>$B$5</formula>
    </cfRule>
  </conditionalFormatting>
  <conditionalFormatting sqref="BJ6:BM6">
    <cfRule type="cellIs" dxfId="701" priority="696" stopIfTrue="1" operator="equal">
      <formula>$B$5</formula>
    </cfRule>
  </conditionalFormatting>
  <conditionalFormatting sqref="BJ6:BM6">
    <cfRule type="cellIs" dxfId="700" priority="695" stopIfTrue="1" operator="equal">
      <formula>$B$5</formula>
    </cfRule>
  </conditionalFormatting>
  <conditionalFormatting sqref="BJ6:BL6">
    <cfRule type="cellIs" dxfId="699" priority="694" stopIfTrue="1" operator="equal">
      <formula>$B$5</formula>
    </cfRule>
  </conditionalFormatting>
  <conditionalFormatting sqref="BJ6:BM6">
    <cfRule type="cellIs" dxfId="698" priority="693" stopIfTrue="1" operator="equal">
      <formula>$B$5</formula>
    </cfRule>
  </conditionalFormatting>
  <conditionalFormatting sqref="BJ6:BM6">
    <cfRule type="cellIs" dxfId="697" priority="692" stopIfTrue="1" operator="equal">
      <formula>$B$5</formula>
    </cfRule>
  </conditionalFormatting>
  <conditionalFormatting sqref="BJ6:BM6">
    <cfRule type="cellIs" dxfId="696" priority="691" stopIfTrue="1" operator="equal">
      <formula>$B$5</formula>
    </cfRule>
  </conditionalFormatting>
  <conditionalFormatting sqref="BJ6:BM6">
    <cfRule type="cellIs" dxfId="695" priority="690" stopIfTrue="1" operator="equal">
      <formula>$B$5</formula>
    </cfRule>
  </conditionalFormatting>
  <conditionalFormatting sqref="BJ6:BM6">
    <cfRule type="cellIs" dxfId="694" priority="689" stopIfTrue="1" operator="equal">
      <formula>$B$5</formula>
    </cfRule>
  </conditionalFormatting>
  <conditionalFormatting sqref="BJ6:BM6">
    <cfRule type="cellIs" dxfId="693" priority="688" stopIfTrue="1" operator="equal">
      <formula>$B$5</formula>
    </cfRule>
  </conditionalFormatting>
  <conditionalFormatting sqref="BJ6:BM6">
    <cfRule type="cellIs" dxfId="692" priority="687" stopIfTrue="1" operator="equal">
      <formula>$B$5</formula>
    </cfRule>
  </conditionalFormatting>
  <conditionalFormatting sqref="BJ6:BM6">
    <cfRule type="cellIs" dxfId="691" priority="686" stopIfTrue="1" operator="equal">
      <formula>$B$5</formula>
    </cfRule>
  </conditionalFormatting>
  <conditionalFormatting sqref="BJ6:BM6">
    <cfRule type="cellIs" dxfId="690" priority="685" stopIfTrue="1" operator="equal">
      <formula>$B$5</formula>
    </cfRule>
  </conditionalFormatting>
  <conditionalFormatting sqref="BJ6:BL6">
    <cfRule type="cellIs" dxfId="689" priority="684" stopIfTrue="1" operator="equal">
      <formula>$B$5</formula>
    </cfRule>
  </conditionalFormatting>
  <conditionalFormatting sqref="BJ6:BM6">
    <cfRule type="cellIs" dxfId="688" priority="683" stopIfTrue="1" operator="equal">
      <formula>$B$5</formula>
    </cfRule>
  </conditionalFormatting>
  <conditionalFormatting sqref="BJ6:BM6">
    <cfRule type="cellIs" dxfId="687" priority="682" stopIfTrue="1" operator="equal">
      <formula>$B$5</formula>
    </cfRule>
  </conditionalFormatting>
  <conditionalFormatting sqref="BJ6:BM6">
    <cfRule type="cellIs" dxfId="686" priority="681" stopIfTrue="1" operator="equal">
      <formula>$B$5</formula>
    </cfRule>
  </conditionalFormatting>
  <conditionalFormatting sqref="BJ6:BM6">
    <cfRule type="cellIs" dxfId="685" priority="680" stopIfTrue="1" operator="equal">
      <formula>$B$5</formula>
    </cfRule>
  </conditionalFormatting>
  <conditionalFormatting sqref="BJ6:BM6">
    <cfRule type="cellIs" dxfId="684" priority="679" stopIfTrue="1" operator="equal">
      <formula>$B$5</formula>
    </cfRule>
  </conditionalFormatting>
  <conditionalFormatting sqref="BJ6:BM6">
    <cfRule type="cellIs" dxfId="683" priority="678" stopIfTrue="1" operator="equal">
      <formula>$B$5</formula>
    </cfRule>
  </conditionalFormatting>
  <conditionalFormatting sqref="BJ6:BM6">
    <cfRule type="cellIs" dxfId="682" priority="677" stopIfTrue="1" operator="equal">
      <formula>$B$5</formula>
    </cfRule>
  </conditionalFormatting>
  <conditionalFormatting sqref="BJ6:BL6">
    <cfRule type="cellIs" dxfId="681" priority="676" stopIfTrue="1" operator="equal">
      <formula>$B$5</formula>
    </cfRule>
  </conditionalFormatting>
  <conditionalFormatting sqref="BJ6:BM6">
    <cfRule type="cellIs" dxfId="680" priority="675" stopIfTrue="1" operator="equal">
      <formula>$B$5</formula>
    </cfRule>
  </conditionalFormatting>
  <conditionalFormatting sqref="BJ6:BM6">
    <cfRule type="cellIs" dxfId="679" priority="674" stopIfTrue="1" operator="equal">
      <formula>$B$5</formula>
    </cfRule>
  </conditionalFormatting>
  <conditionalFormatting sqref="BJ6:BM6">
    <cfRule type="cellIs" dxfId="678" priority="673" stopIfTrue="1" operator="equal">
      <formula>$B$5</formula>
    </cfRule>
  </conditionalFormatting>
  <conditionalFormatting sqref="BJ6:BM6">
    <cfRule type="cellIs" dxfId="677" priority="672" stopIfTrue="1" operator="equal">
      <formula>$B$5</formula>
    </cfRule>
  </conditionalFormatting>
  <conditionalFormatting sqref="BJ6:BM6">
    <cfRule type="cellIs" dxfId="676" priority="671" stopIfTrue="1" operator="equal">
      <formula>$B$5</formula>
    </cfRule>
  </conditionalFormatting>
  <conditionalFormatting sqref="BJ6:BM6">
    <cfRule type="cellIs" dxfId="675" priority="670" stopIfTrue="1" operator="equal">
      <formula>$B$5</formula>
    </cfRule>
  </conditionalFormatting>
  <conditionalFormatting sqref="BJ6:BL6">
    <cfRule type="cellIs" dxfId="674" priority="669" stopIfTrue="1" operator="equal">
      <formula>$B$5</formula>
    </cfRule>
  </conditionalFormatting>
  <conditionalFormatting sqref="BJ6:BM6">
    <cfRule type="cellIs" dxfId="673" priority="668" stopIfTrue="1" operator="equal">
      <formula>$B$5</formula>
    </cfRule>
  </conditionalFormatting>
  <conditionalFormatting sqref="BJ6:BM6">
    <cfRule type="cellIs" dxfId="672" priority="667" stopIfTrue="1" operator="equal">
      <formula>$B$5</formula>
    </cfRule>
  </conditionalFormatting>
  <conditionalFormatting sqref="BJ6:BM6">
    <cfRule type="cellIs" dxfId="671" priority="666" stopIfTrue="1" operator="equal">
      <formula>$B$5</formula>
    </cfRule>
  </conditionalFormatting>
  <conditionalFormatting sqref="BJ6:BM6">
    <cfRule type="cellIs" dxfId="670" priority="665" stopIfTrue="1" operator="equal">
      <formula>$B$5</formula>
    </cfRule>
  </conditionalFormatting>
  <conditionalFormatting sqref="BJ6:BM6">
    <cfRule type="cellIs" dxfId="669" priority="664" stopIfTrue="1" operator="equal">
      <formula>$B$5</formula>
    </cfRule>
  </conditionalFormatting>
  <conditionalFormatting sqref="BJ6:BL6">
    <cfRule type="cellIs" dxfId="668" priority="663" stopIfTrue="1" operator="equal">
      <formula>$B$5</formula>
    </cfRule>
  </conditionalFormatting>
  <conditionalFormatting sqref="BJ6:BM6">
    <cfRule type="cellIs" dxfId="667" priority="662" stopIfTrue="1" operator="equal">
      <formula>$B$5</formula>
    </cfRule>
  </conditionalFormatting>
  <conditionalFormatting sqref="BJ6:BM6">
    <cfRule type="cellIs" dxfId="666" priority="661" stopIfTrue="1" operator="equal">
      <formula>$B$5</formula>
    </cfRule>
  </conditionalFormatting>
  <conditionalFormatting sqref="BJ6:BM6">
    <cfRule type="cellIs" dxfId="665" priority="660" stopIfTrue="1" operator="equal">
      <formula>$B$5</formula>
    </cfRule>
  </conditionalFormatting>
  <conditionalFormatting sqref="BJ6:BM6">
    <cfRule type="cellIs" dxfId="664" priority="659" stopIfTrue="1" operator="equal">
      <formula>$B$5</formula>
    </cfRule>
  </conditionalFormatting>
  <conditionalFormatting sqref="BJ6:BL6">
    <cfRule type="cellIs" dxfId="663" priority="658" stopIfTrue="1" operator="equal">
      <formula>$B$5</formula>
    </cfRule>
  </conditionalFormatting>
  <conditionalFormatting sqref="BJ6:BM6">
    <cfRule type="cellIs" dxfId="662" priority="657" stopIfTrue="1" operator="equal">
      <formula>$B$5</formula>
    </cfRule>
  </conditionalFormatting>
  <conditionalFormatting sqref="BJ6:BM6">
    <cfRule type="cellIs" dxfId="661" priority="656" stopIfTrue="1" operator="equal">
      <formula>$B$5</formula>
    </cfRule>
  </conditionalFormatting>
  <conditionalFormatting sqref="BJ6:BM6">
    <cfRule type="cellIs" dxfId="660" priority="655" stopIfTrue="1" operator="equal">
      <formula>$B$5</formula>
    </cfRule>
  </conditionalFormatting>
  <conditionalFormatting sqref="BJ6:BL6">
    <cfRule type="cellIs" dxfId="659" priority="654" stopIfTrue="1" operator="equal">
      <formula>$B$5</formula>
    </cfRule>
  </conditionalFormatting>
  <conditionalFormatting sqref="BJ6:BM6">
    <cfRule type="cellIs" dxfId="658" priority="653" stopIfTrue="1" operator="equal">
      <formula>$B$5</formula>
    </cfRule>
  </conditionalFormatting>
  <conditionalFormatting sqref="BJ6:BM6">
    <cfRule type="cellIs" dxfId="657" priority="652" stopIfTrue="1" operator="equal">
      <formula>$B$5</formula>
    </cfRule>
  </conditionalFormatting>
  <conditionalFormatting sqref="BJ6:BL6">
    <cfRule type="cellIs" dxfId="656" priority="651" stopIfTrue="1" operator="equal">
      <formula>$B$5</formula>
    </cfRule>
  </conditionalFormatting>
  <conditionalFormatting sqref="BJ6:BM6">
    <cfRule type="cellIs" dxfId="655" priority="650" stopIfTrue="1" operator="equal">
      <formula>$B$5</formula>
    </cfRule>
  </conditionalFormatting>
  <conditionalFormatting sqref="BJ6:BL6">
    <cfRule type="cellIs" dxfId="654" priority="649" stopIfTrue="1" operator="equal">
      <formula>$B$5</formula>
    </cfRule>
  </conditionalFormatting>
  <conditionalFormatting sqref="BJ6:BM6">
    <cfRule type="cellIs" dxfId="653" priority="648" stopIfTrue="1" operator="equal">
      <formula>$B$5</formula>
    </cfRule>
  </conditionalFormatting>
  <conditionalFormatting sqref="BJ6:BM6">
    <cfRule type="cellIs" dxfId="652" priority="647" stopIfTrue="1" operator="equal">
      <formula>$B$5</formula>
    </cfRule>
  </conditionalFormatting>
  <conditionalFormatting sqref="BK8:BK38">
    <cfRule type="expression" dxfId="651" priority="646" stopIfTrue="1">
      <formula>BK8=TODAY()</formula>
    </cfRule>
  </conditionalFormatting>
  <conditionalFormatting sqref="BJ6:BM6">
    <cfRule type="cellIs" dxfId="650" priority="645" stopIfTrue="1" operator="equal">
      <formula>$B$5</formula>
    </cfRule>
  </conditionalFormatting>
  <conditionalFormatting sqref="BJ6:BM6">
    <cfRule type="cellIs" dxfId="649" priority="644" stopIfTrue="1" operator="equal">
      <formula>$B$5</formula>
    </cfRule>
  </conditionalFormatting>
  <conditionalFormatting sqref="BJ6:BM6">
    <cfRule type="cellIs" dxfId="648" priority="643" stopIfTrue="1" operator="equal">
      <formula>$B$5</formula>
    </cfRule>
  </conditionalFormatting>
  <conditionalFormatting sqref="BJ6:BM6">
    <cfRule type="cellIs" dxfId="647" priority="642" stopIfTrue="1" operator="equal">
      <formula>$B$5</formula>
    </cfRule>
  </conditionalFormatting>
  <conditionalFormatting sqref="BJ6:BM6">
    <cfRule type="cellIs" dxfId="646" priority="641" stopIfTrue="1" operator="equal">
      <formula>$B$5</formula>
    </cfRule>
  </conditionalFormatting>
  <conditionalFormatting sqref="BJ6:BM6">
    <cfRule type="cellIs" dxfId="645" priority="640" stopIfTrue="1" operator="equal">
      <formula>$B$5</formula>
    </cfRule>
  </conditionalFormatting>
  <conditionalFormatting sqref="BJ6:BM6">
    <cfRule type="cellIs" dxfId="644" priority="639" stopIfTrue="1" operator="equal">
      <formula>$B$5</formula>
    </cfRule>
  </conditionalFormatting>
  <conditionalFormatting sqref="BJ6:BM6">
    <cfRule type="cellIs" dxfId="643" priority="638" stopIfTrue="1" operator="equal">
      <formula>$B$5</formula>
    </cfRule>
  </conditionalFormatting>
  <conditionalFormatting sqref="BJ6:BL6">
    <cfRule type="cellIs" dxfId="642" priority="637" stopIfTrue="1" operator="equal">
      <formula>$B$5</formula>
    </cfRule>
  </conditionalFormatting>
  <conditionalFormatting sqref="BJ6:BM6">
    <cfRule type="cellIs" dxfId="641" priority="636" stopIfTrue="1" operator="equal">
      <formula>$B$5</formula>
    </cfRule>
  </conditionalFormatting>
  <conditionalFormatting sqref="BJ6:BM6">
    <cfRule type="cellIs" dxfId="640" priority="635" stopIfTrue="1" operator="equal">
      <formula>$B$5</formula>
    </cfRule>
  </conditionalFormatting>
  <conditionalFormatting sqref="BJ6:BM6">
    <cfRule type="cellIs" dxfId="639" priority="634" stopIfTrue="1" operator="equal">
      <formula>$B$5</formula>
    </cfRule>
  </conditionalFormatting>
  <conditionalFormatting sqref="BJ6:BM6">
    <cfRule type="cellIs" dxfId="638" priority="633" stopIfTrue="1" operator="equal">
      <formula>$B$5</formula>
    </cfRule>
  </conditionalFormatting>
  <conditionalFormatting sqref="BJ6:BM6">
    <cfRule type="cellIs" dxfId="637" priority="632" stopIfTrue="1" operator="equal">
      <formula>$B$5</formula>
    </cfRule>
  </conditionalFormatting>
  <conditionalFormatting sqref="BJ6:BM6">
    <cfRule type="cellIs" dxfId="636" priority="631" stopIfTrue="1" operator="equal">
      <formula>$B$5</formula>
    </cfRule>
  </conditionalFormatting>
  <conditionalFormatting sqref="BJ6:BM6">
    <cfRule type="cellIs" dxfId="635" priority="630" stopIfTrue="1" operator="equal">
      <formula>$B$5</formula>
    </cfRule>
  </conditionalFormatting>
  <conditionalFormatting sqref="BJ6:BL6">
    <cfRule type="cellIs" dxfId="634" priority="629" stopIfTrue="1" operator="equal">
      <formula>$B$5</formula>
    </cfRule>
  </conditionalFormatting>
  <conditionalFormatting sqref="BJ6:BM6">
    <cfRule type="cellIs" dxfId="633" priority="628" stopIfTrue="1" operator="equal">
      <formula>$B$5</formula>
    </cfRule>
  </conditionalFormatting>
  <conditionalFormatting sqref="BJ6:BM6">
    <cfRule type="cellIs" dxfId="632" priority="627" stopIfTrue="1" operator="equal">
      <formula>$B$5</formula>
    </cfRule>
  </conditionalFormatting>
  <conditionalFormatting sqref="BJ6:BM6">
    <cfRule type="cellIs" dxfId="631" priority="626" stopIfTrue="1" operator="equal">
      <formula>$B$5</formula>
    </cfRule>
  </conditionalFormatting>
  <conditionalFormatting sqref="BJ6:BM6">
    <cfRule type="cellIs" dxfId="630" priority="625" stopIfTrue="1" operator="equal">
      <formula>$B$5</formula>
    </cfRule>
  </conditionalFormatting>
  <conditionalFormatting sqref="BJ6:BM6">
    <cfRule type="cellIs" dxfId="629" priority="624" stopIfTrue="1" operator="equal">
      <formula>$B$5</formula>
    </cfRule>
  </conditionalFormatting>
  <conditionalFormatting sqref="BJ6:BM6">
    <cfRule type="cellIs" dxfId="628" priority="623" stopIfTrue="1" operator="equal">
      <formula>$B$5</formula>
    </cfRule>
  </conditionalFormatting>
  <conditionalFormatting sqref="BJ6:BL6">
    <cfRule type="cellIs" dxfId="627" priority="622" stopIfTrue="1" operator="equal">
      <formula>$B$5</formula>
    </cfRule>
  </conditionalFormatting>
  <conditionalFormatting sqref="BJ6:BM6">
    <cfRule type="cellIs" dxfId="626" priority="621" stopIfTrue="1" operator="equal">
      <formula>$B$5</formula>
    </cfRule>
  </conditionalFormatting>
  <conditionalFormatting sqref="BJ6:BM6">
    <cfRule type="cellIs" dxfId="625" priority="620" stopIfTrue="1" operator="equal">
      <formula>$B$5</formula>
    </cfRule>
  </conditionalFormatting>
  <conditionalFormatting sqref="BJ6:BM6">
    <cfRule type="cellIs" dxfId="624" priority="619" stopIfTrue="1" operator="equal">
      <formula>$B$5</formula>
    </cfRule>
  </conditionalFormatting>
  <conditionalFormatting sqref="BJ6:BM6">
    <cfRule type="cellIs" dxfId="623" priority="618" stopIfTrue="1" operator="equal">
      <formula>$B$5</formula>
    </cfRule>
  </conditionalFormatting>
  <conditionalFormatting sqref="BJ6:BM6">
    <cfRule type="cellIs" dxfId="622" priority="617" stopIfTrue="1" operator="equal">
      <formula>$B$5</formula>
    </cfRule>
  </conditionalFormatting>
  <conditionalFormatting sqref="BJ6:BL6">
    <cfRule type="cellIs" dxfId="621" priority="616" stopIfTrue="1" operator="equal">
      <formula>$B$5</formula>
    </cfRule>
  </conditionalFormatting>
  <conditionalFormatting sqref="BJ6:BM6">
    <cfRule type="cellIs" dxfId="620" priority="615" stopIfTrue="1" operator="equal">
      <formula>$B$5</formula>
    </cfRule>
  </conditionalFormatting>
  <conditionalFormatting sqref="BJ6:BM6">
    <cfRule type="cellIs" dxfId="619" priority="614" stopIfTrue="1" operator="equal">
      <formula>$B$5</formula>
    </cfRule>
  </conditionalFormatting>
  <conditionalFormatting sqref="BJ6:BM6">
    <cfRule type="cellIs" dxfId="618" priority="613" stopIfTrue="1" operator="equal">
      <formula>$B$5</formula>
    </cfRule>
  </conditionalFormatting>
  <conditionalFormatting sqref="BJ6:BM6">
    <cfRule type="cellIs" dxfId="617" priority="612" stopIfTrue="1" operator="equal">
      <formula>$B$5</formula>
    </cfRule>
  </conditionalFormatting>
  <conditionalFormatting sqref="BJ6:BL6">
    <cfRule type="cellIs" dxfId="616" priority="611" stopIfTrue="1" operator="equal">
      <formula>$B$5</formula>
    </cfRule>
  </conditionalFormatting>
  <conditionalFormatting sqref="BJ6:BM6">
    <cfRule type="cellIs" dxfId="615" priority="610" stopIfTrue="1" operator="equal">
      <formula>$B$5</formula>
    </cfRule>
  </conditionalFormatting>
  <conditionalFormatting sqref="BJ6:BM6">
    <cfRule type="cellIs" dxfId="614" priority="609" stopIfTrue="1" operator="equal">
      <formula>$B$5</formula>
    </cfRule>
  </conditionalFormatting>
  <conditionalFormatting sqref="BJ6:BM6">
    <cfRule type="cellIs" dxfId="613" priority="608" stopIfTrue="1" operator="equal">
      <formula>$B$5</formula>
    </cfRule>
  </conditionalFormatting>
  <conditionalFormatting sqref="BJ6:BL6">
    <cfRule type="cellIs" dxfId="612" priority="607" stopIfTrue="1" operator="equal">
      <formula>$B$5</formula>
    </cfRule>
  </conditionalFormatting>
  <conditionalFormatting sqref="BJ6:BM6">
    <cfRule type="cellIs" dxfId="611" priority="606" stopIfTrue="1" operator="equal">
      <formula>$B$5</formula>
    </cfRule>
  </conditionalFormatting>
  <conditionalFormatting sqref="BJ6:BM6">
    <cfRule type="cellIs" dxfId="610" priority="605" stopIfTrue="1" operator="equal">
      <formula>$B$5</formula>
    </cfRule>
  </conditionalFormatting>
  <conditionalFormatting sqref="BJ6:BL6">
    <cfRule type="cellIs" dxfId="609" priority="604" stopIfTrue="1" operator="equal">
      <formula>$B$5</formula>
    </cfRule>
  </conditionalFormatting>
  <conditionalFormatting sqref="BJ6:BM6">
    <cfRule type="cellIs" dxfId="608" priority="603" stopIfTrue="1" operator="equal">
      <formula>$B$5</formula>
    </cfRule>
  </conditionalFormatting>
  <conditionalFormatting sqref="BJ6:BL6">
    <cfRule type="cellIs" dxfId="607" priority="602" stopIfTrue="1" operator="equal">
      <formula>$B$5</formula>
    </cfRule>
  </conditionalFormatting>
  <conditionalFormatting sqref="BJ6:BM6">
    <cfRule type="cellIs" dxfId="606" priority="601" stopIfTrue="1" operator="equal">
      <formula>$B$5</formula>
    </cfRule>
  </conditionalFormatting>
  <conditionalFormatting sqref="BJ6:BM6">
    <cfRule type="cellIs" dxfId="605" priority="600" stopIfTrue="1" operator="equal">
      <formula>$B$5</formula>
    </cfRule>
  </conditionalFormatting>
  <conditionalFormatting sqref="BK8:BK38">
    <cfRule type="expression" dxfId="604" priority="599" stopIfTrue="1">
      <formula>BK8=TODAY()</formula>
    </cfRule>
  </conditionalFormatting>
  <conditionalFormatting sqref="BJ6:BM6">
    <cfRule type="cellIs" dxfId="603" priority="598" stopIfTrue="1" operator="equal">
      <formula>$B$5</formula>
    </cfRule>
  </conditionalFormatting>
  <conditionalFormatting sqref="BJ6:BM6">
    <cfRule type="cellIs" dxfId="602" priority="597" stopIfTrue="1" operator="equal">
      <formula>$B$5</formula>
    </cfRule>
  </conditionalFormatting>
  <conditionalFormatting sqref="BJ6:BM6">
    <cfRule type="cellIs" dxfId="601" priority="596" stopIfTrue="1" operator="equal">
      <formula>$B$5</formula>
    </cfRule>
  </conditionalFormatting>
  <conditionalFormatting sqref="BJ6:BM6">
    <cfRule type="cellIs" dxfId="600" priority="595" stopIfTrue="1" operator="equal">
      <formula>$B$5</formula>
    </cfRule>
  </conditionalFormatting>
  <conditionalFormatting sqref="BJ6:BM6">
    <cfRule type="cellIs" dxfId="599" priority="594" stopIfTrue="1" operator="equal">
      <formula>$B$5</formula>
    </cfRule>
  </conditionalFormatting>
  <conditionalFormatting sqref="BJ6:BM6">
    <cfRule type="cellIs" dxfId="598" priority="593" stopIfTrue="1" operator="equal">
      <formula>$B$5</formula>
    </cfRule>
  </conditionalFormatting>
  <conditionalFormatting sqref="BJ6:BL6">
    <cfRule type="cellIs" dxfId="597" priority="592" stopIfTrue="1" operator="equal">
      <formula>$B$5</formula>
    </cfRule>
  </conditionalFormatting>
  <conditionalFormatting sqref="BJ6:BM6">
    <cfRule type="cellIs" dxfId="596" priority="591" stopIfTrue="1" operator="equal">
      <formula>$B$5</formula>
    </cfRule>
  </conditionalFormatting>
  <conditionalFormatting sqref="BJ6:BM6">
    <cfRule type="cellIs" dxfId="595" priority="590" stopIfTrue="1" operator="equal">
      <formula>$B$5</formula>
    </cfRule>
  </conditionalFormatting>
  <conditionalFormatting sqref="BJ6:BM6">
    <cfRule type="cellIs" dxfId="594" priority="589" stopIfTrue="1" operator="equal">
      <formula>$B$5</formula>
    </cfRule>
  </conditionalFormatting>
  <conditionalFormatting sqref="BJ6:BM6">
    <cfRule type="cellIs" dxfId="593" priority="588" stopIfTrue="1" operator="equal">
      <formula>$B$5</formula>
    </cfRule>
  </conditionalFormatting>
  <conditionalFormatting sqref="BJ6:BM6">
    <cfRule type="cellIs" dxfId="592" priority="587" stopIfTrue="1" operator="equal">
      <formula>$B$5</formula>
    </cfRule>
  </conditionalFormatting>
  <conditionalFormatting sqref="BJ6:BM6">
    <cfRule type="cellIs" dxfId="591" priority="586" stopIfTrue="1" operator="equal">
      <formula>$B$5</formula>
    </cfRule>
  </conditionalFormatting>
  <conditionalFormatting sqref="BJ6:BL6">
    <cfRule type="cellIs" dxfId="590" priority="585" stopIfTrue="1" operator="equal">
      <formula>$B$5</formula>
    </cfRule>
  </conditionalFormatting>
  <conditionalFormatting sqref="BJ6:BM6">
    <cfRule type="cellIs" dxfId="589" priority="584" stopIfTrue="1" operator="equal">
      <formula>$B$5</formula>
    </cfRule>
  </conditionalFormatting>
  <conditionalFormatting sqref="BJ6:BM6">
    <cfRule type="cellIs" dxfId="588" priority="583" stopIfTrue="1" operator="equal">
      <formula>$B$5</formula>
    </cfRule>
  </conditionalFormatting>
  <conditionalFormatting sqref="BJ6:BM6">
    <cfRule type="cellIs" dxfId="587" priority="582" stopIfTrue="1" operator="equal">
      <formula>$B$5</formula>
    </cfRule>
  </conditionalFormatting>
  <conditionalFormatting sqref="BJ6:BM6">
    <cfRule type="cellIs" dxfId="586" priority="581" stopIfTrue="1" operator="equal">
      <formula>$B$5</formula>
    </cfRule>
  </conditionalFormatting>
  <conditionalFormatting sqref="BJ6:BM6">
    <cfRule type="cellIs" dxfId="585" priority="580" stopIfTrue="1" operator="equal">
      <formula>$B$5</formula>
    </cfRule>
  </conditionalFormatting>
  <conditionalFormatting sqref="BJ6:BL6">
    <cfRule type="cellIs" dxfId="584" priority="579" stopIfTrue="1" operator="equal">
      <formula>$B$5</formula>
    </cfRule>
  </conditionalFormatting>
  <conditionalFormatting sqref="BJ6:BM6">
    <cfRule type="cellIs" dxfId="583" priority="578" stopIfTrue="1" operator="equal">
      <formula>$B$5</formula>
    </cfRule>
  </conditionalFormatting>
  <conditionalFormatting sqref="BJ6:BM6">
    <cfRule type="cellIs" dxfId="582" priority="577" stopIfTrue="1" operator="equal">
      <formula>$B$5</formula>
    </cfRule>
  </conditionalFormatting>
  <conditionalFormatting sqref="BJ6:BM6">
    <cfRule type="cellIs" dxfId="581" priority="576" stopIfTrue="1" operator="equal">
      <formula>$B$5</formula>
    </cfRule>
  </conditionalFormatting>
  <conditionalFormatting sqref="BJ6:BM6">
    <cfRule type="cellIs" dxfId="580" priority="575" stopIfTrue="1" operator="equal">
      <formula>$B$5</formula>
    </cfRule>
  </conditionalFormatting>
  <conditionalFormatting sqref="BJ6:BL6">
    <cfRule type="cellIs" dxfId="579" priority="574" stopIfTrue="1" operator="equal">
      <formula>$B$5</formula>
    </cfRule>
  </conditionalFormatting>
  <conditionalFormatting sqref="BJ6:BM6">
    <cfRule type="cellIs" dxfId="578" priority="573" stopIfTrue="1" operator="equal">
      <formula>$B$5</formula>
    </cfRule>
  </conditionalFormatting>
  <conditionalFormatting sqref="BJ6:BM6">
    <cfRule type="cellIs" dxfId="577" priority="572" stopIfTrue="1" operator="equal">
      <formula>$B$5</formula>
    </cfRule>
  </conditionalFormatting>
  <conditionalFormatting sqref="BJ6:BM6">
    <cfRule type="cellIs" dxfId="576" priority="571" stopIfTrue="1" operator="equal">
      <formula>$B$5</formula>
    </cfRule>
  </conditionalFormatting>
  <conditionalFormatting sqref="BJ6:BL6">
    <cfRule type="cellIs" dxfId="575" priority="570" stopIfTrue="1" operator="equal">
      <formula>$B$5</formula>
    </cfRule>
  </conditionalFormatting>
  <conditionalFormatting sqref="BJ6:BM6">
    <cfRule type="cellIs" dxfId="574" priority="569" stopIfTrue="1" operator="equal">
      <formula>$B$5</formula>
    </cfRule>
  </conditionalFormatting>
  <conditionalFormatting sqref="BJ6:BM6">
    <cfRule type="cellIs" dxfId="573" priority="568" stopIfTrue="1" operator="equal">
      <formula>$B$5</formula>
    </cfRule>
  </conditionalFormatting>
  <conditionalFormatting sqref="BJ6:BL6">
    <cfRule type="cellIs" dxfId="572" priority="567" stopIfTrue="1" operator="equal">
      <formula>$B$5</formula>
    </cfRule>
  </conditionalFormatting>
  <conditionalFormatting sqref="BJ6:BM6">
    <cfRule type="cellIs" dxfId="571" priority="566" stopIfTrue="1" operator="equal">
      <formula>$B$5</formula>
    </cfRule>
  </conditionalFormatting>
  <conditionalFormatting sqref="BJ6:BL6">
    <cfRule type="cellIs" dxfId="570" priority="565" stopIfTrue="1" operator="equal">
      <formula>$B$5</formula>
    </cfRule>
  </conditionalFormatting>
  <conditionalFormatting sqref="BJ6:BM6">
    <cfRule type="cellIs" dxfId="569" priority="564" stopIfTrue="1" operator="equal">
      <formula>$B$5</formula>
    </cfRule>
  </conditionalFormatting>
  <conditionalFormatting sqref="BJ6:BM6">
    <cfRule type="cellIs" dxfId="568" priority="563" stopIfTrue="1" operator="equal">
      <formula>$B$5</formula>
    </cfRule>
  </conditionalFormatting>
  <conditionalFormatting sqref="BK8:BK38">
    <cfRule type="expression" dxfId="567" priority="562" stopIfTrue="1">
      <formula>BK8=TODAY()</formula>
    </cfRule>
  </conditionalFormatting>
  <conditionalFormatting sqref="BJ6:BM6">
    <cfRule type="cellIs" dxfId="566" priority="561" stopIfTrue="1" operator="equal">
      <formula>$B$5</formula>
    </cfRule>
  </conditionalFormatting>
  <conditionalFormatting sqref="BJ6:BM6">
    <cfRule type="cellIs" dxfId="565" priority="560" stopIfTrue="1" operator="equal">
      <formula>$B$5</formula>
    </cfRule>
  </conditionalFormatting>
  <conditionalFormatting sqref="BJ6:BM6">
    <cfRule type="cellIs" dxfId="564" priority="559" stopIfTrue="1" operator="equal">
      <formula>$B$5</formula>
    </cfRule>
  </conditionalFormatting>
  <conditionalFormatting sqref="BJ6:BM6">
    <cfRule type="cellIs" dxfId="563" priority="558" stopIfTrue="1" operator="equal">
      <formula>$B$5</formula>
    </cfRule>
  </conditionalFormatting>
  <conditionalFormatting sqref="BJ6:BM6">
    <cfRule type="cellIs" dxfId="562" priority="557" stopIfTrue="1" operator="equal">
      <formula>$B$5</formula>
    </cfRule>
  </conditionalFormatting>
  <conditionalFormatting sqref="BJ6:BL6">
    <cfRule type="cellIs" dxfId="561" priority="556" stopIfTrue="1" operator="equal">
      <formula>$B$5</formula>
    </cfRule>
  </conditionalFormatting>
  <conditionalFormatting sqref="BJ6:BM6">
    <cfRule type="cellIs" dxfId="560" priority="555" stopIfTrue="1" operator="equal">
      <formula>$B$5</formula>
    </cfRule>
  </conditionalFormatting>
  <conditionalFormatting sqref="BJ6:BM6">
    <cfRule type="cellIs" dxfId="559" priority="554" stopIfTrue="1" operator="equal">
      <formula>$B$5</formula>
    </cfRule>
  </conditionalFormatting>
  <conditionalFormatting sqref="BJ6:BM6">
    <cfRule type="cellIs" dxfId="558" priority="553" stopIfTrue="1" operator="equal">
      <formula>$B$5</formula>
    </cfRule>
  </conditionalFormatting>
  <conditionalFormatting sqref="BJ6:BM6">
    <cfRule type="cellIs" dxfId="557" priority="552" stopIfTrue="1" operator="equal">
      <formula>$B$5</formula>
    </cfRule>
  </conditionalFormatting>
  <conditionalFormatting sqref="BJ6:BM6">
    <cfRule type="cellIs" dxfId="556" priority="551" stopIfTrue="1" operator="equal">
      <formula>$B$5</formula>
    </cfRule>
  </conditionalFormatting>
  <conditionalFormatting sqref="BJ6:BL6">
    <cfRule type="cellIs" dxfId="555" priority="550" stopIfTrue="1" operator="equal">
      <formula>$B$5</formula>
    </cfRule>
  </conditionalFormatting>
  <conditionalFormatting sqref="BJ6:BM6">
    <cfRule type="cellIs" dxfId="554" priority="549" stopIfTrue="1" operator="equal">
      <formula>$B$5</formula>
    </cfRule>
  </conditionalFormatting>
  <conditionalFormatting sqref="BJ6:BM6">
    <cfRule type="cellIs" dxfId="553" priority="548" stopIfTrue="1" operator="equal">
      <formula>$B$5</formula>
    </cfRule>
  </conditionalFormatting>
  <conditionalFormatting sqref="BJ6:BM6">
    <cfRule type="cellIs" dxfId="552" priority="547" stopIfTrue="1" operator="equal">
      <formula>$B$5</formula>
    </cfRule>
  </conditionalFormatting>
  <conditionalFormatting sqref="BJ6:BM6">
    <cfRule type="cellIs" dxfId="551" priority="546" stopIfTrue="1" operator="equal">
      <formula>$B$5</formula>
    </cfRule>
  </conditionalFormatting>
  <conditionalFormatting sqref="BJ6:BL6">
    <cfRule type="cellIs" dxfId="550" priority="545" stopIfTrue="1" operator="equal">
      <formula>$B$5</formula>
    </cfRule>
  </conditionalFormatting>
  <conditionalFormatting sqref="BJ6:BM6">
    <cfRule type="cellIs" dxfId="549" priority="544" stopIfTrue="1" operator="equal">
      <formula>$B$5</formula>
    </cfRule>
  </conditionalFormatting>
  <conditionalFormatting sqref="BJ6:BM6">
    <cfRule type="cellIs" dxfId="548" priority="543" stopIfTrue="1" operator="equal">
      <formula>$B$5</formula>
    </cfRule>
  </conditionalFormatting>
  <conditionalFormatting sqref="BJ6:BM6">
    <cfRule type="cellIs" dxfId="547" priority="542" stopIfTrue="1" operator="equal">
      <formula>$B$5</formula>
    </cfRule>
  </conditionalFormatting>
  <conditionalFormatting sqref="BJ6:BL6">
    <cfRule type="cellIs" dxfId="546" priority="541" stopIfTrue="1" operator="equal">
      <formula>$B$5</formula>
    </cfRule>
  </conditionalFormatting>
  <conditionalFormatting sqref="BJ6:BM6">
    <cfRule type="cellIs" dxfId="545" priority="540" stopIfTrue="1" operator="equal">
      <formula>$B$5</formula>
    </cfRule>
  </conditionalFormatting>
  <conditionalFormatting sqref="BJ6:BM6">
    <cfRule type="cellIs" dxfId="544" priority="539" stopIfTrue="1" operator="equal">
      <formula>$B$5</formula>
    </cfRule>
  </conditionalFormatting>
  <conditionalFormatting sqref="BJ6:BL6">
    <cfRule type="cellIs" dxfId="543" priority="538" stopIfTrue="1" operator="equal">
      <formula>$B$5</formula>
    </cfRule>
  </conditionalFormatting>
  <conditionalFormatting sqref="BJ6:BM6">
    <cfRule type="cellIs" dxfId="542" priority="537" stopIfTrue="1" operator="equal">
      <formula>$B$5</formula>
    </cfRule>
  </conditionalFormatting>
  <conditionalFormatting sqref="BJ6:BL6">
    <cfRule type="cellIs" dxfId="541" priority="536" stopIfTrue="1" operator="equal">
      <formula>$B$5</formula>
    </cfRule>
  </conditionalFormatting>
  <conditionalFormatting sqref="BJ6:BM6">
    <cfRule type="cellIs" dxfId="540" priority="535" stopIfTrue="1" operator="equal">
      <formula>$B$5</formula>
    </cfRule>
  </conditionalFormatting>
  <conditionalFormatting sqref="BJ6:BM6">
    <cfRule type="cellIs" dxfId="539" priority="534" stopIfTrue="1" operator="equal">
      <formula>$B$5</formula>
    </cfRule>
  </conditionalFormatting>
  <conditionalFormatting sqref="BK8:BK38">
    <cfRule type="expression" dxfId="538" priority="533" stopIfTrue="1">
      <formula>BK8=TODAY()</formula>
    </cfRule>
  </conditionalFormatting>
  <conditionalFormatting sqref="BJ6:BM6">
    <cfRule type="cellIs" dxfId="537" priority="532" stopIfTrue="1" operator="equal">
      <formula>$B$5</formula>
    </cfRule>
  </conditionalFormatting>
  <conditionalFormatting sqref="BJ6:BM6">
    <cfRule type="cellIs" dxfId="536" priority="531" stopIfTrue="1" operator="equal">
      <formula>$B$5</formula>
    </cfRule>
  </conditionalFormatting>
  <conditionalFormatting sqref="BJ6:BM6">
    <cfRule type="cellIs" dxfId="535" priority="530" stopIfTrue="1" operator="equal">
      <formula>$B$5</formula>
    </cfRule>
  </conditionalFormatting>
  <conditionalFormatting sqref="BJ6:BM6">
    <cfRule type="cellIs" dxfId="534" priority="529" stopIfTrue="1" operator="equal">
      <formula>$B$5</formula>
    </cfRule>
  </conditionalFormatting>
  <conditionalFormatting sqref="BJ6:BL6">
    <cfRule type="cellIs" dxfId="533" priority="528" stopIfTrue="1" operator="equal">
      <formula>$B$5</formula>
    </cfRule>
  </conditionalFormatting>
  <conditionalFormatting sqref="BJ6:BM6">
    <cfRule type="cellIs" dxfId="532" priority="527" stopIfTrue="1" operator="equal">
      <formula>$B$5</formula>
    </cfRule>
  </conditionalFormatting>
  <conditionalFormatting sqref="BJ6:BM6">
    <cfRule type="cellIs" dxfId="531" priority="526" stopIfTrue="1" operator="equal">
      <formula>$B$5</formula>
    </cfRule>
  </conditionalFormatting>
  <conditionalFormatting sqref="BJ6:BM6">
    <cfRule type="cellIs" dxfId="530" priority="525" stopIfTrue="1" operator="equal">
      <formula>$B$5</formula>
    </cfRule>
  </conditionalFormatting>
  <conditionalFormatting sqref="BJ6:BM6">
    <cfRule type="cellIs" dxfId="529" priority="524" stopIfTrue="1" operator="equal">
      <formula>$B$5</formula>
    </cfRule>
  </conditionalFormatting>
  <conditionalFormatting sqref="BJ6:BL6">
    <cfRule type="cellIs" dxfId="528" priority="523" stopIfTrue="1" operator="equal">
      <formula>$B$5</formula>
    </cfRule>
  </conditionalFormatting>
  <conditionalFormatting sqref="BJ6:BM6">
    <cfRule type="cellIs" dxfId="527" priority="522" stopIfTrue="1" operator="equal">
      <formula>$B$5</formula>
    </cfRule>
  </conditionalFormatting>
  <conditionalFormatting sqref="BJ6:BM6">
    <cfRule type="cellIs" dxfId="526" priority="521" stopIfTrue="1" operator="equal">
      <formula>$B$5</formula>
    </cfRule>
  </conditionalFormatting>
  <conditionalFormatting sqref="BJ6:BM6">
    <cfRule type="cellIs" dxfId="525" priority="520" stopIfTrue="1" operator="equal">
      <formula>$B$5</formula>
    </cfRule>
  </conditionalFormatting>
  <conditionalFormatting sqref="BJ6:BL6">
    <cfRule type="cellIs" dxfId="524" priority="519" stopIfTrue="1" operator="equal">
      <formula>$B$5</formula>
    </cfRule>
  </conditionalFormatting>
  <conditionalFormatting sqref="BJ6:BM6">
    <cfRule type="cellIs" dxfId="523" priority="518" stopIfTrue="1" operator="equal">
      <formula>$B$5</formula>
    </cfRule>
  </conditionalFormatting>
  <conditionalFormatting sqref="BJ6:BM6">
    <cfRule type="cellIs" dxfId="522" priority="517" stopIfTrue="1" operator="equal">
      <formula>$B$5</formula>
    </cfRule>
  </conditionalFormatting>
  <conditionalFormatting sqref="BJ6:BL6">
    <cfRule type="cellIs" dxfId="521" priority="516" stopIfTrue="1" operator="equal">
      <formula>$B$5</formula>
    </cfRule>
  </conditionalFormatting>
  <conditionalFormatting sqref="BJ6:BM6">
    <cfRule type="cellIs" dxfId="520" priority="515" stopIfTrue="1" operator="equal">
      <formula>$B$5</formula>
    </cfRule>
  </conditionalFormatting>
  <conditionalFormatting sqref="BJ6:BL6">
    <cfRule type="cellIs" dxfId="519" priority="514" stopIfTrue="1" operator="equal">
      <formula>$B$5</formula>
    </cfRule>
  </conditionalFormatting>
  <conditionalFormatting sqref="BJ6:BM6">
    <cfRule type="cellIs" dxfId="518" priority="513" stopIfTrue="1" operator="equal">
      <formula>$B$5</formula>
    </cfRule>
  </conditionalFormatting>
  <conditionalFormatting sqref="BJ6:BM6">
    <cfRule type="cellIs" dxfId="517" priority="512" stopIfTrue="1" operator="equal">
      <formula>$B$5</formula>
    </cfRule>
  </conditionalFormatting>
  <conditionalFormatting sqref="BK8:BK38">
    <cfRule type="expression" dxfId="516" priority="511" stopIfTrue="1">
      <formula>BK8=TODAY()</formula>
    </cfRule>
  </conditionalFormatting>
  <conditionalFormatting sqref="BJ6:BM6">
    <cfRule type="cellIs" dxfId="515" priority="510" stopIfTrue="1" operator="equal">
      <formula>$B$5</formula>
    </cfRule>
  </conditionalFormatting>
  <conditionalFormatting sqref="BJ6:BM6">
    <cfRule type="cellIs" dxfId="514" priority="509" stopIfTrue="1" operator="equal">
      <formula>$B$5</formula>
    </cfRule>
  </conditionalFormatting>
  <conditionalFormatting sqref="BJ6:BM6">
    <cfRule type="cellIs" dxfId="513" priority="508" stopIfTrue="1" operator="equal">
      <formula>$B$5</formula>
    </cfRule>
  </conditionalFormatting>
  <conditionalFormatting sqref="BJ6:BL6">
    <cfRule type="cellIs" dxfId="512" priority="507" stopIfTrue="1" operator="equal">
      <formula>$B$5</formula>
    </cfRule>
  </conditionalFormatting>
  <conditionalFormatting sqref="BJ6:BM6">
    <cfRule type="cellIs" dxfId="511" priority="506" stopIfTrue="1" operator="equal">
      <formula>$B$5</formula>
    </cfRule>
  </conditionalFormatting>
  <conditionalFormatting sqref="BJ6:BM6">
    <cfRule type="cellIs" dxfId="510" priority="505" stopIfTrue="1" operator="equal">
      <formula>$B$5</formula>
    </cfRule>
  </conditionalFormatting>
  <conditionalFormatting sqref="BJ6:BM6">
    <cfRule type="cellIs" dxfId="509" priority="504" stopIfTrue="1" operator="equal">
      <formula>$B$5</formula>
    </cfRule>
  </conditionalFormatting>
  <conditionalFormatting sqref="BJ6:BL6">
    <cfRule type="cellIs" dxfId="508" priority="503" stopIfTrue="1" operator="equal">
      <formula>$B$5</formula>
    </cfRule>
  </conditionalFormatting>
  <conditionalFormatting sqref="BJ6:BM6">
    <cfRule type="cellIs" dxfId="507" priority="502" stopIfTrue="1" operator="equal">
      <formula>$B$5</formula>
    </cfRule>
  </conditionalFormatting>
  <conditionalFormatting sqref="BJ6:BM6">
    <cfRule type="cellIs" dxfId="506" priority="501" stopIfTrue="1" operator="equal">
      <formula>$B$5</formula>
    </cfRule>
  </conditionalFormatting>
  <conditionalFormatting sqref="BJ6:BL6">
    <cfRule type="cellIs" dxfId="505" priority="500" stopIfTrue="1" operator="equal">
      <formula>$B$5</formula>
    </cfRule>
  </conditionalFormatting>
  <conditionalFormatting sqref="BJ6:BM6">
    <cfRule type="cellIs" dxfId="504" priority="499" stopIfTrue="1" operator="equal">
      <formula>$B$5</formula>
    </cfRule>
  </conditionalFormatting>
  <conditionalFormatting sqref="BJ6:BL6">
    <cfRule type="cellIs" dxfId="503" priority="498" stopIfTrue="1" operator="equal">
      <formula>$B$5</formula>
    </cfRule>
  </conditionalFormatting>
  <conditionalFormatting sqref="BJ6:BM6">
    <cfRule type="cellIs" dxfId="502" priority="497" stopIfTrue="1" operator="equal">
      <formula>$B$5</formula>
    </cfRule>
  </conditionalFormatting>
  <conditionalFormatting sqref="BJ6:BM6">
    <cfRule type="cellIs" dxfId="501" priority="496" stopIfTrue="1" operator="equal">
      <formula>$B$5</formula>
    </cfRule>
  </conditionalFormatting>
  <conditionalFormatting sqref="BK8:BK38">
    <cfRule type="expression" dxfId="500" priority="495" stopIfTrue="1">
      <formula>BK8=TODAY()</formula>
    </cfRule>
  </conditionalFormatting>
  <conditionalFormatting sqref="BJ6:BM6">
    <cfRule type="cellIs" dxfId="499" priority="494" stopIfTrue="1" operator="equal">
      <formula>$B$5</formula>
    </cfRule>
  </conditionalFormatting>
  <conditionalFormatting sqref="BJ6:BM6">
    <cfRule type="cellIs" dxfId="498" priority="493" stopIfTrue="1" operator="equal">
      <formula>$B$5</formula>
    </cfRule>
  </conditionalFormatting>
  <conditionalFormatting sqref="BJ6:BL6">
    <cfRule type="cellIs" dxfId="497" priority="492" stopIfTrue="1" operator="equal">
      <formula>$B$5</formula>
    </cfRule>
  </conditionalFormatting>
  <conditionalFormatting sqref="BJ6:BM6">
    <cfRule type="cellIs" dxfId="496" priority="491" stopIfTrue="1" operator="equal">
      <formula>$B$5</formula>
    </cfRule>
  </conditionalFormatting>
  <conditionalFormatting sqref="BJ6:BM6">
    <cfRule type="cellIs" dxfId="495" priority="490" stopIfTrue="1" operator="equal">
      <formula>$B$5</formula>
    </cfRule>
  </conditionalFormatting>
  <conditionalFormatting sqref="BJ6:BL6">
    <cfRule type="cellIs" dxfId="494" priority="489" stopIfTrue="1" operator="equal">
      <formula>$B$5</formula>
    </cfRule>
  </conditionalFormatting>
  <conditionalFormatting sqref="BJ6:BM6">
    <cfRule type="cellIs" dxfId="493" priority="488" stopIfTrue="1" operator="equal">
      <formula>$B$5</formula>
    </cfRule>
  </conditionalFormatting>
  <conditionalFormatting sqref="BJ6:BL6">
    <cfRule type="cellIs" dxfId="492" priority="487" stopIfTrue="1" operator="equal">
      <formula>$B$5</formula>
    </cfRule>
  </conditionalFormatting>
  <conditionalFormatting sqref="BJ6:BM6">
    <cfRule type="cellIs" dxfId="491" priority="486" stopIfTrue="1" operator="equal">
      <formula>$B$5</formula>
    </cfRule>
  </conditionalFormatting>
  <conditionalFormatting sqref="BJ6:BM6">
    <cfRule type="cellIs" dxfId="490" priority="485" stopIfTrue="1" operator="equal">
      <formula>$B$5</formula>
    </cfRule>
  </conditionalFormatting>
  <conditionalFormatting sqref="BK8:BK38">
    <cfRule type="expression" dxfId="489" priority="484" stopIfTrue="1">
      <formula>BK8=TODAY()</formula>
    </cfRule>
  </conditionalFormatting>
  <conditionalFormatting sqref="BJ6:BM6">
    <cfRule type="cellIs" dxfId="488" priority="483" stopIfTrue="1" operator="equal">
      <formula>$B$5</formula>
    </cfRule>
  </conditionalFormatting>
  <conditionalFormatting sqref="BK8:BK38">
    <cfRule type="expression" dxfId="487" priority="482" stopIfTrue="1">
      <formula>BK8=TODAY()</formula>
    </cfRule>
  </conditionalFormatting>
  <conditionalFormatting sqref="BJ6:BM6">
    <cfRule type="cellIs" dxfId="486" priority="481" stopIfTrue="1" operator="equal">
      <formula>$B$5</formula>
    </cfRule>
  </conditionalFormatting>
  <conditionalFormatting sqref="BJ6:BL6">
    <cfRule type="cellIs" dxfId="485" priority="480" stopIfTrue="1" operator="equal">
      <formula>$B$5</formula>
    </cfRule>
  </conditionalFormatting>
  <conditionalFormatting sqref="BJ6:BM6">
    <cfRule type="cellIs" dxfId="484" priority="479" stopIfTrue="1" operator="equal">
      <formula>$B$5</formula>
    </cfRule>
  </conditionalFormatting>
  <conditionalFormatting sqref="BJ6:BL6">
    <cfRule type="cellIs" dxfId="483" priority="478" stopIfTrue="1" operator="equal">
      <formula>$B$5</formula>
    </cfRule>
  </conditionalFormatting>
  <conditionalFormatting sqref="BJ6:BM6">
    <cfRule type="cellIs" dxfId="482" priority="477" stopIfTrue="1" operator="equal">
      <formula>$B$5</formula>
    </cfRule>
  </conditionalFormatting>
  <conditionalFormatting sqref="BJ6:BM6">
    <cfRule type="cellIs" dxfId="481" priority="476" stopIfTrue="1" operator="equal">
      <formula>$B$5</formula>
    </cfRule>
  </conditionalFormatting>
  <conditionalFormatting sqref="BJ6">
    <cfRule type="cellIs" dxfId="480" priority="475" stopIfTrue="1" operator="equal">
      <formula>$B$5</formula>
    </cfRule>
  </conditionalFormatting>
  <conditionalFormatting sqref="BJ6">
    <cfRule type="cellIs" dxfId="479" priority="474" stopIfTrue="1" operator="equal">
      <formula>$B$5</formula>
    </cfRule>
  </conditionalFormatting>
  <conditionalFormatting sqref="BJ6">
    <cfRule type="cellIs" dxfId="478" priority="473" stopIfTrue="1" operator="equal">
      <formula>$B$5</formula>
    </cfRule>
  </conditionalFormatting>
  <conditionalFormatting sqref="BP8:BP38">
    <cfRule type="expression" dxfId="477" priority="472" stopIfTrue="1">
      <formula>BP8=TODAY()</formula>
    </cfRule>
  </conditionalFormatting>
  <conditionalFormatting sqref="BO6:BR6">
    <cfRule type="cellIs" dxfId="476" priority="471" stopIfTrue="1" operator="equal">
      <formula>$B$5</formula>
    </cfRule>
  </conditionalFormatting>
  <conditionalFormatting sqref="BO6:BR6">
    <cfRule type="cellIs" dxfId="475" priority="470" stopIfTrue="1" operator="equal">
      <formula>$B$5</formula>
    </cfRule>
  </conditionalFormatting>
  <conditionalFormatting sqref="BO6:BR6">
    <cfRule type="cellIs" dxfId="474" priority="469" stopIfTrue="1" operator="equal">
      <formula>$B$5</formula>
    </cfRule>
  </conditionalFormatting>
  <conditionalFormatting sqref="BO6:BR6">
    <cfRule type="cellIs" dxfId="473" priority="468" stopIfTrue="1" operator="equal">
      <formula>$B$5</formula>
    </cfRule>
  </conditionalFormatting>
  <conditionalFormatting sqref="BO6:BR6">
    <cfRule type="cellIs" dxfId="472" priority="467" stopIfTrue="1" operator="equal">
      <formula>$B$5</formula>
    </cfRule>
  </conditionalFormatting>
  <conditionalFormatting sqref="BO6:BR6">
    <cfRule type="cellIs" dxfId="471" priority="466" stopIfTrue="1" operator="equal">
      <formula>$B$5</formula>
    </cfRule>
  </conditionalFormatting>
  <conditionalFormatting sqref="BO6:BR6">
    <cfRule type="cellIs" dxfId="470" priority="465" stopIfTrue="1" operator="equal">
      <formula>$B$5</formula>
    </cfRule>
  </conditionalFormatting>
  <conditionalFormatting sqref="BO6:BR6">
    <cfRule type="cellIs" dxfId="469" priority="464" stopIfTrue="1" operator="equal">
      <formula>$B$5</formula>
    </cfRule>
  </conditionalFormatting>
  <conditionalFormatting sqref="BO6:BR6">
    <cfRule type="cellIs" dxfId="468" priority="463" stopIfTrue="1" operator="equal">
      <formula>$B$5</formula>
    </cfRule>
  </conditionalFormatting>
  <conditionalFormatting sqref="BO6:BR6">
    <cfRule type="cellIs" dxfId="467" priority="462" stopIfTrue="1" operator="equal">
      <formula>$B$5</formula>
    </cfRule>
  </conditionalFormatting>
  <conditionalFormatting sqref="BO6:BR6">
    <cfRule type="cellIs" dxfId="466" priority="461" stopIfTrue="1" operator="equal">
      <formula>$B$5</formula>
    </cfRule>
  </conditionalFormatting>
  <conditionalFormatting sqref="BO6:BQ6">
    <cfRule type="cellIs" dxfId="465" priority="460" stopIfTrue="1" operator="equal">
      <formula>$B$5</formula>
    </cfRule>
  </conditionalFormatting>
  <conditionalFormatting sqref="BO6:BR6">
    <cfRule type="cellIs" dxfId="464" priority="459" stopIfTrue="1" operator="equal">
      <formula>$B$5</formula>
    </cfRule>
  </conditionalFormatting>
  <conditionalFormatting sqref="BO6:BR6">
    <cfRule type="cellIs" dxfId="463" priority="458" stopIfTrue="1" operator="equal">
      <formula>$B$5</formula>
    </cfRule>
  </conditionalFormatting>
  <conditionalFormatting sqref="BO6:BR6">
    <cfRule type="cellIs" dxfId="462" priority="457" stopIfTrue="1" operator="equal">
      <formula>$B$5</formula>
    </cfRule>
  </conditionalFormatting>
  <conditionalFormatting sqref="BO6:BR6">
    <cfRule type="cellIs" dxfId="461" priority="456" stopIfTrue="1" operator="equal">
      <formula>$B$5</formula>
    </cfRule>
  </conditionalFormatting>
  <conditionalFormatting sqref="BO6:BR6">
    <cfRule type="cellIs" dxfId="460" priority="455" stopIfTrue="1" operator="equal">
      <formula>$B$5</formula>
    </cfRule>
  </conditionalFormatting>
  <conditionalFormatting sqref="BO6:BR6">
    <cfRule type="cellIs" dxfId="459" priority="454" stopIfTrue="1" operator="equal">
      <formula>$B$5</formula>
    </cfRule>
  </conditionalFormatting>
  <conditionalFormatting sqref="BO6:BR6">
    <cfRule type="cellIs" dxfId="458" priority="453" stopIfTrue="1" operator="equal">
      <formula>$B$5</formula>
    </cfRule>
  </conditionalFormatting>
  <conditionalFormatting sqref="BO6:BR6">
    <cfRule type="cellIs" dxfId="457" priority="452" stopIfTrue="1" operator="equal">
      <formula>$B$5</formula>
    </cfRule>
  </conditionalFormatting>
  <conditionalFormatting sqref="BO6:BR6">
    <cfRule type="cellIs" dxfId="456" priority="451" stopIfTrue="1" operator="equal">
      <formula>$B$5</formula>
    </cfRule>
  </conditionalFormatting>
  <conditionalFormatting sqref="BO6:BR6">
    <cfRule type="cellIs" dxfId="455" priority="450" stopIfTrue="1" operator="equal">
      <formula>$B$5</formula>
    </cfRule>
  </conditionalFormatting>
  <conditionalFormatting sqref="BO6:BR6">
    <cfRule type="cellIs" dxfId="454" priority="449" stopIfTrue="1" operator="equal">
      <formula>$B$5</formula>
    </cfRule>
  </conditionalFormatting>
  <conditionalFormatting sqref="BO6:BQ6">
    <cfRule type="cellIs" dxfId="453" priority="448" stopIfTrue="1" operator="equal">
      <formula>$B$5</formula>
    </cfRule>
  </conditionalFormatting>
  <conditionalFormatting sqref="BO6:BR6">
    <cfRule type="cellIs" dxfId="452" priority="447" stopIfTrue="1" operator="equal">
      <formula>$B$5</formula>
    </cfRule>
  </conditionalFormatting>
  <conditionalFormatting sqref="BO6:BR6">
    <cfRule type="cellIs" dxfId="451" priority="446" stopIfTrue="1" operator="equal">
      <formula>$B$5</formula>
    </cfRule>
  </conditionalFormatting>
  <conditionalFormatting sqref="BO6:BR6">
    <cfRule type="cellIs" dxfId="450" priority="445" stopIfTrue="1" operator="equal">
      <formula>$B$5</formula>
    </cfRule>
  </conditionalFormatting>
  <conditionalFormatting sqref="BO6:BR6">
    <cfRule type="cellIs" dxfId="449" priority="444" stopIfTrue="1" operator="equal">
      <formula>$B$5</formula>
    </cfRule>
  </conditionalFormatting>
  <conditionalFormatting sqref="BO6:BR6">
    <cfRule type="cellIs" dxfId="448" priority="443" stopIfTrue="1" operator="equal">
      <formula>$B$5</formula>
    </cfRule>
  </conditionalFormatting>
  <conditionalFormatting sqref="BO6:BR6">
    <cfRule type="cellIs" dxfId="447" priority="442" stopIfTrue="1" operator="equal">
      <formula>$B$5</formula>
    </cfRule>
  </conditionalFormatting>
  <conditionalFormatting sqref="BO6:BR6">
    <cfRule type="cellIs" dxfId="446" priority="441" stopIfTrue="1" operator="equal">
      <formula>$B$5</formula>
    </cfRule>
  </conditionalFormatting>
  <conditionalFormatting sqref="BO6:BR6">
    <cfRule type="cellIs" dxfId="445" priority="440" stopIfTrue="1" operator="equal">
      <formula>$B$5</formula>
    </cfRule>
  </conditionalFormatting>
  <conditionalFormatting sqref="BO6:BR6">
    <cfRule type="cellIs" dxfId="444" priority="439" stopIfTrue="1" operator="equal">
      <formula>$B$5</formula>
    </cfRule>
  </conditionalFormatting>
  <conditionalFormatting sqref="BO6:BR6">
    <cfRule type="cellIs" dxfId="443" priority="438" stopIfTrue="1" operator="equal">
      <formula>$B$5</formula>
    </cfRule>
  </conditionalFormatting>
  <conditionalFormatting sqref="BO6:BQ6">
    <cfRule type="cellIs" dxfId="442" priority="437" stopIfTrue="1" operator="equal">
      <formula>$B$5</formula>
    </cfRule>
  </conditionalFormatting>
  <conditionalFormatting sqref="BO6:BR6">
    <cfRule type="cellIs" dxfId="441" priority="436" stopIfTrue="1" operator="equal">
      <formula>$B$5</formula>
    </cfRule>
  </conditionalFormatting>
  <conditionalFormatting sqref="BO6:BR6">
    <cfRule type="cellIs" dxfId="440" priority="435" stopIfTrue="1" operator="equal">
      <formula>$B$5</formula>
    </cfRule>
  </conditionalFormatting>
  <conditionalFormatting sqref="BO6:BR6">
    <cfRule type="cellIs" dxfId="439" priority="434" stopIfTrue="1" operator="equal">
      <formula>$B$5</formula>
    </cfRule>
  </conditionalFormatting>
  <conditionalFormatting sqref="BO6:BR6">
    <cfRule type="cellIs" dxfId="438" priority="433" stopIfTrue="1" operator="equal">
      <formula>$B$5</formula>
    </cfRule>
  </conditionalFormatting>
  <conditionalFormatting sqref="BO6:BR6">
    <cfRule type="cellIs" dxfId="437" priority="432" stopIfTrue="1" operator="equal">
      <formula>$B$5</formula>
    </cfRule>
  </conditionalFormatting>
  <conditionalFormatting sqref="BO6:BR6">
    <cfRule type="cellIs" dxfId="436" priority="431" stopIfTrue="1" operator="equal">
      <formula>$B$5</formula>
    </cfRule>
  </conditionalFormatting>
  <conditionalFormatting sqref="BO6:BR6">
    <cfRule type="cellIs" dxfId="435" priority="430" stopIfTrue="1" operator="equal">
      <formula>$B$5</formula>
    </cfRule>
  </conditionalFormatting>
  <conditionalFormatting sqref="BO6:BR6">
    <cfRule type="cellIs" dxfId="434" priority="429" stopIfTrue="1" operator="equal">
      <formula>$B$5</formula>
    </cfRule>
  </conditionalFormatting>
  <conditionalFormatting sqref="BO6:BQ6">
    <cfRule type="cellIs" dxfId="433" priority="428" stopIfTrue="1" operator="equal">
      <formula>$B$5</formula>
    </cfRule>
  </conditionalFormatting>
  <conditionalFormatting sqref="BO6:BR6">
    <cfRule type="cellIs" dxfId="432" priority="427" stopIfTrue="1" operator="equal">
      <formula>$B$5</formula>
    </cfRule>
  </conditionalFormatting>
  <conditionalFormatting sqref="BO6:BR6">
    <cfRule type="cellIs" dxfId="431" priority="426" stopIfTrue="1" operator="equal">
      <formula>$B$5</formula>
    </cfRule>
  </conditionalFormatting>
  <conditionalFormatting sqref="BO6:BR6">
    <cfRule type="cellIs" dxfId="430" priority="425" stopIfTrue="1" operator="equal">
      <formula>$B$5</formula>
    </cfRule>
  </conditionalFormatting>
  <conditionalFormatting sqref="BO6:BR6">
    <cfRule type="cellIs" dxfId="429" priority="424" stopIfTrue="1" operator="equal">
      <formula>$B$5</formula>
    </cfRule>
  </conditionalFormatting>
  <conditionalFormatting sqref="BO6:BR6">
    <cfRule type="cellIs" dxfId="428" priority="423" stopIfTrue="1" operator="equal">
      <formula>$B$5</formula>
    </cfRule>
  </conditionalFormatting>
  <conditionalFormatting sqref="BO6:BR6">
    <cfRule type="cellIs" dxfId="427" priority="422" stopIfTrue="1" operator="equal">
      <formula>$B$5</formula>
    </cfRule>
  </conditionalFormatting>
  <conditionalFormatting sqref="BO6:BR6">
    <cfRule type="cellIs" dxfId="426" priority="421" stopIfTrue="1" operator="equal">
      <formula>$B$5</formula>
    </cfRule>
  </conditionalFormatting>
  <conditionalFormatting sqref="BO6:BR6">
    <cfRule type="cellIs" dxfId="425" priority="420" stopIfTrue="1" operator="equal">
      <formula>$B$5</formula>
    </cfRule>
  </conditionalFormatting>
  <conditionalFormatting sqref="BO6:BR6">
    <cfRule type="cellIs" dxfId="424" priority="419" stopIfTrue="1" operator="equal">
      <formula>$B$5</formula>
    </cfRule>
  </conditionalFormatting>
  <conditionalFormatting sqref="BO6:BQ6">
    <cfRule type="cellIs" dxfId="423" priority="418" stopIfTrue="1" operator="equal">
      <formula>$B$5</formula>
    </cfRule>
  </conditionalFormatting>
  <conditionalFormatting sqref="BO6:BR6">
    <cfRule type="cellIs" dxfId="422" priority="417" stopIfTrue="1" operator="equal">
      <formula>$B$5</formula>
    </cfRule>
  </conditionalFormatting>
  <conditionalFormatting sqref="BO6:BR6">
    <cfRule type="cellIs" dxfId="421" priority="416" stopIfTrue="1" operator="equal">
      <formula>$B$5</formula>
    </cfRule>
  </conditionalFormatting>
  <conditionalFormatting sqref="BO6:BR6">
    <cfRule type="cellIs" dxfId="420" priority="415" stopIfTrue="1" operator="equal">
      <formula>$B$5</formula>
    </cfRule>
  </conditionalFormatting>
  <conditionalFormatting sqref="BO6:BR6">
    <cfRule type="cellIs" dxfId="419" priority="414" stopIfTrue="1" operator="equal">
      <formula>$B$5</formula>
    </cfRule>
  </conditionalFormatting>
  <conditionalFormatting sqref="BO6:BR6">
    <cfRule type="cellIs" dxfId="418" priority="413" stopIfTrue="1" operator="equal">
      <formula>$B$5</formula>
    </cfRule>
  </conditionalFormatting>
  <conditionalFormatting sqref="BO6:BR6">
    <cfRule type="cellIs" dxfId="417" priority="412" stopIfTrue="1" operator="equal">
      <formula>$B$5</formula>
    </cfRule>
  </conditionalFormatting>
  <conditionalFormatting sqref="BO6:BR6">
    <cfRule type="cellIs" dxfId="416" priority="411" stopIfTrue="1" operator="equal">
      <formula>$B$5</formula>
    </cfRule>
  </conditionalFormatting>
  <conditionalFormatting sqref="BO6:BQ6">
    <cfRule type="cellIs" dxfId="415" priority="410" stopIfTrue="1" operator="equal">
      <formula>$B$5</formula>
    </cfRule>
  </conditionalFormatting>
  <conditionalFormatting sqref="BO6:BR6">
    <cfRule type="cellIs" dxfId="414" priority="409" stopIfTrue="1" operator="equal">
      <formula>$B$5</formula>
    </cfRule>
  </conditionalFormatting>
  <conditionalFormatting sqref="BO6:BR6">
    <cfRule type="cellIs" dxfId="413" priority="408" stopIfTrue="1" operator="equal">
      <formula>$B$5</formula>
    </cfRule>
  </conditionalFormatting>
  <conditionalFormatting sqref="BO6:BR6">
    <cfRule type="cellIs" dxfId="412" priority="407" stopIfTrue="1" operator="equal">
      <formula>$B$5</formula>
    </cfRule>
  </conditionalFormatting>
  <conditionalFormatting sqref="BO6:BR6">
    <cfRule type="cellIs" dxfId="411" priority="406" stopIfTrue="1" operator="equal">
      <formula>$B$5</formula>
    </cfRule>
  </conditionalFormatting>
  <conditionalFormatting sqref="BO6:BR6">
    <cfRule type="cellIs" dxfId="410" priority="405" stopIfTrue="1" operator="equal">
      <formula>$B$5</formula>
    </cfRule>
  </conditionalFormatting>
  <conditionalFormatting sqref="BO6:BR6">
    <cfRule type="cellIs" dxfId="409" priority="404" stopIfTrue="1" operator="equal">
      <formula>$B$5</formula>
    </cfRule>
  </conditionalFormatting>
  <conditionalFormatting sqref="BO6:BQ6">
    <cfRule type="cellIs" dxfId="408" priority="403" stopIfTrue="1" operator="equal">
      <formula>$B$5</formula>
    </cfRule>
  </conditionalFormatting>
  <conditionalFormatting sqref="BO6:BR6">
    <cfRule type="cellIs" dxfId="407" priority="402" stopIfTrue="1" operator="equal">
      <formula>$B$5</formula>
    </cfRule>
  </conditionalFormatting>
  <conditionalFormatting sqref="BO6:BR6">
    <cfRule type="cellIs" dxfId="406" priority="401" stopIfTrue="1" operator="equal">
      <formula>$B$5</formula>
    </cfRule>
  </conditionalFormatting>
  <conditionalFormatting sqref="BO6:BR6">
    <cfRule type="cellIs" dxfId="405" priority="400" stopIfTrue="1" operator="equal">
      <formula>$B$5</formula>
    </cfRule>
  </conditionalFormatting>
  <conditionalFormatting sqref="BO6:BR6">
    <cfRule type="cellIs" dxfId="404" priority="399" stopIfTrue="1" operator="equal">
      <formula>$B$5</formula>
    </cfRule>
  </conditionalFormatting>
  <conditionalFormatting sqref="BO6:BR6">
    <cfRule type="cellIs" dxfId="403" priority="398" stopIfTrue="1" operator="equal">
      <formula>$B$5</formula>
    </cfRule>
  </conditionalFormatting>
  <conditionalFormatting sqref="BO6:BQ6">
    <cfRule type="cellIs" dxfId="402" priority="397" stopIfTrue="1" operator="equal">
      <formula>$B$5</formula>
    </cfRule>
  </conditionalFormatting>
  <conditionalFormatting sqref="BO6:BR6">
    <cfRule type="cellIs" dxfId="401" priority="396" stopIfTrue="1" operator="equal">
      <formula>$B$5</formula>
    </cfRule>
  </conditionalFormatting>
  <conditionalFormatting sqref="BO6:BR6">
    <cfRule type="cellIs" dxfId="400" priority="395" stopIfTrue="1" operator="equal">
      <formula>$B$5</formula>
    </cfRule>
  </conditionalFormatting>
  <conditionalFormatting sqref="BO6:BR6">
    <cfRule type="cellIs" dxfId="399" priority="394" stopIfTrue="1" operator="equal">
      <formula>$B$5</formula>
    </cfRule>
  </conditionalFormatting>
  <conditionalFormatting sqref="BO6:BR6">
    <cfRule type="cellIs" dxfId="398" priority="393" stopIfTrue="1" operator="equal">
      <formula>$B$5</formula>
    </cfRule>
  </conditionalFormatting>
  <conditionalFormatting sqref="BO6:BQ6">
    <cfRule type="cellIs" dxfId="397" priority="392" stopIfTrue="1" operator="equal">
      <formula>$B$5</formula>
    </cfRule>
  </conditionalFormatting>
  <conditionalFormatting sqref="BO6:BR6">
    <cfRule type="cellIs" dxfId="396" priority="391" stopIfTrue="1" operator="equal">
      <formula>$B$5</formula>
    </cfRule>
  </conditionalFormatting>
  <conditionalFormatting sqref="BO6:BR6">
    <cfRule type="cellIs" dxfId="395" priority="390" stopIfTrue="1" operator="equal">
      <formula>$B$5</formula>
    </cfRule>
  </conditionalFormatting>
  <conditionalFormatting sqref="BO6:BR6">
    <cfRule type="cellIs" dxfId="394" priority="389" stopIfTrue="1" operator="equal">
      <formula>$B$5</formula>
    </cfRule>
  </conditionalFormatting>
  <conditionalFormatting sqref="BO6:BQ6">
    <cfRule type="cellIs" dxfId="393" priority="388" stopIfTrue="1" operator="equal">
      <formula>$B$5</formula>
    </cfRule>
  </conditionalFormatting>
  <conditionalFormatting sqref="BO6:BR6">
    <cfRule type="cellIs" dxfId="392" priority="387" stopIfTrue="1" operator="equal">
      <formula>$B$5</formula>
    </cfRule>
  </conditionalFormatting>
  <conditionalFormatting sqref="BO6:BR6">
    <cfRule type="cellIs" dxfId="391" priority="386" stopIfTrue="1" operator="equal">
      <formula>$B$5</formula>
    </cfRule>
  </conditionalFormatting>
  <conditionalFormatting sqref="BO6:BQ6">
    <cfRule type="cellIs" dxfId="390" priority="385" stopIfTrue="1" operator="equal">
      <formula>$B$5</formula>
    </cfRule>
  </conditionalFormatting>
  <conditionalFormatting sqref="BO6:BR6">
    <cfRule type="cellIs" dxfId="389" priority="384" stopIfTrue="1" operator="equal">
      <formula>$B$5</formula>
    </cfRule>
  </conditionalFormatting>
  <conditionalFormatting sqref="BO6:BQ6">
    <cfRule type="cellIs" dxfId="388" priority="383" stopIfTrue="1" operator="equal">
      <formula>$B$5</formula>
    </cfRule>
  </conditionalFormatting>
  <conditionalFormatting sqref="BO6:BR6">
    <cfRule type="cellIs" dxfId="387" priority="382" stopIfTrue="1" operator="equal">
      <formula>$B$5</formula>
    </cfRule>
  </conditionalFormatting>
  <conditionalFormatting sqref="BO6:BR6">
    <cfRule type="cellIs" dxfId="386" priority="381" stopIfTrue="1" operator="equal">
      <formula>$B$5</formula>
    </cfRule>
  </conditionalFormatting>
  <conditionalFormatting sqref="BP8:BP38">
    <cfRule type="expression" dxfId="385" priority="380" stopIfTrue="1">
      <formula>BP8=TODAY()</formula>
    </cfRule>
  </conditionalFormatting>
  <conditionalFormatting sqref="BO6:BR6">
    <cfRule type="cellIs" dxfId="384" priority="379" stopIfTrue="1" operator="equal">
      <formula>$B$5</formula>
    </cfRule>
  </conditionalFormatting>
  <conditionalFormatting sqref="BO6:BR6">
    <cfRule type="cellIs" dxfId="383" priority="378" stopIfTrue="1" operator="equal">
      <formula>$B$5</formula>
    </cfRule>
  </conditionalFormatting>
  <conditionalFormatting sqref="BO6:BR6">
    <cfRule type="cellIs" dxfId="382" priority="377" stopIfTrue="1" operator="equal">
      <formula>$B$5</formula>
    </cfRule>
  </conditionalFormatting>
  <conditionalFormatting sqref="BO6:BR6">
    <cfRule type="cellIs" dxfId="381" priority="376" stopIfTrue="1" operator="equal">
      <formula>$B$5</formula>
    </cfRule>
  </conditionalFormatting>
  <conditionalFormatting sqref="BO6:BR6">
    <cfRule type="cellIs" dxfId="380" priority="375" stopIfTrue="1" operator="equal">
      <formula>$B$5</formula>
    </cfRule>
  </conditionalFormatting>
  <conditionalFormatting sqref="BO6:BR6">
    <cfRule type="cellIs" dxfId="379" priority="374" stopIfTrue="1" operator="equal">
      <formula>$B$5</formula>
    </cfRule>
  </conditionalFormatting>
  <conditionalFormatting sqref="BO6:BR6">
    <cfRule type="cellIs" dxfId="378" priority="373" stopIfTrue="1" operator="equal">
      <formula>$B$5</formula>
    </cfRule>
  </conditionalFormatting>
  <conditionalFormatting sqref="BO6:BR6">
    <cfRule type="cellIs" dxfId="377" priority="372" stopIfTrue="1" operator="equal">
      <formula>$B$5</formula>
    </cfRule>
  </conditionalFormatting>
  <conditionalFormatting sqref="BO6:BR6">
    <cfRule type="cellIs" dxfId="376" priority="371" stopIfTrue="1" operator="equal">
      <formula>$B$5</formula>
    </cfRule>
  </conditionalFormatting>
  <conditionalFormatting sqref="BO6:BR6">
    <cfRule type="cellIs" dxfId="375" priority="370" stopIfTrue="1" operator="equal">
      <formula>$B$5</formula>
    </cfRule>
  </conditionalFormatting>
  <conditionalFormatting sqref="BO6:BQ6">
    <cfRule type="cellIs" dxfId="374" priority="369" stopIfTrue="1" operator="equal">
      <formula>$B$5</formula>
    </cfRule>
  </conditionalFormatting>
  <conditionalFormatting sqref="BO6:BR6">
    <cfRule type="cellIs" dxfId="373" priority="368" stopIfTrue="1" operator="equal">
      <formula>$B$5</formula>
    </cfRule>
  </conditionalFormatting>
  <conditionalFormatting sqref="BO6:BR6">
    <cfRule type="cellIs" dxfId="372" priority="367" stopIfTrue="1" operator="equal">
      <formula>$B$5</formula>
    </cfRule>
  </conditionalFormatting>
  <conditionalFormatting sqref="BO6:BR6">
    <cfRule type="cellIs" dxfId="371" priority="366" stopIfTrue="1" operator="equal">
      <formula>$B$5</formula>
    </cfRule>
  </conditionalFormatting>
  <conditionalFormatting sqref="BO6:BR6">
    <cfRule type="cellIs" dxfId="370" priority="365" stopIfTrue="1" operator="equal">
      <formula>$B$5</formula>
    </cfRule>
  </conditionalFormatting>
  <conditionalFormatting sqref="BO6:BR6">
    <cfRule type="cellIs" dxfId="369" priority="364" stopIfTrue="1" operator="equal">
      <formula>$B$5</formula>
    </cfRule>
  </conditionalFormatting>
  <conditionalFormatting sqref="BO6:BR6">
    <cfRule type="cellIs" dxfId="368" priority="363" stopIfTrue="1" operator="equal">
      <formula>$B$5</formula>
    </cfRule>
  </conditionalFormatting>
  <conditionalFormatting sqref="BO6:BR6">
    <cfRule type="cellIs" dxfId="367" priority="362" stopIfTrue="1" operator="equal">
      <formula>$B$5</formula>
    </cfRule>
  </conditionalFormatting>
  <conditionalFormatting sqref="BO6:BR6">
    <cfRule type="cellIs" dxfId="366" priority="361" stopIfTrue="1" operator="equal">
      <formula>$B$5</formula>
    </cfRule>
  </conditionalFormatting>
  <conditionalFormatting sqref="BO6:BR6">
    <cfRule type="cellIs" dxfId="365" priority="360" stopIfTrue="1" operator="equal">
      <formula>$B$5</formula>
    </cfRule>
  </conditionalFormatting>
  <conditionalFormatting sqref="BO6:BR6">
    <cfRule type="cellIs" dxfId="364" priority="359" stopIfTrue="1" operator="equal">
      <formula>$B$5</formula>
    </cfRule>
  </conditionalFormatting>
  <conditionalFormatting sqref="BO6:BQ6">
    <cfRule type="cellIs" dxfId="363" priority="358" stopIfTrue="1" operator="equal">
      <formula>$B$5</formula>
    </cfRule>
  </conditionalFormatting>
  <conditionalFormatting sqref="BO6:BR6">
    <cfRule type="cellIs" dxfId="362" priority="357" stopIfTrue="1" operator="equal">
      <formula>$B$5</formula>
    </cfRule>
  </conditionalFormatting>
  <conditionalFormatting sqref="BO6:BR6">
    <cfRule type="cellIs" dxfId="361" priority="356" stopIfTrue="1" operator="equal">
      <formula>$B$5</formula>
    </cfRule>
  </conditionalFormatting>
  <conditionalFormatting sqref="BO6:BR6">
    <cfRule type="cellIs" dxfId="360" priority="355" stopIfTrue="1" operator="equal">
      <formula>$B$5</formula>
    </cfRule>
  </conditionalFormatting>
  <conditionalFormatting sqref="BO6:BR6">
    <cfRule type="cellIs" dxfId="359" priority="354" stopIfTrue="1" operator="equal">
      <formula>$B$5</formula>
    </cfRule>
  </conditionalFormatting>
  <conditionalFormatting sqref="BO6:BR6">
    <cfRule type="cellIs" dxfId="358" priority="353" stopIfTrue="1" operator="equal">
      <formula>$B$5</formula>
    </cfRule>
  </conditionalFormatting>
  <conditionalFormatting sqref="BO6:BR6">
    <cfRule type="cellIs" dxfId="357" priority="352" stopIfTrue="1" operator="equal">
      <formula>$B$5</formula>
    </cfRule>
  </conditionalFormatting>
  <conditionalFormatting sqref="BO6:BR6">
    <cfRule type="cellIs" dxfId="356" priority="351" stopIfTrue="1" operator="equal">
      <formula>$B$5</formula>
    </cfRule>
  </conditionalFormatting>
  <conditionalFormatting sqref="BO6:BR6">
    <cfRule type="cellIs" dxfId="355" priority="350" stopIfTrue="1" operator="equal">
      <formula>$B$5</formula>
    </cfRule>
  </conditionalFormatting>
  <conditionalFormatting sqref="BO6:BQ6">
    <cfRule type="cellIs" dxfId="354" priority="349" stopIfTrue="1" operator="equal">
      <formula>$B$5</formula>
    </cfRule>
  </conditionalFormatting>
  <conditionalFormatting sqref="BO6:BR6">
    <cfRule type="cellIs" dxfId="353" priority="348" stopIfTrue="1" operator="equal">
      <formula>$B$5</formula>
    </cfRule>
  </conditionalFormatting>
  <conditionalFormatting sqref="BO6:BR6">
    <cfRule type="cellIs" dxfId="352" priority="347" stopIfTrue="1" operator="equal">
      <formula>$B$5</formula>
    </cfRule>
  </conditionalFormatting>
  <conditionalFormatting sqref="BO6:BR6">
    <cfRule type="cellIs" dxfId="351" priority="346" stopIfTrue="1" operator="equal">
      <formula>$B$5</formula>
    </cfRule>
  </conditionalFormatting>
  <conditionalFormatting sqref="BO6:BR6">
    <cfRule type="cellIs" dxfId="350" priority="345" stopIfTrue="1" operator="equal">
      <formula>$B$5</formula>
    </cfRule>
  </conditionalFormatting>
  <conditionalFormatting sqref="BO6:BR6">
    <cfRule type="cellIs" dxfId="349" priority="344" stopIfTrue="1" operator="equal">
      <formula>$B$5</formula>
    </cfRule>
  </conditionalFormatting>
  <conditionalFormatting sqref="BO6:BR6">
    <cfRule type="cellIs" dxfId="348" priority="343" stopIfTrue="1" operator="equal">
      <formula>$B$5</formula>
    </cfRule>
  </conditionalFormatting>
  <conditionalFormatting sqref="BO6:BR6">
    <cfRule type="cellIs" dxfId="347" priority="342" stopIfTrue="1" operator="equal">
      <formula>$B$5</formula>
    </cfRule>
  </conditionalFormatting>
  <conditionalFormatting sqref="BO6:BR6">
    <cfRule type="cellIs" dxfId="346" priority="341" stopIfTrue="1" operator="equal">
      <formula>$B$5</formula>
    </cfRule>
  </conditionalFormatting>
  <conditionalFormatting sqref="BO6:BR6">
    <cfRule type="cellIs" dxfId="345" priority="340" stopIfTrue="1" operator="equal">
      <formula>$B$5</formula>
    </cfRule>
  </conditionalFormatting>
  <conditionalFormatting sqref="BO6:BQ6">
    <cfRule type="cellIs" dxfId="344" priority="339" stopIfTrue="1" operator="equal">
      <formula>$B$5</formula>
    </cfRule>
  </conditionalFormatting>
  <conditionalFormatting sqref="BO6:BR6">
    <cfRule type="cellIs" dxfId="343" priority="338" stopIfTrue="1" operator="equal">
      <formula>$B$5</formula>
    </cfRule>
  </conditionalFormatting>
  <conditionalFormatting sqref="BO6:BR6">
    <cfRule type="cellIs" dxfId="342" priority="337" stopIfTrue="1" operator="equal">
      <formula>$B$5</formula>
    </cfRule>
  </conditionalFormatting>
  <conditionalFormatting sqref="BO6:BR6">
    <cfRule type="cellIs" dxfId="341" priority="336" stopIfTrue="1" operator="equal">
      <formula>$B$5</formula>
    </cfRule>
  </conditionalFormatting>
  <conditionalFormatting sqref="BO6:BR6">
    <cfRule type="cellIs" dxfId="340" priority="335" stopIfTrue="1" operator="equal">
      <formula>$B$5</formula>
    </cfRule>
  </conditionalFormatting>
  <conditionalFormatting sqref="BO6:BR6">
    <cfRule type="cellIs" dxfId="339" priority="334" stopIfTrue="1" operator="equal">
      <formula>$B$5</formula>
    </cfRule>
  </conditionalFormatting>
  <conditionalFormatting sqref="BO6:BR6">
    <cfRule type="cellIs" dxfId="338" priority="333" stopIfTrue="1" operator="equal">
      <formula>$B$5</formula>
    </cfRule>
  </conditionalFormatting>
  <conditionalFormatting sqref="BO6:BR6">
    <cfRule type="cellIs" dxfId="337" priority="332" stopIfTrue="1" operator="equal">
      <formula>$B$5</formula>
    </cfRule>
  </conditionalFormatting>
  <conditionalFormatting sqref="BO6:BQ6">
    <cfRule type="cellIs" dxfId="336" priority="331" stopIfTrue="1" operator="equal">
      <formula>$B$5</formula>
    </cfRule>
  </conditionalFormatting>
  <conditionalFormatting sqref="BO6:BR6">
    <cfRule type="cellIs" dxfId="335" priority="330" stopIfTrue="1" operator="equal">
      <formula>$B$5</formula>
    </cfRule>
  </conditionalFormatting>
  <conditionalFormatting sqref="BO6:BR6">
    <cfRule type="cellIs" dxfId="334" priority="329" stopIfTrue="1" operator="equal">
      <formula>$B$5</formula>
    </cfRule>
  </conditionalFormatting>
  <conditionalFormatting sqref="BO6:BR6">
    <cfRule type="cellIs" dxfId="333" priority="328" stopIfTrue="1" operator="equal">
      <formula>$B$5</formula>
    </cfRule>
  </conditionalFormatting>
  <conditionalFormatting sqref="BO6:BR6">
    <cfRule type="cellIs" dxfId="332" priority="327" stopIfTrue="1" operator="equal">
      <formula>$B$5</formula>
    </cfRule>
  </conditionalFormatting>
  <conditionalFormatting sqref="BO6:BR6">
    <cfRule type="cellIs" dxfId="331" priority="326" stopIfTrue="1" operator="equal">
      <formula>$B$5</formula>
    </cfRule>
  </conditionalFormatting>
  <conditionalFormatting sqref="BO6:BR6">
    <cfRule type="cellIs" dxfId="330" priority="325" stopIfTrue="1" operator="equal">
      <formula>$B$5</formula>
    </cfRule>
  </conditionalFormatting>
  <conditionalFormatting sqref="BO6:BQ6">
    <cfRule type="cellIs" dxfId="329" priority="324" stopIfTrue="1" operator="equal">
      <formula>$B$5</formula>
    </cfRule>
  </conditionalFormatting>
  <conditionalFormatting sqref="BO6:BR6">
    <cfRule type="cellIs" dxfId="328" priority="323" stopIfTrue="1" operator="equal">
      <formula>$B$5</formula>
    </cfRule>
  </conditionalFormatting>
  <conditionalFormatting sqref="BO6:BR6">
    <cfRule type="cellIs" dxfId="327" priority="322" stopIfTrue="1" operator="equal">
      <formula>$B$5</formula>
    </cfRule>
  </conditionalFormatting>
  <conditionalFormatting sqref="BO6:BR6">
    <cfRule type="cellIs" dxfId="326" priority="321" stopIfTrue="1" operator="equal">
      <formula>$B$5</formula>
    </cfRule>
  </conditionalFormatting>
  <conditionalFormatting sqref="BO6:BR6">
    <cfRule type="cellIs" dxfId="325" priority="320" stopIfTrue="1" operator="equal">
      <formula>$B$5</formula>
    </cfRule>
  </conditionalFormatting>
  <conditionalFormatting sqref="BO6:BR6">
    <cfRule type="cellIs" dxfId="324" priority="319" stopIfTrue="1" operator="equal">
      <formula>$B$5</formula>
    </cfRule>
  </conditionalFormatting>
  <conditionalFormatting sqref="BO6:BQ6">
    <cfRule type="cellIs" dxfId="323" priority="318" stopIfTrue="1" operator="equal">
      <formula>$B$5</formula>
    </cfRule>
  </conditionalFormatting>
  <conditionalFormatting sqref="BO6:BR6">
    <cfRule type="cellIs" dxfId="322" priority="317" stopIfTrue="1" operator="equal">
      <formula>$B$5</formula>
    </cfRule>
  </conditionalFormatting>
  <conditionalFormatting sqref="BO6:BR6">
    <cfRule type="cellIs" dxfId="321" priority="316" stopIfTrue="1" operator="equal">
      <formula>$B$5</formula>
    </cfRule>
  </conditionalFormatting>
  <conditionalFormatting sqref="BO6:BR6">
    <cfRule type="cellIs" dxfId="320" priority="315" stopIfTrue="1" operator="equal">
      <formula>$B$5</formula>
    </cfRule>
  </conditionalFormatting>
  <conditionalFormatting sqref="BO6:BR6">
    <cfRule type="cellIs" dxfId="319" priority="314" stopIfTrue="1" operator="equal">
      <formula>$B$5</formula>
    </cfRule>
  </conditionalFormatting>
  <conditionalFormatting sqref="BO6:BQ6">
    <cfRule type="cellIs" dxfId="318" priority="313" stopIfTrue="1" operator="equal">
      <formula>$B$5</formula>
    </cfRule>
  </conditionalFormatting>
  <conditionalFormatting sqref="BO6:BR6">
    <cfRule type="cellIs" dxfId="317" priority="312" stopIfTrue="1" operator="equal">
      <formula>$B$5</formula>
    </cfRule>
  </conditionalFormatting>
  <conditionalFormatting sqref="BO6:BR6">
    <cfRule type="cellIs" dxfId="316" priority="311" stopIfTrue="1" operator="equal">
      <formula>$B$5</formula>
    </cfRule>
  </conditionalFormatting>
  <conditionalFormatting sqref="BO6:BR6">
    <cfRule type="cellIs" dxfId="315" priority="310" stopIfTrue="1" operator="equal">
      <formula>$B$5</formula>
    </cfRule>
  </conditionalFormatting>
  <conditionalFormatting sqref="BO6:BQ6">
    <cfRule type="cellIs" dxfId="314" priority="309" stopIfTrue="1" operator="equal">
      <formula>$B$5</formula>
    </cfRule>
  </conditionalFormatting>
  <conditionalFormatting sqref="BO6:BR6">
    <cfRule type="cellIs" dxfId="313" priority="308" stopIfTrue="1" operator="equal">
      <formula>$B$5</formula>
    </cfRule>
  </conditionalFormatting>
  <conditionalFormatting sqref="BO6:BR6">
    <cfRule type="cellIs" dxfId="312" priority="307" stopIfTrue="1" operator="equal">
      <formula>$B$5</formula>
    </cfRule>
  </conditionalFormatting>
  <conditionalFormatting sqref="BO6:BQ6">
    <cfRule type="cellIs" dxfId="311" priority="306" stopIfTrue="1" operator="equal">
      <formula>$B$5</formula>
    </cfRule>
  </conditionalFormatting>
  <conditionalFormatting sqref="BO6:BR6">
    <cfRule type="cellIs" dxfId="310" priority="305" stopIfTrue="1" operator="equal">
      <formula>$B$5</formula>
    </cfRule>
  </conditionalFormatting>
  <conditionalFormatting sqref="BO6:BQ6">
    <cfRule type="cellIs" dxfId="309" priority="304" stopIfTrue="1" operator="equal">
      <formula>$B$5</formula>
    </cfRule>
  </conditionalFormatting>
  <conditionalFormatting sqref="BO6:BR6">
    <cfRule type="cellIs" dxfId="308" priority="303" stopIfTrue="1" operator="equal">
      <formula>$B$5</formula>
    </cfRule>
  </conditionalFormatting>
  <conditionalFormatting sqref="BO6:BR6">
    <cfRule type="cellIs" dxfId="307" priority="302" stopIfTrue="1" operator="equal">
      <formula>$B$5</formula>
    </cfRule>
  </conditionalFormatting>
  <conditionalFormatting sqref="BP8:BP38">
    <cfRule type="expression" dxfId="306" priority="301" stopIfTrue="1">
      <formula>BP8=TODAY()</formula>
    </cfRule>
  </conditionalFormatting>
  <conditionalFormatting sqref="BO6:BR6">
    <cfRule type="cellIs" dxfId="305" priority="300" stopIfTrue="1" operator="equal">
      <formula>$B$5</formula>
    </cfRule>
  </conditionalFormatting>
  <conditionalFormatting sqref="BO6:BR6">
    <cfRule type="cellIs" dxfId="304" priority="299" stopIfTrue="1" operator="equal">
      <formula>$B$5</formula>
    </cfRule>
  </conditionalFormatting>
  <conditionalFormatting sqref="BO6:BR6">
    <cfRule type="cellIs" dxfId="303" priority="298" stopIfTrue="1" operator="equal">
      <formula>$B$5</formula>
    </cfRule>
  </conditionalFormatting>
  <conditionalFormatting sqref="BO6:BR6">
    <cfRule type="cellIs" dxfId="302" priority="297" stopIfTrue="1" operator="equal">
      <formula>$B$5</formula>
    </cfRule>
  </conditionalFormatting>
  <conditionalFormatting sqref="BO6:BR6">
    <cfRule type="cellIs" dxfId="301" priority="296" stopIfTrue="1" operator="equal">
      <formula>$B$5</formula>
    </cfRule>
  </conditionalFormatting>
  <conditionalFormatting sqref="BO6:BR6">
    <cfRule type="cellIs" dxfId="300" priority="295" stopIfTrue="1" operator="equal">
      <formula>$B$5</formula>
    </cfRule>
  </conditionalFormatting>
  <conditionalFormatting sqref="BO6:BR6">
    <cfRule type="cellIs" dxfId="299" priority="294" stopIfTrue="1" operator="equal">
      <formula>$B$5</formula>
    </cfRule>
  </conditionalFormatting>
  <conditionalFormatting sqref="BO6:BR6">
    <cfRule type="cellIs" dxfId="298" priority="293" stopIfTrue="1" operator="equal">
      <formula>$B$5</formula>
    </cfRule>
  </conditionalFormatting>
  <conditionalFormatting sqref="BO6:BR6">
    <cfRule type="cellIs" dxfId="297" priority="292" stopIfTrue="1" operator="equal">
      <formula>$B$5</formula>
    </cfRule>
  </conditionalFormatting>
  <conditionalFormatting sqref="BO6:BQ6">
    <cfRule type="cellIs" dxfId="296" priority="291" stopIfTrue="1" operator="equal">
      <formula>$B$5</formula>
    </cfRule>
  </conditionalFormatting>
  <conditionalFormatting sqref="BO6:BR6">
    <cfRule type="cellIs" dxfId="295" priority="290" stopIfTrue="1" operator="equal">
      <formula>$B$5</formula>
    </cfRule>
  </conditionalFormatting>
  <conditionalFormatting sqref="BO6:BR6">
    <cfRule type="cellIs" dxfId="294" priority="289" stopIfTrue="1" operator="equal">
      <formula>$B$5</formula>
    </cfRule>
  </conditionalFormatting>
  <conditionalFormatting sqref="BO6:BR6">
    <cfRule type="cellIs" dxfId="293" priority="288" stopIfTrue="1" operator="equal">
      <formula>$B$5</formula>
    </cfRule>
  </conditionalFormatting>
  <conditionalFormatting sqref="BO6:BR6">
    <cfRule type="cellIs" dxfId="292" priority="287" stopIfTrue="1" operator="equal">
      <formula>$B$5</formula>
    </cfRule>
  </conditionalFormatting>
  <conditionalFormatting sqref="BO6:BR6">
    <cfRule type="cellIs" dxfId="291" priority="286" stopIfTrue="1" operator="equal">
      <formula>$B$5</formula>
    </cfRule>
  </conditionalFormatting>
  <conditionalFormatting sqref="BO6:BR6">
    <cfRule type="cellIs" dxfId="290" priority="285" stopIfTrue="1" operator="equal">
      <formula>$B$5</formula>
    </cfRule>
  </conditionalFormatting>
  <conditionalFormatting sqref="BO6:BR6">
    <cfRule type="cellIs" dxfId="289" priority="284" stopIfTrue="1" operator="equal">
      <formula>$B$5</formula>
    </cfRule>
  </conditionalFormatting>
  <conditionalFormatting sqref="BO6:BR6">
    <cfRule type="cellIs" dxfId="288" priority="283" stopIfTrue="1" operator="equal">
      <formula>$B$5</formula>
    </cfRule>
  </conditionalFormatting>
  <conditionalFormatting sqref="BO6:BQ6">
    <cfRule type="cellIs" dxfId="287" priority="282" stopIfTrue="1" operator="equal">
      <formula>$B$5</formula>
    </cfRule>
  </conditionalFormatting>
  <conditionalFormatting sqref="BO6:BR6">
    <cfRule type="cellIs" dxfId="286" priority="281" stopIfTrue="1" operator="equal">
      <formula>$B$5</formula>
    </cfRule>
  </conditionalFormatting>
  <conditionalFormatting sqref="BO6:BR6">
    <cfRule type="cellIs" dxfId="285" priority="280" stopIfTrue="1" operator="equal">
      <formula>$B$5</formula>
    </cfRule>
  </conditionalFormatting>
  <conditionalFormatting sqref="BO6:BR6">
    <cfRule type="cellIs" dxfId="284" priority="279" stopIfTrue="1" operator="equal">
      <formula>$B$5</formula>
    </cfRule>
  </conditionalFormatting>
  <conditionalFormatting sqref="BO6:BR6">
    <cfRule type="cellIs" dxfId="283" priority="278" stopIfTrue="1" operator="equal">
      <formula>$B$5</formula>
    </cfRule>
  </conditionalFormatting>
  <conditionalFormatting sqref="BO6:BR6">
    <cfRule type="cellIs" dxfId="282" priority="277" stopIfTrue="1" operator="equal">
      <formula>$B$5</formula>
    </cfRule>
  </conditionalFormatting>
  <conditionalFormatting sqref="BO6:BR6">
    <cfRule type="cellIs" dxfId="281" priority="276" stopIfTrue="1" operator="equal">
      <formula>$B$5</formula>
    </cfRule>
  </conditionalFormatting>
  <conditionalFormatting sqref="BO6:BR6">
    <cfRule type="cellIs" dxfId="280" priority="275" stopIfTrue="1" operator="equal">
      <formula>$B$5</formula>
    </cfRule>
  </conditionalFormatting>
  <conditionalFormatting sqref="BO6:BR6">
    <cfRule type="cellIs" dxfId="279" priority="274" stopIfTrue="1" operator="equal">
      <formula>$B$5</formula>
    </cfRule>
  </conditionalFormatting>
  <conditionalFormatting sqref="BO6:BR6">
    <cfRule type="cellIs" dxfId="278" priority="273" stopIfTrue="1" operator="equal">
      <formula>$B$5</formula>
    </cfRule>
  </conditionalFormatting>
  <conditionalFormatting sqref="BO6:BQ6">
    <cfRule type="cellIs" dxfId="277" priority="272" stopIfTrue="1" operator="equal">
      <formula>$B$5</formula>
    </cfRule>
  </conditionalFormatting>
  <conditionalFormatting sqref="BO6:BR6">
    <cfRule type="cellIs" dxfId="276" priority="271" stopIfTrue="1" operator="equal">
      <formula>$B$5</formula>
    </cfRule>
  </conditionalFormatting>
  <conditionalFormatting sqref="BO6:BR6">
    <cfRule type="cellIs" dxfId="275" priority="270" stopIfTrue="1" operator="equal">
      <formula>$B$5</formula>
    </cfRule>
  </conditionalFormatting>
  <conditionalFormatting sqref="BO6:BR6">
    <cfRule type="cellIs" dxfId="274" priority="269" stopIfTrue="1" operator="equal">
      <formula>$B$5</formula>
    </cfRule>
  </conditionalFormatting>
  <conditionalFormatting sqref="BO6:BR6">
    <cfRule type="cellIs" dxfId="273" priority="268" stopIfTrue="1" operator="equal">
      <formula>$B$5</formula>
    </cfRule>
  </conditionalFormatting>
  <conditionalFormatting sqref="BO6:BR6">
    <cfRule type="cellIs" dxfId="272" priority="267" stopIfTrue="1" operator="equal">
      <formula>$B$5</formula>
    </cfRule>
  </conditionalFormatting>
  <conditionalFormatting sqref="BO6:BR6">
    <cfRule type="cellIs" dxfId="271" priority="266" stopIfTrue="1" operator="equal">
      <formula>$B$5</formula>
    </cfRule>
  </conditionalFormatting>
  <conditionalFormatting sqref="BO6:BR6">
    <cfRule type="cellIs" dxfId="270" priority="265" stopIfTrue="1" operator="equal">
      <formula>$B$5</formula>
    </cfRule>
  </conditionalFormatting>
  <conditionalFormatting sqref="BO6:BQ6">
    <cfRule type="cellIs" dxfId="269" priority="264" stopIfTrue="1" operator="equal">
      <formula>$B$5</formula>
    </cfRule>
  </conditionalFormatting>
  <conditionalFormatting sqref="BO6:BR6">
    <cfRule type="cellIs" dxfId="268" priority="263" stopIfTrue="1" operator="equal">
      <formula>$B$5</formula>
    </cfRule>
  </conditionalFormatting>
  <conditionalFormatting sqref="BO6:BR6">
    <cfRule type="cellIs" dxfId="267" priority="262" stopIfTrue="1" operator="equal">
      <formula>$B$5</formula>
    </cfRule>
  </conditionalFormatting>
  <conditionalFormatting sqref="BO6:BR6">
    <cfRule type="cellIs" dxfId="266" priority="261" stopIfTrue="1" operator="equal">
      <formula>$B$5</formula>
    </cfRule>
  </conditionalFormatting>
  <conditionalFormatting sqref="BO6:BR6">
    <cfRule type="cellIs" dxfId="265" priority="260" stopIfTrue="1" operator="equal">
      <formula>$B$5</formula>
    </cfRule>
  </conditionalFormatting>
  <conditionalFormatting sqref="BO6:BR6">
    <cfRule type="cellIs" dxfId="264" priority="259" stopIfTrue="1" operator="equal">
      <formula>$B$5</formula>
    </cfRule>
  </conditionalFormatting>
  <conditionalFormatting sqref="BO6:BR6">
    <cfRule type="cellIs" dxfId="263" priority="258" stopIfTrue="1" operator="equal">
      <formula>$B$5</formula>
    </cfRule>
  </conditionalFormatting>
  <conditionalFormatting sqref="BO6:BQ6">
    <cfRule type="cellIs" dxfId="262" priority="257" stopIfTrue="1" operator="equal">
      <formula>$B$5</formula>
    </cfRule>
  </conditionalFormatting>
  <conditionalFormatting sqref="BO6:BR6">
    <cfRule type="cellIs" dxfId="261" priority="256" stopIfTrue="1" operator="equal">
      <formula>$B$5</formula>
    </cfRule>
  </conditionalFormatting>
  <conditionalFormatting sqref="BO6:BR6">
    <cfRule type="cellIs" dxfId="260" priority="255" stopIfTrue="1" operator="equal">
      <formula>$B$5</formula>
    </cfRule>
  </conditionalFormatting>
  <conditionalFormatting sqref="BO6:BR6">
    <cfRule type="cellIs" dxfId="259" priority="254" stopIfTrue="1" operator="equal">
      <formula>$B$5</formula>
    </cfRule>
  </conditionalFormatting>
  <conditionalFormatting sqref="BO6:BR6">
    <cfRule type="cellIs" dxfId="258" priority="253" stopIfTrue="1" operator="equal">
      <formula>$B$5</formula>
    </cfRule>
  </conditionalFormatting>
  <conditionalFormatting sqref="BO6:BR6">
    <cfRule type="cellIs" dxfId="257" priority="252" stopIfTrue="1" operator="equal">
      <formula>$B$5</formula>
    </cfRule>
  </conditionalFormatting>
  <conditionalFormatting sqref="BO6:BQ6">
    <cfRule type="cellIs" dxfId="256" priority="251" stopIfTrue="1" operator="equal">
      <formula>$B$5</formula>
    </cfRule>
  </conditionalFormatting>
  <conditionalFormatting sqref="BO6:BR6">
    <cfRule type="cellIs" dxfId="255" priority="250" stopIfTrue="1" operator="equal">
      <formula>$B$5</formula>
    </cfRule>
  </conditionalFormatting>
  <conditionalFormatting sqref="BO6:BR6">
    <cfRule type="cellIs" dxfId="254" priority="249" stopIfTrue="1" operator="equal">
      <formula>$B$5</formula>
    </cfRule>
  </conditionalFormatting>
  <conditionalFormatting sqref="BO6:BR6">
    <cfRule type="cellIs" dxfId="253" priority="248" stopIfTrue="1" operator="equal">
      <formula>$B$5</formula>
    </cfRule>
  </conditionalFormatting>
  <conditionalFormatting sqref="BO6:BR6">
    <cfRule type="cellIs" dxfId="252" priority="247" stopIfTrue="1" operator="equal">
      <formula>$B$5</formula>
    </cfRule>
  </conditionalFormatting>
  <conditionalFormatting sqref="BO6:BQ6">
    <cfRule type="cellIs" dxfId="251" priority="246" stopIfTrue="1" operator="equal">
      <formula>$B$5</formula>
    </cfRule>
  </conditionalFormatting>
  <conditionalFormatting sqref="BO6:BR6">
    <cfRule type="cellIs" dxfId="250" priority="245" stopIfTrue="1" operator="equal">
      <formula>$B$5</formula>
    </cfRule>
  </conditionalFormatting>
  <conditionalFormatting sqref="BO6:BR6">
    <cfRule type="cellIs" dxfId="249" priority="244" stopIfTrue="1" operator="equal">
      <formula>$B$5</formula>
    </cfRule>
  </conditionalFormatting>
  <conditionalFormatting sqref="BO6:BR6">
    <cfRule type="cellIs" dxfId="248" priority="243" stopIfTrue="1" operator="equal">
      <formula>$B$5</formula>
    </cfRule>
  </conditionalFormatting>
  <conditionalFormatting sqref="BO6:BQ6">
    <cfRule type="cellIs" dxfId="247" priority="242" stopIfTrue="1" operator="equal">
      <formula>$B$5</formula>
    </cfRule>
  </conditionalFormatting>
  <conditionalFormatting sqref="BO6:BR6">
    <cfRule type="cellIs" dxfId="246" priority="241" stopIfTrue="1" operator="equal">
      <formula>$B$5</formula>
    </cfRule>
  </conditionalFormatting>
  <conditionalFormatting sqref="BO6:BR6">
    <cfRule type="cellIs" dxfId="245" priority="240" stopIfTrue="1" operator="equal">
      <formula>$B$5</formula>
    </cfRule>
  </conditionalFormatting>
  <conditionalFormatting sqref="BO6:BQ6">
    <cfRule type="cellIs" dxfId="244" priority="239" stopIfTrue="1" operator="equal">
      <formula>$B$5</formula>
    </cfRule>
  </conditionalFormatting>
  <conditionalFormatting sqref="BO6:BR6">
    <cfRule type="cellIs" dxfId="243" priority="238" stopIfTrue="1" operator="equal">
      <formula>$B$5</formula>
    </cfRule>
  </conditionalFormatting>
  <conditionalFormatting sqref="BO6:BQ6">
    <cfRule type="cellIs" dxfId="242" priority="237" stopIfTrue="1" operator="equal">
      <formula>$B$5</formula>
    </cfRule>
  </conditionalFormatting>
  <conditionalFormatting sqref="BO6:BR6">
    <cfRule type="cellIs" dxfId="241" priority="236" stopIfTrue="1" operator="equal">
      <formula>$B$5</formula>
    </cfRule>
  </conditionalFormatting>
  <conditionalFormatting sqref="BO6:BR6">
    <cfRule type="cellIs" dxfId="240" priority="235" stopIfTrue="1" operator="equal">
      <formula>$B$5</formula>
    </cfRule>
  </conditionalFormatting>
  <conditionalFormatting sqref="BP8:BP38">
    <cfRule type="expression" dxfId="239" priority="234" stopIfTrue="1">
      <formula>BP8=TODAY()</formula>
    </cfRule>
  </conditionalFormatting>
  <conditionalFormatting sqref="BO6:BR6">
    <cfRule type="cellIs" dxfId="238" priority="233" stopIfTrue="1" operator="equal">
      <formula>$B$5</formula>
    </cfRule>
  </conditionalFormatting>
  <conditionalFormatting sqref="BO6:BR6">
    <cfRule type="cellIs" dxfId="237" priority="232" stopIfTrue="1" operator="equal">
      <formula>$B$5</formula>
    </cfRule>
  </conditionalFormatting>
  <conditionalFormatting sqref="BO6:BR6">
    <cfRule type="cellIs" dxfId="236" priority="231" stopIfTrue="1" operator="equal">
      <formula>$B$5</formula>
    </cfRule>
  </conditionalFormatting>
  <conditionalFormatting sqref="BO6:BR6">
    <cfRule type="cellIs" dxfId="235" priority="230" stopIfTrue="1" operator="equal">
      <formula>$B$5</formula>
    </cfRule>
  </conditionalFormatting>
  <conditionalFormatting sqref="BO6:BR6">
    <cfRule type="cellIs" dxfId="234" priority="229" stopIfTrue="1" operator="equal">
      <formula>$B$5</formula>
    </cfRule>
  </conditionalFormatting>
  <conditionalFormatting sqref="BO6:BR6">
    <cfRule type="cellIs" dxfId="233" priority="228" stopIfTrue="1" operator="equal">
      <formula>$B$5</formula>
    </cfRule>
  </conditionalFormatting>
  <conditionalFormatting sqref="BO6:BR6">
    <cfRule type="cellIs" dxfId="232" priority="227" stopIfTrue="1" operator="equal">
      <formula>$B$5</formula>
    </cfRule>
  </conditionalFormatting>
  <conditionalFormatting sqref="BO6:BQ6">
    <cfRule type="cellIs" dxfId="231" priority="226" stopIfTrue="1" operator="equal">
      <formula>$B$5</formula>
    </cfRule>
  </conditionalFormatting>
  <conditionalFormatting sqref="BO6:BR6">
    <cfRule type="cellIs" dxfId="230" priority="225" stopIfTrue="1" operator="equal">
      <formula>$B$5</formula>
    </cfRule>
  </conditionalFormatting>
  <conditionalFormatting sqref="BO6:BR6">
    <cfRule type="cellIs" dxfId="229" priority="224" stopIfTrue="1" operator="equal">
      <formula>$B$5</formula>
    </cfRule>
  </conditionalFormatting>
  <conditionalFormatting sqref="BO6:BR6">
    <cfRule type="cellIs" dxfId="228" priority="223" stopIfTrue="1" operator="equal">
      <formula>$B$5</formula>
    </cfRule>
  </conditionalFormatting>
  <conditionalFormatting sqref="BO6:BR6">
    <cfRule type="cellIs" dxfId="227" priority="222" stopIfTrue="1" operator="equal">
      <formula>$B$5</formula>
    </cfRule>
  </conditionalFormatting>
  <conditionalFormatting sqref="BO6:BR6">
    <cfRule type="cellIs" dxfId="226" priority="221" stopIfTrue="1" operator="equal">
      <formula>$B$5</formula>
    </cfRule>
  </conditionalFormatting>
  <conditionalFormatting sqref="BO6:BR6">
    <cfRule type="cellIs" dxfId="225" priority="220" stopIfTrue="1" operator="equal">
      <formula>$B$5</formula>
    </cfRule>
  </conditionalFormatting>
  <conditionalFormatting sqref="BO6:BR6">
    <cfRule type="cellIs" dxfId="224" priority="219" stopIfTrue="1" operator="equal">
      <formula>$B$5</formula>
    </cfRule>
  </conditionalFormatting>
  <conditionalFormatting sqref="BO6:BR6">
    <cfRule type="cellIs" dxfId="223" priority="218" stopIfTrue="1" operator="equal">
      <formula>$B$5</formula>
    </cfRule>
  </conditionalFormatting>
  <conditionalFormatting sqref="BO6:BR6">
    <cfRule type="cellIs" dxfId="222" priority="217" stopIfTrue="1" operator="equal">
      <formula>$B$5</formula>
    </cfRule>
  </conditionalFormatting>
  <conditionalFormatting sqref="BO6:BQ6">
    <cfRule type="cellIs" dxfId="221" priority="216" stopIfTrue="1" operator="equal">
      <formula>$B$5</formula>
    </cfRule>
  </conditionalFormatting>
  <conditionalFormatting sqref="BO6:BR6">
    <cfRule type="cellIs" dxfId="220" priority="215" stopIfTrue="1" operator="equal">
      <formula>$B$5</formula>
    </cfRule>
  </conditionalFormatting>
  <conditionalFormatting sqref="BO6:BR6">
    <cfRule type="cellIs" dxfId="219" priority="214" stopIfTrue="1" operator="equal">
      <formula>$B$5</formula>
    </cfRule>
  </conditionalFormatting>
  <conditionalFormatting sqref="BO6:BR6">
    <cfRule type="cellIs" dxfId="218" priority="213" stopIfTrue="1" operator="equal">
      <formula>$B$5</formula>
    </cfRule>
  </conditionalFormatting>
  <conditionalFormatting sqref="BO6:BR6">
    <cfRule type="cellIs" dxfId="217" priority="212" stopIfTrue="1" operator="equal">
      <formula>$B$5</formula>
    </cfRule>
  </conditionalFormatting>
  <conditionalFormatting sqref="BO6:BR6">
    <cfRule type="cellIs" dxfId="216" priority="211" stopIfTrue="1" operator="equal">
      <formula>$B$5</formula>
    </cfRule>
  </conditionalFormatting>
  <conditionalFormatting sqref="BO6:BR6">
    <cfRule type="cellIs" dxfId="215" priority="210" stopIfTrue="1" operator="equal">
      <formula>$B$5</formula>
    </cfRule>
  </conditionalFormatting>
  <conditionalFormatting sqref="BO6:BR6">
    <cfRule type="cellIs" dxfId="214" priority="209" stopIfTrue="1" operator="equal">
      <formula>$B$5</formula>
    </cfRule>
  </conditionalFormatting>
  <conditionalFormatting sqref="BO6:BQ6">
    <cfRule type="cellIs" dxfId="213" priority="208" stopIfTrue="1" operator="equal">
      <formula>$B$5</formula>
    </cfRule>
  </conditionalFormatting>
  <conditionalFormatting sqref="BO6:BR6">
    <cfRule type="cellIs" dxfId="212" priority="207" stopIfTrue="1" operator="equal">
      <formula>$B$5</formula>
    </cfRule>
  </conditionalFormatting>
  <conditionalFormatting sqref="BO6:BR6">
    <cfRule type="cellIs" dxfId="211" priority="206" stopIfTrue="1" operator="equal">
      <formula>$B$5</formula>
    </cfRule>
  </conditionalFormatting>
  <conditionalFormatting sqref="BO6:BR6">
    <cfRule type="cellIs" dxfId="210" priority="205" stopIfTrue="1" operator="equal">
      <formula>$B$5</formula>
    </cfRule>
  </conditionalFormatting>
  <conditionalFormatting sqref="BO6:BR6">
    <cfRule type="cellIs" dxfId="209" priority="204" stopIfTrue="1" operator="equal">
      <formula>$B$5</formula>
    </cfRule>
  </conditionalFormatting>
  <conditionalFormatting sqref="BO6:BR6">
    <cfRule type="cellIs" dxfId="208" priority="203" stopIfTrue="1" operator="equal">
      <formula>$B$5</formula>
    </cfRule>
  </conditionalFormatting>
  <conditionalFormatting sqref="BO6:BR6">
    <cfRule type="cellIs" dxfId="207" priority="202" stopIfTrue="1" operator="equal">
      <formula>$B$5</formula>
    </cfRule>
  </conditionalFormatting>
  <conditionalFormatting sqref="BO6:BQ6">
    <cfRule type="cellIs" dxfId="206" priority="201" stopIfTrue="1" operator="equal">
      <formula>$B$5</formula>
    </cfRule>
  </conditionalFormatting>
  <conditionalFormatting sqref="BO6:BR6">
    <cfRule type="cellIs" dxfId="205" priority="200" stopIfTrue="1" operator="equal">
      <formula>$B$5</formula>
    </cfRule>
  </conditionalFormatting>
  <conditionalFormatting sqref="BO6:BR6">
    <cfRule type="cellIs" dxfId="204" priority="199" stopIfTrue="1" operator="equal">
      <formula>$B$5</formula>
    </cfRule>
  </conditionalFormatting>
  <conditionalFormatting sqref="BO6:BR6">
    <cfRule type="cellIs" dxfId="203" priority="198" stopIfTrue="1" operator="equal">
      <formula>$B$5</formula>
    </cfRule>
  </conditionalFormatting>
  <conditionalFormatting sqref="BO6:BR6">
    <cfRule type="cellIs" dxfId="202" priority="197" stopIfTrue="1" operator="equal">
      <formula>$B$5</formula>
    </cfRule>
  </conditionalFormatting>
  <conditionalFormatting sqref="BO6:BR6">
    <cfRule type="cellIs" dxfId="201" priority="196" stopIfTrue="1" operator="equal">
      <formula>$B$5</formula>
    </cfRule>
  </conditionalFormatting>
  <conditionalFormatting sqref="BO6:BQ6">
    <cfRule type="cellIs" dxfId="200" priority="195" stopIfTrue="1" operator="equal">
      <formula>$B$5</formula>
    </cfRule>
  </conditionalFormatting>
  <conditionalFormatting sqref="BO6:BR6">
    <cfRule type="cellIs" dxfId="199" priority="194" stopIfTrue="1" operator="equal">
      <formula>$B$5</formula>
    </cfRule>
  </conditionalFormatting>
  <conditionalFormatting sqref="BO6:BR6">
    <cfRule type="cellIs" dxfId="198" priority="193" stopIfTrue="1" operator="equal">
      <formula>$B$5</formula>
    </cfRule>
  </conditionalFormatting>
  <conditionalFormatting sqref="BO6:BR6">
    <cfRule type="cellIs" dxfId="197" priority="192" stopIfTrue="1" operator="equal">
      <formula>$B$5</formula>
    </cfRule>
  </conditionalFormatting>
  <conditionalFormatting sqref="BO6:BR6">
    <cfRule type="cellIs" dxfId="196" priority="191" stopIfTrue="1" operator="equal">
      <formula>$B$5</formula>
    </cfRule>
  </conditionalFormatting>
  <conditionalFormatting sqref="BO6:BQ6">
    <cfRule type="cellIs" dxfId="195" priority="190" stopIfTrue="1" operator="equal">
      <formula>$B$5</formula>
    </cfRule>
  </conditionalFormatting>
  <conditionalFormatting sqref="BO6:BR6">
    <cfRule type="cellIs" dxfId="194" priority="189" stopIfTrue="1" operator="equal">
      <formula>$B$5</formula>
    </cfRule>
  </conditionalFormatting>
  <conditionalFormatting sqref="BO6:BR6">
    <cfRule type="cellIs" dxfId="193" priority="188" stopIfTrue="1" operator="equal">
      <formula>$B$5</formula>
    </cfRule>
  </conditionalFormatting>
  <conditionalFormatting sqref="BO6:BR6">
    <cfRule type="cellIs" dxfId="192" priority="187" stopIfTrue="1" operator="equal">
      <formula>$B$5</formula>
    </cfRule>
  </conditionalFormatting>
  <conditionalFormatting sqref="BO6:BQ6">
    <cfRule type="cellIs" dxfId="191" priority="186" stopIfTrue="1" operator="equal">
      <formula>$B$5</formula>
    </cfRule>
  </conditionalFormatting>
  <conditionalFormatting sqref="BO6:BR6">
    <cfRule type="cellIs" dxfId="190" priority="185" stopIfTrue="1" operator="equal">
      <formula>$B$5</formula>
    </cfRule>
  </conditionalFormatting>
  <conditionalFormatting sqref="BO6:BR6">
    <cfRule type="cellIs" dxfId="189" priority="184" stopIfTrue="1" operator="equal">
      <formula>$B$5</formula>
    </cfRule>
  </conditionalFormatting>
  <conditionalFormatting sqref="BO6:BQ6">
    <cfRule type="cellIs" dxfId="188" priority="183" stopIfTrue="1" operator="equal">
      <formula>$B$5</formula>
    </cfRule>
  </conditionalFormatting>
  <conditionalFormatting sqref="BO6:BR6">
    <cfRule type="cellIs" dxfId="187" priority="182" stopIfTrue="1" operator="equal">
      <formula>$B$5</formula>
    </cfRule>
  </conditionalFormatting>
  <conditionalFormatting sqref="BO6:BQ6">
    <cfRule type="cellIs" dxfId="186" priority="181" stopIfTrue="1" operator="equal">
      <formula>$B$5</formula>
    </cfRule>
  </conditionalFormatting>
  <conditionalFormatting sqref="BO6:BR6">
    <cfRule type="cellIs" dxfId="185" priority="180" stopIfTrue="1" operator="equal">
      <formula>$B$5</formula>
    </cfRule>
  </conditionalFormatting>
  <conditionalFormatting sqref="BO6:BR6">
    <cfRule type="cellIs" dxfId="184" priority="179" stopIfTrue="1" operator="equal">
      <formula>$B$5</formula>
    </cfRule>
  </conditionalFormatting>
  <conditionalFormatting sqref="BP8:BP38">
    <cfRule type="expression" dxfId="183" priority="178" stopIfTrue="1">
      <formula>BP8=TODAY()</formula>
    </cfRule>
  </conditionalFormatting>
  <conditionalFormatting sqref="BO6:BR6">
    <cfRule type="cellIs" dxfId="182" priority="177" stopIfTrue="1" operator="equal">
      <formula>$B$5</formula>
    </cfRule>
  </conditionalFormatting>
  <conditionalFormatting sqref="BO6:BR6">
    <cfRule type="cellIs" dxfId="181" priority="176" stopIfTrue="1" operator="equal">
      <formula>$B$5</formula>
    </cfRule>
  </conditionalFormatting>
  <conditionalFormatting sqref="BO6:BR6">
    <cfRule type="cellIs" dxfId="180" priority="175" stopIfTrue="1" operator="equal">
      <formula>$B$5</formula>
    </cfRule>
  </conditionalFormatting>
  <conditionalFormatting sqref="BO6:BR6">
    <cfRule type="cellIs" dxfId="179" priority="174" stopIfTrue="1" operator="equal">
      <formula>$B$5</formula>
    </cfRule>
  </conditionalFormatting>
  <conditionalFormatting sqref="BO6:BR6">
    <cfRule type="cellIs" dxfId="178" priority="173" stopIfTrue="1" operator="equal">
      <formula>$B$5</formula>
    </cfRule>
  </conditionalFormatting>
  <conditionalFormatting sqref="BO6:BR6">
    <cfRule type="cellIs" dxfId="177" priority="172" stopIfTrue="1" operator="equal">
      <formula>$B$5</formula>
    </cfRule>
  </conditionalFormatting>
  <conditionalFormatting sqref="BO6:BR6">
    <cfRule type="cellIs" dxfId="176" priority="171" stopIfTrue="1" operator="equal">
      <formula>$B$5</formula>
    </cfRule>
  </conditionalFormatting>
  <conditionalFormatting sqref="BO6:BR6">
    <cfRule type="cellIs" dxfId="175" priority="170" stopIfTrue="1" operator="equal">
      <formula>$B$5</formula>
    </cfRule>
  </conditionalFormatting>
  <conditionalFormatting sqref="BO6:BQ6">
    <cfRule type="cellIs" dxfId="174" priority="169" stopIfTrue="1" operator="equal">
      <formula>$B$5</formula>
    </cfRule>
  </conditionalFormatting>
  <conditionalFormatting sqref="BO6:BR6">
    <cfRule type="cellIs" dxfId="173" priority="168" stopIfTrue="1" operator="equal">
      <formula>$B$5</formula>
    </cfRule>
  </conditionalFormatting>
  <conditionalFormatting sqref="BO6:BR6">
    <cfRule type="cellIs" dxfId="172" priority="167" stopIfTrue="1" operator="equal">
      <formula>$B$5</formula>
    </cfRule>
  </conditionalFormatting>
  <conditionalFormatting sqref="BO6:BR6">
    <cfRule type="cellIs" dxfId="171" priority="166" stopIfTrue="1" operator="equal">
      <formula>$B$5</formula>
    </cfRule>
  </conditionalFormatting>
  <conditionalFormatting sqref="BO6:BR6">
    <cfRule type="cellIs" dxfId="170" priority="165" stopIfTrue="1" operator="equal">
      <formula>$B$5</formula>
    </cfRule>
  </conditionalFormatting>
  <conditionalFormatting sqref="BO6:BR6">
    <cfRule type="cellIs" dxfId="169" priority="164" stopIfTrue="1" operator="equal">
      <formula>$B$5</formula>
    </cfRule>
  </conditionalFormatting>
  <conditionalFormatting sqref="BO6:BR6">
    <cfRule type="cellIs" dxfId="168" priority="163" stopIfTrue="1" operator="equal">
      <formula>$B$5</formula>
    </cfRule>
  </conditionalFormatting>
  <conditionalFormatting sqref="BO6:BR6">
    <cfRule type="cellIs" dxfId="167" priority="162" stopIfTrue="1" operator="equal">
      <formula>$B$5</formula>
    </cfRule>
  </conditionalFormatting>
  <conditionalFormatting sqref="BO6:BQ6">
    <cfRule type="cellIs" dxfId="166" priority="161" stopIfTrue="1" operator="equal">
      <formula>$B$5</formula>
    </cfRule>
  </conditionalFormatting>
  <conditionalFormatting sqref="BO6:BR6">
    <cfRule type="cellIs" dxfId="165" priority="160" stopIfTrue="1" operator="equal">
      <formula>$B$5</formula>
    </cfRule>
  </conditionalFormatting>
  <conditionalFormatting sqref="BO6:BR6">
    <cfRule type="cellIs" dxfId="164" priority="159" stopIfTrue="1" operator="equal">
      <formula>$B$5</formula>
    </cfRule>
  </conditionalFormatting>
  <conditionalFormatting sqref="BO6:BR6">
    <cfRule type="cellIs" dxfId="163" priority="158" stopIfTrue="1" operator="equal">
      <formula>$B$5</formula>
    </cfRule>
  </conditionalFormatting>
  <conditionalFormatting sqref="BO6:BR6">
    <cfRule type="cellIs" dxfId="162" priority="157" stopIfTrue="1" operator="equal">
      <formula>$B$5</formula>
    </cfRule>
  </conditionalFormatting>
  <conditionalFormatting sqref="BO6:BR6">
    <cfRule type="cellIs" dxfId="161" priority="156" stopIfTrue="1" operator="equal">
      <formula>$B$5</formula>
    </cfRule>
  </conditionalFormatting>
  <conditionalFormatting sqref="BO6:BR6">
    <cfRule type="cellIs" dxfId="160" priority="155" stopIfTrue="1" operator="equal">
      <formula>$B$5</formula>
    </cfRule>
  </conditionalFormatting>
  <conditionalFormatting sqref="BO6:BQ6">
    <cfRule type="cellIs" dxfId="159" priority="154" stopIfTrue="1" operator="equal">
      <formula>$B$5</formula>
    </cfRule>
  </conditionalFormatting>
  <conditionalFormatting sqref="BO6:BR6">
    <cfRule type="cellIs" dxfId="158" priority="153" stopIfTrue="1" operator="equal">
      <formula>$B$5</formula>
    </cfRule>
  </conditionalFormatting>
  <conditionalFormatting sqref="BO6:BR6">
    <cfRule type="cellIs" dxfId="157" priority="152" stopIfTrue="1" operator="equal">
      <formula>$B$5</formula>
    </cfRule>
  </conditionalFormatting>
  <conditionalFormatting sqref="BO6:BR6">
    <cfRule type="cellIs" dxfId="156" priority="151" stopIfTrue="1" operator="equal">
      <formula>$B$5</formula>
    </cfRule>
  </conditionalFormatting>
  <conditionalFormatting sqref="BO6:BR6">
    <cfRule type="cellIs" dxfId="155" priority="150" stopIfTrue="1" operator="equal">
      <formula>$B$5</formula>
    </cfRule>
  </conditionalFormatting>
  <conditionalFormatting sqref="BO6:BR6">
    <cfRule type="cellIs" dxfId="154" priority="149" stopIfTrue="1" operator="equal">
      <formula>$B$5</formula>
    </cfRule>
  </conditionalFormatting>
  <conditionalFormatting sqref="BO6:BQ6">
    <cfRule type="cellIs" dxfId="153" priority="148" stopIfTrue="1" operator="equal">
      <formula>$B$5</formula>
    </cfRule>
  </conditionalFormatting>
  <conditionalFormatting sqref="BO6:BR6">
    <cfRule type="cellIs" dxfId="152" priority="147" stopIfTrue="1" operator="equal">
      <formula>$B$5</formula>
    </cfRule>
  </conditionalFormatting>
  <conditionalFormatting sqref="BO6:BR6">
    <cfRule type="cellIs" dxfId="151" priority="146" stopIfTrue="1" operator="equal">
      <formula>$B$5</formula>
    </cfRule>
  </conditionalFormatting>
  <conditionalFormatting sqref="BO6:BR6">
    <cfRule type="cellIs" dxfId="150" priority="145" stopIfTrue="1" operator="equal">
      <formula>$B$5</formula>
    </cfRule>
  </conditionalFormatting>
  <conditionalFormatting sqref="BO6:BR6">
    <cfRule type="cellIs" dxfId="149" priority="144" stopIfTrue="1" operator="equal">
      <formula>$B$5</formula>
    </cfRule>
  </conditionalFormatting>
  <conditionalFormatting sqref="BO6:BQ6">
    <cfRule type="cellIs" dxfId="148" priority="143" stopIfTrue="1" operator="equal">
      <formula>$B$5</formula>
    </cfRule>
  </conditionalFormatting>
  <conditionalFormatting sqref="BO6:BR6">
    <cfRule type="cellIs" dxfId="147" priority="142" stopIfTrue="1" operator="equal">
      <formula>$B$5</formula>
    </cfRule>
  </conditionalFormatting>
  <conditionalFormatting sqref="BO6:BR6">
    <cfRule type="cellIs" dxfId="146" priority="141" stopIfTrue="1" operator="equal">
      <formula>$B$5</formula>
    </cfRule>
  </conditionalFormatting>
  <conditionalFormatting sqref="BO6:BR6">
    <cfRule type="cellIs" dxfId="145" priority="140" stopIfTrue="1" operator="equal">
      <formula>$B$5</formula>
    </cfRule>
  </conditionalFormatting>
  <conditionalFormatting sqref="BO6:BQ6">
    <cfRule type="cellIs" dxfId="144" priority="139" stopIfTrue="1" operator="equal">
      <formula>$B$5</formula>
    </cfRule>
  </conditionalFormatting>
  <conditionalFormatting sqref="BO6:BR6">
    <cfRule type="cellIs" dxfId="143" priority="138" stopIfTrue="1" operator="equal">
      <formula>$B$5</formula>
    </cfRule>
  </conditionalFormatting>
  <conditionalFormatting sqref="BO6:BR6">
    <cfRule type="cellIs" dxfId="142" priority="137" stopIfTrue="1" operator="equal">
      <formula>$B$5</formula>
    </cfRule>
  </conditionalFormatting>
  <conditionalFormatting sqref="BO6:BQ6">
    <cfRule type="cellIs" dxfId="141" priority="136" stopIfTrue="1" operator="equal">
      <formula>$B$5</formula>
    </cfRule>
  </conditionalFormatting>
  <conditionalFormatting sqref="BO6:BR6">
    <cfRule type="cellIs" dxfId="140" priority="135" stopIfTrue="1" operator="equal">
      <formula>$B$5</formula>
    </cfRule>
  </conditionalFormatting>
  <conditionalFormatting sqref="BO6:BQ6">
    <cfRule type="cellIs" dxfId="139" priority="134" stopIfTrue="1" operator="equal">
      <formula>$B$5</formula>
    </cfRule>
  </conditionalFormatting>
  <conditionalFormatting sqref="BO6:BR6">
    <cfRule type="cellIs" dxfId="138" priority="133" stopIfTrue="1" operator="equal">
      <formula>$B$5</formula>
    </cfRule>
  </conditionalFormatting>
  <conditionalFormatting sqref="BO6:BR6">
    <cfRule type="cellIs" dxfId="137" priority="132" stopIfTrue="1" operator="equal">
      <formula>$B$5</formula>
    </cfRule>
  </conditionalFormatting>
  <conditionalFormatting sqref="BP8:BP38">
    <cfRule type="expression" dxfId="136" priority="131" stopIfTrue="1">
      <formula>BP8=TODAY()</formula>
    </cfRule>
  </conditionalFormatting>
  <conditionalFormatting sqref="BO6:BR6">
    <cfRule type="cellIs" dxfId="135" priority="130" stopIfTrue="1" operator="equal">
      <formula>$B$5</formula>
    </cfRule>
  </conditionalFormatting>
  <conditionalFormatting sqref="BO6:BR6">
    <cfRule type="cellIs" dxfId="134" priority="129" stopIfTrue="1" operator="equal">
      <formula>$B$5</formula>
    </cfRule>
  </conditionalFormatting>
  <conditionalFormatting sqref="BO6:BR6">
    <cfRule type="cellIs" dxfId="133" priority="128" stopIfTrue="1" operator="equal">
      <formula>$B$5</formula>
    </cfRule>
  </conditionalFormatting>
  <conditionalFormatting sqref="BO6:BR6">
    <cfRule type="cellIs" dxfId="132" priority="127" stopIfTrue="1" operator="equal">
      <formula>$B$5</formula>
    </cfRule>
  </conditionalFormatting>
  <conditionalFormatting sqref="BO6:BR6">
    <cfRule type="cellIs" dxfId="131" priority="126" stopIfTrue="1" operator="equal">
      <formula>$B$5</formula>
    </cfRule>
  </conditionalFormatting>
  <conditionalFormatting sqref="BO6:BR6">
    <cfRule type="cellIs" dxfId="130" priority="125" stopIfTrue="1" operator="equal">
      <formula>$B$5</formula>
    </cfRule>
  </conditionalFormatting>
  <conditionalFormatting sqref="BO6:BQ6">
    <cfRule type="cellIs" dxfId="129" priority="124" stopIfTrue="1" operator="equal">
      <formula>$B$5</formula>
    </cfRule>
  </conditionalFormatting>
  <conditionalFormatting sqref="BO6:BR6">
    <cfRule type="cellIs" dxfId="128" priority="123" stopIfTrue="1" operator="equal">
      <formula>$B$5</formula>
    </cfRule>
  </conditionalFormatting>
  <conditionalFormatting sqref="BO6:BR6">
    <cfRule type="cellIs" dxfId="127" priority="122" stopIfTrue="1" operator="equal">
      <formula>$B$5</formula>
    </cfRule>
  </conditionalFormatting>
  <conditionalFormatting sqref="BO6:BR6">
    <cfRule type="cellIs" dxfId="126" priority="121" stopIfTrue="1" operator="equal">
      <formula>$B$5</formula>
    </cfRule>
  </conditionalFormatting>
  <conditionalFormatting sqref="BO6:BR6">
    <cfRule type="cellIs" dxfId="125" priority="120" stopIfTrue="1" operator="equal">
      <formula>$B$5</formula>
    </cfRule>
  </conditionalFormatting>
  <conditionalFormatting sqref="BO6:BR6">
    <cfRule type="cellIs" dxfId="124" priority="119" stopIfTrue="1" operator="equal">
      <formula>$B$5</formula>
    </cfRule>
  </conditionalFormatting>
  <conditionalFormatting sqref="BO6:BR6">
    <cfRule type="cellIs" dxfId="123" priority="118" stopIfTrue="1" operator="equal">
      <formula>$B$5</formula>
    </cfRule>
  </conditionalFormatting>
  <conditionalFormatting sqref="BO6:BQ6">
    <cfRule type="cellIs" dxfId="122" priority="117" stopIfTrue="1" operator="equal">
      <formula>$B$5</formula>
    </cfRule>
  </conditionalFormatting>
  <conditionalFormatting sqref="BO6:BR6">
    <cfRule type="cellIs" dxfId="121" priority="116" stopIfTrue="1" operator="equal">
      <formula>$B$5</formula>
    </cfRule>
  </conditionalFormatting>
  <conditionalFormatting sqref="BO6:BR6">
    <cfRule type="cellIs" dxfId="120" priority="115" stopIfTrue="1" operator="equal">
      <formula>$B$5</formula>
    </cfRule>
  </conditionalFormatting>
  <conditionalFormatting sqref="BO6:BR6">
    <cfRule type="cellIs" dxfId="119" priority="114" stopIfTrue="1" operator="equal">
      <formula>$B$5</formula>
    </cfRule>
  </conditionalFormatting>
  <conditionalFormatting sqref="BO6:BR6">
    <cfRule type="cellIs" dxfId="118" priority="113" stopIfTrue="1" operator="equal">
      <formula>$B$5</formula>
    </cfRule>
  </conditionalFormatting>
  <conditionalFormatting sqref="BO6:BR6">
    <cfRule type="cellIs" dxfId="117" priority="112" stopIfTrue="1" operator="equal">
      <formula>$B$5</formula>
    </cfRule>
  </conditionalFormatting>
  <conditionalFormatting sqref="BO6:BQ6">
    <cfRule type="cellIs" dxfId="116" priority="111" stopIfTrue="1" operator="equal">
      <formula>$B$5</formula>
    </cfRule>
  </conditionalFormatting>
  <conditionalFormatting sqref="BO6:BR6">
    <cfRule type="cellIs" dxfId="115" priority="110" stopIfTrue="1" operator="equal">
      <formula>$B$5</formula>
    </cfRule>
  </conditionalFormatting>
  <conditionalFormatting sqref="BO6:BR6">
    <cfRule type="cellIs" dxfId="114" priority="109" stopIfTrue="1" operator="equal">
      <formula>$B$5</formula>
    </cfRule>
  </conditionalFormatting>
  <conditionalFormatting sqref="BO6:BR6">
    <cfRule type="cellIs" dxfId="113" priority="108" stopIfTrue="1" operator="equal">
      <formula>$B$5</formula>
    </cfRule>
  </conditionalFormatting>
  <conditionalFormatting sqref="BO6:BR6">
    <cfRule type="cellIs" dxfId="112" priority="107" stopIfTrue="1" operator="equal">
      <formula>$B$5</formula>
    </cfRule>
  </conditionalFormatting>
  <conditionalFormatting sqref="BO6:BQ6">
    <cfRule type="cellIs" dxfId="111" priority="106" stopIfTrue="1" operator="equal">
      <formula>$B$5</formula>
    </cfRule>
  </conditionalFormatting>
  <conditionalFormatting sqref="BO6:BR6">
    <cfRule type="cellIs" dxfId="110" priority="105" stopIfTrue="1" operator="equal">
      <formula>$B$5</formula>
    </cfRule>
  </conditionalFormatting>
  <conditionalFormatting sqref="BO6:BR6">
    <cfRule type="cellIs" dxfId="109" priority="104" stopIfTrue="1" operator="equal">
      <formula>$B$5</formula>
    </cfRule>
  </conditionalFormatting>
  <conditionalFormatting sqref="BO6:BR6">
    <cfRule type="cellIs" dxfId="108" priority="103" stopIfTrue="1" operator="equal">
      <formula>$B$5</formula>
    </cfRule>
  </conditionalFormatting>
  <conditionalFormatting sqref="BO6:BQ6">
    <cfRule type="cellIs" dxfId="107" priority="102" stopIfTrue="1" operator="equal">
      <formula>$B$5</formula>
    </cfRule>
  </conditionalFormatting>
  <conditionalFormatting sqref="BO6:BR6">
    <cfRule type="cellIs" dxfId="106" priority="101" stopIfTrue="1" operator="equal">
      <formula>$B$5</formula>
    </cfRule>
  </conditionalFormatting>
  <conditionalFormatting sqref="BO6:BR6">
    <cfRule type="cellIs" dxfId="105" priority="100" stopIfTrue="1" operator="equal">
      <formula>$B$5</formula>
    </cfRule>
  </conditionalFormatting>
  <conditionalFormatting sqref="BO6:BQ6">
    <cfRule type="cellIs" dxfId="104" priority="99" stopIfTrue="1" operator="equal">
      <formula>$B$5</formula>
    </cfRule>
  </conditionalFormatting>
  <conditionalFormatting sqref="BO6:BR6">
    <cfRule type="cellIs" dxfId="103" priority="98" stopIfTrue="1" operator="equal">
      <formula>$B$5</formula>
    </cfRule>
  </conditionalFormatting>
  <conditionalFormatting sqref="BO6:BQ6">
    <cfRule type="cellIs" dxfId="102" priority="97" stopIfTrue="1" operator="equal">
      <formula>$B$5</formula>
    </cfRule>
  </conditionalFormatting>
  <conditionalFormatting sqref="BO6:BR6">
    <cfRule type="cellIs" dxfId="101" priority="96" stopIfTrue="1" operator="equal">
      <formula>$B$5</formula>
    </cfRule>
  </conditionalFormatting>
  <conditionalFormatting sqref="BO6:BR6">
    <cfRule type="cellIs" dxfId="100" priority="95" stopIfTrue="1" operator="equal">
      <formula>$B$5</formula>
    </cfRule>
  </conditionalFormatting>
  <conditionalFormatting sqref="BP8:BP38">
    <cfRule type="expression" dxfId="99" priority="94" stopIfTrue="1">
      <formula>BP8=TODAY()</formula>
    </cfRule>
  </conditionalFormatting>
  <conditionalFormatting sqref="BO6:BR6">
    <cfRule type="cellIs" dxfId="98" priority="93" stopIfTrue="1" operator="equal">
      <formula>$B$5</formula>
    </cfRule>
  </conditionalFormatting>
  <conditionalFormatting sqref="BO6:BR6">
    <cfRule type="cellIs" dxfId="97" priority="92" stopIfTrue="1" operator="equal">
      <formula>$B$5</formula>
    </cfRule>
  </conditionalFormatting>
  <conditionalFormatting sqref="BO6:BR6">
    <cfRule type="cellIs" dxfId="96" priority="91" stopIfTrue="1" operator="equal">
      <formula>$B$5</formula>
    </cfRule>
  </conditionalFormatting>
  <conditionalFormatting sqref="BO6:BR6">
    <cfRule type="cellIs" dxfId="95" priority="90" stopIfTrue="1" operator="equal">
      <formula>$B$5</formula>
    </cfRule>
  </conditionalFormatting>
  <conditionalFormatting sqref="BO6:BR6">
    <cfRule type="cellIs" dxfId="94" priority="89" stopIfTrue="1" operator="equal">
      <formula>$B$5</formula>
    </cfRule>
  </conditionalFormatting>
  <conditionalFormatting sqref="BO6:BQ6">
    <cfRule type="cellIs" dxfId="93" priority="88" stopIfTrue="1" operator="equal">
      <formula>$B$5</formula>
    </cfRule>
  </conditionalFormatting>
  <conditionalFormatting sqref="BO6:BR6">
    <cfRule type="cellIs" dxfId="92" priority="87" stopIfTrue="1" operator="equal">
      <formula>$B$5</formula>
    </cfRule>
  </conditionalFormatting>
  <conditionalFormatting sqref="BO6:BR6">
    <cfRule type="cellIs" dxfId="91" priority="86" stopIfTrue="1" operator="equal">
      <formula>$B$5</formula>
    </cfRule>
  </conditionalFormatting>
  <conditionalFormatting sqref="BO6:BR6">
    <cfRule type="cellIs" dxfId="90" priority="85" stopIfTrue="1" operator="equal">
      <formula>$B$5</formula>
    </cfRule>
  </conditionalFormatting>
  <conditionalFormatting sqref="BO6:BR6">
    <cfRule type="cellIs" dxfId="89" priority="84" stopIfTrue="1" operator="equal">
      <formula>$B$5</formula>
    </cfRule>
  </conditionalFormatting>
  <conditionalFormatting sqref="BO6:BR6">
    <cfRule type="cellIs" dxfId="88" priority="83" stopIfTrue="1" operator="equal">
      <formula>$B$5</formula>
    </cfRule>
  </conditionalFormatting>
  <conditionalFormatting sqref="BO6:BQ6">
    <cfRule type="cellIs" dxfId="87" priority="82" stopIfTrue="1" operator="equal">
      <formula>$B$5</formula>
    </cfRule>
  </conditionalFormatting>
  <conditionalFormatting sqref="BO6:BR6">
    <cfRule type="cellIs" dxfId="86" priority="81" stopIfTrue="1" operator="equal">
      <formula>$B$5</formula>
    </cfRule>
  </conditionalFormatting>
  <conditionalFormatting sqref="BO6:BR6">
    <cfRule type="cellIs" dxfId="85" priority="80" stopIfTrue="1" operator="equal">
      <formula>$B$5</formula>
    </cfRule>
  </conditionalFormatting>
  <conditionalFormatting sqref="BO6:BR6">
    <cfRule type="cellIs" dxfId="84" priority="79" stopIfTrue="1" operator="equal">
      <formula>$B$5</formula>
    </cfRule>
  </conditionalFormatting>
  <conditionalFormatting sqref="BO6:BR6">
    <cfRule type="cellIs" dxfId="83" priority="78" stopIfTrue="1" operator="equal">
      <formula>$B$5</formula>
    </cfRule>
  </conditionalFormatting>
  <conditionalFormatting sqref="BO6:BQ6">
    <cfRule type="cellIs" dxfId="82" priority="77" stopIfTrue="1" operator="equal">
      <formula>$B$5</formula>
    </cfRule>
  </conditionalFormatting>
  <conditionalFormatting sqref="BO6:BR6">
    <cfRule type="cellIs" dxfId="81" priority="76" stopIfTrue="1" operator="equal">
      <formula>$B$5</formula>
    </cfRule>
  </conditionalFormatting>
  <conditionalFormatting sqref="BO6:BR6">
    <cfRule type="cellIs" dxfId="80" priority="75" stopIfTrue="1" operator="equal">
      <formula>$B$5</formula>
    </cfRule>
  </conditionalFormatting>
  <conditionalFormatting sqref="BO6:BR6">
    <cfRule type="cellIs" dxfId="79" priority="74" stopIfTrue="1" operator="equal">
      <formula>$B$5</formula>
    </cfRule>
  </conditionalFormatting>
  <conditionalFormatting sqref="BO6:BQ6">
    <cfRule type="cellIs" dxfId="78" priority="73" stopIfTrue="1" operator="equal">
      <formula>$B$5</formula>
    </cfRule>
  </conditionalFormatting>
  <conditionalFormatting sqref="BO6:BR6">
    <cfRule type="cellIs" dxfId="77" priority="72" stopIfTrue="1" operator="equal">
      <formula>$B$5</formula>
    </cfRule>
  </conditionalFormatting>
  <conditionalFormatting sqref="BO6:BR6">
    <cfRule type="cellIs" dxfId="76" priority="71" stopIfTrue="1" operator="equal">
      <formula>$B$5</formula>
    </cfRule>
  </conditionalFormatting>
  <conditionalFormatting sqref="BO6:BQ6">
    <cfRule type="cellIs" dxfId="75" priority="70" stopIfTrue="1" operator="equal">
      <formula>$B$5</formula>
    </cfRule>
  </conditionalFormatting>
  <conditionalFormatting sqref="BO6:BR6">
    <cfRule type="cellIs" dxfId="74" priority="69" stopIfTrue="1" operator="equal">
      <formula>$B$5</formula>
    </cfRule>
  </conditionalFormatting>
  <conditionalFormatting sqref="BO6:BQ6">
    <cfRule type="cellIs" dxfId="73" priority="68" stopIfTrue="1" operator="equal">
      <formula>$B$5</formula>
    </cfRule>
  </conditionalFormatting>
  <conditionalFormatting sqref="BO6:BR6">
    <cfRule type="cellIs" dxfId="72" priority="67" stopIfTrue="1" operator="equal">
      <formula>$B$5</formula>
    </cfRule>
  </conditionalFormatting>
  <conditionalFormatting sqref="BO6:BR6">
    <cfRule type="cellIs" dxfId="71" priority="66" stopIfTrue="1" operator="equal">
      <formula>$B$5</formula>
    </cfRule>
  </conditionalFormatting>
  <conditionalFormatting sqref="BP8:BP38">
    <cfRule type="expression" dxfId="70" priority="65" stopIfTrue="1">
      <formula>BP8=TODAY()</formula>
    </cfRule>
  </conditionalFormatting>
  <conditionalFormatting sqref="BO6:BR6">
    <cfRule type="cellIs" dxfId="69" priority="64" stopIfTrue="1" operator="equal">
      <formula>$B$5</formula>
    </cfRule>
  </conditionalFormatting>
  <conditionalFormatting sqref="BO6:BR6">
    <cfRule type="cellIs" dxfId="68" priority="63" stopIfTrue="1" operator="equal">
      <formula>$B$5</formula>
    </cfRule>
  </conditionalFormatting>
  <conditionalFormatting sqref="BO6:BR6">
    <cfRule type="cellIs" dxfId="67" priority="62" stopIfTrue="1" operator="equal">
      <formula>$B$5</formula>
    </cfRule>
  </conditionalFormatting>
  <conditionalFormatting sqref="BO6:BR6">
    <cfRule type="cellIs" dxfId="66" priority="61" stopIfTrue="1" operator="equal">
      <formula>$B$5</formula>
    </cfRule>
  </conditionalFormatting>
  <conditionalFormatting sqref="BO6:BQ6">
    <cfRule type="cellIs" dxfId="65" priority="60" stopIfTrue="1" operator="equal">
      <formula>$B$5</formula>
    </cfRule>
  </conditionalFormatting>
  <conditionalFormatting sqref="BO6:BR6">
    <cfRule type="cellIs" dxfId="64" priority="59" stopIfTrue="1" operator="equal">
      <formula>$B$5</formula>
    </cfRule>
  </conditionalFormatting>
  <conditionalFormatting sqref="BO6:BR6">
    <cfRule type="cellIs" dxfId="63" priority="58" stopIfTrue="1" operator="equal">
      <formula>$B$5</formula>
    </cfRule>
  </conditionalFormatting>
  <conditionalFormatting sqref="BO6:BR6">
    <cfRule type="cellIs" dxfId="62" priority="57" stopIfTrue="1" operator="equal">
      <formula>$B$5</formula>
    </cfRule>
  </conditionalFormatting>
  <conditionalFormatting sqref="BO6:BR6">
    <cfRule type="cellIs" dxfId="61" priority="56" stopIfTrue="1" operator="equal">
      <formula>$B$5</formula>
    </cfRule>
  </conditionalFormatting>
  <conditionalFormatting sqref="BO6:BQ6">
    <cfRule type="cellIs" dxfId="60" priority="55" stopIfTrue="1" operator="equal">
      <formula>$B$5</formula>
    </cfRule>
  </conditionalFormatting>
  <conditionalFormatting sqref="BO6:BR6">
    <cfRule type="cellIs" dxfId="59" priority="54" stopIfTrue="1" operator="equal">
      <formula>$B$5</formula>
    </cfRule>
  </conditionalFormatting>
  <conditionalFormatting sqref="BO6:BR6">
    <cfRule type="cellIs" dxfId="58" priority="53" stopIfTrue="1" operator="equal">
      <formula>$B$5</formula>
    </cfRule>
  </conditionalFormatting>
  <conditionalFormatting sqref="BO6:BR6">
    <cfRule type="cellIs" dxfId="57" priority="52" stopIfTrue="1" operator="equal">
      <formula>$B$5</formula>
    </cfRule>
  </conditionalFormatting>
  <conditionalFormatting sqref="BO6:BQ6">
    <cfRule type="cellIs" dxfId="56" priority="51" stopIfTrue="1" operator="equal">
      <formula>$B$5</formula>
    </cfRule>
  </conditionalFormatting>
  <conditionalFormatting sqref="BO6:BR6">
    <cfRule type="cellIs" dxfId="55" priority="50" stopIfTrue="1" operator="equal">
      <formula>$B$5</formula>
    </cfRule>
  </conditionalFormatting>
  <conditionalFormatting sqref="BO6:BR6">
    <cfRule type="cellIs" dxfId="54" priority="49" stopIfTrue="1" operator="equal">
      <formula>$B$5</formula>
    </cfRule>
  </conditionalFormatting>
  <conditionalFormatting sqref="BO6:BQ6">
    <cfRule type="cellIs" dxfId="53" priority="48" stopIfTrue="1" operator="equal">
      <formula>$B$5</formula>
    </cfRule>
  </conditionalFormatting>
  <conditionalFormatting sqref="BO6:BR6">
    <cfRule type="cellIs" dxfId="52" priority="47" stopIfTrue="1" operator="equal">
      <formula>$B$5</formula>
    </cfRule>
  </conditionalFormatting>
  <conditionalFormatting sqref="BO6:BQ6">
    <cfRule type="cellIs" dxfId="51" priority="46" stopIfTrue="1" operator="equal">
      <formula>$B$5</formula>
    </cfRule>
  </conditionalFormatting>
  <conditionalFormatting sqref="BO6:BR6">
    <cfRule type="cellIs" dxfId="50" priority="45" stopIfTrue="1" operator="equal">
      <formula>$B$5</formula>
    </cfRule>
  </conditionalFormatting>
  <conditionalFormatting sqref="BO6:BR6">
    <cfRule type="cellIs" dxfId="49" priority="44" stopIfTrue="1" operator="equal">
      <formula>$B$5</formula>
    </cfRule>
  </conditionalFormatting>
  <conditionalFormatting sqref="BP8:BP38">
    <cfRule type="expression" dxfId="48" priority="43" stopIfTrue="1">
      <formula>BP8=TODAY()</formula>
    </cfRule>
  </conditionalFormatting>
  <conditionalFormatting sqref="BO6:BR6">
    <cfRule type="cellIs" dxfId="47" priority="42" stopIfTrue="1" operator="equal">
      <formula>$B$5</formula>
    </cfRule>
  </conditionalFormatting>
  <conditionalFormatting sqref="BO6:BR6">
    <cfRule type="cellIs" dxfId="46" priority="41" stopIfTrue="1" operator="equal">
      <formula>$B$5</formula>
    </cfRule>
  </conditionalFormatting>
  <conditionalFormatting sqref="BO6:BR6">
    <cfRule type="cellIs" dxfId="45" priority="40" stopIfTrue="1" operator="equal">
      <formula>$B$5</formula>
    </cfRule>
  </conditionalFormatting>
  <conditionalFormatting sqref="BO6:BQ6">
    <cfRule type="cellIs" dxfId="44" priority="39" stopIfTrue="1" operator="equal">
      <formula>$B$5</formula>
    </cfRule>
  </conditionalFormatting>
  <conditionalFormatting sqref="BO6:BR6">
    <cfRule type="cellIs" dxfId="43" priority="38" stopIfTrue="1" operator="equal">
      <formula>$B$5</formula>
    </cfRule>
  </conditionalFormatting>
  <conditionalFormatting sqref="BO6:BR6">
    <cfRule type="cellIs" dxfId="42" priority="37" stopIfTrue="1" operator="equal">
      <formula>$B$5</formula>
    </cfRule>
  </conditionalFormatting>
  <conditionalFormatting sqref="BO6:BR6">
    <cfRule type="cellIs" dxfId="41" priority="36" stopIfTrue="1" operator="equal">
      <formula>$B$5</formula>
    </cfRule>
  </conditionalFormatting>
  <conditionalFormatting sqref="BO6:BQ6">
    <cfRule type="cellIs" dxfId="40" priority="35" stopIfTrue="1" operator="equal">
      <formula>$B$5</formula>
    </cfRule>
  </conditionalFormatting>
  <conditionalFormatting sqref="BO6:BR6">
    <cfRule type="cellIs" dxfId="39" priority="34" stopIfTrue="1" operator="equal">
      <formula>$B$5</formula>
    </cfRule>
  </conditionalFormatting>
  <conditionalFormatting sqref="BO6:BR6">
    <cfRule type="cellIs" dxfId="38" priority="33" stopIfTrue="1" operator="equal">
      <formula>$B$5</formula>
    </cfRule>
  </conditionalFormatting>
  <conditionalFormatting sqref="BO6:BQ6">
    <cfRule type="cellIs" dxfId="37" priority="32" stopIfTrue="1" operator="equal">
      <formula>$B$5</formula>
    </cfRule>
  </conditionalFormatting>
  <conditionalFormatting sqref="BO6:BR6">
    <cfRule type="cellIs" dxfId="36" priority="31" stopIfTrue="1" operator="equal">
      <formula>$B$5</formula>
    </cfRule>
  </conditionalFormatting>
  <conditionalFormatting sqref="BO6:BQ6">
    <cfRule type="cellIs" dxfId="35" priority="30" stopIfTrue="1" operator="equal">
      <formula>$B$5</formula>
    </cfRule>
  </conditionalFormatting>
  <conditionalFormatting sqref="BO6:BR6">
    <cfRule type="cellIs" dxfId="34" priority="29" stopIfTrue="1" operator="equal">
      <formula>$B$5</formula>
    </cfRule>
  </conditionalFormatting>
  <conditionalFormatting sqref="BO6:BR6">
    <cfRule type="cellIs" dxfId="33" priority="28" stopIfTrue="1" operator="equal">
      <formula>$B$5</formula>
    </cfRule>
  </conditionalFormatting>
  <conditionalFormatting sqref="BP8:BP38">
    <cfRule type="expression" dxfId="32" priority="27" stopIfTrue="1">
      <formula>BP8=TODAY()</formula>
    </cfRule>
  </conditionalFormatting>
  <conditionalFormatting sqref="BO6:BR6">
    <cfRule type="cellIs" dxfId="31" priority="26" stopIfTrue="1" operator="equal">
      <formula>$B$5</formula>
    </cfRule>
  </conditionalFormatting>
  <conditionalFormatting sqref="BO6:BR6">
    <cfRule type="cellIs" dxfId="30" priority="25" stopIfTrue="1" operator="equal">
      <formula>$B$5</formula>
    </cfRule>
  </conditionalFormatting>
  <conditionalFormatting sqref="BO6:BQ6">
    <cfRule type="cellIs" dxfId="29" priority="24" stopIfTrue="1" operator="equal">
      <formula>$B$5</formula>
    </cfRule>
  </conditionalFormatting>
  <conditionalFormatting sqref="BO6:BR6">
    <cfRule type="cellIs" dxfId="28" priority="23" stopIfTrue="1" operator="equal">
      <formula>$B$5</formula>
    </cfRule>
  </conditionalFormatting>
  <conditionalFormatting sqref="BO6:BR6">
    <cfRule type="cellIs" dxfId="27" priority="22" stopIfTrue="1" operator="equal">
      <formula>$B$5</formula>
    </cfRule>
  </conditionalFormatting>
  <conditionalFormatting sqref="BO6:BQ6">
    <cfRule type="cellIs" dxfId="26" priority="21" stopIfTrue="1" operator="equal">
      <formula>$B$5</formula>
    </cfRule>
  </conditionalFormatting>
  <conditionalFormatting sqref="BO6:BR6">
    <cfRule type="cellIs" dxfId="25" priority="20" stopIfTrue="1" operator="equal">
      <formula>$B$5</formula>
    </cfRule>
  </conditionalFormatting>
  <conditionalFormatting sqref="BO6:BQ6">
    <cfRule type="cellIs" dxfId="24" priority="19" stopIfTrue="1" operator="equal">
      <formula>$B$5</formula>
    </cfRule>
  </conditionalFormatting>
  <conditionalFormatting sqref="BO6:BR6">
    <cfRule type="cellIs" dxfId="23" priority="18" stopIfTrue="1" operator="equal">
      <formula>$B$5</formula>
    </cfRule>
  </conditionalFormatting>
  <conditionalFormatting sqref="BO6:BR6">
    <cfRule type="cellIs" dxfId="22" priority="17" stopIfTrue="1" operator="equal">
      <formula>$B$5</formula>
    </cfRule>
  </conditionalFormatting>
  <conditionalFormatting sqref="BP8:BP38">
    <cfRule type="expression" dxfId="21" priority="16" stopIfTrue="1">
      <formula>BP8=TODAY()</formula>
    </cfRule>
  </conditionalFormatting>
  <conditionalFormatting sqref="BO6:BR6">
    <cfRule type="cellIs" dxfId="20" priority="15" stopIfTrue="1" operator="equal">
      <formula>$B$5</formula>
    </cfRule>
  </conditionalFormatting>
  <conditionalFormatting sqref="BP8:BP38">
    <cfRule type="expression" dxfId="19" priority="14" stopIfTrue="1">
      <formula>BP8=TODAY()</formula>
    </cfRule>
  </conditionalFormatting>
  <conditionalFormatting sqref="BO6:BR6">
    <cfRule type="cellIs" dxfId="18" priority="13" stopIfTrue="1" operator="equal">
      <formula>$B$5</formula>
    </cfRule>
  </conditionalFormatting>
  <conditionalFormatting sqref="BO6:BQ6">
    <cfRule type="cellIs" dxfId="17" priority="12" stopIfTrue="1" operator="equal">
      <formula>$B$5</formula>
    </cfRule>
  </conditionalFormatting>
  <conditionalFormatting sqref="BO6:BR6">
    <cfRule type="cellIs" dxfId="16" priority="11" stopIfTrue="1" operator="equal">
      <formula>$B$5</formula>
    </cfRule>
  </conditionalFormatting>
  <conditionalFormatting sqref="BO6:BQ6">
    <cfRule type="cellIs" dxfId="15" priority="10" stopIfTrue="1" operator="equal">
      <formula>$B$5</formula>
    </cfRule>
  </conditionalFormatting>
  <conditionalFormatting sqref="BO6:BR6">
    <cfRule type="cellIs" dxfId="14" priority="9" stopIfTrue="1" operator="equal">
      <formula>$B$5</formula>
    </cfRule>
  </conditionalFormatting>
  <conditionalFormatting sqref="BO6:BR6">
    <cfRule type="cellIs" dxfId="13" priority="8" stopIfTrue="1" operator="equal">
      <formula>$B$5</formula>
    </cfRule>
  </conditionalFormatting>
  <conditionalFormatting sqref="BO6">
    <cfRule type="cellIs" dxfId="12" priority="7" stopIfTrue="1" operator="equal">
      <formula>$B$5</formula>
    </cfRule>
  </conditionalFormatting>
  <conditionalFormatting sqref="BO6">
    <cfRule type="cellIs" dxfId="11" priority="6" stopIfTrue="1" operator="equal">
      <formula>$B$5</formula>
    </cfRule>
  </conditionalFormatting>
  <conditionalFormatting sqref="BO6">
    <cfRule type="cellIs" dxfId="10" priority="5" stopIfTrue="1" operator="equal">
      <formula>$B$5</formula>
    </cfRule>
  </conditionalFormatting>
  <conditionalFormatting sqref="DE28:DE38">
    <cfRule type="cellIs" dxfId="9" priority="4" stopIfTrue="1" operator="equal">
      <formula>UPPER(TEXT(TODAY(),"MMMM"))</formula>
    </cfRule>
  </conditionalFormatting>
  <conditionalFormatting sqref="DF25:DF390">
    <cfRule type="cellIs" dxfId="8" priority="3" stopIfTrue="1" operator="equal">
      <formula>$K$39</formula>
    </cfRule>
  </conditionalFormatting>
  <conditionalFormatting sqref="DB25:DC389 DC65:DC390">
    <cfRule type="expression" dxfId="0" priority="2">
      <formula>DB25=TODAY()</formula>
    </cfRule>
  </conditionalFormatting>
  <conditionalFormatting sqref="CZ25:CZ389">
    <cfRule type="cellIs" dxfId="7" priority="1" stopIfTrue="1" operator="equal">
      <formula>$L$40</formula>
    </cfRule>
  </conditionalFormatting>
  <dataValidations count="2">
    <dataValidation type="whole" allowBlank="1" showDropDown="1" showInputMessage="1" showErrorMessage="1" prompt="Saisissez une année entre 1900 et 2200" sqref="BD2:BF2">
      <formula1>1900</formula1>
      <formula2>2200</formula2>
    </dataValidation>
    <dataValidation type="whole" allowBlank="1" showDropDown="1" showInputMessage="1" showErrorMessage="1" prompt="Saisissez un mois entre 1 et 12" sqref="BD4:BF4">
      <formula1>1</formula1>
      <formula2>12</formula2>
    </dataValidation>
  </dataValidations>
  <printOptions horizontalCentered="1" verticalCentered="1"/>
  <pageMargins left="0" right="0" top="0" bottom="0" header="0" footer="0"/>
  <pageSetup paperSize="9" scale="85" orientation="portrait" r:id="rId1"/>
  <colBreaks count="1" manualBreakCount="1">
    <brk id="6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58</xdr:col>
                    <xdr:colOff>19050</xdr:colOff>
                    <xdr:row>2</xdr:row>
                    <xdr:rowOff>228600</xdr:rowOff>
                  </from>
                  <to>
                    <xdr:col>59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58</xdr:col>
                    <xdr:colOff>19050</xdr:colOff>
                    <xdr:row>0</xdr:row>
                    <xdr:rowOff>257175</xdr:rowOff>
                  </from>
                  <to>
                    <xdr:col>59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outlinePr summaryBelow="0" summaryRight="0"/>
  </sheetPr>
  <dimension ref="A1:D1000"/>
  <sheetViews>
    <sheetView workbookViewId="0">
      <pane ySplit="1" topLeftCell="A2" activePane="bottomLeft" state="frozen"/>
      <selection pane="bottomLeft" activeCell="C8" sqref="C8"/>
    </sheetView>
  </sheetViews>
  <sheetFormatPr baseColWidth="10" defaultColWidth="14.42578125" defaultRowHeight="15.75" customHeight="1"/>
  <cols>
    <col min="1" max="1" width="23.42578125" style="48" customWidth="1"/>
    <col min="2" max="16384" width="14.42578125" style="48"/>
  </cols>
  <sheetData>
    <row r="1" spans="1:2" ht="62.25" customHeight="1">
      <c r="B1" s="49"/>
    </row>
    <row r="2" spans="1:2" ht="15.75" customHeight="1">
      <c r="A2" s="50">
        <v>43563</v>
      </c>
    </row>
    <row r="3" spans="1:2" ht="15.75" customHeight="1">
      <c r="A3" s="50">
        <v>43564</v>
      </c>
    </row>
    <row r="4" spans="1:2" ht="15.75" customHeight="1">
      <c r="A4" s="50">
        <v>43565</v>
      </c>
    </row>
    <row r="5" spans="1:2" ht="15.75" customHeight="1">
      <c r="A5" s="50">
        <v>43566</v>
      </c>
    </row>
    <row r="6" spans="1:2" ht="15.75" customHeight="1">
      <c r="A6" s="50">
        <v>43567</v>
      </c>
    </row>
    <row r="7" spans="1:2" ht="15.75" customHeight="1">
      <c r="A7" s="50">
        <v>43654</v>
      </c>
    </row>
    <row r="8" spans="1:2" ht="15.75" customHeight="1">
      <c r="A8" s="50">
        <v>43655</v>
      </c>
    </row>
    <row r="9" spans="1:2" ht="15.75" customHeight="1">
      <c r="A9" s="50">
        <v>43656</v>
      </c>
    </row>
    <row r="10" spans="1:2" ht="15.75" customHeight="1">
      <c r="A10" s="50">
        <v>43657</v>
      </c>
    </row>
    <row r="11" spans="1:2" ht="15.75" customHeight="1">
      <c r="A11" s="50">
        <v>43658</v>
      </c>
    </row>
    <row r="12" spans="1:2" ht="15.75" customHeight="1">
      <c r="A12" s="50">
        <v>43659</v>
      </c>
    </row>
    <row r="13" spans="1:2" ht="15.75" customHeight="1">
      <c r="A13" s="50">
        <v>43660</v>
      </c>
    </row>
    <row r="14" spans="1:2" ht="15.75" customHeight="1">
      <c r="A14" s="50">
        <v>43661</v>
      </c>
    </row>
    <row r="15" spans="1:2" ht="15.75" customHeight="1">
      <c r="A15" s="50">
        <v>43662</v>
      </c>
    </row>
    <row r="16" spans="1:2" ht="15.75" customHeight="1">
      <c r="A16" s="50">
        <v>43663</v>
      </c>
    </row>
    <row r="17" spans="1:1" ht="15.75" customHeight="1">
      <c r="A17" s="50">
        <v>43664</v>
      </c>
    </row>
    <row r="18" spans="1:1" ht="15.75" customHeight="1">
      <c r="A18" s="50">
        <v>43665</v>
      </c>
    </row>
    <row r="19" spans="1:1" ht="15.75" customHeight="1">
      <c r="A19" s="50">
        <v>43899</v>
      </c>
    </row>
    <row r="20" spans="1:1" ht="15.75" customHeight="1">
      <c r="A20" s="50">
        <v>43900</v>
      </c>
    </row>
    <row r="21" spans="1:1" ht="15.75" customHeight="1">
      <c r="A21" s="50">
        <v>43901</v>
      </c>
    </row>
    <row r="22" spans="1:1" ht="15.75" customHeight="1">
      <c r="A22" s="50">
        <v>43902</v>
      </c>
    </row>
    <row r="23" spans="1:1" ht="15.75" customHeight="1">
      <c r="A23" s="50">
        <v>43903</v>
      </c>
    </row>
    <row r="24" spans="1:1" ht="15.75" customHeight="1">
      <c r="A24" s="50">
        <v>43466</v>
      </c>
    </row>
    <row r="25" spans="1:1" ht="15.75" customHeight="1">
      <c r="A25" s="50">
        <v>43824</v>
      </c>
    </row>
    <row r="26" spans="1:1" ht="15.75" customHeight="1">
      <c r="A26" s="50">
        <v>43551</v>
      </c>
    </row>
    <row r="27" spans="1:1" ht="15.75" customHeight="1">
      <c r="A27" s="50">
        <v>43552</v>
      </c>
    </row>
    <row r="28" spans="1:1" ht="15.75" customHeight="1">
      <c r="A28" s="50">
        <v>43553</v>
      </c>
    </row>
    <row r="29" spans="1:1" ht="15.75" customHeight="1">
      <c r="A29" s="50">
        <v>43500</v>
      </c>
    </row>
    <row r="30" spans="1:1" ht="15.75" customHeight="1">
      <c r="A30" s="50">
        <v>43501</v>
      </c>
    </row>
    <row r="31" spans="1:1" ht="15.75" customHeight="1">
      <c r="A31" s="50">
        <v>43502</v>
      </c>
    </row>
    <row r="32" spans="1:1" ht="15.75" customHeight="1">
      <c r="A32" s="50">
        <v>43503</v>
      </c>
    </row>
    <row r="33" spans="1:1" ht="15.75" customHeight="1">
      <c r="A33" s="50">
        <v>43504</v>
      </c>
    </row>
    <row r="34" spans="1:1" ht="15.75" customHeight="1">
      <c r="A34" s="50">
        <v>43505</v>
      </c>
    </row>
    <row r="35" spans="1:1" ht="15.75" customHeight="1">
      <c r="A35" s="50">
        <v>43506</v>
      </c>
    </row>
    <row r="36" spans="1:1" ht="15.75" customHeight="1">
      <c r="A36" s="50">
        <v>43507</v>
      </c>
    </row>
    <row r="37" spans="1:1" ht="15.75" customHeight="1">
      <c r="A37" s="50">
        <v>43508</v>
      </c>
    </row>
    <row r="38" spans="1:1" ht="15.75" customHeight="1">
      <c r="A38" s="50">
        <v>43509</v>
      </c>
    </row>
    <row r="39" spans="1:1" ht="15.75" customHeight="1">
      <c r="A39" s="50">
        <v>43510</v>
      </c>
    </row>
    <row r="40" spans="1:1" ht="15.75" customHeight="1">
      <c r="A40" s="50">
        <v>43511</v>
      </c>
    </row>
    <row r="41" spans="1:1" ht="15.75" customHeight="1">
      <c r="A41" s="50">
        <v>43512</v>
      </c>
    </row>
    <row r="42" spans="1:1" ht="15.75" customHeight="1">
      <c r="A42" s="50">
        <v>43513</v>
      </c>
    </row>
    <row r="43" spans="1:1" ht="15.75" customHeight="1">
      <c r="A43" s="50">
        <v>43514</v>
      </c>
    </row>
    <row r="44" spans="1:1" ht="15.75" customHeight="1">
      <c r="A44" s="50">
        <v>43515</v>
      </c>
    </row>
    <row r="45" spans="1:1" ht="12.75">
      <c r="A45" s="50">
        <v>43516</v>
      </c>
    </row>
    <row r="46" spans="1:1" ht="12.75">
      <c r="A46" s="50">
        <v>43517</v>
      </c>
    </row>
    <row r="47" spans="1:1" ht="12.75">
      <c r="A47" s="50">
        <v>43518</v>
      </c>
    </row>
    <row r="48" spans="1:1" ht="12.75">
      <c r="A48" s="50">
        <v>45934</v>
      </c>
    </row>
    <row r="49" spans="1:4" ht="12.75">
      <c r="A49" s="50">
        <v>43774</v>
      </c>
    </row>
    <row r="50" spans="1:4" ht="12.75">
      <c r="A50" s="50">
        <v>43775</v>
      </c>
    </row>
    <row r="51" spans="1:4" ht="12.75">
      <c r="A51" s="50">
        <v>43776</v>
      </c>
    </row>
    <row r="52" spans="1:4" ht="12.75">
      <c r="A52" s="50">
        <v>43777</v>
      </c>
    </row>
    <row r="53" spans="1:4" ht="12.75">
      <c r="A53" s="50">
        <v>43778</v>
      </c>
    </row>
    <row r="54" spans="1:4" ht="12.75">
      <c r="A54" s="50">
        <v>43779</v>
      </c>
    </row>
    <row r="55" spans="1:4" ht="12.75">
      <c r="A55" s="50">
        <v>43633</v>
      </c>
    </row>
    <row r="56" spans="1:4" ht="12.75">
      <c r="A56" s="120">
        <v>45351</v>
      </c>
      <c r="B56" s="119" t="s">
        <v>11</v>
      </c>
      <c r="C56" s="119"/>
      <c r="D56" s="119"/>
    </row>
    <row r="57" spans="1:4" ht="12.75">
      <c r="A57" s="120"/>
      <c r="B57" s="119"/>
      <c r="C57" s="119"/>
      <c r="D57" s="119"/>
    </row>
    <row r="58" spans="1:4" ht="12.75">
      <c r="A58" s="50"/>
    </row>
    <row r="59" spans="1:4" ht="12.75">
      <c r="A59" s="50"/>
    </row>
    <row r="60" spans="1:4" ht="12.75">
      <c r="A60" s="50"/>
    </row>
    <row r="61" spans="1:4" ht="12.75">
      <c r="A61" s="50"/>
    </row>
    <row r="62" spans="1:4" ht="12.75">
      <c r="A62" s="50"/>
    </row>
    <row r="63" spans="1:4" ht="12.75">
      <c r="A63" s="50"/>
    </row>
    <row r="64" spans="1:4" ht="12.75">
      <c r="A64" s="50"/>
    </row>
    <row r="65" spans="1:1" ht="12.75">
      <c r="A65" s="50"/>
    </row>
    <row r="66" spans="1:1" ht="12.75">
      <c r="A66" s="50"/>
    </row>
    <row r="67" spans="1:1" ht="12.75">
      <c r="A67" s="50"/>
    </row>
    <row r="68" spans="1:1" ht="12.75">
      <c r="A68" s="50"/>
    </row>
    <row r="69" spans="1:1" ht="12.75">
      <c r="A69" s="50"/>
    </row>
    <row r="70" spans="1:1" ht="12.75">
      <c r="A70" s="50"/>
    </row>
    <row r="71" spans="1:1" ht="12.75">
      <c r="A71" s="50"/>
    </row>
    <row r="72" spans="1:1" ht="12.75">
      <c r="A72" s="50"/>
    </row>
    <row r="73" spans="1:1" ht="12.75">
      <c r="A73" s="50"/>
    </row>
    <row r="74" spans="1:1" ht="12.75">
      <c r="A74" s="50"/>
    </row>
    <row r="75" spans="1:1" ht="12.75">
      <c r="A75" s="50"/>
    </row>
    <row r="76" spans="1:1" ht="12.75">
      <c r="A76" s="50"/>
    </row>
    <row r="77" spans="1:1" ht="12.75">
      <c r="A77" s="50"/>
    </row>
    <row r="78" spans="1:1" ht="12.75">
      <c r="A78" s="50"/>
    </row>
    <row r="79" spans="1:1" ht="12.75">
      <c r="A79" s="50"/>
    </row>
    <row r="80" spans="1:1" ht="12.75">
      <c r="A80" s="50"/>
    </row>
    <row r="81" spans="1:1" ht="12.75">
      <c r="A81" s="50"/>
    </row>
    <row r="82" spans="1:1" ht="12.75">
      <c r="A82" s="50"/>
    </row>
    <row r="83" spans="1:1" ht="12.75">
      <c r="A83" s="50"/>
    </row>
    <row r="84" spans="1:1" ht="12.75">
      <c r="A84" s="50"/>
    </row>
    <row r="85" spans="1:1" ht="12.75">
      <c r="A85" s="50"/>
    </row>
    <row r="86" spans="1:1" ht="12.75">
      <c r="A86" s="50"/>
    </row>
    <row r="87" spans="1:1" ht="12.75">
      <c r="A87" s="50"/>
    </row>
    <row r="88" spans="1:1" ht="12.75">
      <c r="A88" s="50"/>
    </row>
    <row r="89" spans="1:1" ht="12.75">
      <c r="A89" s="50"/>
    </row>
    <row r="90" spans="1:1" ht="12.75">
      <c r="A90" s="50"/>
    </row>
    <row r="91" spans="1:1" ht="12.75">
      <c r="A91" s="50"/>
    </row>
    <row r="92" spans="1:1" ht="12.75">
      <c r="A92" s="50"/>
    </row>
    <row r="93" spans="1:1" ht="12.75">
      <c r="A93" s="50"/>
    </row>
    <row r="94" spans="1:1" ht="12.75">
      <c r="A94" s="50"/>
    </row>
    <row r="95" spans="1:1" ht="12.75">
      <c r="A95" s="50"/>
    </row>
    <row r="96" spans="1:1" ht="12.75">
      <c r="A96" s="50"/>
    </row>
    <row r="97" spans="1:1" ht="12.75">
      <c r="A97" s="50"/>
    </row>
    <row r="98" spans="1:1" ht="12.75">
      <c r="A98" s="50"/>
    </row>
    <row r="99" spans="1:1" ht="12.75">
      <c r="A99" s="50"/>
    </row>
    <row r="100" spans="1:1" ht="12.75">
      <c r="A100" s="50"/>
    </row>
    <row r="101" spans="1:1" ht="12.75">
      <c r="A101" s="50"/>
    </row>
    <row r="102" spans="1:1" ht="12.75">
      <c r="A102" s="50"/>
    </row>
    <row r="103" spans="1:1" ht="12.75">
      <c r="A103" s="50"/>
    </row>
    <row r="104" spans="1:1" ht="12.75">
      <c r="A104" s="50"/>
    </row>
    <row r="105" spans="1:1" ht="12.75">
      <c r="A105" s="50"/>
    </row>
    <row r="106" spans="1:1" ht="12.75">
      <c r="A106" s="50"/>
    </row>
    <row r="107" spans="1:1" ht="12.75">
      <c r="A107" s="50"/>
    </row>
    <row r="108" spans="1:1" ht="12.75">
      <c r="A108" s="50"/>
    </row>
    <row r="109" spans="1:1" ht="12.75">
      <c r="A109" s="50"/>
    </row>
    <row r="110" spans="1:1" ht="12.75">
      <c r="A110" s="50"/>
    </row>
    <row r="111" spans="1:1" ht="12.75">
      <c r="A111" s="50"/>
    </row>
    <row r="112" spans="1:1" ht="12.75">
      <c r="A112" s="50"/>
    </row>
    <row r="113" spans="1:1" ht="12.75">
      <c r="A113" s="50"/>
    </row>
    <row r="114" spans="1:1" ht="12.75">
      <c r="A114" s="50"/>
    </row>
    <row r="115" spans="1:1" ht="12.75">
      <c r="A115" s="50"/>
    </row>
    <row r="116" spans="1:1" ht="12.75">
      <c r="A116" s="50"/>
    </row>
    <row r="117" spans="1:1" ht="12.75">
      <c r="A117" s="50"/>
    </row>
    <row r="118" spans="1:1" ht="12.75">
      <c r="A118" s="50"/>
    </row>
    <row r="119" spans="1:1" ht="12.75">
      <c r="A119" s="50"/>
    </row>
    <row r="120" spans="1:1" ht="12.75">
      <c r="A120" s="50"/>
    </row>
    <row r="121" spans="1:1" ht="12.75">
      <c r="A121" s="50"/>
    </row>
    <row r="122" spans="1:1" ht="12.75">
      <c r="A122" s="50"/>
    </row>
    <row r="123" spans="1:1" ht="12.75">
      <c r="A123" s="50"/>
    </row>
    <row r="124" spans="1:1" ht="12.75">
      <c r="A124" s="50"/>
    </row>
    <row r="125" spans="1:1" ht="12.75">
      <c r="A125" s="50"/>
    </row>
    <row r="126" spans="1:1" ht="12.75">
      <c r="A126" s="50"/>
    </row>
    <row r="127" spans="1:1" ht="12.75">
      <c r="A127" s="50"/>
    </row>
    <row r="128" spans="1:1" ht="12.75">
      <c r="A128" s="50"/>
    </row>
    <row r="129" spans="1:1" ht="12.75">
      <c r="A129" s="50"/>
    </row>
    <row r="130" spans="1:1" ht="12.75">
      <c r="A130" s="50"/>
    </row>
    <row r="131" spans="1:1" ht="12.75">
      <c r="A131" s="50"/>
    </row>
    <row r="132" spans="1:1" ht="12.75">
      <c r="A132" s="50"/>
    </row>
    <row r="133" spans="1:1" ht="12.75">
      <c r="A133" s="50"/>
    </row>
    <row r="134" spans="1:1" ht="12.75">
      <c r="A134" s="50"/>
    </row>
    <row r="135" spans="1:1" ht="12.75">
      <c r="A135" s="50"/>
    </row>
    <row r="136" spans="1:1" ht="12.75">
      <c r="A136" s="50"/>
    </row>
    <row r="137" spans="1:1" ht="12.75">
      <c r="A137" s="50"/>
    </row>
    <row r="138" spans="1:1" ht="12.75">
      <c r="A138" s="50"/>
    </row>
    <row r="139" spans="1:1" ht="12.75">
      <c r="A139" s="50"/>
    </row>
    <row r="140" spans="1:1" ht="12.75">
      <c r="A140" s="50"/>
    </row>
    <row r="141" spans="1:1" ht="12.75">
      <c r="A141" s="50"/>
    </row>
    <row r="142" spans="1:1" ht="12.75">
      <c r="A142" s="50"/>
    </row>
    <row r="143" spans="1:1" ht="12.75">
      <c r="A143" s="50"/>
    </row>
    <row r="144" spans="1:1" ht="12.75">
      <c r="A144" s="50"/>
    </row>
    <row r="145" spans="1:1" ht="12.75">
      <c r="A145" s="50"/>
    </row>
    <row r="146" spans="1:1" ht="12.75">
      <c r="A146" s="50"/>
    </row>
    <row r="147" spans="1:1" ht="12.75">
      <c r="A147" s="50"/>
    </row>
    <row r="148" spans="1:1" ht="12.75">
      <c r="A148" s="50"/>
    </row>
    <row r="149" spans="1:1" ht="12.75">
      <c r="A149" s="50"/>
    </row>
    <row r="150" spans="1:1" ht="12.75">
      <c r="A150" s="50"/>
    </row>
    <row r="151" spans="1:1" ht="12.75">
      <c r="A151" s="50"/>
    </row>
    <row r="152" spans="1:1" ht="12.75">
      <c r="A152" s="50"/>
    </row>
    <row r="153" spans="1:1" ht="12.75">
      <c r="A153" s="50"/>
    </row>
    <row r="154" spans="1:1" ht="12.75">
      <c r="A154" s="50"/>
    </row>
    <row r="155" spans="1:1" ht="12.75">
      <c r="A155" s="50"/>
    </row>
    <row r="156" spans="1:1" ht="12.75">
      <c r="A156" s="50"/>
    </row>
    <row r="157" spans="1:1" ht="12.75">
      <c r="A157" s="50"/>
    </row>
    <row r="158" spans="1:1" ht="12.75">
      <c r="A158" s="50"/>
    </row>
    <row r="159" spans="1:1" ht="12.75">
      <c r="A159" s="50"/>
    </row>
    <row r="160" spans="1:1" ht="12.75">
      <c r="A160" s="50"/>
    </row>
    <row r="161" spans="1:1" ht="12.75">
      <c r="A161" s="50"/>
    </row>
    <row r="162" spans="1:1" ht="12.75">
      <c r="A162" s="50"/>
    </row>
    <row r="163" spans="1:1" ht="12.75">
      <c r="A163" s="50"/>
    </row>
    <row r="164" spans="1:1" ht="12.75">
      <c r="A164" s="50"/>
    </row>
    <row r="165" spans="1:1" ht="12.75">
      <c r="A165" s="50"/>
    </row>
    <row r="166" spans="1:1" ht="12.75">
      <c r="A166" s="50"/>
    </row>
    <row r="167" spans="1:1" ht="12.75">
      <c r="A167" s="50"/>
    </row>
    <row r="168" spans="1:1" ht="12.75">
      <c r="A168" s="50"/>
    </row>
    <row r="169" spans="1:1" ht="12.75">
      <c r="A169" s="50"/>
    </row>
    <row r="170" spans="1:1" ht="12.75">
      <c r="A170" s="50"/>
    </row>
    <row r="171" spans="1:1" ht="12.75">
      <c r="A171" s="50"/>
    </row>
    <row r="172" spans="1:1" ht="12.75">
      <c r="A172" s="50"/>
    </row>
    <row r="173" spans="1:1" ht="12.75">
      <c r="A173" s="50"/>
    </row>
    <row r="174" spans="1:1" ht="12.75">
      <c r="A174" s="50"/>
    </row>
    <row r="175" spans="1:1" ht="12.75">
      <c r="A175" s="50"/>
    </row>
    <row r="176" spans="1:1" ht="12.75">
      <c r="A176" s="50"/>
    </row>
    <row r="177" spans="1:1" ht="12.75">
      <c r="A177" s="50"/>
    </row>
    <row r="178" spans="1:1" ht="12.75">
      <c r="A178" s="50"/>
    </row>
    <row r="179" spans="1:1" ht="12.75">
      <c r="A179" s="50"/>
    </row>
    <row r="180" spans="1:1" ht="12.75">
      <c r="A180" s="50"/>
    </row>
    <row r="181" spans="1:1" ht="12.75">
      <c r="A181" s="50"/>
    </row>
    <row r="182" spans="1:1" ht="12.75">
      <c r="A182" s="50"/>
    </row>
    <row r="183" spans="1:1" ht="12.75">
      <c r="A183" s="50"/>
    </row>
    <row r="184" spans="1:1" ht="12.75">
      <c r="A184" s="50"/>
    </row>
    <row r="185" spans="1:1" ht="12.75">
      <c r="A185" s="50"/>
    </row>
    <row r="186" spans="1:1" ht="12.75">
      <c r="A186" s="50"/>
    </row>
    <row r="187" spans="1:1" ht="12.75">
      <c r="A187" s="50"/>
    </row>
    <row r="188" spans="1:1" ht="12.75">
      <c r="A188" s="50"/>
    </row>
    <row r="189" spans="1:1" ht="12.75">
      <c r="A189" s="50"/>
    </row>
    <row r="190" spans="1:1" ht="12.75">
      <c r="A190" s="50"/>
    </row>
    <row r="191" spans="1:1" ht="12.75">
      <c r="A191" s="50"/>
    </row>
    <row r="192" spans="1:1" ht="12.75">
      <c r="A192" s="50"/>
    </row>
    <row r="193" spans="1:1" ht="12.75">
      <c r="A193" s="50"/>
    </row>
    <row r="194" spans="1:1" ht="12.75">
      <c r="A194" s="50"/>
    </row>
    <row r="195" spans="1:1" ht="12.75">
      <c r="A195" s="50"/>
    </row>
    <row r="196" spans="1:1" ht="12.75">
      <c r="A196" s="50"/>
    </row>
    <row r="197" spans="1:1" ht="12.75">
      <c r="A197" s="50"/>
    </row>
    <row r="198" spans="1:1" ht="12.75">
      <c r="A198" s="50"/>
    </row>
    <row r="199" spans="1:1" ht="12.75">
      <c r="A199" s="50"/>
    </row>
    <row r="200" spans="1:1" ht="12.75">
      <c r="A200" s="50"/>
    </row>
    <row r="201" spans="1:1" ht="12.75">
      <c r="A201" s="50"/>
    </row>
    <row r="202" spans="1:1" ht="12.75">
      <c r="A202" s="50"/>
    </row>
    <row r="203" spans="1:1" ht="12.75">
      <c r="A203" s="50"/>
    </row>
    <row r="204" spans="1:1" ht="12.75">
      <c r="A204" s="50"/>
    </row>
    <row r="205" spans="1:1" ht="12.75">
      <c r="A205" s="50"/>
    </row>
    <row r="206" spans="1:1" ht="12.75">
      <c r="A206" s="50"/>
    </row>
    <row r="207" spans="1:1" ht="12.75">
      <c r="A207" s="50"/>
    </row>
    <row r="208" spans="1:1" ht="12.75">
      <c r="A208" s="50"/>
    </row>
    <row r="209" spans="1:1" ht="12.75">
      <c r="A209" s="50"/>
    </row>
    <row r="210" spans="1:1" ht="12.75">
      <c r="A210" s="50"/>
    </row>
    <row r="211" spans="1:1" ht="12.75">
      <c r="A211" s="50"/>
    </row>
    <row r="212" spans="1:1" ht="12.75">
      <c r="A212" s="50"/>
    </row>
    <row r="213" spans="1:1" ht="12.75">
      <c r="A213" s="50"/>
    </row>
    <row r="214" spans="1:1" ht="12.75">
      <c r="A214" s="50"/>
    </row>
    <row r="215" spans="1:1" ht="12.75">
      <c r="A215" s="50"/>
    </row>
    <row r="216" spans="1:1" ht="12.75">
      <c r="A216" s="50"/>
    </row>
    <row r="217" spans="1:1" ht="12.75">
      <c r="A217" s="50"/>
    </row>
    <row r="218" spans="1:1" ht="12.75">
      <c r="A218" s="50"/>
    </row>
    <row r="219" spans="1:1" ht="12.75">
      <c r="A219" s="50"/>
    </row>
    <row r="220" spans="1:1" ht="12.75">
      <c r="A220" s="50"/>
    </row>
    <row r="221" spans="1:1" ht="12.75">
      <c r="A221" s="50"/>
    </row>
    <row r="222" spans="1:1" ht="12.75">
      <c r="A222" s="50"/>
    </row>
    <row r="223" spans="1:1" ht="12.75">
      <c r="A223" s="50"/>
    </row>
    <row r="224" spans="1:1" ht="12.75">
      <c r="A224" s="50"/>
    </row>
    <row r="225" spans="1:1" ht="12.75">
      <c r="A225" s="50"/>
    </row>
    <row r="226" spans="1:1" ht="12.75">
      <c r="A226" s="50"/>
    </row>
    <row r="227" spans="1:1" ht="12.75">
      <c r="A227" s="50"/>
    </row>
    <row r="228" spans="1:1" ht="12.75">
      <c r="A228" s="50"/>
    </row>
    <row r="229" spans="1:1" ht="12.75">
      <c r="A229" s="50"/>
    </row>
    <row r="230" spans="1:1" ht="12.75">
      <c r="A230" s="50"/>
    </row>
    <row r="231" spans="1:1" ht="12.75">
      <c r="A231" s="50"/>
    </row>
    <row r="232" spans="1:1" ht="12.75">
      <c r="A232" s="50"/>
    </row>
    <row r="233" spans="1:1" ht="12.75">
      <c r="A233" s="50"/>
    </row>
    <row r="234" spans="1:1" ht="12.75">
      <c r="A234" s="50"/>
    </row>
    <row r="235" spans="1:1" ht="12.75">
      <c r="A235" s="50"/>
    </row>
    <row r="236" spans="1:1" ht="12.75">
      <c r="A236" s="50"/>
    </row>
    <row r="237" spans="1:1" ht="12.75">
      <c r="A237" s="50"/>
    </row>
    <row r="238" spans="1:1" ht="12.75">
      <c r="A238" s="50"/>
    </row>
    <row r="239" spans="1:1" ht="12.75">
      <c r="A239" s="50"/>
    </row>
    <row r="240" spans="1:1" ht="12.75">
      <c r="A240" s="50"/>
    </row>
    <row r="241" spans="1:1" ht="12.75">
      <c r="A241" s="50"/>
    </row>
    <row r="242" spans="1:1" ht="12.75">
      <c r="A242" s="50"/>
    </row>
    <row r="243" spans="1:1" ht="12.75">
      <c r="A243" s="50"/>
    </row>
    <row r="244" spans="1:1" ht="12.75">
      <c r="A244" s="50"/>
    </row>
    <row r="245" spans="1:1" ht="12.75">
      <c r="A245" s="50"/>
    </row>
    <row r="246" spans="1:1" ht="12.75">
      <c r="A246" s="50"/>
    </row>
    <row r="247" spans="1:1" ht="12.75">
      <c r="A247" s="50"/>
    </row>
    <row r="248" spans="1:1" ht="12.75">
      <c r="A248" s="50"/>
    </row>
    <row r="249" spans="1:1" ht="12.75">
      <c r="A249" s="50"/>
    </row>
    <row r="250" spans="1:1" ht="12.75">
      <c r="A250" s="50"/>
    </row>
    <row r="251" spans="1:1" ht="12.75">
      <c r="A251" s="50"/>
    </row>
    <row r="252" spans="1:1" ht="12.75">
      <c r="A252" s="50"/>
    </row>
    <row r="253" spans="1:1" ht="12.75">
      <c r="A253" s="50"/>
    </row>
    <row r="254" spans="1:1" ht="12.75">
      <c r="A254" s="50"/>
    </row>
    <row r="255" spans="1:1" ht="12.75">
      <c r="A255" s="50"/>
    </row>
    <row r="256" spans="1:1" ht="12.75">
      <c r="A256" s="50"/>
    </row>
    <row r="257" spans="1:1" ht="12.75">
      <c r="A257" s="50"/>
    </row>
    <row r="258" spans="1:1" ht="12.75">
      <c r="A258" s="50"/>
    </row>
    <row r="259" spans="1:1" ht="12.75">
      <c r="A259" s="50"/>
    </row>
    <row r="260" spans="1:1" ht="12.75">
      <c r="A260" s="50"/>
    </row>
    <row r="261" spans="1:1" ht="12.75">
      <c r="A261" s="50"/>
    </row>
    <row r="262" spans="1:1" ht="12.75">
      <c r="A262" s="50"/>
    </row>
    <row r="263" spans="1:1" ht="12.75">
      <c r="A263" s="50"/>
    </row>
    <row r="264" spans="1:1" ht="12.75">
      <c r="A264" s="50"/>
    </row>
    <row r="265" spans="1:1" ht="12.75">
      <c r="A265" s="50"/>
    </row>
    <row r="266" spans="1:1" ht="12.75">
      <c r="A266" s="50"/>
    </row>
    <row r="267" spans="1:1" ht="12.75">
      <c r="A267" s="50"/>
    </row>
    <row r="268" spans="1:1" ht="12.75">
      <c r="A268" s="50"/>
    </row>
    <row r="269" spans="1:1" ht="12.75">
      <c r="A269" s="50"/>
    </row>
    <row r="270" spans="1:1" ht="12.75">
      <c r="A270" s="50"/>
    </row>
    <row r="271" spans="1:1" ht="12.75">
      <c r="A271" s="50"/>
    </row>
    <row r="272" spans="1:1" ht="12.75">
      <c r="A272" s="50"/>
    </row>
    <row r="273" spans="1:1" ht="12.75">
      <c r="A273" s="50"/>
    </row>
    <row r="274" spans="1:1" ht="12.75">
      <c r="A274" s="50"/>
    </row>
    <row r="275" spans="1:1" ht="12.75">
      <c r="A275" s="50"/>
    </row>
    <row r="276" spans="1:1" ht="12.75">
      <c r="A276" s="50"/>
    </row>
    <row r="277" spans="1:1" ht="12.75">
      <c r="A277" s="50"/>
    </row>
    <row r="278" spans="1:1" ht="12.75">
      <c r="A278" s="50"/>
    </row>
    <row r="279" spans="1:1" ht="12.75">
      <c r="A279" s="50"/>
    </row>
    <row r="280" spans="1:1" ht="12.75">
      <c r="A280" s="50"/>
    </row>
    <row r="281" spans="1:1" ht="12.75">
      <c r="A281" s="50"/>
    </row>
    <row r="282" spans="1:1" ht="12.75">
      <c r="A282" s="50"/>
    </row>
    <row r="283" spans="1:1" ht="12.75">
      <c r="A283" s="50"/>
    </row>
    <row r="284" spans="1:1" ht="12.75">
      <c r="A284" s="50"/>
    </row>
    <row r="285" spans="1:1" ht="12.75">
      <c r="A285" s="50"/>
    </row>
    <row r="286" spans="1:1" ht="12.75">
      <c r="A286" s="50"/>
    </row>
    <row r="287" spans="1:1" ht="12.75">
      <c r="A287" s="50"/>
    </row>
    <row r="288" spans="1:1" ht="12.75">
      <c r="A288" s="50"/>
    </row>
    <row r="289" spans="1:1" ht="12.75">
      <c r="A289" s="50"/>
    </row>
    <row r="290" spans="1:1" ht="12.75">
      <c r="A290" s="50"/>
    </row>
    <row r="291" spans="1:1" ht="12.75">
      <c r="A291" s="50"/>
    </row>
    <row r="292" spans="1:1" ht="12.75">
      <c r="A292" s="50"/>
    </row>
    <row r="293" spans="1:1" ht="12.75">
      <c r="A293" s="50"/>
    </row>
    <row r="294" spans="1:1" ht="12.75">
      <c r="A294" s="50"/>
    </row>
    <row r="295" spans="1:1" ht="12.75">
      <c r="A295" s="50"/>
    </row>
    <row r="296" spans="1:1" ht="12.75">
      <c r="A296" s="50"/>
    </row>
    <row r="297" spans="1:1" ht="12.75">
      <c r="A297" s="50"/>
    </row>
    <row r="298" spans="1:1" ht="12.75">
      <c r="A298" s="50"/>
    </row>
    <row r="299" spans="1:1" ht="12.75">
      <c r="A299" s="50"/>
    </row>
    <row r="300" spans="1:1" ht="12.75">
      <c r="A300" s="50"/>
    </row>
    <row r="301" spans="1:1" ht="12.75">
      <c r="A301" s="50"/>
    </row>
    <row r="302" spans="1:1" ht="12.75">
      <c r="A302" s="50"/>
    </row>
    <row r="303" spans="1:1" ht="12.75">
      <c r="A303" s="50"/>
    </row>
    <row r="304" spans="1:1" ht="12.75">
      <c r="A304" s="50"/>
    </row>
    <row r="305" spans="1:1" ht="12.75">
      <c r="A305" s="50"/>
    </row>
    <row r="306" spans="1:1" ht="12.75">
      <c r="A306" s="50"/>
    </row>
    <row r="307" spans="1:1" ht="12.75">
      <c r="A307" s="50"/>
    </row>
    <row r="308" spans="1:1" ht="12.75">
      <c r="A308" s="50"/>
    </row>
    <row r="309" spans="1:1" ht="12.75">
      <c r="A309" s="50"/>
    </row>
    <row r="310" spans="1:1" ht="12.75">
      <c r="A310" s="50"/>
    </row>
    <row r="311" spans="1:1" ht="12.75">
      <c r="A311" s="50"/>
    </row>
    <row r="312" spans="1:1" ht="12.75">
      <c r="A312" s="50"/>
    </row>
    <row r="313" spans="1:1" ht="12.75">
      <c r="A313" s="50"/>
    </row>
    <row r="314" spans="1:1" ht="12.75">
      <c r="A314" s="50"/>
    </row>
    <row r="315" spans="1:1" ht="12.75">
      <c r="A315" s="50"/>
    </row>
    <row r="316" spans="1:1" ht="12.75">
      <c r="A316" s="50"/>
    </row>
    <row r="317" spans="1:1" ht="12.75">
      <c r="A317" s="50"/>
    </row>
    <row r="318" spans="1:1" ht="12.75">
      <c r="A318" s="50"/>
    </row>
    <row r="319" spans="1:1" ht="12.75">
      <c r="A319" s="50"/>
    </row>
    <row r="320" spans="1:1" ht="12.75">
      <c r="A320" s="50"/>
    </row>
    <row r="321" spans="1:1" ht="12.75">
      <c r="A321" s="50"/>
    </row>
    <row r="322" spans="1:1" ht="12.75">
      <c r="A322" s="50"/>
    </row>
    <row r="323" spans="1:1" ht="12.75">
      <c r="A323" s="50"/>
    </row>
    <row r="324" spans="1:1" ht="12.75">
      <c r="A324" s="50"/>
    </row>
    <row r="325" spans="1:1" ht="12.75">
      <c r="A325" s="50"/>
    </row>
    <row r="326" spans="1:1" ht="12.75">
      <c r="A326" s="50"/>
    </row>
    <row r="327" spans="1:1" ht="12.75">
      <c r="A327" s="50"/>
    </row>
    <row r="328" spans="1:1" ht="12.75">
      <c r="A328" s="50"/>
    </row>
    <row r="329" spans="1:1" ht="12.75">
      <c r="A329" s="50"/>
    </row>
    <row r="330" spans="1:1" ht="12.75">
      <c r="A330" s="50"/>
    </row>
    <row r="331" spans="1:1" ht="12.75">
      <c r="A331" s="50"/>
    </row>
    <row r="332" spans="1:1" ht="12.75">
      <c r="A332" s="50"/>
    </row>
    <row r="333" spans="1:1" ht="12.75">
      <c r="A333" s="50"/>
    </row>
    <row r="334" spans="1:1" ht="12.75">
      <c r="A334" s="50"/>
    </row>
    <row r="335" spans="1:1" ht="12.75">
      <c r="A335" s="50"/>
    </row>
    <row r="336" spans="1:1" ht="12.75">
      <c r="A336" s="50"/>
    </row>
    <row r="337" spans="1:1" ht="12.75">
      <c r="A337" s="50"/>
    </row>
    <row r="338" spans="1:1" ht="12.75">
      <c r="A338" s="50"/>
    </row>
    <row r="339" spans="1:1" ht="12.75">
      <c r="A339" s="50"/>
    </row>
    <row r="340" spans="1:1" ht="12.75">
      <c r="A340" s="50"/>
    </row>
    <row r="341" spans="1:1" ht="12.75">
      <c r="A341" s="50"/>
    </row>
    <row r="342" spans="1:1" ht="12.75">
      <c r="A342" s="50"/>
    </row>
    <row r="343" spans="1:1" ht="12.75">
      <c r="A343" s="50"/>
    </row>
    <row r="344" spans="1:1" ht="12.75">
      <c r="A344" s="50"/>
    </row>
    <row r="345" spans="1:1" ht="12.75">
      <c r="A345" s="50"/>
    </row>
    <row r="346" spans="1:1" ht="12.75">
      <c r="A346" s="50"/>
    </row>
    <row r="347" spans="1:1" ht="12.75">
      <c r="A347" s="50"/>
    </row>
    <row r="348" spans="1:1" ht="12.75">
      <c r="A348" s="50"/>
    </row>
    <row r="349" spans="1:1" ht="12.75">
      <c r="A349" s="50"/>
    </row>
    <row r="350" spans="1:1" ht="12.75">
      <c r="A350" s="50"/>
    </row>
    <row r="351" spans="1:1" ht="12.75">
      <c r="A351" s="50"/>
    </row>
    <row r="352" spans="1:1" ht="12.75">
      <c r="A352" s="50"/>
    </row>
    <row r="353" spans="1:1" ht="12.75">
      <c r="A353" s="50"/>
    </row>
    <row r="354" spans="1:1" ht="12.75">
      <c r="A354" s="50"/>
    </row>
    <row r="355" spans="1:1" ht="12.75">
      <c r="A355" s="50"/>
    </row>
    <row r="356" spans="1:1" ht="12.75">
      <c r="A356" s="50"/>
    </row>
    <row r="357" spans="1:1" ht="12.75">
      <c r="A357" s="50"/>
    </row>
    <row r="358" spans="1:1" ht="12.75">
      <c r="A358" s="50"/>
    </row>
    <row r="359" spans="1:1" ht="12.75">
      <c r="A359" s="50"/>
    </row>
    <row r="360" spans="1:1" ht="12.75">
      <c r="A360" s="50"/>
    </row>
    <row r="361" spans="1:1" ht="12.75">
      <c r="A361" s="50"/>
    </row>
    <row r="362" spans="1:1" ht="12.75">
      <c r="A362" s="50"/>
    </row>
    <row r="363" spans="1:1" ht="12.75">
      <c r="A363" s="50"/>
    </row>
    <row r="364" spans="1:1" ht="12.75">
      <c r="A364" s="50"/>
    </row>
    <row r="365" spans="1:1" ht="12.75">
      <c r="A365" s="50"/>
    </row>
    <row r="366" spans="1:1" ht="12.75">
      <c r="A366" s="50"/>
    </row>
    <row r="367" spans="1:1" ht="12.75">
      <c r="A367" s="50"/>
    </row>
    <row r="368" spans="1:1" ht="12.75">
      <c r="A368" s="50"/>
    </row>
    <row r="369" spans="1:1" ht="12.75">
      <c r="A369" s="50"/>
    </row>
    <row r="370" spans="1:1" ht="12.75">
      <c r="A370" s="50"/>
    </row>
    <row r="371" spans="1:1" ht="12.75">
      <c r="A371" s="50"/>
    </row>
    <row r="372" spans="1:1" ht="12.75">
      <c r="A372" s="50"/>
    </row>
    <row r="373" spans="1:1" ht="12.75">
      <c r="A373" s="50"/>
    </row>
    <row r="374" spans="1:1" ht="12.75">
      <c r="A374" s="50"/>
    </row>
    <row r="375" spans="1:1" ht="12.75">
      <c r="A375" s="50"/>
    </row>
    <row r="376" spans="1:1" ht="12.75">
      <c r="A376" s="50"/>
    </row>
    <row r="377" spans="1:1" ht="12.75">
      <c r="A377" s="50"/>
    </row>
    <row r="378" spans="1:1" ht="12.75">
      <c r="A378" s="50"/>
    </row>
    <row r="379" spans="1:1" ht="12.75">
      <c r="A379" s="50"/>
    </row>
    <row r="380" spans="1:1" ht="12.75">
      <c r="A380" s="50"/>
    </row>
    <row r="381" spans="1:1" ht="12.75">
      <c r="A381" s="50"/>
    </row>
    <row r="382" spans="1:1" ht="12.75">
      <c r="A382" s="50"/>
    </row>
    <row r="383" spans="1:1" ht="12.75">
      <c r="A383" s="50"/>
    </row>
    <row r="384" spans="1:1" ht="12.75">
      <c r="A384" s="50"/>
    </row>
    <row r="385" spans="1:1" ht="12.75">
      <c r="A385" s="50"/>
    </row>
    <row r="386" spans="1:1" ht="12.75">
      <c r="A386" s="50"/>
    </row>
    <row r="387" spans="1:1" ht="12.75">
      <c r="A387" s="50"/>
    </row>
    <row r="388" spans="1:1" ht="12.75">
      <c r="A388" s="50"/>
    </row>
    <row r="389" spans="1:1" ht="12.75">
      <c r="A389" s="50"/>
    </row>
    <row r="390" spans="1:1" ht="12.75">
      <c r="A390" s="50"/>
    </row>
    <row r="391" spans="1:1" ht="12.75">
      <c r="A391" s="50"/>
    </row>
    <row r="392" spans="1:1" ht="12.75">
      <c r="A392" s="50"/>
    </row>
    <row r="393" spans="1:1" ht="12.75">
      <c r="A393" s="50"/>
    </row>
    <row r="394" spans="1:1" ht="12.75">
      <c r="A394" s="50"/>
    </row>
    <row r="395" spans="1:1" ht="12.75">
      <c r="A395" s="50"/>
    </row>
    <row r="396" spans="1:1" ht="12.75">
      <c r="A396" s="50"/>
    </row>
    <row r="397" spans="1:1" ht="12.75">
      <c r="A397" s="50"/>
    </row>
    <row r="398" spans="1:1" ht="12.75">
      <c r="A398" s="50"/>
    </row>
    <row r="399" spans="1:1" ht="12.75">
      <c r="A399" s="50"/>
    </row>
    <row r="400" spans="1:1" ht="12.75">
      <c r="A400" s="50"/>
    </row>
    <row r="401" spans="1:1" ht="12.75">
      <c r="A401" s="50"/>
    </row>
    <row r="402" spans="1:1" ht="12.75">
      <c r="A402" s="50"/>
    </row>
    <row r="403" spans="1:1" ht="12.75">
      <c r="A403" s="50"/>
    </row>
    <row r="404" spans="1:1" ht="12.75">
      <c r="A404" s="50"/>
    </row>
    <row r="405" spans="1:1" ht="12.75">
      <c r="A405" s="50"/>
    </row>
    <row r="406" spans="1:1" ht="12.75">
      <c r="A406" s="50"/>
    </row>
    <row r="407" spans="1:1" ht="12.75">
      <c r="A407" s="50"/>
    </row>
    <row r="408" spans="1:1" ht="12.75">
      <c r="A408" s="50"/>
    </row>
    <row r="409" spans="1:1" ht="12.75">
      <c r="A409" s="50"/>
    </row>
    <row r="410" spans="1:1" ht="12.75">
      <c r="A410" s="50"/>
    </row>
    <row r="411" spans="1:1" ht="12.75">
      <c r="A411" s="50"/>
    </row>
    <row r="412" spans="1:1" ht="12.75">
      <c r="A412" s="50"/>
    </row>
    <row r="413" spans="1:1" ht="12.75">
      <c r="A413" s="50"/>
    </row>
    <row r="414" spans="1:1" ht="12.75">
      <c r="A414" s="50"/>
    </row>
    <row r="415" spans="1:1" ht="12.75">
      <c r="A415" s="50"/>
    </row>
    <row r="416" spans="1:1" ht="12.75">
      <c r="A416" s="50"/>
    </row>
    <row r="417" spans="1:1" ht="12.75">
      <c r="A417" s="50"/>
    </row>
    <row r="418" spans="1:1" ht="12.75">
      <c r="A418" s="50"/>
    </row>
    <row r="419" spans="1:1" ht="12.75">
      <c r="A419" s="50"/>
    </row>
    <row r="420" spans="1:1" ht="12.75">
      <c r="A420" s="50"/>
    </row>
    <row r="421" spans="1:1" ht="12.75">
      <c r="A421" s="50"/>
    </row>
    <row r="422" spans="1:1" ht="12.75">
      <c r="A422" s="50"/>
    </row>
    <row r="423" spans="1:1" ht="12.75">
      <c r="A423" s="50"/>
    </row>
    <row r="424" spans="1:1" ht="12.75">
      <c r="A424" s="50"/>
    </row>
    <row r="425" spans="1:1" ht="12.75">
      <c r="A425" s="50"/>
    </row>
    <row r="426" spans="1:1" ht="12.75">
      <c r="A426" s="50"/>
    </row>
    <row r="427" spans="1:1" ht="12.75">
      <c r="A427" s="50"/>
    </row>
    <row r="428" spans="1:1" ht="12.75">
      <c r="A428" s="50"/>
    </row>
    <row r="429" spans="1:1" ht="12.75">
      <c r="A429" s="50"/>
    </row>
    <row r="430" spans="1:1" ht="12.75">
      <c r="A430" s="50"/>
    </row>
    <row r="431" spans="1:1" ht="12.75">
      <c r="A431" s="50"/>
    </row>
    <row r="432" spans="1:1" ht="12.75">
      <c r="A432" s="50"/>
    </row>
    <row r="433" spans="1:1" ht="12.75">
      <c r="A433" s="50"/>
    </row>
    <row r="434" spans="1:1" ht="12.75">
      <c r="A434" s="50"/>
    </row>
    <row r="435" spans="1:1" ht="12.75">
      <c r="A435" s="50"/>
    </row>
    <row r="436" spans="1:1" ht="12.75">
      <c r="A436" s="50"/>
    </row>
    <row r="437" spans="1:1" ht="12.75">
      <c r="A437" s="50"/>
    </row>
    <row r="438" spans="1:1" ht="12.75">
      <c r="A438" s="50"/>
    </row>
    <row r="439" spans="1:1" ht="12.75">
      <c r="A439" s="50"/>
    </row>
    <row r="440" spans="1:1" ht="12.75">
      <c r="A440" s="50"/>
    </row>
    <row r="441" spans="1:1" ht="12.75">
      <c r="A441" s="50"/>
    </row>
    <row r="442" spans="1:1" ht="12.75">
      <c r="A442" s="50"/>
    </row>
    <row r="443" spans="1:1" ht="12.75">
      <c r="A443" s="50"/>
    </row>
    <row r="444" spans="1:1" ht="12.75">
      <c r="A444" s="50"/>
    </row>
    <row r="445" spans="1:1" ht="12.75">
      <c r="A445" s="50"/>
    </row>
    <row r="446" spans="1:1" ht="12.75">
      <c r="A446" s="50"/>
    </row>
    <row r="447" spans="1:1" ht="12.75">
      <c r="A447" s="50"/>
    </row>
    <row r="448" spans="1:1" ht="12.75">
      <c r="A448" s="50"/>
    </row>
    <row r="449" spans="1:1" ht="12.75">
      <c r="A449" s="50"/>
    </row>
    <row r="450" spans="1:1" ht="12.75">
      <c r="A450" s="50"/>
    </row>
    <row r="451" spans="1:1" ht="12.75">
      <c r="A451" s="50"/>
    </row>
    <row r="452" spans="1:1" ht="12.75">
      <c r="A452" s="50"/>
    </row>
    <row r="453" spans="1:1" ht="12.75">
      <c r="A453" s="50"/>
    </row>
    <row r="454" spans="1:1" ht="12.75">
      <c r="A454" s="50"/>
    </row>
    <row r="455" spans="1:1" ht="12.75">
      <c r="A455" s="50"/>
    </row>
    <row r="456" spans="1:1" ht="12.75">
      <c r="A456" s="50"/>
    </row>
    <row r="457" spans="1:1" ht="12.75">
      <c r="A457" s="50"/>
    </row>
    <row r="458" spans="1:1" ht="12.75">
      <c r="A458" s="50"/>
    </row>
    <row r="459" spans="1:1" ht="12.75">
      <c r="A459" s="50"/>
    </row>
    <row r="460" spans="1:1" ht="12.75">
      <c r="A460" s="50"/>
    </row>
    <row r="461" spans="1:1" ht="12.75">
      <c r="A461" s="50"/>
    </row>
    <row r="462" spans="1:1" ht="12.75">
      <c r="A462" s="50"/>
    </row>
    <row r="463" spans="1:1" ht="12.75">
      <c r="A463" s="50"/>
    </row>
    <row r="464" spans="1:1" ht="12.75">
      <c r="A464" s="50"/>
    </row>
    <row r="465" spans="1:1" ht="12.75">
      <c r="A465" s="50"/>
    </row>
    <row r="466" spans="1:1" ht="12.75">
      <c r="A466" s="50"/>
    </row>
    <row r="467" spans="1:1" ht="12.75">
      <c r="A467" s="50"/>
    </row>
    <row r="468" spans="1:1" ht="12.75">
      <c r="A468" s="50"/>
    </row>
    <row r="469" spans="1:1" ht="12.75">
      <c r="A469" s="50"/>
    </row>
    <row r="470" spans="1:1" ht="12.75">
      <c r="A470" s="50"/>
    </row>
    <row r="471" spans="1:1" ht="12.75">
      <c r="A471" s="50"/>
    </row>
    <row r="472" spans="1:1" ht="12.75">
      <c r="A472" s="50"/>
    </row>
    <row r="473" spans="1:1" ht="12.75">
      <c r="A473" s="50"/>
    </row>
    <row r="474" spans="1:1" ht="12.75">
      <c r="A474" s="50"/>
    </row>
    <row r="475" spans="1:1" ht="12.75">
      <c r="A475" s="50"/>
    </row>
    <row r="476" spans="1:1" ht="12.75">
      <c r="A476" s="50"/>
    </row>
    <row r="477" spans="1:1" ht="12.75">
      <c r="A477" s="50"/>
    </row>
    <row r="478" spans="1:1" ht="12.75">
      <c r="A478" s="50"/>
    </row>
    <row r="479" spans="1:1" ht="12.75">
      <c r="A479" s="50"/>
    </row>
    <row r="480" spans="1:1" ht="12.75">
      <c r="A480" s="50"/>
    </row>
    <row r="481" spans="1:1" ht="12.75">
      <c r="A481" s="50"/>
    </row>
    <row r="482" spans="1:1" ht="12.75">
      <c r="A482" s="50"/>
    </row>
    <row r="483" spans="1:1" ht="12.75">
      <c r="A483" s="50"/>
    </row>
    <row r="484" spans="1:1" ht="12.75">
      <c r="A484" s="50"/>
    </row>
    <row r="485" spans="1:1" ht="12.75">
      <c r="A485" s="50"/>
    </row>
    <row r="486" spans="1:1" ht="12.75">
      <c r="A486" s="50"/>
    </row>
    <row r="487" spans="1:1" ht="12.75">
      <c r="A487" s="50"/>
    </row>
    <row r="488" spans="1:1" ht="12.75">
      <c r="A488" s="50"/>
    </row>
    <row r="489" spans="1:1" ht="12.75">
      <c r="A489" s="50"/>
    </row>
    <row r="490" spans="1:1" ht="12.75">
      <c r="A490" s="50"/>
    </row>
    <row r="491" spans="1:1" ht="12.75">
      <c r="A491" s="50"/>
    </row>
    <row r="492" spans="1:1" ht="12.75">
      <c r="A492" s="50"/>
    </row>
    <row r="493" spans="1:1" ht="12.75">
      <c r="A493" s="50"/>
    </row>
    <row r="494" spans="1:1" ht="12.75">
      <c r="A494" s="50"/>
    </row>
    <row r="495" spans="1:1" ht="12.75">
      <c r="A495" s="50"/>
    </row>
    <row r="496" spans="1:1" ht="12.75">
      <c r="A496" s="50"/>
    </row>
    <row r="497" spans="1:1" ht="12.75">
      <c r="A497" s="50"/>
    </row>
    <row r="498" spans="1:1" ht="12.75">
      <c r="A498" s="50"/>
    </row>
    <row r="499" spans="1:1" ht="12.75">
      <c r="A499" s="50"/>
    </row>
    <row r="500" spans="1:1" ht="12.75">
      <c r="A500" s="50"/>
    </row>
    <row r="501" spans="1:1" ht="12.75">
      <c r="A501" s="50"/>
    </row>
    <row r="502" spans="1:1" ht="12.75">
      <c r="A502" s="50"/>
    </row>
    <row r="503" spans="1:1" ht="12.75">
      <c r="A503" s="50"/>
    </row>
    <row r="504" spans="1:1" ht="12.75">
      <c r="A504" s="50"/>
    </row>
    <row r="505" spans="1:1" ht="12.75">
      <c r="A505" s="50"/>
    </row>
    <row r="506" spans="1:1" ht="12.75">
      <c r="A506" s="50"/>
    </row>
    <row r="507" spans="1:1" ht="12.75">
      <c r="A507" s="50"/>
    </row>
    <row r="508" spans="1:1" ht="12.75">
      <c r="A508" s="50"/>
    </row>
    <row r="509" spans="1:1" ht="12.75">
      <c r="A509" s="50"/>
    </row>
    <row r="510" spans="1:1" ht="12.75">
      <c r="A510" s="50"/>
    </row>
    <row r="511" spans="1:1" ht="12.75">
      <c r="A511" s="50"/>
    </row>
    <row r="512" spans="1:1" ht="12.75">
      <c r="A512" s="50"/>
    </row>
    <row r="513" spans="1:1" ht="12.75">
      <c r="A513" s="50"/>
    </row>
    <row r="514" spans="1:1" ht="12.75">
      <c r="A514" s="50"/>
    </row>
    <row r="515" spans="1:1" ht="12.75">
      <c r="A515" s="50"/>
    </row>
    <row r="516" spans="1:1" ht="12.75">
      <c r="A516" s="50"/>
    </row>
    <row r="517" spans="1:1" ht="12.75">
      <c r="A517" s="50"/>
    </row>
    <row r="518" spans="1:1" ht="12.75">
      <c r="A518" s="50"/>
    </row>
    <row r="519" spans="1:1" ht="12.75">
      <c r="A519" s="50"/>
    </row>
    <row r="520" spans="1:1" ht="12.75">
      <c r="A520" s="50"/>
    </row>
    <row r="521" spans="1:1" ht="12.75">
      <c r="A521" s="50"/>
    </row>
    <row r="522" spans="1:1" ht="12.75">
      <c r="A522" s="50"/>
    </row>
    <row r="523" spans="1:1" ht="12.75">
      <c r="A523" s="50"/>
    </row>
    <row r="524" spans="1:1" ht="12.75">
      <c r="A524" s="50"/>
    </row>
    <row r="525" spans="1:1" ht="12.75">
      <c r="A525" s="50"/>
    </row>
    <row r="526" spans="1:1" ht="12.75">
      <c r="A526" s="50"/>
    </row>
    <row r="527" spans="1:1" ht="12.75">
      <c r="A527" s="50"/>
    </row>
    <row r="528" spans="1:1" ht="12.75">
      <c r="A528" s="50"/>
    </row>
    <row r="529" spans="1:1" ht="12.75">
      <c r="A529" s="50"/>
    </row>
    <row r="530" spans="1:1" ht="12.75">
      <c r="A530" s="50"/>
    </row>
    <row r="531" spans="1:1" ht="12.75">
      <c r="A531" s="50"/>
    </row>
    <row r="532" spans="1:1" ht="12.75">
      <c r="A532" s="50"/>
    </row>
    <row r="533" spans="1:1" ht="12.75">
      <c r="A533" s="50"/>
    </row>
    <row r="534" spans="1:1" ht="12.75">
      <c r="A534" s="50"/>
    </row>
    <row r="535" spans="1:1" ht="12.75">
      <c r="A535" s="50"/>
    </row>
    <row r="536" spans="1:1" ht="12.75">
      <c r="A536" s="50"/>
    </row>
    <row r="537" spans="1:1" ht="12.75">
      <c r="A537" s="50"/>
    </row>
    <row r="538" spans="1:1" ht="12.75">
      <c r="A538" s="50"/>
    </row>
    <row r="539" spans="1:1" ht="12.75">
      <c r="A539" s="50"/>
    </row>
    <row r="540" spans="1:1" ht="12.75">
      <c r="A540" s="50"/>
    </row>
    <row r="541" spans="1:1" ht="12.75">
      <c r="A541" s="50"/>
    </row>
    <row r="542" spans="1:1" ht="12.75">
      <c r="A542" s="50"/>
    </row>
    <row r="543" spans="1:1" ht="12.75">
      <c r="A543" s="50"/>
    </row>
    <row r="544" spans="1:1" ht="12.75">
      <c r="A544" s="50"/>
    </row>
    <row r="545" spans="1:1" ht="12.75">
      <c r="A545" s="50"/>
    </row>
    <row r="546" spans="1:1" ht="12.75">
      <c r="A546" s="50"/>
    </row>
    <row r="547" spans="1:1" ht="12.75">
      <c r="A547" s="50"/>
    </row>
    <row r="548" spans="1:1" ht="12.75">
      <c r="A548" s="50"/>
    </row>
    <row r="549" spans="1:1" ht="12.75">
      <c r="A549" s="50"/>
    </row>
    <row r="550" spans="1:1" ht="12.75">
      <c r="A550" s="50"/>
    </row>
    <row r="551" spans="1:1" ht="12.75">
      <c r="A551" s="50"/>
    </row>
    <row r="552" spans="1:1" ht="12.75">
      <c r="A552" s="50"/>
    </row>
    <row r="553" spans="1:1" ht="12.75">
      <c r="A553" s="50"/>
    </row>
    <row r="554" spans="1:1" ht="12.75">
      <c r="A554" s="50"/>
    </row>
    <row r="555" spans="1:1" ht="12.75">
      <c r="A555" s="50"/>
    </row>
    <row r="556" spans="1:1" ht="12.75">
      <c r="A556" s="50"/>
    </row>
    <row r="557" spans="1:1" ht="12.75">
      <c r="A557" s="50"/>
    </row>
    <row r="558" spans="1:1" ht="12.75">
      <c r="A558" s="50"/>
    </row>
    <row r="559" spans="1:1" ht="12.75">
      <c r="A559" s="50"/>
    </row>
    <row r="560" spans="1:1" ht="12.75">
      <c r="A560" s="50"/>
    </row>
    <row r="561" spans="1:1" ht="12.75">
      <c r="A561" s="50"/>
    </row>
    <row r="562" spans="1:1" ht="12.75">
      <c r="A562" s="50"/>
    </row>
    <row r="563" spans="1:1" ht="12.75">
      <c r="A563" s="50"/>
    </row>
    <row r="564" spans="1:1" ht="12.75">
      <c r="A564" s="50"/>
    </row>
    <row r="565" spans="1:1" ht="12.75">
      <c r="A565" s="50"/>
    </row>
    <row r="566" spans="1:1" ht="12.75">
      <c r="A566" s="50"/>
    </row>
    <row r="567" spans="1:1" ht="12.75">
      <c r="A567" s="50"/>
    </row>
    <row r="568" spans="1:1" ht="12.75">
      <c r="A568" s="50"/>
    </row>
    <row r="569" spans="1:1" ht="12.75">
      <c r="A569" s="50"/>
    </row>
    <row r="570" spans="1:1" ht="12.75">
      <c r="A570" s="50"/>
    </row>
    <row r="571" spans="1:1" ht="12.75">
      <c r="A571" s="50"/>
    </row>
    <row r="572" spans="1:1" ht="12.75">
      <c r="A572" s="50"/>
    </row>
    <row r="573" spans="1:1" ht="12.75">
      <c r="A573" s="50"/>
    </row>
    <row r="574" spans="1:1" ht="12.75">
      <c r="A574" s="50"/>
    </row>
    <row r="575" spans="1:1" ht="12.75">
      <c r="A575" s="50"/>
    </row>
    <row r="576" spans="1:1" ht="12.75">
      <c r="A576" s="50"/>
    </row>
    <row r="577" spans="1:1" ht="12.75">
      <c r="A577" s="50"/>
    </row>
    <row r="578" spans="1:1" ht="12.75">
      <c r="A578" s="50"/>
    </row>
    <row r="579" spans="1:1" ht="12.75">
      <c r="A579" s="50"/>
    </row>
    <row r="580" spans="1:1" ht="12.75">
      <c r="A580" s="50"/>
    </row>
    <row r="581" spans="1:1" ht="12.75">
      <c r="A581" s="50"/>
    </row>
    <row r="582" spans="1:1" ht="12.75">
      <c r="A582" s="50"/>
    </row>
    <row r="583" spans="1:1" ht="12.75">
      <c r="A583" s="50"/>
    </row>
    <row r="584" spans="1:1" ht="12.75">
      <c r="A584" s="50"/>
    </row>
    <row r="585" spans="1:1" ht="12.75">
      <c r="A585" s="50"/>
    </row>
    <row r="586" spans="1:1" ht="12.75">
      <c r="A586" s="50"/>
    </row>
    <row r="587" spans="1:1" ht="12.75">
      <c r="A587" s="50"/>
    </row>
    <row r="588" spans="1:1" ht="12.75">
      <c r="A588" s="50"/>
    </row>
    <row r="589" spans="1:1" ht="12.75">
      <c r="A589" s="50"/>
    </row>
    <row r="590" spans="1:1" ht="12.75">
      <c r="A590" s="50"/>
    </row>
    <row r="591" spans="1:1" ht="12.75">
      <c r="A591" s="50"/>
    </row>
    <row r="592" spans="1:1" ht="12.75">
      <c r="A592" s="50"/>
    </row>
    <row r="593" spans="1:1" ht="12.75">
      <c r="A593" s="50"/>
    </row>
    <row r="594" spans="1:1" ht="12.75">
      <c r="A594" s="50"/>
    </row>
    <row r="595" spans="1:1" ht="12.75">
      <c r="A595" s="50"/>
    </row>
    <row r="596" spans="1:1" ht="12.75">
      <c r="A596" s="50"/>
    </row>
    <row r="597" spans="1:1" ht="12.75">
      <c r="A597" s="50"/>
    </row>
    <row r="598" spans="1:1" ht="12.75">
      <c r="A598" s="50"/>
    </row>
    <row r="599" spans="1:1" ht="12.75">
      <c r="A599" s="50"/>
    </row>
    <row r="600" spans="1:1" ht="12.75">
      <c r="A600" s="50"/>
    </row>
    <row r="601" spans="1:1" ht="12.75">
      <c r="A601" s="50"/>
    </row>
    <row r="602" spans="1:1" ht="12.75">
      <c r="A602" s="50"/>
    </row>
    <row r="603" spans="1:1" ht="12.75">
      <c r="A603" s="50"/>
    </row>
    <row r="604" spans="1:1" ht="12.75">
      <c r="A604" s="50"/>
    </row>
    <row r="605" spans="1:1" ht="12.75">
      <c r="A605" s="50"/>
    </row>
    <row r="606" spans="1:1" ht="12.75">
      <c r="A606" s="50"/>
    </row>
    <row r="607" spans="1:1" ht="12.75">
      <c r="A607" s="50"/>
    </row>
    <row r="608" spans="1:1" ht="12.75">
      <c r="A608" s="50"/>
    </row>
    <row r="609" spans="1:1" ht="12.75">
      <c r="A609" s="50"/>
    </row>
    <row r="610" spans="1:1" ht="12.75">
      <c r="A610" s="50"/>
    </row>
    <row r="611" spans="1:1" ht="12.75">
      <c r="A611" s="50"/>
    </row>
    <row r="612" spans="1:1" ht="12.75">
      <c r="A612" s="50"/>
    </row>
    <row r="613" spans="1:1" ht="12.75">
      <c r="A613" s="50"/>
    </row>
    <row r="614" spans="1:1" ht="12.75">
      <c r="A614" s="50"/>
    </row>
    <row r="615" spans="1:1" ht="12.75">
      <c r="A615" s="50"/>
    </row>
    <row r="616" spans="1:1" ht="12.75">
      <c r="A616" s="50"/>
    </row>
    <row r="617" spans="1:1" ht="12.75">
      <c r="A617" s="50"/>
    </row>
    <row r="618" spans="1:1" ht="12.75">
      <c r="A618" s="50"/>
    </row>
    <row r="619" spans="1:1" ht="12.75">
      <c r="A619" s="50"/>
    </row>
    <row r="620" spans="1:1" ht="12.75">
      <c r="A620" s="50"/>
    </row>
    <row r="621" spans="1:1" ht="12.75">
      <c r="A621" s="50"/>
    </row>
    <row r="622" spans="1:1" ht="12.75">
      <c r="A622" s="50"/>
    </row>
    <row r="623" spans="1:1" ht="12.75">
      <c r="A623" s="50"/>
    </row>
    <row r="624" spans="1:1" ht="12.75">
      <c r="A624" s="50"/>
    </row>
    <row r="625" spans="1:1" ht="12.75">
      <c r="A625" s="50"/>
    </row>
    <row r="626" spans="1:1" ht="12.75">
      <c r="A626" s="50"/>
    </row>
    <row r="627" spans="1:1" ht="12.75">
      <c r="A627" s="50"/>
    </row>
    <row r="628" spans="1:1" ht="12.75">
      <c r="A628" s="50"/>
    </row>
    <row r="629" spans="1:1" ht="12.75">
      <c r="A629" s="50"/>
    </row>
    <row r="630" spans="1:1" ht="12.75">
      <c r="A630" s="50"/>
    </row>
    <row r="631" spans="1:1" ht="12.75">
      <c r="A631" s="50"/>
    </row>
    <row r="632" spans="1:1" ht="12.75">
      <c r="A632" s="50"/>
    </row>
    <row r="633" spans="1:1" ht="12.75">
      <c r="A633" s="50"/>
    </row>
    <row r="634" spans="1:1" ht="12.75">
      <c r="A634" s="50"/>
    </row>
    <row r="635" spans="1:1" ht="12.75">
      <c r="A635" s="50"/>
    </row>
    <row r="636" spans="1:1" ht="12.75">
      <c r="A636" s="50"/>
    </row>
    <row r="637" spans="1:1" ht="12.75">
      <c r="A637" s="50"/>
    </row>
    <row r="638" spans="1:1" ht="12.75">
      <c r="A638" s="50"/>
    </row>
    <row r="639" spans="1:1" ht="12.75">
      <c r="A639" s="50"/>
    </row>
    <row r="640" spans="1:1" ht="12.75">
      <c r="A640" s="50"/>
    </row>
    <row r="641" spans="1:1" ht="12.75">
      <c r="A641" s="50"/>
    </row>
    <row r="642" spans="1:1" ht="12.75">
      <c r="A642" s="50"/>
    </row>
    <row r="643" spans="1:1" ht="12.75">
      <c r="A643" s="50"/>
    </row>
    <row r="644" spans="1:1" ht="12.75">
      <c r="A644" s="50"/>
    </row>
    <row r="645" spans="1:1" ht="12.75">
      <c r="A645" s="50"/>
    </row>
    <row r="646" spans="1:1" ht="12.75">
      <c r="A646" s="50"/>
    </row>
    <row r="647" spans="1:1" ht="12.75">
      <c r="A647" s="50"/>
    </row>
    <row r="648" spans="1:1" ht="12.75">
      <c r="A648" s="50"/>
    </row>
    <row r="649" spans="1:1" ht="12.75">
      <c r="A649" s="50"/>
    </row>
    <row r="650" spans="1:1" ht="12.75">
      <c r="A650" s="50"/>
    </row>
    <row r="651" spans="1:1" ht="12.75">
      <c r="A651" s="50"/>
    </row>
    <row r="652" spans="1:1" ht="12.75">
      <c r="A652" s="50"/>
    </row>
    <row r="653" spans="1:1" ht="12.75">
      <c r="A653" s="50"/>
    </row>
    <row r="654" spans="1:1" ht="12.75">
      <c r="A654" s="50"/>
    </row>
    <row r="655" spans="1:1" ht="12.75">
      <c r="A655" s="50"/>
    </row>
    <row r="656" spans="1:1" ht="12.75">
      <c r="A656" s="50"/>
    </row>
    <row r="657" spans="1:1" ht="12.75">
      <c r="A657" s="50"/>
    </row>
    <row r="658" spans="1:1" ht="12.75">
      <c r="A658" s="50"/>
    </row>
    <row r="659" spans="1:1" ht="12.75">
      <c r="A659" s="50"/>
    </row>
    <row r="660" spans="1:1" ht="12.75">
      <c r="A660" s="50"/>
    </row>
    <row r="661" spans="1:1" ht="12.75">
      <c r="A661" s="50"/>
    </row>
    <row r="662" spans="1:1" ht="12.75">
      <c r="A662" s="50"/>
    </row>
    <row r="663" spans="1:1" ht="12.75">
      <c r="A663" s="50"/>
    </row>
    <row r="664" spans="1:1" ht="12.75">
      <c r="A664" s="50"/>
    </row>
    <row r="665" spans="1:1" ht="12.75">
      <c r="A665" s="50"/>
    </row>
    <row r="666" spans="1:1" ht="12.75">
      <c r="A666" s="50"/>
    </row>
    <row r="667" spans="1:1" ht="12.75">
      <c r="A667" s="50"/>
    </row>
    <row r="668" spans="1:1" ht="12.75">
      <c r="A668" s="50"/>
    </row>
    <row r="669" spans="1:1" ht="12.75">
      <c r="A669" s="50"/>
    </row>
    <row r="670" spans="1:1" ht="12.75">
      <c r="A670" s="50"/>
    </row>
    <row r="671" spans="1:1" ht="12.75">
      <c r="A671" s="50"/>
    </row>
    <row r="672" spans="1:1" ht="12.75">
      <c r="A672" s="50"/>
    </row>
    <row r="673" spans="1:1" ht="12.75">
      <c r="A673" s="50"/>
    </row>
    <row r="674" spans="1:1" ht="12.75">
      <c r="A674" s="50"/>
    </row>
    <row r="675" spans="1:1" ht="12.75">
      <c r="A675" s="50"/>
    </row>
    <row r="676" spans="1:1" ht="12.75">
      <c r="A676" s="50"/>
    </row>
    <row r="677" spans="1:1" ht="12.75">
      <c r="A677" s="50"/>
    </row>
    <row r="678" spans="1:1" ht="12.75">
      <c r="A678" s="50"/>
    </row>
    <row r="679" spans="1:1" ht="12.75">
      <c r="A679" s="50"/>
    </row>
    <row r="680" spans="1:1" ht="12.75">
      <c r="A680" s="50"/>
    </row>
    <row r="681" spans="1:1" ht="12.75">
      <c r="A681" s="50"/>
    </row>
    <row r="682" spans="1:1" ht="12.75">
      <c r="A682" s="50"/>
    </row>
    <row r="683" spans="1:1" ht="12.75">
      <c r="A683" s="50"/>
    </row>
    <row r="684" spans="1:1" ht="12.75">
      <c r="A684" s="50"/>
    </row>
    <row r="685" spans="1:1" ht="12.75">
      <c r="A685" s="50"/>
    </row>
    <row r="686" spans="1:1" ht="12.75">
      <c r="A686" s="50"/>
    </row>
    <row r="687" spans="1:1" ht="12.75">
      <c r="A687" s="50"/>
    </row>
    <row r="688" spans="1:1" ht="12.75">
      <c r="A688" s="50"/>
    </row>
    <row r="689" spans="1:1" ht="12.75">
      <c r="A689" s="50"/>
    </row>
    <row r="690" spans="1:1" ht="12.75">
      <c r="A690" s="50"/>
    </row>
    <row r="691" spans="1:1" ht="12.75">
      <c r="A691" s="50"/>
    </row>
    <row r="692" spans="1:1" ht="12.75">
      <c r="A692" s="50"/>
    </row>
    <row r="693" spans="1:1" ht="12.75">
      <c r="A693" s="50"/>
    </row>
    <row r="694" spans="1:1" ht="12.75">
      <c r="A694" s="50"/>
    </row>
    <row r="695" spans="1:1" ht="12.75">
      <c r="A695" s="50"/>
    </row>
    <row r="696" spans="1:1" ht="12.75">
      <c r="A696" s="50"/>
    </row>
    <row r="697" spans="1:1" ht="12.75">
      <c r="A697" s="50"/>
    </row>
    <row r="698" spans="1:1" ht="12.75">
      <c r="A698" s="50"/>
    </row>
    <row r="699" spans="1:1" ht="12.75">
      <c r="A699" s="50"/>
    </row>
    <row r="700" spans="1:1" ht="12.75">
      <c r="A700" s="50"/>
    </row>
    <row r="701" spans="1:1" ht="12.75">
      <c r="A701" s="50"/>
    </row>
    <row r="702" spans="1:1" ht="12.75">
      <c r="A702" s="50"/>
    </row>
    <row r="703" spans="1:1" ht="12.75">
      <c r="A703" s="50"/>
    </row>
    <row r="704" spans="1:1" ht="12.75">
      <c r="A704" s="50"/>
    </row>
    <row r="705" spans="1:1" ht="12.75">
      <c r="A705" s="50"/>
    </row>
    <row r="706" spans="1:1" ht="12.75">
      <c r="A706" s="50"/>
    </row>
    <row r="707" spans="1:1" ht="12.75">
      <c r="A707" s="50"/>
    </row>
    <row r="708" spans="1:1" ht="12.75">
      <c r="A708" s="50"/>
    </row>
    <row r="709" spans="1:1" ht="12.75">
      <c r="A709" s="50"/>
    </row>
    <row r="710" spans="1:1" ht="12.75">
      <c r="A710" s="50"/>
    </row>
    <row r="711" spans="1:1" ht="12.75">
      <c r="A711" s="50"/>
    </row>
    <row r="712" spans="1:1" ht="12.75">
      <c r="A712" s="50"/>
    </row>
    <row r="713" spans="1:1" ht="12.75">
      <c r="A713" s="50"/>
    </row>
    <row r="714" spans="1:1" ht="12.75">
      <c r="A714" s="50"/>
    </row>
    <row r="715" spans="1:1" ht="12.75">
      <c r="A715" s="50"/>
    </row>
    <row r="716" spans="1:1" ht="12.75">
      <c r="A716" s="50"/>
    </row>
    <row r="717" spans="1:1" ht="12.75">
      <c r="A717" s="50"/>
    </row>
    <row r="718" spans="1:1" ht="12.75">
      <c r="A718" s="50"/>
    </row>
    <row r="719" spans="1:1" ht="12.75">
      <c r="A719" s="50"/>
    </row>
    <row r="720" spans="1:1" ht="12.75">
      <c r="A720" s="50"/>
    </row>
    <row r="721" spans="1:1" ht="12.75">
      <c r="A721" s="50"/>
    </row>
    <row r="722" spans="1:1" ht="12.75">
      <c r="A722" s="50"/>
    </row>
    <row r="723" spans="1:1" ht="12.75">
      <c r="A723" s="50"/>
    </row>
    <row r="724" spans="1:1" ht="12.75">
      <c r="A724" s="50"/>
    </row>
    <row r="725" spans="1:1" ht="12.75">
      <c r="A725" s="50"/>
    </row>
    <row r="726" spans="1:1" ht="12.75">
      <c r="A726" s="50"/>
    </row>
    <row r="727" spans="1:1" ht="12.75">
      <c r="A727" s="50"/>
    </row>
    <row r="728" spans="1:1" ht="12.75">
      <c r="A728" s="50"/>
    </row>
    <row r="729" spans="1:1" ht="12.75">
      <c r="A729" s="50"/>
    </row>
    <row r="730" spans="1:1" ht="12.75">
      <c r="A730" s="50"/>
    </row>
    <row r="731" spans="1:1" ht="12.75">
      <c r="A731" s="50"/>
    </row>
    <row r="732" spans="1:1" ht="12.75">
      <c r="A732" s="50"/>
    </row>
    <row r="733" spans="1:1" ht="12.75">
      <c r="A733" s="50"/>
    </row>
    <row r="734" spans="1:1" ht="12.75">
      <c r="A734" s="50"/>
    </row>
    <row r="735" spans="1:1" ht="12.75">
      <c r="A735" s="50"/>
    </row>
    <row r="736" spans="1:1" ht="12.75">
      <c r="A736" s="50"/>
    </row>
    <row r="737" spans="1:1" ht="12.75">
      <c r="A737" s="50"/>
    </row>
    <row r="738" spans="1:1" ht="12.75">
      <c r="A738" s="50"/>
    </row>
    <row r="739" spans="1:1" ht="12.75">
      <c r="A739" s="50"/>
    </row>
    <row r="740" spans="1:1" ht="12.75">
      <c r="A740" s="50"/>
    </row>
    <row r="741" spans="1:1" ht="12.75">
      <c r="A741" s="50"/>
    </row>
    <row r="742" spans="1:1" ht="12.75">
      <c r="A742" s="50"/>
    </row>
    <row r="743" spans="1:1" ht="12.75">
      <c r="A743" s="50"/>
    </row>
    <row r="744" spans="1:1" ht="12.75">
      <c r="A744" s="50"/>
    </row>
    <row r="745" spans="1:1" ht="12.75">
      <c r="A745" s="50"/>
    </row>
    <row r="746" spans="1:1" ht="12.75">
      <c r="A746" s="50"/>
    </row>
    <row r="747" spans="1:1" ht="12.75">
      <c r="A747" s="50"/>
    </row>
    <row r="748" spans="1:1" ht="12.75">
      <c r="A748" s="50"/>
    </row>
    <row r="749" spans="1:1" ht="12.75">
      <c r="A749" s="50"/>
    </row>
    <row r="750" spans="1:1" ht="12.75">
      <c r="A750" s="50"/>
    </row>
    <row r="751" spans="1:1" ht="12.75">
      <c r="A751" s="50"/>
    </row>
    <row r="752" spans="1:1" ht="12.75">
      <c r="A752" s="50"/>
    </row>
    <row r="753" spans="1:1" ht="12.75">
      <c r="A753" s="50"/>
    </row>
    <row r="754" spans="1:1" ht="12.75">
      <c r="A754" s="50"/>
    </row>
    <row r="755" spans="1:1" ht="12.75">
      <c r="A755" s="50"/>
    </row>
    <row r="756" spans="1:1" ht="12.75">
      <c r="A756" s="50"/>
    </row>
    <row r="757" spans="1:1" ht="12.75">
      <c r="A757" s="50"/>
    </row>
    <row r="758" spans="1:1" ht="12.75">
      <c r="A758" s="50"/>
    </row>
    <row r="759" spans="1:1" ht="12.75">
      <c r="A759" s="50"/>
    </row>
    <row r="760" spans="1:1" ht="12.75">
      <c r="A760" s="50"/>
    </row>
    <row r="761" spans="1:1" ht="12.75">
      <c r="A761" s="50"/>
    </row>
    <row r="762" spans="1:1" ht="12.75">
      <c r="A762" s="50"/>
    </row>
    <row r="763" spans="1:1" ht="12.75">
      <c r="A763" s="50"/>
    </row>
    <row r="764" spans="1:1" ht="12.75">
      <c r="A764" s="50"/>
    </row>
    <row r="765" spans="1:1" ht="12.75">
      <c r="A765" s="50"/>
    </row>
    <row r="766" spans="1:1" ht="12.75">
      <c r="A766" s="50"/>
    </row>
    <row r="767" spans="1:1" ht="12.75">
      <c r="A767" s="50"/>
    </row>
    <row r="768" spans="1:1" ht="12.75">
      <c r="A768" s="50"/>
    </row>
    <row r="769" spans="1:1" ht="12.75">
      <c r="A769" s="50"/>
    </row>
    <row r="770" spans="1:1" ht="12.75">
      <c r="A770" s="50"/>
    </row>
    <row r="771" spans="1:1" ht="12.75">
      <c r="A771" s="50"/>
    </row>
    <row r="772" spans="1:1" ht="12.75">
      <c r="A772" s="50"/>
    </row>
    <row r="773" spans="1:1" ht="12.75">
      <c r="A773" s="50"/>
    </row>
    <row r="774" spans="1:1" ht="12.75">
      <c r="A774" s="50"/>
    </row>
    <row r="775" spans="1:1" ht="12.75">
      <c r="A775" s="50"/>
    </row>
    <row r="776" spans="1:1" ht="12.75">
      <c r="A776" s="50"/>
    </row>
    <row r="777" spans="1:1" ht="12.75">
      <c r="A777" s="50"/>
    </row>
    <row r="778" spans="1:1" ht="12.75">
      <c r="A778" s="50"/>
    </row>
    <row r="779" spans="1:1" ht="12.75">
      <c r="A779" s="50"/>
    </row>
    <row r="780" spans="1:1" ht="12.75">
      <c r="A780" s="50"/>
    </row>
    <row r="781" spans="1:1" ht="12.75">
      <c r="A781" s="50"/>
    </row>
    <row r="782" spans="1:1" ht="12.75">
      <c r="A782" s="50"/>
    </row>
    <row r="783" spans="1:1" ht="12.75">
      <c r="A783" s="50"/>
    </row>
    <row r="784" spans="1:1" ht="12.75">
      <c r="A784" s="50"/>
    </row>
    <row r="785" spans="1:1" ht="12.75">
      <c r="A785" s="50"/>
    </row>
    <row r="786" spans="1:1" ht="12.75">
      <c r="A786" s="50"/>
    </row>
    <row r="787" spans="1:1" ht="12.75">
      <c r="A787" s="50"/>
    </row>
    <row r="788" spans="1:1" ht="12.75">
      <c r="A788" s="50"/>
    </row>
    <row r="789" spans="1:1" ht="12.75">
      <c r="A789" s="50"/>
    </row>
    <row r="790" spans="1:1" ht="12.75">
      <c r="A790" s="50"/>
    </row>
    <row r="791" spans="1:1" ht="12.75">
      <c r="A791" s="50"/>
    </row>
    <row r="792" spans="1:1" ht="12.75">
      <c r="A792" s="50"/>
    </row>
    <row r="793" spans="1:1" ht="12.75">
      <c r="A793" s="50"/>
    </row>
    <row r="794" spans="1:1" ht="12.75">
      <c r="A794" s="50"/>
    </row>
    <row r="795" spans="1:1" ht="12.75">
      <c r="A795" s="50"/>
    </row>
    <row r="796" spans="1:1" ht="12.75">
      <c r="A796" s="50"/>
    </row>
    <row r="797" spans="1:1" ht="12.75">
      <c r="A797" s="50"/>
    </row>
    <row r="798" spans="1:1" ht="12.75">
      <c r="A798" s="50"/>
    </row>
    <row r="799" spans="1:1" ht="12.75">
      <c r="A799" s="50"/>
    </row>
    <row r="800" spans="1:1" ht="12.75">
      <c r="A800" s="50"/>
    </row>
    <row r="801" spans="1:1" ht="12.75">
      <c r="A801" s="50"/>
    </row>
    <row r="802" spans="1:1" ht="12.75">
      <c r="A802" s="50"/>
    </row>
    <row r="803" spans="1:1" ht="12.75">
      <c r="A803" s="50"/>
    </row>
    <row r="804" spans="1:1" ht="12.75">
      <c r="A804" s="50"/>
    </row>
    <row r="805" spans="1:1" ht="12.75">
      <c r="A805" s="50"/>
    </row>
    <row r="806" spans="1:1" ht="12.75">
      <c r="A806" s="50"/>
    </row>
    <row r="807" spans="1:1" ht="12.75">
      <c r="A807" s="50"/>
    </row>
    <row r="808" spans="1:1" ht="12.75">
      <c r="A808" s="50"/>
    </row>
    <row r="809" spans="1:1" ht="12.75">
      <c r="A809" s="50"/>
    </row>
    <row r="810" spans="1:1" ht="12.75">
      <c r="A810" s="50"/>
    </row>
    <row r="811" spans="1:1" ht="12.75">
      <c r="A811" s="50"/>
    </row>
    <row r="812" spans="1:1" ht="12.75">
      <c r="A812" s="50"/>
    </row>
    <row r="813" spans="1:1" ht="12.75">
      <c r="A813" s="50"/>
    </row>
    <row r="814" spans="1:1" ht="12.75">
      <c r="A814" s="50"/>
    </row>
    <row r="815" spans="1:1" ht="12.75">
      <c r="A815" s="50"/>
    </row>
    <row r="816" spans="1:1" ht="12.75">
      <c r="A816" s="50"/>
    </row>
    <row r="817" spans="1:1" ht="12.75">
      <c r="A817" s="50"/>
    </row>
    <row r="818" spans="1:1" ht="12.75">
      <c r="A818" s="50"/>
    </row>
    <row r="819" spans="1:1" ht="12.75">
      <c r="A819" s="50"/>
    </row>
    <row r="820" spans="1:1" ht="12.75">
      <c r="A820" s="50"/>
    </row>
    <row r="821" spans="1:1" ht="12.75">
      <c r="A821" s="50"/>
    </row>
    <row r="822" spans="1:1" ht="12.75">
      <c r="A822" s="50"/>
    </row>
    <row r="823" spans="1:1" ht="12.75">
      <c r="A823" s="50"/>
    </row>
    <row r="824" spans="1:1" ht="12.75">
      <c r="A824" s="50"/>
    </row>
    <row r="825" spans="1:1" ht="12.75">
      <c r="A825" s="50"/>
    </row>
    <row r="826" spans="1:1" ht="12.75">
      <c r="A826" s="50"/>
    </row>
    <row r="827" spans="1:1" ht="12.75">
      <c r="A827" s="50"/>
    </row>
    <row r="828" spans="1:1" ht="12.75">
      <c r="A828" s="50"/>
    </row>
    <row r="829" spans="1:1" ht="12.75">
      <c r="A829" s="50"/>
    </row>
    <row r="830" spans="1:1" ht="12.75">
      <c r="A830" s="50"/>
    </row>
    <row r="831" spans="1:1" ht="12.75">
      <c r="A831" s="50"/>
    </row>
    <row r="832" spans="1:1" ht="12.75">
      <c r="A832" s="50"/>
    </row>
    <row r="833" spans="1:1" ht="12.75">
      <c r="A833" s="50"/>
    </row>
    <row r="834" spans="1:1" ht="12.75">
      <c r="A834" s="50"/>
    </row>
    <row r="835" spans="1:1" ht="12.75">
      <c r="A835" s="50"/>
    </row>
    <row r="836" spans="1:1" ht="12.75">
      <c r="A836" s="50"/>
    </row>
    <row r="837" spans="1:1" ht="12.75">
      <c r="A837" s="50"/>
    </row>
    <row r="838" spans="1:1" ht="12.75">
      <c r="A838" s="50"/>
    </row>
    <row r="839" spans="1:1" ht="12.75">
      <c r="A839" s="50"/>
    </row>
    <row r="840" spans="1:1" ht="12.75">
      <c r="A840" s="50"/>
    </row>
    <row r="841" spans="1:1" ht="12.75">
      <c r="A841" s="50"/>
    </row>
    <row r="842" spans="1:1" ht="12.75">
      <c r="A842" s="50"/>
    </row>
    <row r="843" spans="1:1" ht="12.75">
      <c r="A843" s="50"/>
    </row>
    <row r="844" spans="1:1" ht="12.75">
      <c r="A844" s="50"/>
    </row>
    <row r="845" spans="1:1" ht="12.75">
      <c r="A845" s="50"/>
    </row>
    <row r="846" spans="1:1" ht="12.75">
      <c r="A846" s="50"/>
    </row>
    <row r="847" spans="1:1" ht="12.75">
      <c r="A847" s="50"/>
    </row>
    <row r="848" spans="1:1" ht="12.75">
      <c r="A848" s="50"/>
    </row>
    <row r="849" spans="1:1" ht="12.75">
      <c r="A849" s="50"/>
    </row>
    <row r="850" spans="1:1" ht="12.75">
      <c r="A850" s="50"/>
    </row>
    <row r="851" spans="1:1" ht="12.75">
      <c r="A851" s="50"/>
    </row>
    <row r="852" spans="1:1" ht="12.75">
      <c r="A852" s="50"/>
    </row>
    <row r="853" spans="1:1" ht="12.75">
      <c r="A853" s="50"/>
    </row>
    <row r="854" spans="1:1" ht="12.75">
      <c r="A854" s="50"/>
    </row>
    <row r="855" spans="1:1" ht="12.75">
      <c r="A855" s="50"/>
    </row>
    <row r="856" spans="1:1" ht="12.75">
      <c r="A856" s="50"/>
    </row>
    <row r="857" spans="1:1" ht="12.75">
      <c r="A857" s="50"/>
    </row>
    <row r="858" spans="1:1" ht="12.75">
      <c r="A858" s="50"/>
    </row>
    <row r="859" spans="1:1" ht="12.75">
      <c r="A859" s="50"/>
    </row>
    <row r="860" spans="1:1" ht="12.75">
      <c r="A860" s="50"/>
    </row>
    <row r="861" spans="1:1" ht="12.75">
      <c r="A861" s="50"/>
    </row>
    <row r="862" spans="1:1" ht="12.75">
      <c r="A862" s="50"/>
    </row>
    <row r="863" spans="1:1" ht="12.75">
      <c r="A863" s="50"/>
    </row>
    <row r="864" spans="1:1" ht="12.75">
      <c r="A864" s="50"/>
    </row>
    <row r="865" spans="1:1" ht="12.75">
      <c r="A865" s="50"/>
    </row>
    <row r="866" spans="1:1" ht="12.75">
      <c r="A866" s="50"/>
    </row>
    <row r="867" spans="1:1" ht="12.75">
      <c r="A867" s="50"/>
    </row>
    <row r="868" spans="1:1" ht="12.75">
      <c r="A868" s="50"/>
    </row>
    <row r="869" spans="1:1" ht="12.75">
      <c r="A869" s="50"/>
    </row>
    <row r="870" spans="1:1" ht="12.75">
      <c r="A870" s="50"/>
    </row>
    <row r="871" spans="1:1" ht="12.75">
      <c r="A871" s="50"/>
    </row>
    <row r="872" spans="1:1" ht="12.75">
      <c r="A872" s="50"/>
    </row>
    <row r="873" spans="1:1" ht="12.75">
      <c r="A873" s="50"/>
    </row>
    <row r="874" spans="1:1" ht="12.75">
      <c r="A874" s="50"/>
    </row>
    <row r="875" spans="1:1" ht="12.75">
      <c r="A875" s="50"/>
    </row>
    <row r="876" spans="1:1" ht="12.75">
      <c r="A876" s="50"/>
    </row>
    <row r="877" spans="1:1" ht="12.75">
      <c r="A877" s="50"/>
    </row>
    <row r="878" spans="1:1" ht="12.75">
      <c r="A878" s="50"/>
    </row>
    <row r="879" spans="1:1" ht="12.75">
      <c r="A879" s="50"/>
    </row>
    <row r="880" spans="1:1" ht="12.75">
      <c r="A880" s="50"/>
    </row>
    <row r="881" spans="1:1" ht="12.75">
      <c r="A881" s="50"/>
    </row>
    <row r="882" spans="1:1" ht="12.75">
      <c r="A882" s="50"/>
    </row>
    <row r="883" spans="1:1" ht="12.75">
      <c r="A883" s="50"/>
    </row>
    <row r="884" spans="1:1" ht="12.75">
      <c r="A884" s="50"/>
    </row>
    <row r="885" spans="1:1" ht="12.75">
      <c r="A885" s="50"/>
    </row>
    <row r="886" spans="1:1" ht="12.75">
      <c r="A886" s="50"/>
    </row>
    <row r="887" spans="1:1" ht="12.75">
      <c r="A887" s="50"/>
    </row>
    <row r="888" spans="1:1" ht="12.75">
      <c r="A888" s="50"/>
    </row>
    <row r="889" spans="1:1" ht="12.75">
      <c r="A889" s="50"/>
    </row>
    <row r="890" spans="1:1" ht="12.75">
      <c r="A890" s="50"/>
    </row>
    <row r="891" spans="1:1" ht="12.75">
      <c r="A891" s="50"/>
    </row>
    <row r="892" spans="1:1" ht="12.75">
      <c r="A892" s="50"/>
    </row>
    <row r="893" spans="1:1" ht="12.75">
      <c r="A893" s="50"/>
    </row>
    <row r="894" spans="1:1" ht="12.75">
      <c r="A894" s="50"/>
    </row>
    <row r="895" spans="1:1" ht="12.75">
      <c r="A895" s="50"/>
    </row>
    <row r="896" spans="1:1" ht="12.75">
      <c r="A896" s="50"/>
    </row>
    <row r="897" spans="1:1" ht="12.75">
      <c r="A897" s="50"/>
    </row>
    <row r="898" spans="1:1" ht="12.75">
      <c r="A898" s="50"/>
    </row>
    <row r="899" spans="1:1" ht="12.75">
      <c r="A899" s="50"/>
    </row>
    <row r="900" spans="1:1" ht="12.75">
      <c r="A900" s="50"/>
    </row>
    <row r="901" spans="1:1" ht="12.75">
      <c r="A901" s="50"/>
    </row>
    <row r="902" spans="1:1" ht="12.75">
      <c r="A902" s="50"/>
    </row>
    <row r="903" spans="1:1" ht="12.75">
      <c r="A903" s="50"/>
    </row>
    <row r="904" spans="1:1" ht="12.75">
      <c r="A904" s="50"/>
    </row>
    <row r="905" spans="1:1" ht="12.75">
      <c r="A905" s="50"/>
    </row>
    <row r="906" spans="1:1" ht="12.75">
      <c r="A906" s="50"/>
    </row>
    <row r="907" spans="1:1" ht="12.75">
      <c r="A907" s="50"/>
    </row>
    <row r="908" spans="1:1" ht="12.75">
      <c r="A908" s="50"/>
    </row>
    <row r="909" spans="1:1" ht="12.75">
      <c r="A909" s="50"/>
    </row>
    <row r="910" spans="1:1" ht="12.75">
      <c r="A910" s="50"/>
    </row>
    <row r="911" spans="1:1" ht="12.75">
      <c r="A911" s="50"/>
    </row>
    <row r="912" spans="1:1" ht="12.75">
      <c r="A912" s="50"/>
    </row>
    <row r="913" spans="1:1" ht="12.75">
      <c r="A913" s="50"/>
    </row>
    <row r="914" spans="1:1" ht="12.75">
      <c r="A914" s="50"/>
    </row>
    <row r="915" spans="1:1" ht="12.75">
      <c r="A915" s="50"/>
    </row>
    <row r="916" spans="1:1" ht="12.75">
      <c r="A916" s="50"/>
    </row>
    <row r="917" spans="1:1" ht="12.75">
      <c r="A917" s="50"/>
    </row>
    <row r="918" spans="1:1" ht="12.75">
      <c r="A918" s="50"/>
    </row>
    <row r="919" spans="1:1" ht="12.75">
      <c r="A919" s="50"/>
    </row>
    <row r="920" spans="1:1" ht="12.75">
      <c r="A920" s="50"/>
    </row>
    <row r="921" spans="1:1" ht="12.75">
      <c r="A921" s="50"/>
    </row>
    <row r="922" spans="1:1" ht="12.75">
      <c r="A922" s="50"/>
    </row>
    <row r="923" spans="1:1" ht="12.75">
      <c r="A923" s="50"/>
    </row>
    <row r="924" spans="1:1" ht="12.75">
      <c r="A924" s="50"/>
    </row>
    <row r="925" spans="1:1" ht="12.75">
      <c r="A925" s="50"/>
    </row>
    <row r="926" spans="1:1" ht="12.75">
      <c r="A926" s="50"/>
    </row>
    <row r="927" spans="1:1" ht="12.75">
      <c r="A927" s="50"/>
    </row>
    <row r="928" spans="1:1" ht="12.75">
      <c r="A928" s="50"/>
    </row>
    <row r="929" spans="1:1" ht="12.75">
      <c r="A929" s="50"/>
    </row>
    <row r="930" spans="1:1" ht="12.75">
      <c r="A930" s="50"/>
    </row>
    <row r="931" spans="1:1" ht="12.75">
      <c r="A931" s="50"/>
    </row>
    <row r="932" spans="1:1" ht="12.75">
      <c r="A932" s="50"/>
    </row>
    <row r="933" spans="1:1" ht="12.75">
      <c r="A933" s="50"/>
    </row>
    <row r="934" spans="1:1" ht="12.75">
      <c r="A934" s="50"/>
    </row>
    <row r="935" spans="1:1" ht="12.75">
      <c r="A935" s="50"/>
    </row>
    <row r="936" spans="1:1" ht="12.75">
      <c r="A936" s="50"/>
    </row>
    <row r="937" spans="1:1" ht="12.75">
      <c r="A937" s="50"/>
    </row>
    <row r="938" spans="1:1" ht="12.75">
      <c r="A938" s="50"/>
    </row>
    <row r="939" spans="1:1" ht="12.75">
      <c r="A939" s="50"/>
    </row>
    <row r="940" spans="1:1" ht="12.75">
      <c r="A940" s="50"/>
    </row>
    <row r="941" spans="1:1" ht="12.75">
      <c r="A941" s="50"/>
    </row>
    <row r="942" spans="1:1" ht="12.75">
      <c r="A942" s="50"/>
    </row>
    <row r="943" spans="1:1" ht="12.75">
      <c r="A943" s="50"/>
    </row>
    <row r="944" spans="1:1" ht="12.75">
      <c r="A944" s="50"/>
    </row>
    <row r="945" spans="1:1" ht="12.75">
      <c r="A945" s="50"/>
    </row>
    <row r="946" spans="1:1" ht="12.75">
      <c r="A946" s="50"/>
    </row>
    <row r="947" spans="1:1" ht="12.75">
      <c r="A947" s="50"/>
    </row>
    <row r="948" spans="1:1" ht="12.75">
      <c r="A948" s="50"/>
    </row>
    <row r="949" spans="1:1" ht="12.75">
      <c r="A949" s="50"/>
    </row>
    <row r="950" spans="1:1" ht="12.75">
      <c r="A950" s="50"/>
    </row>
    <row r="951" spans="1:1" ht="12.75">
      <c r="A951" s="50"/>
    </row>
    <row r="952" spans="1:1" ht="12.75">
      <c r="A952" s="50"/>
    </row>
    <row r="953" spans="1:1" ht="12.75">
      <c r="A953" s="50"/>
    </row>
    <row r="954" spans="1:1" ht="12.75">
      <c r="A954" s="50"/>
    </row>
    <row r="955" spans="1:1" ht="12.75">
      <c r="A955" s="50"/>
    </row>
    <row r="956" spans="1:1" ht="12.75">
      <c r="A956" s="50"/>
    </row>
    <row r="957" spans="1:1" ht="12.75">
      <c r="A957" s="50"/>
    </row>
    <row r="958" spans="1:1" ht="12.75">
      <c r="A958" s="50"/>
    </row>
    <row r="959" spans="1:1" ht="12.75">
      <c r="A959" s="50"/>
    </row>
    <row r="960" spans="1:1" ht="12.75">
      <c r="A960" s="50"/>
    </row>
    <row r="961" spans="1:1" ht="12.75">
      <c r="A961" s="50"/>
    </row>
    <row r="962" spans="1:1" ht="12.75">
      <c r="A962" s="50"/>
    </row>
    <row r="963" spans="1:1" ht="12.75">
      <c r="A963" s="50"/>
    </row>
    <row r="964" spans="1:1" ht="12.75">
      <c r="A964" s="50"/>
    </row>
    <row r="965" spans="1:1" ht="12.75">
      <c r="A965" s="50"/>
    </row>
    <row r="966" spans="1:1" ht="12.75">
      <c r="A966" s="50"/>
    </row>
    <row r="967" spans="1:1" ht="12.75">
      <c r="A967" s="50"/>
    </row>
    <row r="968" spans="1:1" ht="12.75">
      <c r="A968" s="50"/>
    </row>
    <row r="969" spans="1:1" ht="12.75">
      <c r="A969" s="50"/>
    </row>
    <row r="970" spans="1:1" ht="12.75">
      <c r="A970" s="50"/>
    </row>
    <row r="971" spans="1:1" ht="12.75">
      <c r="A971" s="50"/>
    </row>
    <row r="972" spans="1:1" ht="12.75">
      <c r="A972" s="50"/>
    </row>
    <row r="973" spans="1:1" ht="12.75">
      <c r="A973" s="50"/>
    </row>
    <row r="974" spans="1:1" ht="12.75">
      <c r="A974" s="50"/>
    </row>
    <row r="975" spans="1:1" ht="12.75">
      <c r="A975" s="50"/>
    </row>
    <row r="976" spans="1:1" ht="12.75">
      <c r="A976" s="50"/>
    </row>
    <row r="977" spans="1:1" ht="12.75">
      <c r="A977" s="50"/>
    </row>
    <row r="978" spans="1:1" ht="12.75">
      <c r="A978" s="50"/>
    </row>
    <row r="979" spans="1:1" ht="12.75">
      <c r="A979" s="50"/>
    </row>
    <row r="980" spans="1:1" ht="12.75">
      <c r="A980" s="50"/>
    </row>
    <row r="981" spans="1:1" ht="12.75">
      <c r="A981" s="50"/>
    </row>
    <row r="982" spans="1:1" ht="12.75">
      <c r="A982" s="50"/>
    </row>
    <row r="983" spans="1:1" ht="12.75">
      <c r="A983" s="50"/>
    </row>
    <row r="984" spans="1:1" ht="12.75">
      <c r="A984" s="50"/>
    </row>
    <row r="985" spans="1:1" ht="12.75">
      <c r="A985" s="50"/>
    </row>
    <row r="986" spans="1:1" ht="12.75">
      <c r="A986" s="50"/>
    </row>
    <row r="987" spans="1:1" ht="12.75">
      <c r="A987" s="50"/>
    </row>
    <row r="988" spans="1:1" ht="12.75">
      <c r="A988" s="50"/>
    </row>
    <row r="989" spans="1:1" ht="12.75">
      <c r="A989" s="50"/>
    </row>
    <row r="990" spans="1:1" ht="12.75">
      <c r="A990" s="50"/>
    </row>
    <row r="991" spans="1:1" ht="12.75">
      <c r="A991" s="50"/>
    </row>
    <row r="992" spans="1:1" ht="12.75">
      <c r="A992" s="50"/>
    </row>
    <row r="993" spans="1:1" ht="12.75">
      <c r="A993" s="50"/>
    </row>
    <row r="994" spans="1:1" ht="12.75">
      <c r="A994" s="50"/>
    </row>
    <row r="995" spans="1:1" ht="12.75">
      <c r="A995" s="50"/>
    </row>
    <row r="996" spans="1:1" ht="12.75">
      <c r="A996" s="50"/>
    </row>
    <row r="997" spans="1:1" ht="12.75">
      <c r="A997" s="50"/>
    </row>
    <row r="998" spans="1:1" ht="12.75">
      <c r="A998" s="50"/>
    </row>
    <row r="999" spans="1:1" ht="12.75">
      <c r="A999" s="50"/>
    </row>
    <row r="1000" spans="1:1" ht="12.75">
      <c r="A1000" s="50"/>
    </row>
  </sheetData>
  <mergeCells count="2">
    <mergeCell ref="B56:D57"/>
    <mergeCell ref="A56:A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opLeftCell="K8" workbookViewId="0">
      <selection activeCell="V13" sqref="V13"/>
    </sheetView>
  </sheetViews>
  <sheetFormatPr baseColWidth="10" defaultColWidth="8" defaultRowHeight="12.75"/>
  <cols>
    <col min="1" max="1" width="8.42578125" style="1" customWidth="1"/>
    <col min="2" max="2" width="4" style="1" customWidth="1"/>
    <col min="3" max="3" width="10.140625" style="1" bestFit="1" customWidth="1"/>
    <col min="4" max="4" width="8.42578125" style="1" customWidth="1"/>
    <col min="5" max="5" width="3.42578125" style="6" customWidth="1"/>
    <col min="6" max="6" width="9.5703125" style="1" bestFit="1" customWidth="1"/>
    <col min="7" max="10" width="8" style="1"/>
    <col min="11" max="11" width="14.28515625" style="1" customWidth="1"/>
    <col min="12" max="12" width="3.42578125" style="6" customWidth="1"/>
    <col min="13" max="13" width="8.7109375" style="1" customWidth="1"/>
    <col min="14" max="17" width="9.85546875" style="1" customWidth="1"/>
    <col min="18" max="18" width="13.42578125" style="1" customWidth="1"/>
    <col min="19" max="19" width="7.5703125" style="1" bestFit="1" customWidth="1"/>
    <col min="20" max="20" width="9.5703125" style="1" bestFit="1" customWidth="1"/>
    <col min="21" max="16384" width="8" style="1"/>
  </cols>
  <sheetData>
    <row r="1" spans="1:20" ht="30" customHeight="1" thickTop="1">
      <c r="A1" s="14" t="s">
        <v>5</v>
      </c>
      <c r="B1" s="18" t="s">
        <v>3</v>
      </c>
      <c r="C1" s="14" t="s">
        <v>6</v>
      </c>
      <c r="D1" s="19" t="s">
        <v>4</v>
      </c>
      <c r="M1" s="125" t="s">
        <v>7</v>
      </c>
      <c r="N1" s="124" t="s">
        <v>8</v>
      </c>
      <c r="O1" s="124"/>
      <c r="P1" s="124"/>
      <c r="Q1" s="124"/>
      <c r="R1" s="127" t="s">
        <v>9</v>
      </c>
    </row>
    <row r="2" spans="1:20" ht="30" customHeight="1">
      <c r="A2" s="2">
        <v>2023</v>
      </c>
      <c r="B2" s="2">
        <v>4</v>
      </c>
      <c r="C2" s="3">
        <v>0</v>
      </c>
      <c r="D2" s="4">
        <f>C2/3</f>
        <v>0</v>
      </c>
      <c r="E2" s="5"/>
      <c r="M2" s="126"/>
      <c r="N2" s="21">
        <v>1</v>
      </c>
      <c r="O2" s="21">
        <v>2</v>
      </c>
      <c r="P2" s="21">
        <v>3</v>
      </c>
      <c r="Q2" s="21">
        <v>4</v>
      </c>
      <c r="R2" s="128"/>
    </row>
    <row r="3" spans="1:20" ht="30" customHeight="1">
      <c r="A3" s="2">
        <v>2023</v>
      </c>
      <c r="B3" s="2">
        <v>3</v>
      </c>
      <c r="C3" s="3">
        <v>0</v>
      </c>
      <c r="D3" s="4">
        <f>C3/3</f>
        <v>0</v>
      </c>
      <c r="E3" s="5"/>
      <c r="F3" s="16"/>
      <c r="G3" s="15"/>
      <c r="H3" s="15"/>
      <c r="I3" s="15"/>
      <c r="J3" s="15"/>
      <c r="K3" s="15"/>
      <c r="L3" s="31">
        <v>1</v>
      </c>
      <c r="M3" s="22">
        <v>1992</v>
      </c>
      <c r="N3" s="20">
        <f>SUMPRODUCT(($A$2:$A$126=$M3)* ($B$2:$B$126=N$2 )*($C$2:$C$126) )</f>
        <v>0</v>
      </c>
      <c r="O3" s="20">
        <f>SUMPRODUCT(($A$2:$A$126=$M3)* ($B$2:$B$126=O$2 )*($C$2:$C$126) )</f>
        <v>0</v>
      </c>
      <c r="P3" s="20">
        <f>SUMPRODUCT(($A$2:$A$126=$M3)* ($B$2:$B$126=P$2 )*($C$2:$C$126) )</f>
        <v>0</v>
      </c>
      <c r="Q3" s="20">
        <f>SUMPRODUCT(($A$2:$A$126=$M3)* ($B$2:$B$126=Q$2 )*($C$2:$C$126) )</f>
        <v>356.548</v>
      </c>
      <c r="R3" s="25">
        <f>SUM(N3:Q3)/12</f>
        <v>29.712333333333333</v>
      </c>
      <c r="S3" s="131">
        <f>AVERAGE(R3:R12)</f>
        <v>171.83041666666668</v>
      </c>
      <c r="T3" s="122">
        <f>(S3*10%)+(S13*20%)+(S23*50%)</f>
        <v>480.56219303030304</v>
      </c>
    </row>
    <row r="4" spans="1:20" ht="30" customHeight="1">
      <c r="A4" s="2">
        <v>2023</v>
      </c>
      <c r="B4" s="2">
        <v>2</v>
      </c>
      <c r="C4" s="3">
        <v>0</v>
      </c>
      <c r="D4" s="4">
        <f>C4/3</f>
        <v>0</v>
      </c>
      <c r="E4" s="5"/>
      <c r="F4" s="17"/>
      <c r="G4" s="10"/>
      <c r="H4" s="10"/>
      <c r="I4" s="10"/>
      <c r="J4" s="5"/>
      <c r="K4" s="12">
        <f>E127</f>
        <v>471.08172950819647</v>
      </c>
      <c r="L4" s="31">
        <f>L3+1</f>
        <v>2</v>
      </c>
      <c r="M4" s="22">
        <f>M3+1</f>
        <v>1993</v>
      </c>
      <c r="N4" s="20">
        <f t="shared" ref="N4:Q35" si="0">SUMPRODUCT(($A$2:$A$126=$M4)* ($B$2:$B$126=N$2 )*($C$2:$C$126) )</f>
        <v>503.31299999999999</v>
      </c>
      <c r="O4" s="30">
        <f t="shared" si="0"/>
        <v>466.89</v>
      </c>
      <c r="P4" s="20">
        <f t="shared" si="0"/>
        <v>493.58499999999998</v>
      </c>
      <c r="Q4" s="20">
        <f t="shared" si="0"/>
        <v>601.05499999999995</v>
      </c>
      <c r="R4" s="25">
        <f t="shared" ref="R4:R35" si="1">SUM(N4:Q4)/12</f>
        <v>172.07024999999999</v>
      </c>
      <c r="S4" s="132"/>
      <c r="T4" s="122"/>
    </row>
    <row r="5" spans="1:20" ht="30" customHeight="1">
      <c r="A5" s="2">
        <v>2023</v>
      </c>
      <c r="B5" s="2">
        <v>1</v>
      </c>
      <c r="C5" s="3">
        <v>2600.0010000000002</v>
      </c>
      <c r="D5" s="4">
        <f>C5/3</f>
        <v>866.66700000000003</v>
      </c>
      <c r="E5" s="32">
        <v>1</v>
      </c>
      <c r="F5" s="17"/>
      <c r="G5" s="10"/>
      <c r="H5" s="10"/>
      <c r="I5" s="10"/>
      <c r="J5" s="10"/>
      <c r="K5" s="13" t="str">
        <f>COUNTIF(D2:D126,"&gt;="&amp;K4)&amp;" Trim"</f>
        <v>58 Trim</v>
      </c>
      <c r="L5" s="31">
        <f t="shared" ref="L5:L35" si="2">L4+1</f>
        <v>3</v>
      </c>
      <c r="M5" s="22">
        <f t="shared" ref="M5:M34" si="3">M4+1</f>
        <v>1994</v>
      </c>
      <c r="N5" s="20">
        <f t="shared" si="0"/>
        <v>474.30599999999998</v>
      </c>
      <c r="O5" s="20">
        <f t="shared" si="0"/>
        <v>556.05399999999997</v>
      </c>
      <c r="P5" s="20">
        <f t="shared" si="0"/>
        <v>550.13099999999997</v>
      </c>
      <c r="Q5" s="20">
        <f t="shared" si="0"/>
        <v>622.64700000000005</v>
      </c>
      <c r="R5" s="25">
        <f t="shared" si="1"/>
        <v>183.59483333333333</v>
      </c>
      <c r="S5" s="132"/>
      <c r="T5" s="122"/>
    </row>
    <row r="6" spans="1:20" ht="30" customHeight="1">
      <c r="A6" s="2">
        <v>2022</v>
      </c>
      <c r="B6" s="2">
        <v>4</v>
      </c>
      <c r="C6" s="3">
        <v>3086.0949999999998</v>
      </c>
      <c r="D6" s="4">
        <f t="shared" ref="D6:D37" si="4">C6/3</f>
        <v>1028.6983333333333</v>
      </c>
      <c r="E6" s="32">
        <f>E5+1</f>
        <v>2</v>
      </c>
      <c r="F6" s="17"/>
      <c r="G6" s="10"/>
      <c r="H6" s="10"/>
      <c r="I6" s="10"/>
      <c r="J6" s="10"/>
      <c r="K6" s="11">
        <f>AVERAGE(D6:D49)*50%+AVERAGE(D50:D89)*20%+AVERAGE(D90:D126)*10%</f>
        <v>481.95541262489763</v>
      </c>
      <c r="L6" s="31">
        <f t="shared" si="2"/>
        <v>4</v>
      </c>
      <c r="M6" s="22">
        <f t="shared" si="3"/>
        <v>1995</v>
      </c>
      <c r="N6" s="20">
        <f t="shared" si="0"/>
        <v>522.06399999999996</v>
      </c>
      <c r="O6" s="20">
        <f t="shared" si="0"/>
        <v>0</v>
      </c>
      <c r="P6" s="20">
        <f t="shared" si="0"/>
        <v>514.89200000000005</v>
      </c>
      <c r="Q6" s="20">
        <f t="shared" si="0"/>
        <v>488.81599999999997</v>
      </c>
      <c r="R6" s="25">
        <f t="shared" si="1"/>
        <v>127.14766666666668</v>
      </c>
      <c r="S6" s="132"/>
      <c r="T6" s="122"/>
    </row>
    <row r="7" spans="1:20" ht="30" customHeight="1">
      <c r="A7" s="2">
        <v>2022</v>
      </c>
      <c r="B7" s="2">
        <v>3</v>
      </c>
      <c r="C7" s="3">
        <v>2504.8980000000001</v>
      </c>
      <c r="D7" s="4">
        <f t="shared" si="4"/>
        <v>834.96600000000001</v>
      </c>
      <c r="E7" s="32">
        <f>E6+1</f>
        <v>3</v>
      </c>
      <c r="F7" s="17"/>
      <c r="G7" s="10"/>
      <c r="H7" s="10"/>
      <c r="I7" s="10"/>
      <c r="J7" s="10"/>
      <c r="K7" s="9" t="str">
        <f>COUNTIF(D2:D126,"&gt;0")&amp;" Trim"</f>
        <v>121 Trim</v>
      </c>
      <c r="L7" s="31">
        <f t="shared" si="2"/>
        <v>5</v>
      </c>
      <c r="M7" s="22">
        <f t="shared" si="3"/>
        <v>1996</v>
      </c>
      <c r="N7" s="20">
        <f t="shared" si="0"/>
        <v>435.37200000000001</v>
      </c>
      <c r="O7" s="20">
        <f t="shared" si="0"/>
        <v>423.44400000000002</v>
      </c>
      <c r="P7" s="20">
        <f t="shared" si="0"/>
        <v>375.73200000000003</v>
      </c>
      <c r="Q7" s="20">
        <f t="shared" si="0"/>
        <v>266.392</v>
      </c>
      <c r="R7" s="25">
        <f t="shared" si="1"/>
        <v>125.07833333333333</v>
      </c>
      <c r="S7" s="132"/>
      <c r="T7" s="122"/>
    </row>
    <row r="8" spans="1:20" ht="30" customHeight="1">
      <c r="A8" s="2">
        <v>2022</v>
      </c>
      <c r="B8" s="2">
        <v>2</v>
      </c>
      <c r="C8" s="3">
        <v>3033.17</v>
      </c>
      <c r="D8" s="4">
        <f t="shared" si="4"/>
        <v>1011.0566666666667</v>
      </c>
      <c r="E8" s="32">
        <f t="shared" ref="E8:E71" si="5">E7+1</f>
        <v>4</v>
      </c>
      <c r="F8" s="123" t="s">
        <v>10</v>
      </c>
      <c r="G8" s="123"/>
      <c r="H8" s="123"/>
      <c r="I8" s="123"/>
      <c r="J8" s="123"/>
      <c r="K8" s="123"/>
      <c r="L8" s="31">
        <f t="shared" si="2"/>
        <v>6</v>
      </c>
      <c r="M8" s="22">
        <f t="shared" si="3"/>
        <v>1997</v>
      </c>
      <c r="N8" s="20">
        <f t="shared" si="0"/>
        <v>529.33600000000001</v>
      </c>
      <c r="O8" s="20">
        <f t="shared" si="0"/>
        <v>525.16800000000001</v>
      </c>
      <c r="P8" s="30">
        <f t="shared" si="0"/>
        <v>510.58</v>
      </c>
      <c r="Q8" s="30">
        <f t="shared" si="0"/>
        <v>500.16</v>
      </c>
      <c r="R8" s="25">
        <f t="shared" si="1"/>
        <v>172.10366666666664</v>
      </c>
      <c r="S8" s="132"/>
      <c r="T8" s="122"/>
    </row>
    <row r="9" spans="1:20" ht="30" customHeight="1">
      <c r="A9" s="2">
        <v>2022</v>
      </c>
      <c r="B9" s="2">
        <v>1</v>
      </c>
      <c r="C9" s="3">
        <v>2274.7429999999999</v>
      </c>
      <c r="D9" s="4">
        <f t="shared" si="4"/>
        <v>758.24766666666665</v>
      </c>
      <c r="E9" s="32">
        <f t="shared" si="5"/>
        <v>5</v>
      </c>
      <c r="L9" s="31">
        <f t="shared" si="2"/>
        <v>7</v>
      </c>
      <c r="M9" s="22">
        <f t="shared" si="3"/>
        <v>1998</v>
      </c>
      <c r="N9" s="20">
        <f t="shared" si="0"/>
        <v>507.45400000000001</v>
      </c>
      <c r="O9" s="20">
        <f t="shared" si="0"/>
        <v>550.71199999999999</v>
      </c>
      <c r="P9" s="20">
        <f t="shared" si="0"/>
        <v>594.94799999999998</v>
      </c>
      <c r="Q9" s="30">
        <f t="shared" si="0"/>
        <v>576.5</v>
      </c>
      <c r="R9" s="25">
        <f t="shared" si="1"/>
        <v>185.80116666666666</v>
      </c>
      <c r="S9" s="132"/>
      <c r="T9" s="122"/>
    </row>
    <row r="10" spans="1:20" ht="30" customHeight="1">
      <c r="A10" s="2">
        <v>2021</v>
      </c>
      <c r="B10" s="2">
        <v>4</v>
      </c>
      <c r="C10" s="3">
        <v>3242.8780000000002</v>
      </c>
      <c r="D10" s="4">
        <f t="shared" si="4"/>
        <v>1080.9593333333335</v>
      </c>
      <c r="E10" s="32">
        <f t="shared" si="5"/>
        <v>6</v>
      </c>
      <c r="H10"/>
      <c r="L10" s="31">
        <f t="shared" si="2"/>
        <v>8</v>
      </c>
      <c r="M10" s="22">
        <f t="shared" si="3"/>
        <v>1999</v>
      </c>
      <c r="N10" s="20">
        <f t="shared" si="0"/>
        <v>862.01499999999999</v>
      </c>
      <c r="O10" s="20">
        <f t="shared" si="0"/>
        <v>592.351</v>
      </c>
      <c r="P10" s="20">
        <f t="shared" si="0"/>
        <v>583.35900000000004</v>
      </c>
      <c r="Q10" s="20">
        <f t="shared" si="0"/>
        <v>777.26099999999997</v>
      </c>
      <c r="R10" s="25">
        <f t="shared" si="1"/>
        <v>234.58216666666667</v>
      </c>
      <c r="S10" s="132"/>
      <c r="T10" s="122"/>
    </row>
    <row r="11" spans="1:20" ht="30" customHeight="1">
      <c r="A11" s="2">
        <v>2021</v>
      </c>
      <c r="B11" s="2">
        <v>3</v>
      </c>
      <c r="C11" s="3">
        <v>2399.83</v>
      </c>
      <c r="D11" s="4">
        <f t="shared" si="4"/>
        <v>799.94333333333327</v>
      </c>
      <c r="E11" s="32">
        <f t="shared" si="5"/>
        <v>7</v>
      </c>
      <c r="L11" s="31">
        <f t="shared" si="2"/>
        <v>9</v>
      </c>
      <c r="M11" s="22">
        <f t="shared" si="3"/>
        <v>2000</v>
      </c>
      <c r="N11" s="20">
        <f t="shared" si="0"/>
        <v>622.91899999999998</v>
      </c>
      <c r="O11" s="20">
        <f t="shared" si="0"/>
        <v>671.44899999999996</v>
      </c>
      <c r="P11" s="20">
        <f t="shared" si="0"/>
        <v>680.43299999999999</v>
      </c>
      <c r="Q11" s="20">
        <f t="shared" si="0"/>
        <v>800.43299999999999</v>
      </c>
      <c r="R11" s="25">
        <f t="shared" si="1"/>
        <v>231.26949999999999</v>
      </c>
      <c r="S11" s="132"/>
      <c r="T11" s="122"/>
    </row>
    <row r="12" spans="1:20" ht="30" customHeight="1">
      <c r="A12" s="2">
        <v>2021</v>
      </c>
      <c r="B12" s="2">
        <v>2</v>
      </c>
      <c r="C12" s="3">
        <v>2266.6469999999999</v>
      </c>
      <c r="D12" s="4">
        <f t="shared" si="4"/>
        <v>755.54899999999998</v>
      </c>
      <c r="E12" s="32">
        <f t="shared" si="5"/>
        <v>8</v>
      </c>
      <c r="L12" s="31">
        <f t="shared" si="2"/>
        <v>10</v>
      </c>
      <c r="M12" s="22">
        <f t="shared" si="3"/>
        <v>2001</v>
      </c>
      <c r="N12" s="20">
        <f t="shared" si="0"/>
        <v>680.43299999999999</v>
      </c>
      <c r="O12" s="20">
        <f t="shared" si="0"/>
        <v>897.86300000000006</v>
      </c>
      <c r="P12" s="20">
        <f t="shared" si="0"/>
        <v>747.10400000000004</v>
      </c>
      <c r="Q12" s="20">
        <f t="shared" si="0"/>
        <v>757.93100000000004</v>
      </c>
      <c r="R12" s="25">
        <f t="shared" si="1"/>
        <v>256.94425000000001</v>
      </c>
      <c r="S12" s="132"/>
      <c r="T12" s="122"/>
    </row>
    <row r="13" spans="1:20" ht="30" customHeight="1">
      <c r="A13" s="2">
        <v>2021</v>
      </c>
      <c r="B13" s="2">
        <v>1</v>
      </c>
      <c r="C13" s="3">
        <v>2730.5120000000002</v>
      </c>
      <c r="D13" s="4">
        <f t="shared" si="4"/>
        <v>910.17066666666676</v>
      </c>
      <c r="E13" s="32">
        <f t="shared" si="5"/>
        <v>9</v>
      </c>
      <c r="L13" s="31">
        <f t="shared" si="2"/>
        <v>11</v>
      </c>
      <c r="M13" s="22">
        <f t="shared" si="3"/>
        <v>2002</v>
      </c>
      <c r="N13" s="20">
        <f t="shared" si="0"/>
        <v>757.93200000000002</v>
      </c>
      <c r="O13" s="30">
        <f t="shared" si="0"/>
        <v>729.68</v>
      </c>
      <c r="P13" s="20">
        <f t="shared" si="0"/>
        <v>828.76900000000001</v>
      </c>
      <c r="Q13" s="20">
        <f t="shared" si="0"/>
        <v>1339.2650000000001</v>
      </c>
      <c r="R13" s="25">
        <f t="shared" si="1"/>
        <v>304.6371666666667</v>
      </c>
      <c r="S13" s="129">
        <f>AVERAGE(R13:R22)</f>
        <v>438.45486666666665</v>
      </c>
      <c r="T13" s="122"/>
    </row>
    <row r="14" spans="1:20" ht="30" customHeight="1">
      <c r="A14" s="2">
        <v>2020</v>
      </c>
      <c r="B14" s="2">
        <v>4</v>
      </c>
      <c r="C14" s="3">
        <v>2124.7280000000001</v>
      </c>
      <c r="D14" s="4">
        <f t="shared" si="4"/>
        <v>708.24266666666665</v>
      </c>
      <c r="E14" s="32">
        <f t="shared" si="5"/>
        <v>10</v>
      </c>
      <c r="L14" s="31">
        <f t="shared" si="2"/>
        <v>12</v>
      </c>
      <c r="M14" s="22">
        <f t="shared" si="3"/>
        <v>2003</v>
      </c>
      <c r="N14" s="20">
        <f t="shared" si="0"/>
        <v>1161.548</v>
      </c>
      <c r="O14" s="20">
        <f t="shared" si="0"/>
        <v>1104.027</v>
      </c>
      <c r="P14" s="20">
        <f t="shared" si="0"/>
        <v>1120.424</v>
      </c>
      <c r="Q14" s="20">
        <f t="shared" si="0"/>
        <v>1419.2049999999999</v>
      </c>
      <c r="R14" s="25">
        <f t="shared" si="1"/>
        <v>400.43366666666662</v>
      </c>
      <c r="S14" s="130"/>
      <c r="T14" s="122"/>
    </row>
    <row r="15" spans="1:20" ht="30" customHeight="1">
      <c r="A15" s="2">
        <v>2020</v>
      </c>
      <c r="B15" s="2">
        <v>3</v>
      </c>
      <c r="C15" s="3">
        <v>2188.848</v>
      </c>
      <c r="D15" s="4">
        <f t="shared" si="4"/>
        <v>729.61599999999999</v>
      </c>
      <c r="E15" s="32">
        <f t="shared" si="5"/>
        <v>11</v>
      </c>
      <c r="L15" s="31">
        <f t="shared" si="2"/>
        <v>13</v>
      </c>
      <c r="M15" s="22">
        <f t="shared" si="3"/>
        <v>2004</v>
      </c>
      <c r="N15" s="20">
        <f t="shared" si="0"/>
        <v>1120.425</v>
      </c>
      <c r="O15" s="20">
        <f t="shared" si="0"/>
        <v>1145.425</v>
      </c>
      <c r="P15" s="20">
        <f t="shared" si="0"/>
        <v>1157.925</v>
      </c>
      <c r="Q15" s="30">
        <f t="shared" si="0"/>
        <v>1451.86</v>
      </c>
      <c r="R15" s="25">
        <f t="shared" si="1"/>
        <v>406.30291666666659</v>
      </c>
      <c r="S15" s="130"/>
      <c r="T15" s="122"/>
    </row>
    <row r="16" spans="1:20" ht="30" customHeight="1">
      <c r="A16" s="2">
        <v>2020</v>
      </c>
      <c r="B16" s="2">
        <v>2</v>
      </c>
      <c r="C16" s="3">
        <v>2339.7220000000002</v>
      </c>
      <c r="D16" s="4">
        <f t="shared" si="4"/>
        <v>779.90733333333344</v>
      </c>
      <c r="E16" s="32">
        <f t="shared" si="5"/>
        <v>12</v>
      </c>
      <c r="L16" s="31">
        <f t="shared" si="2"/>
        <v>14</v>
      </c>
      <c r="M16" s="22">
        <f t="shared" si="3"/>
        <v>2005</v>
      </c>
      <c r="N16" s="20">
        <f t="shared" si="0"/>
        <v>1113.3889999999999</v>
      </c>
      <c r="O16" s="20">
        <f t="shared" si="0"/>
        <v>1160.373</v>
      </c>
      <c r="P16" s="20">
        <f t="shared" si="0"/>
        <v>1165.268</v>
      </c>
      <c r="Q16" s="20">
        <f t="shared" si="0"/>
        <v>1476.0070000000001</v>
      </c>
      <c r="R16" s="25">
        <f t="shared" si="1"/>
        <v>409.58641666666671</v>
      </c>
      <c r="S16" s="130"/>
      <c r="T16" s="122"/>
    </row>
    <row r="17" spans="1:20" ht="30" customHeight="1">
      <c r="A17" s="2">
        <v>2020</v>
      </c>
      <c r="B17" s="2">
        <v>1</v>
      </c>
      <c r="C17" s="3">
        <v>2613.201</v>
      </c>
      <c r="D17" s="4">
        <f t="shared" si="4"/>
        <v>871.06700000000001</v>
      </c>
      <c r="E17" s="32">
        <f t="shared" si="5"/>
        <v>13</v>
      </c>
      <c r="L17" s="31">
        <f t="shared" si="2"/>
        <v>15</v>
      </c>
      <c r="M17" s="22">
        <f t="shared" si="3"/>
        <v>2006</v>
      </c>
      <c r="N17" s="20">
        <f t="shared" si="0"/>
        <v>1270.1759999999999</v>
      </c>
      <c r="O17" s="20">
        <f t="shared" si="0"/>
        <v>1222.268</v>
      </c>
      <c r="P17" s="20">
        <f t="shared" si="0"/>
        <v>1234.269</v>
      </c>
      <c r="Q17" s="20">
        <f t="shared" si="0"/>
        <v>1083.942</v>
      </c>
      <c r="R17" s="25">
        <f t="shared" si="1"/>
        <v>400.88791666666663</v>
      </c>
      <c r="S17" s="130"/>
      <c r="T17" s="122"/>
    </row>
    <row r="18" spans="1:20" ht="30" customHeight="1">
      <c r="A18" s="2">
        <v>2019</v>
      </c>
      <c r="B18" s="2">
        <v>4</v>
      </c>
      <c r="C18" s="3">
        <v>2596.8510000000001</v>
      </c>
      <c r="D18" s="4">
        <f t="shared" si="4"/>
        <v>865.61700000000008</v>
      </c>
      <c r="E18" s="32">
        <f t="shared" si="5"/>
        <v>14</v>
      </c>
      <c r="L18" s="31">
        <f t="shared" si="2"/>
        <v>16</v>
      </c>
      <c r="M18" s="22">
        <f t="shared" si="3"/>
        <v>2007</v>
      </c>
      <c r="N18" s="30">
        <f t="shared" si="0"/>
        <v>1234.27</v>
      </c>
      <c r="O18" s="20">
        <f t="shared" si="0"/>
        <v>1258.269</v>
      </c>
      <c r="P18" s="20">
        <f t="shared" si="0"/>
        <v>1275.165</v>
      </c>
      <c r="Q18" s="20">
        <f t="shared" si="0"/>
        <v>1531.4970000000001</v>
      </c>
      <c r="R18" s="25">
        <f t="shared" si="1"/>
        <v>441.60008333333332</v>
      </c>
      <c r="S18" s="130"/>
      <c r="T18" s="122"/>
    </row>
    <row r="19" spans="1:20" ht="30" customHeight="1">
      <c r="A19" s="2">
        <v>2019</v>
      </c>
      <c r="B19" s="2">
        <v>3</v>
      </c>
      <c r="C19" s="3">
        <v>2228.9389999999999</v>
      </c>
      <c r="D19" s="4">
        <f t="shared" si="4"/>
        <v>742.97966666666662</v>
      </c>
      <c r="E19" s="32">
        <f t="shared" si="5"/>
        <v>15</v>
      </c>
      <c r="L19" s="31">
        <f t="shared" si="2"/>
        <v>17</v>
      </c>
      <c r="M19" s="22">
        <f t="shared" si="3"/>
        <v>2008</v>
      </c>
      <c r="N19" s="20">
        <f t="shared" si="0"/>
        <v>1228.4749999999999</v>
      </c>
      <c r="O19" s="20">
        <f t="shared" si="0"/>
        <v>1261.2329999999999</v>
      </c>
      <c r="P19" s="20">
        <f t="shared" si="0"/>
        <v>1195.7149999999999</v>
      </c>
      <c r="Q19" s="20">
        <f t="shared" si="0"/>
        <v>1667.4490000000001</v>
      </c>
      <c r="R19" s="25">
        <f t="shared" si="1"/>
        <v>446.07266666666663</v>
      </c>
      <c r="S19" s="130"/>
      <c r="T19" s="122"/>
    </row>
    <row r="20" spans="1:20" ht="30" customHeight="1">
      <c r="A20" s="2">
        <v>2019</v>
      </c>
      <c r="B20" s="2">
        <v>2</v>
      </c>
      <c r="C20" s="3">
        <v>2246.1590000000001</v>
      </c>
      <c r="D20" s="4">
        <f t="shared" si="4"/>
        <v>748.71966666666674</v>
      </c>
      <c r="E20" s="32">
        <f t="shared" si="5"/>
        <v>16</v>
      </c>
      <c r="L20" s="31">
        <f t="shared" si="2"/>
        <v>18</v>
      </c>
      <c r="M20" s="22">
        <f t="shared" si="3"/>
        <v>2009</v>
      </c>
      <c r="N20" s="20">
        <f t="shared" si="0"/>
        <v>1445.9090000000001</v>
      </c>
      <c r="O20" s="20">
        <f t="shared" si="0"/>
        <v>1282.337</v>
      </c>
      <c r="P20" s="20">
        <f t="shared" si="0"/>
        <v>1367.3430000000001</v>
      </c>
      <c r="Q20" s="20">
        <f t="shared" si="0"/>
        <v>1817.318</v>
      </c>
      <c r="R20" s="25">
        <f t="shared" si="1"/>
        <v>492.74225000000001</v>
      </c>
      <c r="S20" s="130"/>
      <c r="T20" s="122"/>
    </row>
    <row r="21" spans="1:20" ht="30" customHeight="1">
      <c r="A21" s="2">
        <v>2019</v>
      </c>
      <c r="B21" s="2">
        <v>1</v>
      </c>
      <c r="C21" s="3">
        <v>2108.509</v>
      </c>
      <c r="D21" s="4">
        <f t="shared" si="4"/>
        <v>702.8363333333333</v>
      </c>
      <c r="E21" s="32">
        <f t="shared" si="5"/>
        <v>17</v>
      </c>
      <c r="L21" s="31">
        <f t="shared" si="2"/>
        <v>19</v>
      </c>
      <c r="M21" s="22">
        <f t="shared" si="3"/>
        <v>2010</v>
      </c>
      <c r="N21" s="20">
        <f t="shared" si="0"/>
        <v>1338.8879999999999</v>
      </c>
      <c r="O21" s="30">
        <f t="shared" si="0"/>
        <v>1339.62</v>
      </c>
      <c r="P21" s="20">
        <f t="shared" si="0"/>
        <v>1415.6579999999999</v>
      </c>
      <c r="Q21" s="20">
        <f t="shared" si="0"/>
        <v>1989.3710000000001</v>
      </c>
      <c r="R21" s="25">
        <f t="shared" si="1"/>
        <v>506.96141666666671</v>
      </c>
      <c r="S21" s="130"/>
      <c r="T21" s="122"/>
    </row>
    <row r="22" spans="1:20" ht="30" customHeight="1">
      <c r="A22" s="2">
        <v>2018</v>
      </c>
      <c r="B22" s="2">
        <v>4</v>
      </c>
      <c r="C22" s="3">
        <v>2128.7550000000001</v>
      </c>
      <c r="D22" s="4">
        <f t="shared" si="4"/>
        <v>709.58500000000004</v>
      </c>
      <c r="E22" s="32">
        <f t="shared" si="5"/>
        <v>18</v>
      </c>
      <c r="L22" s="31">
        <f t="shared" si="2"/>
        <v>20</v>
      </c>
      <c r="M22" s="22">
        <f t="shared" si="3"/>
        <v>2011</v>
      </c>
      <c r="N22" s="20">
        <f t="shared" si="0"/>
        <v>1452.912</v>
      </c>
      <c r="O22" s="20">
        <f t="shared" si="0"/>
        <v>1452.912</v>
      </c>
      <c r="P22" s="20">
        <f t="shared" si="0"/>
        <v>1452.912</v>
      </c>
      <c r="Q22" s="20">
        <f t="shared" si="0"/>
        <v>2545.154</v>
      </c>
      <c r="R22" s="25">
        <f t="shared" si="1"/>
        <v>575.32416666666666</v>
      </c>
      <c r="S22" s="130"/>
      <c r="T22" s="122"/>
    </row>
    <row r="23" spans="1:20" ht="30" customHeight="1">
      <c r="A23" s="2">
        <v>2018</v>
      </c>
      <c r="B23" s="2">
        <v>3</v>
      </c>
      <c r="C23" s="3">
        <v>2145.4070000000002</v>
      </c>
      <c r="D23" s="4">
        <f t="shared" si="4"/>
        <v>715.13566666666668</v>
      </c>
      <c r="E23" s="32">
        <f t="shared" si="5"/>
        <v>19</v>
      </c>
      <c r="L23" s="31">
        <f t="shared" si="2"/>
        <v>21</v>
      </c>
      <c r="M23" s="22">
        <f t="shared" si="3"/>
        <v>2012</v>
      </c>
      <c r="N23" s="20">
        <f t="shared" si="0"/>
        <v>1716.4259999999999</v>
      </c>
      <c r="O23" s="30">
        <f t="shared" si="0"/>
        <v>1810.1</v>
      </c>
      <c r="P23" s="20">
        <f t="shared" si="0"/>
        <v>1790.8130000000001</v>
      </c>
      <c r="Q23" s="20">
        <f t="shared" si="0"/>
        <v>2774.2530000000002</v>
      </c>
      <c r="R23" s="25">
        <f t="shared" si="1"/>
        <v>674.29933333333338</v>
      </c>
      <c r="S23" s="129">
        <f>AVERAGE(R23:R33)</f>
        <v>751.3763560606061</v>
      </c>
      <c r="T23" s="122"/>
    </row>
    <row r="24" spans="1:20" ht="30" customHeight="1">
      <c r="A24" s="2">
        <v>2018</v>
      </c>
      <c r="B24" s="2">
        <v>2</v>
      </c>
      <c r="C24" s="3">
        <v>2002.374</v>
      </c>
      <c r="D24" s="4">
        <f t="shared" si="4"/>
        <v>667.45799999999997</v>
      </c>
      <c r="E24" s="32">
        <f t="shared" si="5"/>
        <v>20</v>
      </c>
      <c r="L24" s="31">
        <f t="shared" si="2"/>
        <v>22</v>
      </c>
      <c r="M24" s="22">
        <f t="shared" si="3"/>
        <v>2013</v>
      </c>
      <c r="N24" s="20">
        <f t="shared" si="0"/>
        <v>1678.1369999999999</v>
      </c>
      <c r="O24" s="20">
        <f t="shared" si="0"/>
        <v>1636.673</v>
      </c>
      <c r="P24" s="20">
        <f t="shared" si="0"/>
        <v>2003.7249999999999</v>
      </c>
      <c r="Q24" s="20">
        <f t="shared" si="0"/>
        <v>2040.6279999999999</v>
      </c>
      <c r="R24" s="25">
        <f t="shared" si="1"/>
        <v>613.26358333333326</v>
      </c>
      <c r="S24" s="130"/>
      <c r="T24" s="122"/>
    </row>
    <row r="25" spans="1:20" ht="30" customHeight="1">
      <c r="A25" s="2">
        <v>2018</v>
      </c>
      <c r="B25" s="2">
        <v>1</v>
      </c>
      <c r="C25" s="3">
        <v>1915.4110000000001</v>
      </c>
      <c r="D25" s="4">
        <f t="shared" si="4"/>
        <v>638.47033333333331</v>
      </c>
      <c r="E25" s="32">
        <f t="shared" si="5"/>
        <v>21</v>
      </c>
      <c r="L25" s="31">
        <f t="shared" si="2"/>
        <v>23</v>
      </c>
      <c r="M25" s="22">
        <f t="shared" si="3"/>
        <v>2014</v>
      </c>
      <c r="N25" s="20">
        <f t="shared" si="0"/>
        <v>1467.068</v>
      </c>
      <c r="O25" s="20">
        <f t="shared" si="0"/>
        <v>1957.9929999999999</v>
      </c>
      <c r="P25" s="20">
        <f t="shared" si="0"/>
        <v>2084.0369999999998</v>
      </c>
      <c r="Q25" s="20">
        <f t="shared" si="0"/>
        <v>2780.6320000000001</v>
      </c>
      <c r="R25" s="25">
        <f t="shared" si="1"/>
        <v>690.81083333333333</v>
      </c>
      <c r="S25" s="130"/>
      <c r="T25" s="122"/>
    </row>
    <row r="26" spans="1:20" ht="30" customHeight="1">
      <c r="A26" s="2">
        <v>2017</v>
      </c>
      <c r="B26" s="2">
        <v>3</v>
      </c>
      <c r="C26" s="3">
        <v>2063.1770000000001</v>
      </c>
      <c r="D26" s="4">
        <f t="shared" si="4"/>
        <v>687.72566666666671</v>
      </c>
      <c r="E26" s="32">
        <f t="shared" si="5"/>
        <v>22</v>
      </c>
      <c r="L26" s="31">
        <f t="shared" si="2"/>
        <v>24</v>
      </c>
      <c r="M26" s="22">
        <f t="shared" si="3"/>
        <v>2015</v>
      </c>
      <c r="N26" s="20">
        <f t="shared" si="0"/>
        <v>2168.6370000000002</v>
      </c>
      <c r="O26" s="20">
        <f t="shared" si="0"/>
        <v>2148.2040000000002</v>
      </c>
      <c r="P26" s="20">
        <f t="shared" si="0"/>
        <v>2009.37</v>
      </c>
      <c r="Q26" s="20">
        <f t="shared" si="0"/>
        <v>2523.2179999999998</v>
      </c>
      <c r="R26" s="25">
        <f t="shared" si="1"/>
        <v>737.45241666666664</v>
      </c>
      <c r="S26" s="130"/>
      <c r="T26" s="122"/>
    </row>
    <row r="27" spans="1:20" ht="30" customHeight="1">
      <c r="A27" s="2">
        <v>2017</v>
      </c>
      <c r="B27" s="2">
        <v>2</v>
      </c>
      <c r="C27" s="3">
        <v>1828.8979999999999</v>
      </c>
      <c r="D27" s="4">
        <f t="shared" si="4"/>
        <v>609.63266666666664</v>
      </c>
      <c r="E27" s="32">
        <f t="shared" si="5"/>
        <v>23</v>
      </c>
      <c r="L27" s="31">
        <f t="shared" si="2"/>
        <v>25</v>
      </c>
      <c r="M27" s="22">
        <f t="shared" si="3"/>
        <v>2016</v>
      </c>
      <c r="N27" s="20">
        <f t="shared" si="0"/>
        <v>2017.944</v>
      </c>
      <c r="O27" s="20">
        <f t="shared" si="0"/>
        <v>2144.5010000000002</v>
      </c>
      <c r="P27" s="20">
        <f t="shared" si="0"/>
        <v>2301.5169999999998</v>
      </c>
      <c r="Q27" s="20">
        <f t="shared" si="0"/>
        <v>2525.6320000000001</v>
      </c>
      <c r="R27" s="25">
        <f t="shared" si="1"/>
        <v>749.13283333333322</v>
      </c>
      <c r="S27" s="130"/>
      <c r="T27" s="122"/>
    </row>
    <row r="28" spans="1:20" ht="30" customHeight="1">
      <c r="A28" s="2">
        <v>2017</v>
      </c>
      <c r="B28" s="2">
        <v>1</v>
      </c>
      <c r="C28" s="3">
        <v>1948.297</v>
      </c>
      <c r="D28" s="4">
        <f t="shared" si="4"/>
        <v>649.4323333333333</v>
      </c>
      <c r="E28" s="32">
        <f t="shared" si="5"/>
        <v>24</v>
      </c>
      <c r="L28" s="31">
        <f t="shared" si="2"/>
        <v>26</v>
      </c>
      <c r="M28" s="22">
        <f t="shared" si="3"/>
        <v>2017</v>
      </c>
      <c r="N28" s="20">
        <f t="shared" si="0"/>
        <v>1948.297</v>
      </c>
      <c r="O28" s="20">
        <f t="shared" si="0"/>
        <v>1828.8979999999999</v>
      </c>
      <c r="P28" s="20">
        <f t="shared" si="0"/>
        <v>2063.1770000000001</v>
      </c>
      <c r="Q28" s="20">
        <f t="shared" si="0"/>
        <v>3584.1219999999998</v>
      </c>
      <c r="R28" s="25">
        <f t="shared" si="1"/>
        <v>785.3744999999999</v>
      </c>
      <c r="S28" s="130"/>
      <c r="T28" s="122"/>
    </row>
    <row r="29" spans="1:20" ht="30" customHeight="1">
      <c r="A29" s="2">
        <v>2017</v>
      </c>
      <c r="B29" s="2">
        <v>4</v>
      </c>
      <c r="C29" s="3">
        <v>3584.1219999999998</v>
      </c>
      <c r="D29" s="4">
        <f t="shared" si="4"/>
        <v>1194.7073333333333</v>
      </c>
      <c r="E29" s="32">
        <f t="shared" si="5"/>
        <v>25</v>
      </c>
      <c r="L29" s="31">
        <f t="shared" si="2"/>
        <v>27</v>
      </c>
      <c r="M29" s="22">
        <f t="shared" si="3"/>
        <v>2018</v>
      </c>
      <c r="N29" s="20">
        <f t="shared" si="0"/>
        <v>1915.4110000000001</v>
      </c>
      <c r="O29" s="20">
        <f t="shared" si="0"/>
        <v>2002.374</v>
      </c>
      <c r="P29" s="20">
        <f t="shared" si="0"/>
        <v>2145.4070000000002</v>
      </c>
      <c r="Q29" s="20">
        <f t="shared" si="0"/>
        <v>2128.7550000000001</v>
      </c>
      <c r="R29" s="25">
        <f t="shared" si="1"/>
        <v>682.66224999999997</v>
      </c>
      <c r="S29" s="130"/>
      <c r="T29" s="122"/>
    </row>
    <row r="30" spans="1:20" ht="30" customHeight="1">
      <c r="A30" s="2">
        <v>2016</v>
      </c>
      <c r="B30" s="2">
        <v>4</v>
      </c>
      <c r="C30" s="3">
        <v>2525.6320000000001</v>
      </c>
      <c r="D30" s="4">
        <f t="shared" si="4"/>
        <v>841.87733333333335</v>
      </c>
      <c r="E30" s="32">
        <f t="shared" si="5"/>
        <v>26</v>
      </c>
      <c r="L30" s="31">
        <f t="shared" si="2"/>
        <v>28</v>
      </c>
      <c r="M30" s="22">
        <f t="shared" si="3"/>
        <v>2019</v>
      </c>
      <c r="N30" s="20">
        <f t="shared" si="0"/>
        <v>2108.509</v>
      </c>
      <c r="O30" s="20">
        <f t="shared" si="0"/>
        <v>2246.1590000000001</v>
      </c>
      <c r="P30" s="20">
        <f t="shared" si="0"/>
        <v>2228.9389999999999</v>
      </c>
      <c r="Q30" s="20">
        <f t="shared" si="0"/>
        <v>2596.8510000000001</v>
      </c>
      <c r="R30" s="25">
        <f t="shared" si="1"/>
        <v>765.03816666666671</v>
      </c>
      <c r="S30" s="130"/>
      <c r="T30" s="122"/>
    </row>
    <row r="31" spans="1:20" ht="30" customHeight="1">
      <c r="A31" s="2">
        <v>2016</v>
      </c>
      <c r="B31" s="2">
        <v>3</v>
      </c>
      <c r="C31" s="3">
        <v>2301.5169999999998</v>
      </c>
      <c r="D31" s="4">
        <f t="shared" si="4"/>
        <v>767.17233333333331</v>
      </c>
      <c r="E31" s="32">
        <f t="shared" si="5"/>
        <v>27</v>
      </c>
      <c r="L31" s="31">
        <f t="shared" si="2"/>
        <v>29</v>
      </c>
      <c r="M31" s="22">
        <f t="shared" si="3"/>
        <v>2020</v>
      </c>
      <c r="N31" s="20">
        <f t="shared" si="0"/>
        <v>2613.201</v>
      </c>
      <c r="O31" s="20">
        <f t="shared" si="0"/>
        <v>2339.7220000000002</v>
      </c>
      <c r="P31" s="20">
        <f t="shared" si="0"/>
        <v>2188.848</v>
      </c>
      <c r="Q31" s="20">
        <f t="shared" si="0"/>
        <v>2124.7280000000001</v>
      </c>
      <c r="R31" s="25">
        <f t="shared" si="1"/>
        <v>772.20825000000002</v>
      </c>
      <c r="S31" s="130"/>
      <c r="T31" s="122"/>
    </row>
    <row r="32" spans="1:20" ht="30" customHeight="1">
      <c r="A32" s="2">
        <v>2016</v>
      </c>
      <c r="B32" s="2">
        <v>2</v>
      </c>
      <c r="C32" s="3">
        <v>2144.5010000000002</v>
      </c>
      <c r="D32" s="4">
        <f t="shared" si="4"/>
        <v>714.83366666666677</v>
      </c>
      <c r="E32" s="32">
        <f t="shared" si="5"/>
        <v>28</v>
      </c>
      <c r="L32" s="31">
        <f t="shared" si="2"/>
        <v>30</v>
      </c>
      <c r="M32" s="22">
        <f t="shared" si="3"/>
        <v>2021</v>
      </c>
      <c r="N32" s="20">
        <f t="shared" si="0"/>
        <v>2730.5120000000002</v>
      </c>
      <c r="O32" s="20">
        <f t="shared" si="0"/>
        <v>2266.6469999999999</v>
      </c>
      <c r="P32" s="30">
        <f t="shared" si="0"/>
        <v>2399.83</v>
      </c>
      <c r="Q32" s="20">
        <f t="shared" si="0"/>
        <v>3242.8780000000002</v>
      </c>
      <c r="R32" s="25">
        <f t="shared" si="1"/>
        <v>886.65558333333331</v>
      </c>
      <c r="S32" s="130"/>
      <c r="T32" s="122"/>
    </row>
    <row r="33" spans="1:20" ht="30" customHeight="1">
      <c r="A33" s="2">
        <v>2016</v>
      </c>
      <c r="B33" s="2">
        <v>1</v>
      </c>
      <c r="C33" s="3">
        <v>2017.944</v>
      </c>
      <c r="D33" s="4">
        <f t="shared" si="4"/>
        <v>672.64800000000002</v>
      </c>
      <c r="E33" s="32">
        <f t="shared" si="5"/>
        <v>29</v>
      </c>
      <c r="L33" s="31">
        <f t="shared" si="2"/>
        <v>31</v>
      </c>
      <c r="M33" s="22">
        <f t="shared" si="3"/>
        <v>2022</v>
      </c>
      <c r="N33" s="20">
        <f t="shared" si="0"/>
        <v>2274.7429999999999</v>
      </c>
      <c r="O33" s="30">
        <f t="shared" si="0"/>
        <v>3033.17</v>
      </c>
      <c r="P33" s="20">
        <f t="shared" si="0"/>
        <v>2504.8980000000001</v>
      </c>
      <c r="Q33" s="20">
        <f t="shared" si="0"/>
        <v>3086.0949999999998</v>
      </c>
      <c r="R33" s="25">
        <f t="shared" si="1"/>
        <v>908.24216666666678</v>
      </c>
      <c r="S33" s="130"/>
      <c r="T33" s="122"/>
    </row>
    <row r="34" spans="1:20" ht="30" customHeight="1">
      <c r="A34" s="2">
        <v>2015</v>
      </c>
      <c r="B34" s="2">
        <v>4</v>
      </c>
      <c r="C34" s="3">
        <v>2523.2179999999998</v>
      </c>
      <c r="D34" s="4">
        <f t="shared" si="4"/>
        <v>841.07266666666658</v>
      </c>
      <c r="E34" s="32">
        <f t="shared" si="5"/>
        <v>30</v>
      </c>
      <c r="L34" s="31">
        <f t="shared" si="2"/>
        <v>32</v>
      </c>
      <c r="M34" s="22">
        <f t="shared" si="3"/>
        <v>2023</v>
      </c>
      <c r="N34" s="20">
        <f t="shared" si="0"/>
        <v>2600.0010000000002</v>
      </c>
      <c r="O34" s="20">
        <f t="shared" si="0"/>
        <v>0</v>
      </c>
      <c r="P34" s="20">
        <f t="shared" si="0"/>
        <v>0</v>
      </c>
      <c r="Q34" s="20">
        <f t="shared" si="0"/>
        <v>0</v>
      </c>
      <c r="R34" s="25">
        <f t="shared" si="1"/>
        <v>216.66675000000001</v>
      </c>
      <c r="T34" s="122"/>
    </row>
    <row r="35" spans="1:20" ht="30" customHeight="1" thickBot="1">
      <c r="A35" s="2">
        <v>2015</v>
      </c>
      <c r="B35" s="2">
        <v>3</v>
      </c>
      <c r="C35" s="3">
        <v>2009.37</v>
      </c>
      <c r="D35" s="4">
        <f t="shared" si="4"/>
        <v>669.79</v>
      </c>
      <c r="E35" s="32">
        <f t="shared" si="5"/>
        <v>31</v>
      </c>
      <c r="L35" s="31">
        <f t="shared" si="2"/>
        <v>33</v>
      </c>
      <c r="M35" s="23">
        <v>2024</v>
      </c>
      <c r="N35" s="24">
        <f t="shared" si="0"/>
        <v>0</v>
      </c>
      <c r="O35" s="24">
        <f t="shared" si="0"/>
        <v>0</v>
      </c>
      <c r="P35" s="24">
        <f t="shared" si="0"/>
        <v>0</v>
      </c>
      <c r="Q35" s="24">
        <f t="shared" si="0"/>
        <v>0</v>
      </c>
      <c r="R35" s="26">
        <f t="shared" si="1"/>
        <v>0</v>
      </c>
      <c r="T35" s="122"/>
    </row>
    <row r="36" spans="1:20" ht="30" customHeight="1" thickTop="1">
      <c r="A36" s="2">
        <v>2015</v>
      </c>
      <c r="B36" s="2">
        <v>2</v>
      </c>
      <c r="C36" s="3">
        <v>2148.2040000000002</v>
      </c>
      <c r="D36" s="4">
        <f t="shared" si="4"/>
        <v>716.0680000000001</v>
      </c>
      <c r="E36" s="32">
        <f t="shared" si="5"/>
        <v>32</v>
      </c>
      <c r="N36" s="27">
        <f>MAX(N3:N35)</f>
        <v>2730.5120000000002</v>
      </c>
      <c r="O36" s="27">
        <f>MAX(O3:O35)</f>
        <v>3033.17</v>
      </c>
      <c r="P36" s="27">
        <f>MAX(P3:P35)</f>
        <v>2504.8980000000001</v>
      </c>
      <c r="Q36" s="27">
        <f>MAX(Q3:Q35)</f>
        <v>3584.1219999999998</v>
      </c>
      <c r="R36" s="28">
        <f>MAX(R3:R35)</f>
        <v>908.24216666666678</v>
      </c>
    </row>
    <row r="37" spans="1:20" ht="30" customHeight="1">
      <c r="A37" s="2">
        <v>2015</v>
      </c>
      <c r="B37" s="2">
        <v>1</v>
      </c>
      <c r="C37" s="3">
        <v>2168.6370000000002</v>
      </c>
      <c r="D37" s="4">
        <f t="shared" si="4"/>
        <v>722.87900000000002</v>
      </c>
      <c r="E37" s="32">
        <f t="shared" si="5"/>
        <v>33</v>
      </c>
    </row>
    <row r="38" spans="1:20" ht="30" customHeight="1">
      <c r="A38" s="2">
        <v>2014</v>
      </c>
      <c r="B38" s="2">
        <v>4</v>
      </c>
      <c r="C38" s="3">
        <v>2780.6320000000001</v>
      </c>
      <c r="D38" s="4">
        <f t="shared" ref="D38:D69" si="6">C38/3</f>
        <v>926.87733333333335</v>
      </c>
      <c r="E38" s="32">
        <f t="shared" si="5"/>
        <v>34</v>
      </c>
    </row>
    <row r="39" spans="1:20" ht="30" customHeight="1">
      <c r="A39" s="2">
        <v>2014</v>
      </c>
      <c r="B39" s="2">
        <v>3</v>
      </c>
      <c r="C39" s="3">
        <v>2084.0369999999998</v>
      </c>
      <c r="D39" s="4">
        <f t="shared" si="6"/>
        <v>694.67899999999997</v>
      </c>
      <c r="E39" s="32">
        <f t="shared" si="5"/>
        <v>35</v>
      </c>
    </row>
    <row r="40" spans="1:20" ht="30" customHeight="1">
      <c r="A40" s="2">
        <v>2014</v>
      </c>
      <c r="B40" s="2">
        <v>2</v>
      </c>
      <c r="C40" s="3">
        <v>1957.9929999999999</v>
      </c>
      <c r="D40" s="4">
        <f t="shared" si="6"/>
        <v>652.66433333333327</v>
      </c>
      <c r="E40" s="32">
        <f t="shared" si="5"/>
        <v>36</v>
      </c>
    </row>
    <row r="41" spans="1:20" ht="30" customHeight="1">
      <c r="A41" s="2">
        <v>2014</v>
      </c>
      <c r="B41" s="2">
        <v>1</v>
      </c>
      <c r="C41" s="3">
        <v>1467.068</v>
      </c>
      <c r="D41" s="4">
        <f t="shared" si="6"/>
        <v>489.02266666666668</v>
      </c>
      <c r="E41" s="32">
        <f t="shared" si="5"/>
        <v>37</v>
      </c>
    </row>
    <row r="42" spans="1:20" ht="30" customHeight="1">
      <c r="A42" s="2">
        <v>2013</v>
      </c>
      <c r="B42" s="2">
        <v>4</v>
      </c>
      <c r="C42" s="3">
        <v>2040.6279999999999</v>
      </c>
      <c r="D42" s="4">
        <f t="shared" si="6"/>
        <v>680.20933333333335</v>
      </c>
      <c r="E42" s="32">
        <f t="shared" si="5"/>
        <v>38</v>
      </c>
    </row>
    <row r="43" spans="1:20" ht="30" customHeight="1">
      <c r="A43" s="2">
        <v>2013</v>
      </c>
      <c r="B43" s="2">
        <v>3</v>
      </c>
      <c r="C43" s="3">
        <v>2003.7249999999999</v>
      </c>
      <c r="D43" s="4">
        <f t="shared" si="6"/>
        <v>667.9083333333333</v>
      </c>
      <c r="E43" s="32">
        <f t="shared" si="5"/>
        <v>39</v>
      </c>
    </row>
    <row r="44" spans="1:20" ht="30" customHeight="1">
      <c r="A44" s="2">
        <v>2013</v>
      </c>
      <c r="B44" s="2">
        <v>2</v>
      </c>
      <c r="C44" s="3">
        <v>1636.673</v>
      </c>
      <c r="D44" s="4">
        <f t="shared" si="6"/>
        <v>545.55766666666671</v>
      </c>
      <c r="E44" s="32">
        <f t="shared" si="5"/>
        <v>40</v>
      </c>
    </row>
    <row r="45" spans="1:20" ht="30" customHeight="1">
      <c r="A45" s="2">
        <v>2013</v>
      </c>
      <c r="B45" s="2">
        <v>1</v>
      </c>
      <c r="C45" s="3">
        <v>1678.1369999999999</v>
      </c>
      <c r="D45" s="4">
        <f t="shared" si="6"/>
        <v>559.37900000000002</v>
      </c>
      <c r="E45" s="32">
        <f t="shared" si="5"/>
        <v>41</v>
      </c>
    </row>
    <row r="46" spans="1:20" ht="30" customHeight="1">
      <c r="A46" s="2">
        <v>2012</v>
      </c>
      <c r="B46" s="2">
        <v>3</v>
      </c>
      <c r="C46" s="3">
        <v>1790.8130000000001</v>
      </c>
      <c r="D46" s="4">
        <f t="shared" si="6"/>
        <v>596.9376666666667</v>
      </c>
      <c r="E46" s="32">
        <f t="shared" si="5"/>
        <v>42</v>
      </c>
    </row>
    <row r="47" spans="1:20" ht="30" customHeight="1">
      <c r="A47" s="2">
        <v>2012</v>
      </c>
      <c r="B47" s="2">
        <v>2</v>
      </c>
      <c r="C47" s="3">
        <v>1810.1</v>
      </c>
      <c r="D47" s="4">
        <f t="shared" si="6"/>
        <v>603.36666666666667</v>
      </c>
      <c r="E47" s="32">
        <f t="shared" si="5"/>
        <v>43</v>
      </c>
    </row>
    <row r="48" spans="1:20" ht="30" customHeight="1">
      <c r="A48" s="2">
        <v>2012</v>
      </c>
      <c r="B48" s="2">
        <v>1</v>
      </c>
      <c r="C48" s="3">
        <v>1716.4259999999999</v>
      </c>
      <c r="D48" s="4">
        <f t="shared" si="6"/>
        <v>572.14199999999994</v>
      </c>
      <c r="E48" s="32">
        <f t="shared" si="5"/>
        <v>44</v>
      </c>
    </row>
    <row r="49" spans="1:5" ht="30" customHeight="1">
      <c r="A49" s="2">
        <v>2012</v>
      </c>
      <c r="B49" s="2">
        <v>4</v>
      </c>
      <c r="C49" s="3">
        <v>2774.2530000000002</v>
      </c>
      <c r="D49" s="4">
        <f t="shared" si="6"/>
        <v>924.75100000000009</v>
      </c>
      <c r="E49" s="32">
        <f t="shared" si="5"/>
        <v>45</v>
      </c>
    </row>
    <row r="50" spans="1:5" ht="30" customHeight="1">
      <c r="A50" s="2">
        <v>2011</v>
      </c>
      <c r="B50" s="2">
        <v>4</v>
      </c>
      <c r="C50" s="3">
        <v>2545.154</v>
      </c>
      <c r="D50" s="4">
        <f t="shared" si="6"/>
        <v>848.3846666666667</v>
      </c>
      <c r="E50" s="32">
        <f t="shared" si="5"/>
        <v>46</v>
      </c>
    </row>
    <row r="51" spans="1:5" ht="30" customHeight="1">
      <c r="A51" s="2">
        <v>2011</v>
      </c>
      <c r="B51" s="2">
        <v>3</v>
      </c>
      <c r="C51" s="3">
        <v>1452.912</v>
      </c>
      <c r="D51" s="4">
        <f t="shared" si="6"/>
        <v>484.30400000000003</v>
      </c>
      <c r="E51" s="32">
        <f t="shared" si="5"/>
        <v>47</v>
      </c>
    </row>
    <row r="52" spans="1:5" ht="30" customHeight="1">
      <c r="A52" s="2">
        <v>2011</v>
      </c>
      <c r="B52" s="2">
        <v>2</v>
      </c>
      <c r="C52" s="3">
        <v>1452.912</v>
      </c>
      <c r="D52" s="4">
        <f t="shared" si="6"/>
        <v>484.30400000000003</v>
      </c>
      <c r="E52" s="32">
        <f t="shared" si="5"/>
        <v>48</v>
      </c>
    </row>
    <row r="53" spans="1:5" ht="30" customHeight="1">
      <c r="A53" s="2">
        <v>2011</v>
      </c>
      <c r="B53" s="2">
        <v>1</v>
      </c>
      <c r="C53" s="3">
        <v>1452.912</v>
      </c>
      <c r="D53" s="4">
        <f t="shared" si="6"/>
        <v>484.30400000000003</v>
      </c>
      <c r="E53" s="32">
        <f t="shared" si="5"/>
        <v>49</v>
      </c>
    </row>
    <row r="54" spans="1:5" ht="30" customHeight="1">
      <c r="A54" s="2">
        <v>2010</v>
      </c>
      <c r="B54" s="2">
        <v>4</v>
      </c>
      <c r="C54" s="3">
        <v>1989.3710000000001</v>
      </c>
      <c r="D54" s="4">
        <f t="shared" si="6"/>
        <v>663.12366666666674</v>
      </c>
      <c r="E54" s="32">
        <f t="shared" si="5"/>
        <v>50</v>
      </c>
    </row>
    <row r="55" spans="1:5" ht="30" customHeight="1">
      <c r="A55" s="2">
        <v>2010</v>
      </c>
      <c r="B55" s="2">
        <v>3</v>
      </c>
      <c r="C55" s="3">
        <v>1415.6579999999999</v>
      </c>
      <c r="D55" s="4">
        <f t="shared" si="6"/>
        <v>471.88599999999997</v>
      </c>
      <c r="E55" s="32">
        <f t="shared" si="5"/>
        <v>51</v>
      </c>
    </row>
    <row r="56" spans="1:5" ht="30" customHeight="1">
      <c r="A56" s="2">
        <v>2010</v>
      </c>
      <c r="B56" s="2">
        <v>2</v>
      </c>
      <c r="C56" s="3">
        <v>1339.62</v>
      </c>
      <c r="D56" s="4">
        <f t="shared" si="6"/>
        <v>446.53999999999996</v>
      </c>
      <c r="E56" s="32">
        <f t="shared" si="5"/>
        <v>52</v>
      </c>
    </row>
    <row r="57" spans="1:5" ht="30" customHeight="1">
      <c r="A57" s="2">
        <v>2010</v>
      </c>
      <c r="B57" s="2">
        <v>1</v>
      </c>
      <c r="C57" s="3">
        <v>1338.8879999999999</v>
      </c>
      <c r="D57" s="4">
        <f t="shared" si="6"/>
        <v>446.29599999999999</v>
      </c>
      <c r="E57" s="32">
        <f t="shared" si="5"/>
        <v>53</v>
      </c>
    </row>
    <row r="58" spans="1:5" ht="30" customHeight="1">
      <c r="A58" s="2">
        <v>2009</v>
      </c>
      <c r="B58" s="2">
        <v>4</v>
      </c>
      <c r="C58" s="3">
        <v>1817.318</v>
      </c>
      <c r="D58" s="4">
        <f t="shared" si="6"/>
        <v>605.77266666666662</v>
      </c>
      <c r="E58" s="32">
        <f t="shared" si="5"/>
        <v>54</v>
      </c>
    </row>
    <row r="59" spans="1:5" ht="30" customHeight="1">
      <c r="A59" s="2">
        <v>2009</v>
      </c>
      <c r="B59" s="2">
        <v>3</v>
      </c>
      <c r="C59" s="3">
        <v>1367.3430000000001</v>
      </c>
      <c r="D59" s="4">
        <f t="shared" si="6"/>
        <v>455.78100000000001</v>
      </c>
      <c r="E59" s="32">
        <f t="shared" si="5"/>
        <v>55</v>
      </c>
    </row>
    <row r="60" spans="1:5" ht="30" customHeight="1">
      <c r="A60" s="2">
        <v>2009</v>
      </c>
      <c r="B60" s="2">
        <v>2</v>
      </c>
      <c r="C60" s="3">
        <v>1282.337</v>
      </c>
      <c r="D60" s="4">
        <f t="shared" si="6"/>
        <v>427.44566666666668</v>
      </c>
      <c r="E60" s="32">
        <f t="shared" si="5"/>
        <v>56</v>
      </c>
    </row>
    <row r="61" spans="1:5" ht="30" customHeight="1">
      <c r="A61" s="2">
        <v>2009</v>
      </c>
      <c r="B61" s="2">
        <v>1</v>
      </c>
      <c r="C61" s="3">
        <v>1445.9090000000001</v>
      </c>
      <c r="D61" s="4">
        <f t="shared" si="6"/>
        <v>481.96966666666668</v>
      </c>
      <c r="E61" s="32">
        <f t="shared" si="5"/>
        <v>57</v>
      </c>
    </row>
    <row r="62" spans="1:5" ht="30" customHeight="1">
      <c r="A62" s="2">
        <v>2008</v>
      </c>
      <c r="B62" s="2">
        <v>4</v>
      </c>
      <c r="C62" s="3">
        <v>1667.4490000000001</v>
      </c>
      <c r="D62" s="4">
        <f t="shared" si="6"/>
        <v>555.81633333333332</v>
      </c>
      <c r="E62" s="32">
        <f t="shared" si="5"/>
        <v>58</v>
      </c>
    </row>
    <row r="63" spans="1:5" ht="30" customHeight="1">
      <c r="A63" s="2">
        <v>2008</v>
      </c>
      <c r="B63" s="2">
        <v>3</v>
      </c>
      <c r="C63" s="3">
        <v>1195.7149999999999</v>
      </c>
      <c r="D63" s="4">
        <f t="shared" si="6"/>
        <v>398.57166666666666</v>
      </c>
      <c r="E63" s="32">
        <f t="shared" si="5"/>
        <v>59</v>
      </c>
    </row>
    <row r="64" spans="1:5" ht="30" customHeight="1">
      <c r="A64" s="2">
        <v>2008</v>
      </c>
      <c r="B64" s="2">
        <v>2</v>
      </c>
      <c r="C64" s="3">
        <v>1261.2329999999999</v>
      </c>
      <c r="D64" s="4">
        <f t="shared" si="6"/>
        <v>420.411</v>
      </c>
      <c r="E64" s="32">
        <f t="shared" si="5"/>
        <v>60</v>
      </c>
    </row>
    <row r="65" spans="1:5" ht="30" customHeight="1">
      <c r="A65" s="2">
        <v>2008</v>
      </c>
      <c r="B65" s="2">
        <v>1</v>
      </c>
      <c r="C65" s="3">
        <v>1228.4749999999999</v>
      </c>
      <c r="D65" s="4">
        <f t="shared" si="6"/>
        <v>409.49166666666662</v>
      </c>
      <c r="E65" s="32">
        <f t="shared" si="5"/>
        <v>61</v>
      </c>
    </row>
    <row r="66" spans="1:5" ht="30" customHeight="1">
      <c r="A66" s="2">
        <v>2007</v>
      </c>
      <c r="B66" s="2">
        <v>1</v>
      </c>
      <c r="C66" s="3">
        <v>1234.27</v>
      </c>
      <c r="D66" s="4">
        <f t="shared" si="6"/>
        <v>411.42333333333335</v>
      </c>
      <c r="E66" s="32">
        <f t="shared" si="5"/>
        <v>62</v>
      </c>
    </row>
    <row r="67" spans="1:5" ht="30" customHeight="1">
      <c r="A67" s="2">
        <v>2007</v>
      </c>
      <c r="B67" s="2">
        <v>4</v>
      </c>
      <c r="C67" s="3">
        <v>1531.4970000000001</v>
      </c>
      <c r="D67" s="4">
        <f t="shared" si="6"/>
        <v>510.49900000000002</v>
      </c>
      <c r="E67" s="32">
        <f t="shared" si="5"/>
        <v>63</v>
      </c>
    </row>
    <row r="68" spans="1:5" ht="30" customHeight="1">
      <c r="A68" s="2">
        <v>2007</v>
      </c>
      <c r="B68" s="2">
        <v>3</v>
      </c>
      <c r="C68" s="3">
        <v>1275.165</v>
      </c>
      <c r="D68" s="4">
        <f t="shared" si="6"/>
        <v>425.05500000000001</v>
      </c>
      <c r="E68" s="32">
        <f t="shared" si="5"/>
        <v>64</v>
      </c>
    </row>
    <row r="69" spans="1:5" ht="30" customHeight="1">
      <c r="A69" s="2">
        <v>2007</v>
      </c>
      <c r="B69" s="2">
        <v>2</v>
      </c>
      <c r="C69" s="3">
        <v>1258.269</v>
      </c>
      <c r="D69" s="4">
        <f t="shared" si="6"/>
        <v>419.423</v>
      </c>
      <c r="E69" s="32">
        <f t="shared" si="5"/>
        <v>65</v>
      </c>
    </row>
    <row r="70" spans="1:5" ht="30" customHeight="1">
      <c r="A70" s="2">
        <v>2006</v>
      </c>
      <c r="B70" s="2">
        <v>4</v>
      </c>
      <c r="C70" s="3">
        <v>1083.942</v>
      </c>
      <c r="D70" s="4">
        <f t="shared" ref="D70:D101" si="7">C70/3</f>
        <v>361.31400000000002</v>
      </c>
      <c r="E70" s="32">
        <f t="shared" si="5"/>
        <v>66</v>
      </c>
    </row>
    <row r="71" spans="1:5" ht="30" customHeight="1">
      <c r="A71" s="2">
        <v>2006</v>
      </c>
      <c r="B71" s="2">
        <v>3</v>
      </c>
      <c r="C71" s="3">
        <v>1234.269</v>
      </c>
      <c r="D71" s="4">
        <f t="shared" si="7"/>
        <v>411.423</v>
      </c>
      <c r="E71" s="32">
        <f t="shared" si="5"/>
        <v>67</v>
      </c>
    </row>
    <row r="72" spans="1:5" ht="30" customHeight="1">
      <c r="A72" s="2">
        <v>2006</v>
      </c>
      <c r="B72" s="2">
        <v>2</v>
      </c>
      <c r="C72" s="3">
        <v>1222.268</v>
      </c>
      <c r="D72" s="4">
        <f t="shared" si="7"/>
        <v>407.42266666666666</v>
      </c>
      <c r="E72" s="32">
        <f t="shared" ref="E72:E126" si="8">E71+1</f>
        <v>68</v>
      </c>
    </row>
    <row r="73" spans="1:5" ht="30" customHeight="1">
      <c r="A73" s="2">
        <v>2006</v>
      </c>
      <c r="B73" s="2">
        <v>1</v>
      </c>
      <c r="C73" s="3">
        <v>1270.1759999999999</v>
      </c>
      <c r="D73" s="4">
        <f t="shared" si="7"/>
        <v>423.392</v>
      </c>
      <c r="E73" s="32">
        <f t="shared" si="8"/>
        <v>69</v>
      </c>
    </row>
    <row r="74" spans="1:5" ht="30" customHeight="1">
      <c r="A74" s="2">
        <v>2005</v>
      </c>
      <c r="B74" s="2">
        <v>4</v>
      </c>
      <c r="C74" s="3">
        <v>1476.0070000000001</v>
      </c>
      <c r="D74" s="4">
        <f t="shared" si="7"/>
        <v>492.00233333333335</v>
      </c>
      <c r="E74" s="32">
        <f t="shared" si="8"/>
        <v>70</v>
      </c>
    </row>
    <row r="75" spans="1:5" ht="30" customHeight="1">
      <c r="A75" s="2">
        <v>2005</v>
      </c>
      <c r="B75" s="2">
        <v>3</v>
      </c>
      <c r="C75" s="3">
        <v>1165.268</v>
      </c>
      <c r="D75" s="4">
        <f t="shared" si="7"/>
        <v>388.42266666666666</v>
      </c>
      <c r="E75" s="32">
        <f t="shared" si="8"/>
        <v>71</v>
      </c>
    </row>
    <row r="76" spans="1:5" ht="30" customHeight="1">
      <c r="A76" s="2">
        <v>2005</v>
      </c>
      <c r="B76" s="2">
        <v>2</v>
      </c>
      <c r="C76" s="3">
        <v>1160.373</v>
      </c>
      <c r="D76" s="4">
        <f t="shared" si="7"/>
        <v>386.791</v>
      </c>
      <c r="E76" s="32">
        <f t="shared" si="8"/>
        <v>72</v>
      </c>
    </row>
    <row r="77" spans="1:5" ht="30" customHeight="1">
      <c r="A77" s="2">
        <v>2005</v>
      </c>
      <c r="B77" s="2">
        <v>1</v>
      </c>
      <c r="C77" s="3">
        <v>1113.3889999999999</v>
      </c>
      <c r="D77" s="4">
        <f t="shared" si="7"/>
        <v>371.12966666666665</v>
      </c>
      <c r="E77" s="32">
        <f t="shared" si="8"/>
        <v>73</v>
      </c>
    </row>
    <row r="78" spans="1:5" ht="30" customHeight="1">
      <c r="A78" s="2">
        <v>2004</v>
      </c>
      <c r="B78" s="2">
        <v>4</v>
      </c>
      <c r="C78" s="3">
        <v>1451.86</v>
      </c>
      <c r="D78" s="4">
        <f t="shared" si="7"/>
        <v>483.95333333333332</v>
      </c>
      <c r="E78" s="32">
        <f t="shared" si="8"/>
        <v>74</v>
      </c>
    </row>
    <row r="79" spans="1:5" ht="30" customHeight="1">
      <c r="A79" s="2">
        <v>2004</v>
      </c>
      <c r="B79" s="2">
        <v>3</v>
      </c>
      <c r="C79" s="3">
        <v>1157.925</v>
      </c>
      <c r="D79" s="4">
        <f t="shared" si="7"/>
        <v>385.97499999999997</v>
      </c>
      <c r="E79" s="32">
        <f t="shared" si="8"/>
        <v>75</v>
      </c>
    </row>
    <row r="80" spans="1:5" ht="30" customHeight="1">
      <c r="A80" s="2">
        <v>2004</v>
      </c>
      <c r="B80" s="2">
        <v>2</v>
      </c>
      <c r="C80" s="3">
        <v>1145.425</v>
      </c>
      <c r="D80" s="4">
        <f t="shared" si="7"/>
        <v>381.80833333333334</v>
      </c>
      <c r="E80" s="32">
        <f t="shared" si="8"/>
        <v>76</v>
      </c>
    </row>
    <row r="81" spans="1:5" ht="30" customHeight="1">
      <c r="A81" s="2">
        <v>2004</v>
      </c>
      <c r="B81" s="2">
        <v>1</v>
      </c>
      <c r="C81" s="3">
        <v>1120.425</v>
      </c>
      <c r="D81" s="4">
        <f t="shared" si="7"/>
        <v>373.47499999999997</v>
      </c>
      <c r="E81" s="32">
        <f t="shared" si="8"/>
        <v>77</v>
      </c>
    </row>
    <row r="82" spans="1:5" ht="30" customHeight="1">
      <c r="A82" s="2">
        <v>2003</v>
      </c>
      <c r="B82" s="2">
        <v>4</v>
      </c>
      <c r="C82" s="3">
        <v>1419.2049999999999</v>
      </c>
      <c r="D82" s="4">
        <f t="shared" si="7"/>
        <v>473.06833333333333</v>
      </c>
      <c r="E82" s="32">
        <f t="shared" si="8"/>
        <v>78</v>
      </c>
    </row>
    <row r="83" spans="1:5" ht="30" customHeight="1">
      <c r="A83" s="2">
        <v>2003</v>
      </c>
      <c r="B83" s="2">
        <v>3</v>
      </c>
      <c r="C83" s="3">
        <v>1120.424</v>
      </c>
      <c r="D83" s="4">
        <f t="shared" si="7"/>
        <v>373.47466666666668</v>
      </c>
      <c r="E83" s="32">
        <f t="shared" si="8"/>
        <v>79</v>
      </c>
    </row>
    <row r="84" spans="1:5" ht="30" customHeight="1">
      <c r="A84" s="2">
        <v>2003</v>
      </c>
      <c r="B84" s="2">
        <v>2</v>
      </c>
      <c r="C84" s="3">
        <v>1104.027</v>
      </c>
      <c r="D84" s="4">
        <f t="shared" si="7"/>
        <v>368.00900000000001</v>
      </c>
      <c r="E84" s="32">
        <f t="shared" si="8"/>
        <v>80</v>
      </c>
    </row>
    <row r="85" spans="1:5" ht="30" customHeight="1">
      <c r="A85" s="2">
        <v>2003</v>
      </c>
      <c r="B85" s="2">
        <v>1</v>
      </c>
      <c r="C85" s="3">
        <v>1161.548</v>
      </c>
      <c r="D85" s="4">
        <f t="shared" si="7"/>
        <v>387.18266666666665</v>
      </c>
      <c r="E85" s="32">
        <f t="shared" si="8"/>
        <v>81</v>
      </c>
    </row>
    <row r="86" spans="1:5" ht="30" customHeight="1">
      <c r="A86" s="2">
        <v>2002</v>
      </c>
      <c r="B86" s="2">
        <v>1</v>
      </c>
      <c r="C86" s="3">
        <v>757.93200000000002</v>
      </c>
      <c r="D86" s="4">
        <f t="shared" si="7"/>
        <v>252.64400000000001</v>
      </c>
      <c r="E86" s="32">
        <f t="shared" si="8"/>
        <v>82</v>
      </c>
    </row>
    <row r="87" spans="1:5" ht="30" customHeight="1">
      <c r="A87" s="2">
        <v>2002</v>
      </c>
      <c r="B87" s="2">
        <v>4</v>
      </c>
      <c r="C87" s="3">
        <v>1339.2650000000001</v>
      </c>
      <c r="D87" s="4">
        <f t="shared" si="7"/>
        <v>446.42166666666668</v>
      </c>
      <c r="E87" s="32">
        <f t="shared" si="8"/>
        <v>83</v>
      </c>
    </row>
    <row r="88" spans="1:5" ht="30" customHeight="1">
      <c r="A88" s="2">
        <v>2002</v>
      </c>
      <c r="B88" s="2">
        <v>3</v>
      </c>
      <c r="C88" s="3">
        <v>828.76900000000001</v>
      </c>
      <c r="D88" s="4">
        <f t="shared" si="7"/>
        <v>276.25633333333332</v>
      </c>
      <c r="E88" s="32">
        <f t="shared" si="8"/>
        <v>84</v>
      </c>
    </row>
    <row r="89" spans="1:5" ht="30" customHeight="1">
      <c r="A89" s="2">
        <v>2002</v>
      </c>
      <c r="B89" s="2">
        <v>2</v>
      </c>
      <c r="C89" s="3">
        <v>729.68</v>
      </c>
      <c r="D89" s="4">
        <f t="shared" si="7"/>
        <v>243.22666666666666</v>
      </c>
      <c r="E89" s="32">
        <f t="shared" si="8"/>
        <v>85</v>
      </c>
    </row>
    <row r="90" spans="1:5" ht="30" customHeight="1">
      <c r="A90" s="2">
        <v>2001</v>
      </c>
      <c r="B90" s="2">
        <v>4</v>
      </c>
      <c r="C90" s="3">
        <v>757.93100000000004</v>
      </c>
      <c r="D90" s="4">
        <f t="shared" si="7"/>
        <v>252.64366666666669</v>
      </c>
      <c r="E90" s="32">
        <f t="shared" si="8"/>
        <v>86</v>
      </c>
    </row>
    <row r="91" spans="1:5" ht="30" customHeight="1">
      <c r="A91" s="2">
        <v>2001</v>
      </c>
      <c r="B91" s="2">
        <v>3</v>
      </c>
      <c r="C91" s="3">
        <v>747.10400000000004</v>
      </c>
      <c r="D91" s="4">
        <f t="shared" si="7"/>
        <v>249.03466666666668</v>
      </c>
      <c r="E91" s="32">
        <f t="shared" si="8"/>
        <v>87</v>
      </c>
    </row>
    <row r="92" spans="1:5" ht="30" customHeight="1">
      <c r="A92" s="2">
        <v>2001</v>
      </c>
      <c r="B92" s="2">
        <v>2</v>
      </c>
      <c r="C92" s="3">
        <v>897.86300000000006</v>
      </c>
      <c r="D92" s="4">
        <f t="shared" si="7"/>
        <v>299.28766666666667</v>
      </c>
      <c r="E92" s="32">
        <f t="shared" si="8"/>
        <v>88</v>
      </c>
    </row>
    <row r="93" spans="1:5" ht="30" customHeight="1">
      <c r="A93" s="2">
        <v>2001</v>
      </c>
      <c r="B93" s="2">
        <v>1</v>
      </c>
      <c r="C93" s="3">
        <v>680.43299999999999</v>
      </c>
      <c r="D93" s="4">
        <f t="shared" si="7"/>
        <v>226.81100000000001</v>
      </c>
      <c r="E93" s="32">
        <f t="shared" si="8"/>
        <v>89</v>
      </c>
    </row>
    <row r="94" spans="1:5" ht="30" customHeight="1">
      <c r="A94" s="2">
        <v>2000</v>
      </c>
      <c r="B94" s="2">
        <v>4</v>
      </c>
      <c r="C94" s="3">
        <v>800.43299999999999</v>
      </c>
      <c r="D94" s="4">
        <f t="shared" si="7"/>
        <v>266.81099999999998</v>
      </c>
      <c r="E94" s="32">
        <f t="shared" si="8"/>
        <v>90</v>
      </c>
    </row>
    <row r="95" spans="1:5" ht="30" customHeight="1">
      <c r="A95" s="2">
        <v>2000</v>
      </c>
      <c r="B95" s="2">
        <v>3</v>
      </c>
      <c r="C95" s="3">
        <v>680.43299999999999</v>
      </c>
      <c r="D95" s="4">
        <f t="shared" si="7"/>
        <v>226.81100000000001</v>
      </c>
      <c r="E95" s="32">
        <f t="shared" si="8"/>
        <v>91</v>
      </c>
    </row>
    <row r="96" spans="1:5" ht="30" customHeight="1">
      <c r="A96" s="2">
        <v>2000</v>
      </c>
      <c r="B96" s="2">
        <v>2</v>
      </c>
      <c r="C96" s="3">
        <v>671.44899999999996</v>
      </c>
      <c r="D96" s="4">
        <f t="shared" si="7"/>
        <v>223.81633333333332</v>
      </c>
      <c r="E96" s="32">
        <f t="shared" si="8"/>
        <v>92</v>
      </c>
    </row>
    <row r="97" spans="1:5" ht="30" customHeight="1">
      <c r="A97" s="2">
        <v>2000</v>
      </c>
      <c r="B97" s="2">
        <v>1</v>
      </c>
      <c r="C97" s="3">
        <v>622.91899999999998</v>
      </c>
      <c r="D97" s="4">
        <f t="shared" si="7"/>
        <v>207.63966666666667</v>
      </c>
      <c r="E97" s="32">
        <f t="shared" si="8"/>
        <v>93</v>
      </c>
    </row>
    <row r="98" spans="1:5" ht="30" customHeight="1">
      <c r="A98" s="2">
        <v>1999</v>
      </c>
      <c r="B98" s="2">
        <v>4</v>
      </c>
      <c r="C98" s="3">
        <v>777.26099999999997</v>
      </c>
      <c r="D98" s="4">
        <f t="shared" si="7"/>
        <v>259.08699999999999</v>
      </c>
      <c r="E98" s="32">
        <f t="shared" si="8"/>
        <v>94</v>
      </c>
    </row>
    <row r="99" spans="1:5" ht="30" customHeight="1">
      <c r="A99" s="2">
        <v>1999</v>
      </c>
      <c r="B99" s="2">
        <v>3</v>
      </c>
      <c r="C99" s="3">
        <v>583.35900000000004</v>
      </c>
      <c r="D99" s="4">
        <f t="shared" si="7"/>
        <v>194.453</v>
      </c>
      <c r="E99" s="32">
        <f t="shared" si="8"/>
        <v>95</v>
      </c>
    </row>
    <row r="100" spans="1:5" ht="30" customHeight="1">
      <c r="A100" s="2">
        <v>1999</v>
      </c>
      <c r="B100" s="2">
        <v>2</v>
      </c>
      <c r="C100" s="3">
        <v>592.351</v>
      </c>
      <c r="D100" s="4">
        <f t="shared" si="7"/>
        <v>197.45033333333333</v>
      </c>
      <c r="E100" s="32">
        <f t="shared" si="8"/>
        <v>96</v>
      </c>
    </row>
    <row r="101" spans="1:5" ht="30" customHeight="1">
      <c r="A101" s="2">
        <v>1999</v>
      </c>
      <c r="B101" s="2">
        <v>1</v>
      </c>
      <c r="C101" s="3">
        <v>862.01499999999999</v>
      </c>
      <c r="D101" s="4">
        <f t="shared" si="7"/>
        <v>287.33833333333331</v>
      </c>
      <c r="E101" s="32">
        <f t="shared" si="8"/>
        <v>97</v>
      </c>
    </row>
    <row r="102" spans="1:5" ht="30" customHeight="1">
      <c r="A102" s="2">
        <v>1998</v>
      </c>
      <c r="B102" s="2">
        <v>4</v>
      </c>
      <c r="C102" s="3">
        <v>576.5</v>
      </c>
      <c r="D102" s="4">
        <f t="shared" ref="D102:D125" si="9">C102/3</f>
        <v>192.16666666666666</v>
      </c>
      <c r="E102" s="32">
        <f t="shared" si="8"/>
        <v>98</v>
      </c>
    </row>
    <row r="103" spans="1:5" ht="30" customHeight="1">
      <c r="A103" s="2">
        <v>1998</v>
      </c>
      <c r="B103" s="2">
        <v>3</v>
      </c>
      <c r="C103" s="3">
        <v>594.94799999999998</v>
      </c>
      <c r="D103" s="4">
        <f t="shared" si="9"/>
        <v>198.316</v>
      </c>
      <c r="E103" s="32">
        <f t="shared" si="8"/>
        <v>99</v>
      </c>
    </row>
    <row r="104" spans="1:5" ht="30" customHeight="1">
      <c r="A104" s="2">
        <v>1998</v>
      </c>
      <c r="B104" s="2">
        <v>2</v>
      </c>
      <c r="C104" s="3">
        <v>550.71199999999999</v>
      </c>
      <c r="D104" s="4">
        <f t="shared" si="9"/>
        <v>183.57066666666665</v>
      </c>
      <c r="E104" s="32">
        <f t="shared" si="8"/>
        <v>100</v>
      </c>
    </row>
    <row r="105" spans="1:5" ht="30" customHeight="1">
      <c r="A105" s="2">
        <v>1998</v>
      </c>
      <c r="B105" s="2">
        <v>1</v>
      </c>
      <c r="C105" s="3">
        <v>507.45400000000001</v>
      </c>
      <c r="D105" s="4">
        <f t="shared" si="9"/>
        <v>169.15133333333333</v>
      </c>
      <c r="E105" s="32">
        <f t="shared" si="8"/>
        <v>101</v>
      </c>
    </row>
    <row r="106" spans="1:5" ht="30" customHeight="1">
      <c r="A106" s="2">
        <v>1997</v>
      </c>
      <c r="B106" s="2">
        <v>4</v>
      </c>
      <c r="C106" s="3">
        <v>500.16</v>
      </c>
      <c r="D106" s="4">
        <f t="shared" si="9"/>
        <v>166.72</v>
      </c>
      <c r="E106" s="32">
        <f t="shared" si="8"/>
        <v>102</v>
      </c>
    </row>
    <row r="107" spans="1:5" ht="30" customHeight="1">
      <c r="A107" s="2">
        <v>1997</v>
      </c>
      <c r="B107" s="2">
        <v>3</v>
      </c>
      <c r="C107" s="3">
        <v>510.58</v>
      </c>
      <c r="D107" s="4">
        <f t="shared" si="9"/>
        <v>170.19333333333333</v>
      </c>
      <c r="E107" s="32">
        <f t="shared" si="8"/>
        <v>103</v>
      </c>
    </row>
    <row r="108" spans="1:5" ht="30" customHeight="1">
      <c r="A108" s="2">
        <v>1997</v>
      </c>
      <c r="B108" s="2">
        <v>2</v>
      </c>
      <c r="C108" s="3">
        <v>525.16800000000001</v>
      </c>
      <c r="D108" s="4">
        <f t="shared" si="9"/>
        <v>175.05600000000001</v>
      </c>
      <c r="E108" s="32">
        <f t="shared" si="8"/>
        <v>104</v>
      </c>
    </row>
    <row r="109" spans="1:5" ht="30" customHeight="1">
      <c r="A109" s="2">
        <v>1997</v>
      </c>
      <c r="B109" s="2">
        <v>1</v>
      </c>
      <c r="C109" s="3">
        <v>529.33600000000001</v>
      </c>
      <c r="D109" s="4">
        <f t="shared" si="9"/>
        <v>176.44533333333334</v>
      </c>
      <c r="E109" s="32">
        <f t="shared" si="8"/>
        <v>105</v>
      </c>
    </row>
    <row r="110" spans="1:5" ht="30" customHeight="1">
      <c r="A110" s="2">
        <v>1996</v>
      </c>
      <c r="B110" s="2">
        <v>4</v>
      </c>
      <c r="C110" s="3">
        <v>266.392</v>
      </c>
      <c r="D110" s="4">
        <f t="shared" si="9"/>
        <v>88.797333333333327</v>
      </c>
      <c r="E110" s="32">
        <f t="shared" si="8"/>
        <v>106</v>
      </c>
    </row>
    <row r="111" spans="1:5" ht="30" customHeight="1">
      <c r="A111" s="2">
        <v>1996</v>
      </c>
      <c r="B111" s="2">
        <v>3</v>
      </c>
      <c r="C111" s="3">
        <v>375.73200000000003</v>
      </c>
      <c r="D111" s="4">
        <f t="shared" si="9"/>
        <v>125.24400000000001</v>
      </c>
      <c r="E111" s="32">
        <f t="shared" si="8"/>
        <v>107</v>
      </c>
    </row>
    <row r="112" spans="1:5" ht="30" customHeight="1">
      <c r="A112" s="2">
        <v>1996</v>
      </c>
      <c r="B112" s="2">
        <v>2</v>
      </c>
      <c r="C112" s="3">
        <v>423.44400000000002</v>
      </c>
      <c r="D112" s="4">
        <f t="shared" si="9"/>
        <v>141.148</v>
      </c>
      <c r="E112" s="32">
        <f t="shared" si="8"/>
        <v>108</v>
      </c>
    </row>
    <row r="113" spans="1:9" ht="30" customHeight="1">
      <c r="A113" s="2">
        <v>1996</v>
      </c>
      <c r="B113" s="2">
        <v>1</v>
      </c>
      <c r="C113" s="3">
        <v>435.37200000000001</v>
      </c>
      <c r="D113" s="4">
        <f t="shared" si="9"/>
        <v>145.124</v>
      </c>
      <c r="E113" s="32">
        <f t="shared" si="8"/>
        <v>109</v>
      </c>
    </row>
    <row r="114" spans="1:9" ht="30" customHeight="1">
      <c r="A114" s="2">
        <v>1995</v>
      </c>
      <c r="B114" s="2">
        <v>4</v>
      </c>
      <c r="C114" s="3">
        <v>488.81599999999997</v>
      </c>
      <c r="D114" s="4">
        <f t="shared" si="9"/>
        <v>162.93866666666665</v>
      </c>
      <c r="E114" s="32">
        <f t="shared" si="8"/>
        <v>110</v>
      </c>
    </row>
    <row r="115" spans="1:9" ht="30" customHeight="1">
      <c r="A115" s="2">
        <v>1995</v>
      </c>
      <c r="B115" s="2">
        <v>3</v>
      </c>
      <c r="C115" s="3">
        <v>514.89200000000005</v>
      </c>
      <c r="D115" s="4">
        <f t="shared" si="9"/>
        <v>171.63066666666668</v>
      </c>
      <c r="E115" s="32">
        <f t="shared" si="8"/>
        <v>111</v>
      </c>
    </row>
    <row r="116" spans="1:9" ht="30" customHeight="1">
      <c r="A116" s="2">
        <v>1995</v>
      </c>
      <c r="B116" s="2">
        <v>2</v>
      </c>
      <c r="C116" s="3">
        <v>0</v>
      </c>
      <c r="D116" s="4">
        <f t="shared" si="9"/>
        <v>0</v>
      </c>
      <c r="E116" s="32">
        <f t="shared" si="8"/>
        <v>112</v>
      </c>
    </row>
    <row r="117" spans="1:9" ht="30" customHeight="1">
      <c r="A117" s="2">
        <v>1995</v>
      </c>
      <c r="B117" s="2">
        <v>1</v>
      </c>
      <c r="C117" s="3">
        <v>522.06399999999996</v>
      </c>
      <c r="D117" s="4">
        <f t="shared" si="9"/>
        <v>174.02133333333333</v>
      </c>
      <c r="E117" s="32">
        <f t="shared" si="8"/>
        <v>113</v>
      </c>
    </row>
    <row r="118" spans="1:9" ht="30" customHeight="1">
      <c r="A118" s="2">
        <v>1994</v>
      </c>
      <c r="B118" s="2">
        <v>4</v>
      </c>
      <c r="C118" s="3">
        <v>622.64700000000005</v>
      </c>
      <c r="D118" s="4">
        <f t="shared" si="9"/>
        <v>207.54900000000001</v>
      </c>
      <c r="E118" s="32">
        <f t="shared" si="8"/>
        <v>114</v>
      </c>
    </row>
    <row r="119" spans="1:9" ht="30" customHeight="1">
      <c r="A119" s="2">
        <v>1994</v>
      </c>
      <c r="B119" s="2">
        <v>3</v>
      </c>
      <c r="C119" s="3">
        <v>550.13099999999997</v>
      </c>
      <c r="D119" s="4">
        <f t="shared" si="9"/>
        <v>183.37699999999998</v>
      </c>
      <c r="E119" s="32">
        <f t="shared" si="8"/>
        <v>115</v>
      </c>
    </row>
    <row r="120" spans="1:9" ht="30" customHeight="1">
      <c r="A120" s="2">
        <v>1994</v>
      </c>
      <c r="B120" s="2">
        <v>2</v>
      </c>
      <c r="C120" s="3">
        <v>556.05399999999997</v>
      </c>
      <c r="D120" s="4">
        <f t="shared" si="9"/>
        <v>185.35133333333332</v>
      </c>
      <c r="E120" s="32">
        <f t="shared" si="8"/>
        <v>116</v>
      </c>
    </row>
    <row r="121" spans="1:9" ht="30" customHeight="1">
      <c r="A121" s="2">
        <v>1994</v>
      </c>
      <c r="B121" s="2">
        <v>1</v>
      </c>
      <c r="C121" s="3">
        <v>474.30599999999998</v>
      </c>
      <c r="D121" s="4">
        <f t="shared" si="9"/>
        <v>158.102</v>
      </c>
      <c r="E121" s="32">
        <f t="shared" si="8"/>
        <v>117</v>
      </c>
    </row>
    <row r="122" spans="1:9" ht="30" customHeight="1">
      <c r="A122" s="2">
        <v>1993</v>
      </c>
      <c r="B122" s="2">
        <v>4</v>
      </c>
      <c r="C122" s="3">
        <v>601.05499999999995</v>
      </c>
      <c r="D122" s="4">
        <f t="shared" si="9"/>
        <v>200.35166666666666</v>
      </c>
      <c r="E122" s="32">
        <f t="shared" si="8"/>
        <v>118</v>
      </c>
    </row>
    <row r="123" spans="1:9" ht="30" customHeight="1">
      <c r="A123" s="2">
        <v>1993</v>
      </c>
      <c r="B123" s="2">
        <v>3</v>
      </c>
      <c r="C123" s="3">
        <v>493.58499999999998</v>
      </c>
      <c r="D123" s="4">
        <f t="shared" si="9"/>
        <v>164.52833333333334</v>
      </c>
      <c r="E123" s="32">
        <f t="shared" si="8"/>
        <v>119</v>
      </c>
    </row>
    <row r="124" spans="1:9" ht="30" customHeight="1">
      <c r="A124" s="2">
        <v>1993</v>
      </c>
      <c r="B124" s="2">
        <v>2</v>
      </c>
      <c r="C124" s="3">
        <v>466.89</v>
      </c>
      <c r="D124" s="4">
        <f t="shared" si="9"/>
        <v>155.63</v>
      </c>
      <c r="E124" s="32">
        <f t="shared" si="8"/>
        <v>120</v>
      </c>
    </row>
    <row r="125" spans="1:9" ht="30" customHeight="1">
      <c r="A125" s="2">
        <v>1993</v>
      </c>
      <c r="B125" s="2">
        <v>1</v>
      </c>
      <c r="C125" s="3">
        <v>503.31299999999999</v>
      </c>
      <c r="D125" s="4">
        <f t="shared" si="9"/>
        <v>167.77099999999999</v>
      </c>
      <c r="E125" s="32">
        <f t="shared" si="8"/>
        <v>121</v>
      </c>
    </row>
    <row r="126" spans="1:9" ht="30" customHeight="1">
      <c r="A126" s="2">
        <v>1992</v>
      </c>
      <c r="B126" s="2">
        <v>4</v>
      </c>
      <c r="C126" s="3">
        <v>356.548</v>
      </c>
      <c r="D126" s="4">
        <f>C126/3</f>
        <v>118.84933333333333</v>
      </c>
      <c r="E126" s="32">
        <f t="shared" si="8"/>
        <v>122</v>
      </c>
      <c r="G126" s="121" t="str">
        <f>E126/4 &amp;" An de Service"</f>
        <v>30,5 An de Service</v>
      </c>
      <c r="H126" s="121"/>
      <c r="I126" s="121"/>
    </row>
    <row r="127" spans="1:9">
      <c r="C127" s="7">
        <f>SUM(C6:C126)</f>
        <v>172415.91299999991</v>
      </c>
      <c r="D127" s="8"/>
      <c r="E127" s="29">
        <f>(C127/E126)/3</f>
        <v>471.08172950819647</v>
      </c>
    </row>
    <row r="130" spans="3:5">
      <c r="C130" s="7">
        <f>AVERAGE(C6:C126)</f>
        <v>1424.9249008264455</v>
      </c>
      <c r="E130" s="29">
        <f>C130/3</f>
        <v>474.97496694214851</v>
      </c>
    </row>
  </sheetData>
  <mergeCells count="9">
    <mergeCell ref="G126:I126"/>
    <mergeCell ref="T3:T35"/>
    <mergeCell ref="F8:K8"/>
    <mergeCell ref="N1:Q1"/>
    <mergeCell ref="M1:M2"/>
    <mergeCell ref="R1:R2"/>
    <mergeCell ref="S23:S33"/>
    <mergeCell ref="S13:S22"/>
    <mergeCell ref="S3:S12"/>
  </mergeCells>
  <conditionalFormatting sqref="D2:D126">
    <cfRule type="aboveAverage" dxfId="6" priority="6"/>
  </conditionalFormatting>
  <conditionalFormatting sqref="N3:N35">
    <cfRule type="cellIs" dxfId="5" priority="5" stopIfTrue="1" operator="equal">
      <formula>$N$36</formula>
    </cfRule>
  </conditionalFormatting>
  <conditionalFormatting sqref="P3:P35">
    <cfRule type="cellIs" dxfId="4" priority="4" stopIfTrue="1" operator="equal">
      <formula>$P$36</formula>
    </cfRule>
  </conditionalFormatting>
  <conditionalFormatting sqref="R3:R35">
    <cfRule type="cellIs" dxfId="3" priority="3" stopIfTrue="1" operator="equal">
      <formula>$R$36</formula>
    </cfRule>
  </conditionalFormatting>
  <conditionalFormatting sqref="O3:O35">
    <cfRule type="cellIs" dxfId="2" priority="2" stopIfTrue="1" operator="equal">
      <formula>$O$36</formula>
    </cfRule>
  </conditionalFormatting>
  <conditionalFormatting sqref="Q3:Q35">
    <cfRule type="cellIs" dxfId="1" priority="1" stopIfTrue="1" operator="equal">
      <formula>$Q$36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Calendrier</vt:lpstr>
      <vt:lpstr>Dates</vt:lpstr>
      <vt:lpstr>Mon Carriére</vt:lpstr>
      <vt:lpstr>annee</vt:lpstr>
      <vt:lpstr>dates</vt:lpstr>
      <vt:lpstr>mois</vt:lpstr>
      <vt:lpstr>ؤ1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Michel</cp:lastModifiedBy>
  <cp:lastPrinted>2023-01-25T17:37:56Z</cp:lastPrinted>
  <dcterms:created xsi:type="dcterms:W3CDTF">2019-07-15T14:20:24Z</dcterms:created>
  <dcterms:modified xsi:type="dcterms:W3CDTF">2023-07-09T18:31:21Z</dcterms:modified>
</cp:coreProperties>
</file>