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9CC99FEF-64B0-4B1A-BFBF-B8BF475BE462}" xr6:coauthVersionLast="47" xr6:coauthVersionMax="47" xr10:uidLastSave="{00000000-0000-0000-0000-000000000000}"/>
  <bookViews>
    <workbookView xWindow="-120" yWindow="-120" windowWidth="29040" windowHeight="16440" xr2:uid="{CB9B5216-6D5B-4B56-92FF-19B4CFE15030}"/>
  </bookViews>
  <sheets>
    <sheet name="Base" sheetId="1" r:id="rId1"/>
    <sheet name="Somme due" sheetId="4" r:id="rId2"/>
    <sheet name="Paramètres" sheetId="2" r:id="rId3"/>
    <sheet name="Ancien" sheetId="3" r:id="rId4"/>
  </sheets>
  <definedNames>
    <definedName name="DonnéesExternes_1" localSheetId="1" hidden="1">'Somme due'!$A$1:$D$21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H20" i="3"/>
  <c r="G20" i="3"/>
  <c r="C20" i="3"/>
  <c r="B20" i="3"/>
  <c r="H5" i="3"/>
  <c r="G5" i="3"/>
  <c r="C5" i="3"/>
  <c r="H25" i="3" s="1"/>
  <c r="B5" i="3"/>
  <c r="G25" i="3" s="1"/>
  <c r="G6" i="1"/>
  <c r="G5" i="1"/>
  <c r="G4" i="1"/>
  <c r="G3" i="1"/>
  <c r="G2" i="1"/>
  <c r="H22" i="3" l="1"/>
  <c r="G22" i="3"/>
  <c r="G23" i="3"/>
  <c r="G24" i="3"/>
  <c r="H2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15753B-9D9F-4562-BE6A-330A961BE258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</connections>
</file>

<file path=xl/sharedStrings.xml><?xml version="1.0" encoding="utf-8"?>
<sst xmlns="http://schemas.openxmlformats.org/spreadsheetml/2006/main" count="146" uniqueCount="45">
  <si>
    <t>PROJET 1</t>
  </si>
  <si>
    <t>MONTANT TOTAL DES PRESTATIONS</t>
  </si>
  <si>
    <t>MONTANT DE LA COMMISSION A REPARTIR ENTRE LES INTERMEDIAIRES SUIVANTS :</t>
  </si>
  <si>
    <t>INTERMEDIAIRE 1</t>
  </si>
  <si>
    <t>INTERMEDIAIRE 2</t>
  </si>
  <si>
    <t>INTERMEDIAIRE 3</t>
  </si>
  <si>
    <t>INTERMEDIAIRE 4</t>
  </si>
  <si>
    <t>INTERMEDIAIRE 5</t>
  </si>
  <si>
    <t>INTERMEDIAIRE 6</t>
  </si>
  <si>
    <t>PAIEMENT JOURNALIER</t>
  </si>
  <si>
    <t>PAIEMENT "X" JOURS</t>
  </si>
  <si>
    <t>PROJET 2</t>
  </si>
  <si>
    <t>PROJET 3</t>
  </si>
  <si>
    <t>PROJET 4</t>
  </si>
  <si>
    <t>Nom du projet</t>
  </si>
  <si>
    <t>Date</t>
  </si>
  <si>
    <t>Règlement effectué</t>
  </si>
  <si>
    <t>Comptant</t>
  </si>
  <si>
    <t>Pourcentage</t>
  </si>
  <si>
    <t>Montant Dû</t>
  </si>
  <si>
    <t>Int 1</t>
  </si>
  <si>
    <t>Int 2</t>
  </si>
  <si>
    <t>Int 3</t>
  </si>
  <si>
    <t>Int 4</t>
  </si>
  <si>
    <t>Int 5</t>
  </si>
  <si>
    <t>Int 6</t>
  </si>
  <si>
    <t>Projets</t>
  </si>
  <si>
    <t>Projet 1</t>
  </si>
  <si>
    <t>Projet 2</t>
  </si>
  <si>
    <t>Projet 3</t>
  </si>
  <si>
    <t>Projet 4</t>
  </si>
  <si>
    <t>Oui</t>
  </si>
  <si>
    <t>Non</t>
  </si>
  <si>
    <t>Options</t>
  </si>
  <si>
    <t>Montant Total des prestations</t>
  </si>
  <si>
    <t>Intermédiaire</t>
  </si>
  <si>
    <t>Lundi</t>
  </si>
  <si>
    <t>Mardi</t>
  </si>
  <si>
    <t>Mercredi</t>
  </si>
  <si>
    <t>Jeudi</t>
  </si>
  <si>
    <t>Vendredi</t>
  </si>
  <si>
    <t>Samedi</t>
  </si>
  <si>
    <t>Int 7</t>
  </si>
  <si>
    <t>Dimanche</t>
  </si>
  <si>
    <t>Montant à percevoir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</si>
</sst>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9">
    <dxf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9" formatCode="dd/mm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numFmt numFmtId="164" formatCode="#,##0.00\ &quot;€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470905</xdr:colOff>
      <xdr:row>3</xdr:row>
      <xdr:rowOff>47625</xdr:rowOff>
    </xdr:from>
    <xdr:ext cx="3422284" cy="4367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25A719D-89ED-838D-E2C8-C4A3066A84AB}"/>
            </a:ext>
          </a:extLst>
        </xdr:cNvPr>
        <xdr:cNvSpPr txBox="1"/>
      </xdr:nvSpPr>
      <xdr:spPr>
        <a:xfrm>
          <a:off x="5490580" y="619125"/>
          <a:ext cx="3422284" cy="436786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1100" b="1">
              <a:solidFill>
                <a:schemeClr val="bg1"/>
              </a:solidFill>
            </a:rPr>
            <a:t>Pour actualiser, clic droit dans une cellule de la requête</a:t>
          </a:r>
        </a:p>
        <a:p>
          <a:pPr algn="ctr"/>
          <a:r>
            <a:rPr lang="fr-FR" sz="1100" b="1">
              <a:solidFill>
                <a:schemeClr val="bg1"/>
              </a:solidFill>
            </a:rPr>
            <a:t>"Actualiser"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C6C66BC9-6CB7-4DB6-9A9B-DD2EDB284220}" autoFormatId="16" applyNumberFormats="0" applyBorderFormats="0" applyFontFormats="0" applyPatternFormats="0" applyAlignmentFormats="0" applyWidthHeightFormats="0">
  <queryTableRefresh nextId="6">
    <queryTableFields count="4">
      <queryTableField id="3" name="Intermédiaire" tableColumnId="3"/>
      <queryTableField id="1" name="Nom du projet" tableColumnId="1"/>
      <queryTableField id="2" name="Date" tableColumnId="2"/>
      <queryTableField id="4" name="Montant à percevoir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F0FC7F-9ABB-4803-8E4F-5A8D6A209D23}" name="T_Data" displayName="T_Data" ref="A1:N6" totalsRowShown="0" headerRowDxfId="18" dataDxfId="17">
  <autoFilter ref="A1:N6" xr:uid="{83F0FC7F-9ABB-4803-8E4F-5A8D6A209D23}"/>
  <tableColumns count="14">
    <tableColumn id="1" xr3:uid="{3F1CB2BC-30C0-45FB-B3DB-B8AB7B222AD9}" name="Date" dataDxfId="16"/>
    <tableColumn id="2" xr3:uid="{73E9D1B2-C453-4935-BF6F-5F6008383A73}" name="Nom du projet" dataDxfId="15"/>
    <tableColumn id="3" xr3:uid="{590C2D5E-9EA3-4A36-AAE8-C3B534F36BB3}" name="Règlement effectué" dataDxfId="14"/>
    <tableColumn id="4" xr3:uid="{618D367D-5D9D-4F58-9E7A-A130A6F9A273}" name="Montant Total des prestations" dataDxfId="13"/>
    <tableColumn id="5" xr3:uid="{C6A30C5E-CA3A-4587-9781-A7B09D05E8F4}" name="Comptant" dataDxfId="12"/>
    <tableColumn id="6" xr3:uid="{B2148260-0C3D-4069-978E-A5D6123ADFA5}" name="Pourcentage" dataDxfId="11"/>
    <tableColumn id="7" xr3:uid="{37EC3F0F-FCDB-461B-A3EF-4399E43FB3D1}" name="Montant Dû" dataDxfId="10">
      <calculatedColumnFormula>IF(T_Data[[#This Row],[Comptant]]="",T_Data[[#This Row],[Montant Total des prestations]]*T_Data[[#This Row],[Pourcentage]],T_Data[[#This Row],[Comptant]])</calculatedColumnFormula>
    </tableColumn>
    <tableColumn id="8" xr3:uid="{4B91BFB7-CA3C-4B97-A6FE-A58EB9E8CC50}" name="Int 1" dataDxfId="9"/>
    <tableColumn id="9" xr3:uid="{95549F4B-87B2-4A55-8B5F-F23A7EB7360B}" name="Int 2" dataDxfId="8"/>
    <tableColumn id="10" xr3:uid="{0F0E828A-85BC-46C5-AA67-9EC542273780}" name="Int 3" dataDxfId="7"/>
    <tableColumn id="11" xr3:uid="{8A9E2DAE-D478-473F-8189-0149503F103D}" name="Int 4" dataDxfId="6"/>
    <tableColumn id="12" xr3:uid="{E0997067-575A-4724-A8E5-3EF410F56F48}" name="Int 5" dataDxfId="5"/>
    <tableColumn id="13" xr3:uid="{0F95F1B7-1B6E-47F9-8B28-F7BA06544106}" name="Int 6" dataDxfId="4"/>
    <tableColumn id="14" xr3:uid="{C5403A4B-39CB-4DBB-8DB7-3FD89F177135}" name="Int 7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55F592-30B6-45F2-B9F3-6675DBB733E0}" name="T_Final" displayName="T_Final" ref="A1:D21" tableType="queryTable" totalsRowShown="0">
  <autoFilter ref="A1:D21" xr:uid="{DD55F592-30B6-45F2-B9F3-6675DBB733E0}"/>
  <tableColumns count="4">
    <tableColumn id="3" xr3:uid="{0261E440-4BAC-494C-A83D-ADC4DAF2B762}" uniqueName="3" name="Intermédiaire" queryTableFieldId="3"/>
    <tableColumn id="1" xr3:uid="{4AD7E60B-CA55-4285-8C6E-34EA6FE58E56}" uniqueName="1" name="Nom du projet" queryTableFieldId="1"/>
    <tableColumn id="2" xr3:uid="{8FF0793C-EE29-4A27-B4F4-4CF9EE62D133}" uniqueName="2" name="Date" queryTableFieldId="2" dataDxfId="2"/>
    <tableColumn id="4" xr3:uid="{D6B6414D-AC1D-4F56-9855-B7DE1D300CAE}" uniqueName="4" name="Montant à percevoir" queryTableFieldId="4" dataDxfId="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7D6EB9-2AB3-4CBE-B76B-36371E0DEECA}" name="T_Proj" displayName="T_Proj" ref="A1:A5" totalsRowShown="0" headerRowDxfId="0">
  <autoFilter ref="A1:A5" xr:uid="{E37D6EB9-2AB3-4CBE-B76B-36371E0DEECA}"/>
  <tableColumns count="1">
    <tableColumn id="1" xr3:uid="{7AF396D8-BD14-4275-9222-2B63FF439643}" name="Proje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FDCAB6-D6F9-4330-9CCF-71BBAF38A078}" name="T_Options" displayName="T_Options" ref="B1:B3" totalsRowShown="0">
  <autoFilter ref="B1:B3" xr:uid="{8FFDCAB6-D6F9-4330-9CCF-71BBAF38A078}"/>
  <tableColumns count="1">
    <tableColumn id="1" xr3:uid="{4D15C7E9-4E06-4ACD-8DA0-70F2C9901682}" name="Option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FB38E7-892A-4A20-ADF8-1231F71A405D}" name="T_Inter" displayName="T_Inter" ref="C1:C8" totalsRowShown="0">
  <autoFilter ref="C1:C8" xr:uid="{88FB38E7-892A-4A20-ADF8-1231F71A405D}"/>
  <tableColumns count="1">
    <tableColumn id="1" xr3:uid="{7D84B6F2-46F8-41E5-88A8-BD12CC644669}" name="Intermédi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76DC-3B76-4FC8-91B4-33B23AE0CD0A}">
  <dimension ref="A1:N7"/>
  <sheetViews>
    <sheetView tabSelected="1" workbookViewId="0"/>
  </sheetViews>
  <sheetFormatPr baseColWidth="10" defaultRowHeight="15" x14ac:dyDescent="0.25"/>
  <cols>
    <col min="1" max="1" width="18.7109375" customWidth="1"/>
    <col min="2" max="2" width="16" customWidth="1"/>
    <col min="3" max="3" width="20.85546875" customWidth="1"/>
    <col min="4" max="4" width="30.28515625" bestFit="1" customWidth="1"/>
    <col min="5" max="5" width="11.85546875" customWidth="1"/>
    <col min="6" max="6" width="31.140625" customWidth="1"/>
    <col min="7" max="7" width="13.7109375" customWidth="1"/>
  </cols>
  <sheetData>
    <row r="1" spans="1:14" x14ac:dyDescent="0.25">
      <c r="A1" s="3" t="s">
        <v>15</v>
      </c>
      <c r="B1" s="3" t="s">
        <v>14</v>
      </c>
      <c r="C1" s="3" t="s">
        <v>16</v>
      </c>
      <c r="D1" s="3" t="s">
        <v>34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42</v>
      </c>
    </row>
    <row r="2" spans="1:14" x14ac:dyDescent="0.25">
      <c r="A2" s="6">
        <v>45096</v>
      </c>
      <c r="B2" s="3" t="s">
        <v>27</v>
      </c>
      <c r="C2" s="3" t="s">
        <v>31</v>
      </c>
      <c r="D2" s="5">
        <v>100000</v>
      </c>
      <c r="E2" s="5"/>
      <c r="F2" s="4">
        <v>0.1</v>
      </c>
      <c r="G2" s="5">
        <f>IF(T_Data[[#This Row],[Comptant]]="",T_Data[[#This Row],[Montant Total des prestations]]*T_Data[[#This Row],[Pourcentage]],T_Data[[#This Row],[Comptant]])</f>
        <v>10000</v>
      </c>
      <c r="H2" s="3" t="s">
        <v>37</v>
      </c>
      <c r="I2" s="3" t="s">
        <v>38</v>
      </c>
      <c r="J2" s="3" t="s">
        <v>36</v>
      </c>
      <c r="K2" s="3" t="s">
        <v>40</v>
      </c>
      <c r="L2" s="3" t="s">
        <v>39</v>
      </c>
      <c r="M2" s="3" t="s">
        <v>41</v>
      </c>
      <c r="N2" s="3"/>
    </row>
    <row r="3" spans="1:14" x14ac:dyDescent="0.25">
      <c r="A3" s="6">
        <v>45098</v>
      </c>
      <c r="B3" s="3" t="s">
        <v>28</v>
      </c>
      <c r="C3" s="3"/>
      <c r="D3" s="5">
        <v>25000</v>
      </c>
      <c r="E3" s="5"/>
      <c r="F3" s="4">
        <v>0.1</v>
      </c>
      <c r="G3" s="5">
        <f>IF(T_Data[[#This Row],[Comptant]]="",T_Data[[#This Row],[Montant Total des prestations]]*T_Data[[#This Row],[Pourcentage]],T_Data[[#This Row],[Comptant]])</f>
        <v>2500</v>
      </c>
      <c r="H3" s="3" t="s">
        <v>38</v>
      </c>
      <c r="I3" s="3" t="s">
        <v>39</v>
      </c>
      <c r="J3" s="3" t="s">
        <v>40</v>
      </c>
      <c r="K3" s="3" t="s">
        <v>41</v>
      </c>
      <c r="L3" s="3" t="s">
        <v>43</v>
      </c>
      <c r="M3" s="3"/>
      <c r="N3" s="3"/>
    </row>
    <row r="4" spans="1:14" x14ac:dyDescent="0.25">
      <c r="A4" s="6">
        <v>45098</v>
      </c>
      <c r="B4" s="3" t="s">
        <v>29</v>
      </c>
      <c r="C4" s="3"/>
      <c r="D4" s="5">
        <v>115000</v>
      </c>
      <c r="E4" s="5"/>
      <c r="F4" s="4">
        <v>0.1</v>
      </c>
      <c r="G4" s="5">
        <f>IF(T_Data[[#This Row],[Comptant]]="",T_Data[[#This Row],[Montant Total des prestations]]*T_Data[[#This Row],[Pourcentage]],T_Data[[#This Row],[Comptant]])</f>
        <v>11500</v>
      </c>
      <c r="H4" s="3" t="s">
        <v>36</v>
      </c>
      <c r="I4" s="3" t="s">
        <v>37</v>
      </c>
      <c r="J4" s="3" t="s">
        <v>39</v>
      </c>
      <c r="K4" s="3" t="s">
        <v>40</v>
      </c>
      <c r="L4" s="3" t="s">
        <v>43</v>
      </c>
      <c r="M4" s="3"/>
      <c r="N4" s="3"/>
    </row>
    <row r="5" spans="1:14" x14ac:dyDescent="0.25">
      <c r="A5" s="6">
        <v>45098</v>
      </c>
      <c r="B5" s="3" t="s">
        <v>30</v>
      </c>
      <c r="C5" s="3"/>
      <c r="D5" s="5">
        <v>115000</v>
      </c>
      <c r="E5" s="5"/>
      <c r="F5" s="4">
        <v>0.1</v>
      </c>
      <c r="G5" s="5">
        <f>IF(T_Data[[#This Row],[Comptant]]="",T_Data[[#This Row],[Montant Total des prestations]]*T_Data[[#This Row],[Pourcentage]],T_Data[[#This Row],[Comptant]])</f>
        <v>11500</v>
      </c>
      <c r="H5" s="3" t="s">
        <v>37</v>
      </c>
      <c r="I5" s="3" t="s">
        <v>38</v>
      </c>
      <c r="J5" s="3" t="s">
        <v>41</v>
      </c>
      <c r="K5" s="3" t="s">
        <v>43</v>
      </c>
      <c r="L5" s="3"/>
      <c r="M5" s="3"/>
      <c r="N5" s="3"/>
    </row>
    <row r="6" spans="1:14" x14ac:dyDescent="0.25">
      <c r="A6" s="6">
        <v>45098</v>
      </c>
      <c r="B6" s="3" t="s">
        <v>27</v>
      </c>
      <c r="C6" s="3"/>
      <c r="D6" s="5">
        <v>100000</v>
      </c>
      <c r="E6" s="5">
        <v>10000</v>
      </c>
      <c r="F6" s="4"/>
      <c r="G6" s="5">
        <f>IF(T_Data[[#This Row],[Comptant]]="",T_Data[[#This Row],[Montant Total des prestations]]*T_Data[[#This Row],[Pourcentage]],T_Data[[#This Row],[Comptant]])</f>
        <v>10000</v>
      </c>
      <c r="H6" s="3" t="s">
        <v>36</v>
      </c>
      <c r="I6" s="3" t="s">
        <v>37</v>
      </c>
      <c r="J6" s="3" t="s">
        <v>38</v>
      </c>
      <c r="K6" s="3" t="s">
        <v>39</v>
      </c>
      <c r="L6" s="3" t="s">
        <v>40</v>
      </c>
      <c r="M6" s="3" t="s">
        <v>41</v>
      </c>
      <c r="N6" s="3"/>
    </row>
    <row r="7" spans="1:14" x14ac:dyDescent="0.25">
      <c r="A7" s="3"/>
      <c r="B7" s="3"/>
      <c r="C7" s="3"/>
      <c r="D7" s="5"/>
      <c r="E7" s="5"/>
      <c r="F7" s="4"/>
      <c r="G7" s="5"/>
      <c r="H7" s="3"/>
      <c r="I7" s="3"/>
      <c r="J7" s="3"/>
      <c r="K7" s="3"/>
      <c r="L7" s="3"/>
      <c r="M7" s="3"/>
      <c r="N7" s="3"/>
    </row>
  </sheetData>
  <phoneticPr fontId="1" type="noConversion"/>
  <dataValidations count="3">
    <dataValidation type="list" allowBlank="1" showInputMessage="1" showErrorMessage="1" sqref="B2:B6" xr:uid="{F9FF702F-90A7-4782-AD00-BF6E4C38E3F1}">
      <formula1>INDIRECT("T_Proj")</formula1>
    </dataValidation>
    <dataValidation type="list" allowBlank="1" showInputMessage="1" showErrorMessage="1" sqref="C2:C6" xr:uid="{2712981F-8895-4DA8-A884-52C549599AE2}">
      <formula1>INDIRECT("T_Options")</formula1>
    </dataValidation>
    <dataValidation type="list" allowBlank="1" showInputMessage="1" showErrorMessage="1" sqref="H2:N6" xr:uid="{D33E7B18-8C33-4D99-9076-9537B5F53F8B}">
      <formula1>INDIRECT("T_Inter")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98CB-C679-47C4-BF0B-27A6D8E0532F}">
  <dimension ref="A1:D21"/>
  <sheetViews>
    <sheetView workbookViewId="0"/>
  </sheetViews>
  <sheetFormatPr baseColWidth="10" defaultRowHeight="15" x14ac:dyDescent="0.25"/>
  <cols>
    <col min="1" max="1" width="15.5703125" bestFit="1" customWidth="1"/>
    <col min="2" max="2" width="16.140625" bestFit="1" customWidth="1"/>
    <col min="3" max="3" width="10.7109375" bestFit="1" customWidth="1"/>
    <col min="4" max="4" width="23.7109375" bestFit="1" customWidth="1"/>
  </cols>
  <sheetData>
    <row r="1" spans="1:4" x14ac:dyDescent="0.25">
      <c r="A1" t="s">
        <v>35</v>
      </c>
      <c r="B1" t="s">
        <v>14</v>
      </c>
      <c r="C1" t="s">
        <v>15</v>
      </c>
      <c r="D1" s="5" t="s">
        <v>44</v>
      </c>
    </row>
    <row r="2" spans="1:4" x14ac:dyDescent="0.25">
      <c r="A2" t="s">
        <v>43</v>
      </c>
      <c r="B2" t="s">
        <v>28</v>
      </c>
      <c r="C2" s="7">
        <v>45098</v>
      </c>
      <c r="D2" s="5">
        <v>500</v>
      </c>
    </row>
    <row r="3" spans="1:4" x14ac:dyDescent="0.25">
      <c r="A3" t="s">
        <v>43</v>
      </c>
      <c r="B3" t="s">
        <v>29</v>
      </c>
      <c r="C3" s="7">
        <v>45098</v>
      </c>
      <c r="D3" s="5">
        <v>2300</v>
      </c>
    </row>
    <row r="4" spans="1:4" x14ac:dyDescent="0.25">
      <c r="A4" t="s">
        <v>43</v>
      </c>
      <c r="B4" t="s">
        <v>30</v>
      </c>
      <c r="C4" s="7">
        <v>45098</v>
      </c>
      <c r="D4" s="5">
        <v>2875</v>
      </c>
    </row>
    <row r="5" spans="1:4" x14ac:dyDescent="0.25">
      <c r="A5" t="s">
        <v>39</v>
      </c>
      <c r="B5" t="s">
        <v>27</v>
      </c>
      <c r="C5" s="7">
        <v>45098</v>
      </c>
      <c r="D5" s="5">
        <v>1666.6666666666667</v>
      </c>
    </row>
    <row r="6" spans="1:4" x14ac:dyDescent="0.25">
      <c r="A6" t="s">
        <v>39</v>
      </c>
      <c r="B6" t="s">
        <v>28</v>
      </c>
      <c r="C6" s="7">
        <v>45098</v>
      </c>
      <c r="D6" s="5">
        <v>500</v>
      </c>
    </row>
    <row r="7" spans="1:4" x14ac:dyDescent="0.25">
      <c r="A7" t="s">
        <v>39</v>
      </c>
      <c r="B7" t="s">
        <v>29</v>
      </c>
      <c r="C7" s="7">
        <v>45098</v>
      </c>
      <c r="D7" s="5">
        <v>2300</v>
      </c>
    </row>
    <row r="8" spans="1:4" x14ac:dyDescent="0.25">
      <c r="A8" t="s">
        <v>36</v>
      </c>
      <c r="B8" t="s">
        <v>27</v>
      </c>
      <c r="C8" s="7">
        <v>45098</v>
      </c>
      <c r="D8" s="5">
        <v>1666.6666666666667</v>
      </c>
    </row>
    <row r="9" spans="1:4" x14ac:dyDescent="0.25">
      <c r="A9" t="s">
        <v>36</v>
      </c>
      <c r="B9" t="s">
        <v>29</v>
      </c>
      <c r="C9" s="7">
        <v>45098</v>
      </c>
      <c r="D9" s="5">
        <v>2300</v>
      </c>
    </row>
    <row r="10" spans="1:4" x14ac:dyDescent="0.25">
      <c r="A10" t="s">
        <v>37</v>
      </c>
      <c r="B10" t="s">
        <v>27</v>
      </c>
      <c r="C10" s="7">
        <v>45098</v>
      </c>
      <c r="D10" s="5">
        <v>1666.6666666666667</v>
      </c>
    </row>
    <row r="11" spans="1:4" x14ac:dyDescent="0.25">
      <c r="A11" t="s">
        <v>37</v>
      </c>
      <c r="B11" t="s">
        <v>29</v>
      </c>
      <c r="C11" s="7">
        <v>45098</v>
      </c>
      <c r="D11" s="5">
        <v>2300</v>
      </c>
    </row>
    <row r="12" spans="1:4" x14ac:dyDescent="0.25">
      <c r="A12" t="s">
        <v>37</v>
      </c>
      <c r="B12" t="s">
        <v>30</v>
      </c>
      <c r="C12" s="7">
        <v>45098</v>
      </c>
      <c r="D12" s="5">
        <v>2875</v>
      </c>
    </row>
    <row r="13" spans="1:4" x14ac:dyDescent="0.25">
      <c r="A13" t="s">
        <v>38</v>
      </c>
      <c r="B13" t="s">
        <v>27</v>
      </c>
      <c r="C13" s="7">
        <v>45098</v>
      </c>
      <c r="D13" s="5">
        <v>1666.6666666666667</v>
      </c>
    </row>
    <row r="14" spans="1:4" x14ac:dyDescent="0.25">
      <c r="A14" t="s">
        <v>38</v>
      </c>
      <c r="B14" t="s">
        <v>28</v>
      </c>
      <c r="C14" s="7">
        <v>45098</v>
      </c>
      <c r="D14" s="5">
        <v>500</v>
      </c>
    </row>
    <row r="15" spans="1:4" x14ac:dyDescent="0.25">
      <c r="A15" t="s">
        <v>38</v>
      </c>
      <c r="B15" t="s">
        <v>30</v>
      </c>
      <c r="C15" s="7">
        <v>45098</v>
      </c>
      <c r="D15" s="5">
        <v>2875</v>
      </c>
    </row>
    <row r="16" spans="1:4" x14ac:dyDescent="0.25">
      <c r="A16" t="s">
        <v>41</v>
      </c>
      <c r="B16" t="s">
        <v>27</v>
      </c>
      <c r="C16" s="7">
        <v>45098</v>
      </c>
      <c r="D16" s="5">
        <v>1666.6666666666667</v>
      </c>
    </row>
    <row r="17" spans="1:4" x14ac:dyDescent="0.25">
      <c r="A17" t="s">
        <v>41</v>
      </c>
      <c r="B17" t="s">
        <v>28</v>
      </c>
      <c r="C17" s="7">
        <v>45098</v>
      </c>
      <c r="D17" s="5">
        <v>500</v>
      </c>
    </row>
    <row r="18" spans="1:4" x14ac:dyDescent="0.25">
      <c r="A18" t="s">
        <v>41</v>
      </c>
      <c r="B18" t="s">
        <v>30</v>
      </c>
      <c r="C18" s="7">
        <v>45098</v>
      </c>
      <c r="D18" s="5">
        <v>2875</v>
      </c>
    </row>
    <row r="19" spans="1:4" x14ac:dyDescent="0.25">
      <c r="A19" t="s">
        <v>40</v>
      </c>
      <c r="B19" t="s">
        <v>27</v>
      </c>
      <c r="C19" s="7">
        <v>45098</v>
      </c>
      <c r="D19" s="5">
        <v>1666.6666666666667</v>
      </c>
    </row>
    <row r="20" spans="1:4" x14ac:dyDescent="0.25">
      <c r="A20" t="s">
        <v>40</v>
      </c>
      <c r="B20" t="s">
        <v>28</v>
      </c>
      <c r="C20" s="7">
        <v>45098</v>
      </c>
      <c r="D20" s="5">
        <v>500</v>
      </c>
    </row>
    <row r="21" spans="1:4" x14ac:dyDescent="0.25">
      <c r="A21" t="s">
        <v>40</v>
      </c>
      <c r="B21" t="s">
        <v>29</v>
      </c>
      <c r="C21" s="7">
        <v>45098</v>
      </c>
      <c r="D21" s="5">
        <v>2300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E81B-5C02-4E8B-AB1D-7A396AA6B9BB}">
  <dimension ref="A1:C8"/>
  <sheetViews>
    <sheetView workbookViewId="0">
      <selection activeCell="C1" sqref="C1"/>
    </sheetView>
  </sheetViews>
  <sheetFormatPr baseColWidth="10" defaultRowHeight="15" x14ac:dyDescent="0.25"/>
  <cols>
    <col min="2" max="2" width="12.85546875" customWidth="1"/>
    <col min="3" max="3" width="15.42578125" customWidth="1"/>
  </cols>
  <sheetData>
    <row r="1" spans="1:3" x14ac:dyDescent="0.25">
      <c r="A1" s="3" t="s">
        <v>26</v>
      </c>
      <c r="B1" t="s">
        <v>33</v>
      </c>
      <c r="C1" t="s">
        <v>35</v>
      </c>
    </row>
    <row r="2" spans="1:3" x14ac:dyDescent="0.25">
      <c r="A2" t="s">
        <v>27</v>
      </c>
      <c r="B2" t="s">
        <v>31</v>
      </c>
      <c r="C2" t="s">
        <v>36</v>
      </c>
    </row>
    <row r="3" spans="1:3" x14ac:dyDescent="0.25">
      <c r="A3" t="s">
        <v>28</v>
      </c>
      <c r="B3" t="s">
        <v>32</v>
      </c>
      <c r="C3" t="s">
        <v>37</v>
      </c>
    </row>
    <row r="4" spans="1:3" x14ac:dyDescent="0.25">
      <c r="A4" t="s">
        <v>29</v>
      </c>
      <c r="C4" t="s">
        <v>38</v>
      </c>
    </row>
    <row r="5" spans="1:3" x14ac:dyDescent="0.25">
      <c r="A5" t="s">
        <v>30</v>
      </c>
      <c r="C5" t="s">
        <v>39</v>
      </c>
    </row>
    <row r="6" spans="1:3" x14ac:dyDescent="0.25">
      <c r="C6" t="s">
        <v>40</v>
      </c>
    </row>
    <row r="7" spans="1:3" x14ac:dyDescent="0.25">
      <c r="C7" t="s">
        <v>41</v>
      </c>
    </row>
    <row r="8" spans="1:3" x14ac:dyDescent="0.25">
      <c r="C8" t="s">
        <v>43</v>
      </c>
    </row>
  </sheetData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543B-5A97-4D29-8859-3CE90CBE2EDE}">
  <dimension ref="A1:H26"/>
  <sheetViews>
    <sheetView workbookViewId="0"/>
  </sheetViews>
  <sheetFormatPr baseColWidth="10" defaultRowHeight="15" x14ac:dyDescent="0.25"/>
  <sheetData>
    <row r="1" spans="1:8" x14ac:dyDescent="0.25">
      <c r="A1" t="s">
        <v>0</v>
      </c>
      <c r="F1" t="s">
        <v>11</v>
      </c>
    </row>
    <row r="2" spans="1:8" ht="45" x14ac:dyDescent="0.25">
      <c r="B2" s="1" t="s">
        <v>9</v>
      </c>
      <c r="C2" s="1" t="s">
        <v>10</v>
      </c>
      <c r="G2" s="1" t="s">
        <v>9</v>
      </c>
      <c r="H2" s="1" t="s">
        <v>10</v>
      </c>
    </row>
    <row r="3" spans="1:8" x14ac:dyDescent="0.25">
      <c r="A3" t="s">
        <v>1</v>
      </c>
      <c r="B3">
        <v>100000</v>
      </c>
      <c r="C3">
        <v>300000</v>
      </c>
      <c r="F3" t="s">
        <v>1</v>
      </c>
      <c r="G3">
        <v>25000</v>
      </c>
      <c r="H3">
        <v>80000</v>
      </c>
    </row>
    <row r="5" spans="1:8" ht="45" x14ac:dyDescent="0.25">
      <c r="A5" s="1" t="s">
        <v>2</v>
      </c>
      <c r="B5" s="2">
        <f>+B3*10/100</f>
        <v>10000</v>
      </c>
      <c r="C5" s="2">
        <f>+C3*10/100</f>
        <v>30000</v>
      </c>
      <c r="F5" s="1" t="s">
        <v>2</v>
      </c>
      <c r="G5" s="2">
        <f>+G3*10/100</f>
        <v>2500</v>
      </c>
      <c r="H5" s="2">
        <f>+H3*10/100</f>
        <v>8000</v>
      </c>
    </row>
    <row r="7" spans="1:8" x14ac:dyDescent="0.25">
      <c r="A7" t="s">
        <v>3</v>
      </c>
      <c r="F7" t="s">
        <v>3</v>
      </c>
    </row>
    <row r="8" spans="1:8" x14ac:dyDescent="0.25">
      <c r="A8" t="s">
        <v>4</v>
      </c>
      <c r="F8" t="s">
        <v>4</v>
      </c>
    </row>
    <row r="9" spans="1:8" x14ac:dyDescent="0.25">
      <c r="A9" t="s">
        <v>5</v>
      </c>
      <c r="F9" t="s">
        <v>5</v>
      </c>
    </row>
    <row r="10" spans="1:8" x14ac:dyDescent="0.25">
      <c r="A10" t="s">
        <v>6</v>
      </c>
      <c r="F10" t="s">
        <v>6</v>
      </c>
    </row>
    <row r="11" spans="1:8" x14ac:dyDescent="0.25">
      <c r="A11" t="s">
        <v>7</v>
      </c>
      <c r="F11" t="s">
        <v>7</v>
      </c>
    </row>
    <row r="12" spans="1:8" x14ac:dyDescent="0.25">
      <c r="A12" t="s">
        <v>8</v>
      </c>
    </row>
    <row r="16" spans="1:8" x14ac:dyDescent="0.25">
      <c r="A16" t="s">
        <v>12</v>
      </c>
      <c r="F16" t="s">
        <v>13</v>
      </c>
    </row>
    <row r="17" spans="1:8" ht="45" x14ac:dyDescent="0.25">
      <c r="B17" s="1" t="s">
        <v>9</v>
      </c>
      <c r="C17" s="1" t="s">
        <v>10</v>
      </c>
      <c r="G17" s="1" t="s">
        <v>9</v>
      </c>
      <c r="H17" s="1" t="s">
        <v>10</v>
      </c>
    </row>
    <row r="18" spans="1:8" x14ac:dyDescent="0.25">
      <c r="A18" t="s">
        <v>1</v>
      </c>
      <c r="B18">
        <v>115000</v>
      </c>
      <c r="C18">
        <v>100000</v>
      </c>
      <c r="F18" t="s">
        <v>1</v>
      </c>
      <c r="G18">
        <v>115000</v>
      </c>
      <c r="H18">
        <v>115000</v>
      </c>
    </row>
    <row r="20" spans="1:8" ht="45" x14ac:dyDescent="0.25">
      <c r="A20" s="1" t="s">
        <v>2</v>
      </c>
      <c r="B20" s="2">
        <f>+B18*10/100</f>
        <v>11500</v>
      </c>
      <c r="C20" s="2">
        <f>+C18*10/100</f>
        <v>10000</v>
      </c>
      <c r="F20" s="1" t="s">
        <v>2</v>
      </c>
      <c r="G20" s="2">
        <f>+G18*10/100</f>
        <v>11500</v>
      </c>
      <c r="H20" s="2">
        <f>+H18*10/100</f>
        <v>11500</v>
      </c>
    </row>
    <row r="22" spans="1:8" x14ac:dyDescent="0.25">
      <c r="A22" t="s">
        <v>3</v>
      </c>
      <c r="F22" t="s">
        <v>3</v>
      </c>
      <c r="G22">
        <f>+$B$5/4</f>
        <v>2500</v>
      </c>
      <c r="H22">
        <f>+$C$5/4</f>
        <v>7500</v>
      </c>
    </row>
    <row r="23" spans="1:8" x14ac:dyDescent="0.25">
      <c r="A23" t="s">
        <v>4</v>
      </c>
      <c r="F23" t="s">
        <v>4</v>
      </c>
      <c r="G23">
        <f>+$B$5/4</f>
        <v>2500</v>
      </c>
      <c r="H23">
        <f>+$C$5/4</f>
        <v>7500</v>
      </c>
    </row>
    <row r="24" spans="1:8" x14ac:dyDescent="0.25">
      <c r="A24" t="s">
        <v>5</v>
      </c>
      <c r="F24" t="s">
        <v>5</v>
      </c>
      <c r="G24">
        <f>+$B$5/4</f>
        <v>2500</v>
      </c>
      <c r="H24">
        <f>+$C$5/4</f>
        <v>7500</v>
      </c>
    </row>
    <row r="25" spans="1:8" x14ac:dyDescent="0.25">
      <c r="A25" t="s">
        <v>6</v>
      </c>
      <c r="F25" t="s">
        <v>6</v>
      </c>
      <c r="G25">
        <f>+$B$5/4</f>
        <v>2500</v>
      </c>
      <c r="H25">
        <f>+$C$5/4</f>
        <v>7500</v>
      </c>
    </row>
    <row r="26" spans="1:8" x14ac:dyDescent="0.25">
      <c r="A26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9BCA52-419B-4371-B729-C0143ECDEE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</vt:lpstr>
      <vt:lpstr>Somme due</vt:lpstr>
      <vt:lpstr>Paramètres</vt:lpstr>
      <vt:lpstr>Ancien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Toto</cp:lastModifiedBy>
  <dcterms:created xsi:type="dcterms:W3CDTF">2023-06-20T22:05:46Z</dcterms:created>
  <dcterms:modified xsi:type="dcterms:W3CDTF">2023-06-21T13:22:21Z</dcterms:modified>
</cp:coreProperties>
</file>