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5528" windowHeight="9060" tabRatio="647" firstSheet="1" activeTab="4"/>
  </bookViews>
  <sheets>
    <sheet name="Calendrier" sheetId="2" r:id="rId1"/>
    <sheet name="Réservations vendredi" sheetId="6" r:id="rId2"/>
    <sheet name="Réservations samedi" sheetId="8" state="hidden" r:id="rId3"/>
    <sheet name="Réservations dimanche" sheetId="5" r:id="rId4"/>
    <sheet name="Weekend" sheetId="7" r:id="rId5"/>
    <sheet name="Bilan réservations" sheetId="9" r:id="rId6"/>
    <sheet name="Calendrier Loisirs" sheetId="10" r:id="rId7"/>
    <sheet name="Feuil1" sheetId="11" state="hidden" r:id="rId8"/>
  </sheets>
  <externalReferences>
    <externalReference r:id="rId9"/>
  </externalReferences>
  <definedNames>
    <definedName name="Calendrier1" localSheetId="0">Calendrier!$A$14:$BE$305</definedName>
    <definedName name="_xlnm.Print_Titles" localSheetId="6">'Calendrier Loisirs'!$1:$2</definedName>
    <definedName name="_xlnm.Print_Titles" localSheetId="3">'Réservations dimanche'!$A:$B,'Réservations dimanche'!$1:$4</definedName>
    <definedName name="_xlnm.Print_Titles" localSheetId="2">'Réservations samedi'!$1:$4</definedName>
    <definedName name="_xlnm.Print_Titles" localSheetId="1">'Réservations vendredi'!$1:$4</definedName>
    <definedName name="_xlnm.Print_Titles" localSheetId="4">Weekend!$B:$B</definedName>
    <definedName name="_xlnm.Print_Area" localSheetId="5">'Bilan réservations'!$A$1:$G$14</definedName>
    <definedName name="_xlnm.Print_Area" localSheetId="6">'Calendrier Loisirs'!$A$1:$E$260</definedName>
    <definedName name="_xlnm.Print_Area" localSheetId="3">'Réservations dimanche'!$A$1:$O$55</definedName>
    <definedName name="_xlnm.Print_Area" localSheetId="2">'Réservations samedi'!$A$1:$F$49</definedName>
    <definedName name="_xlnm.Print_Area" localSheetId="1">'Réservations vendredi'!$A$1:$L$50</definedName>
    <definedName name="_xlnm.Print_Area" localSheetId="4">Weekend!$B$1:$AJ$42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A247" i="2" l="1"/>
  <c r="A248" i="2"/>
  <c r="A249" i="2"/>
  <c r="A250" i="2"/>
  <c r="A251" i="2"/>
  <c r="A252" i="2"/>
  <c r="A253" i="2"/>
  <c r="A254" i="2"/>
  <c r="A236" i="2"/>
  <c r="A237" i="2"/>
  <c r="A238" i="2"/>
  <c r="A245" i="2" s="1"/>
  <c r="A239" i="2"/>
  <c r="A246" i="2" s="1"/>
  <c r="A240" i="2"/>
  <c r="A241" i="2"/>
  <c r="A242" i="2"/>
  <c r="A243" i="2"/>
  <c r="A244" i="2"/>
  <c r="A231" i="2"/>
  <c r="A232" i="2"/>
  <c r="A233" i="2"/>
  <c r="A234" i="2"/>
  <c r="A235" i="2"/>
  <c r="L37" i="7"/>
  <c r="AR72" i="2" l="1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F178" i="2"/>
  <c r="AF179" i="2"/>
  <c r="AF180" i="2"/>
  <c r="AF181" i="2"/>
  <c r="AF182" i="2"/>
  <c r="AF183" i="2"/>
  <c r="AF184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I157" i="2"/>
  <c r="AI158" i="2"/>
  <c r="AI159" i="2"/>
  <c r="AI160" i="2"/>
  <c r="AI16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L136" i="2"/>
  <c r="AL137" i="2"/>
  <c r="AL138" i="2"/>
  <c r="AL139" i="2"/>
  <c r="AL140" i="2"/>
  <c r="AC114" i="2"/>
  <c r="AC115" i="2"/>
  <c r="AC116" i="2"/>
  <c r="AC117" i="2"/>
  <c r="AC118" i="2"/>
  <c r="AC119" i="2"/>
  <c r="AO100" i="2"/>
  <c r="AO101" i="2"/>
  <c r="AO102" i="2"/>
  <c r="AO103" i="2"/>
  <c r="AO104" i="2"/>
  <c r="AO105" i="2"/>
  <c r="AO106" i="2"/>
  <c r="AO107" i="2"/>
  <c r="AL101" i="2"/>
  <c r="AL102" i="2"/>
  <c r="AL103" i="2"/>
  <c r="AL104" i="2"/>
  <c r="AL105" i="2"/>
  <c r="AI85" i="2"/>
  <c r="AL86" i="2"/>
  <c r="AL73" i="2"/>
  <c r="AL74" i="2"/>
  <c r="AL75" i="2"/>
  <c r="AL76" i="2"/>
  <c r="AC52" i="2"/>
  <c r="AC53" i="2"/>
  <c r="AC54" i="2"/>
  <c r="AC55" i="2"/>
  <c r="AC56" i="2"/>
  <c r="AO52" i="2"/>
  <c r="AO53" i="2"/>
  <c r="AO54" i="2"/>
  <c r="AO55" i="2"/>
  <c r="AO56" i="2"/>
  <c r="AO31" i="2"/>
  <c r="AO32" i="2"/>
  <c r="AO33" i="2"/>
  <c r="AO34" i="2"/>
  <c r="AO35" i="2"/>
  <c r="AL45" i="2"/>
  <c r="AL46" i="2"/>
  <c r="AL47" i="2"/>
  <c r="AL48" i="2"/>
  <c r="AL49" i="2"/>
  <c r="AI44" i="2"/>
  <c r="AI45" i="2"/>
  <c r="AI46" i="2"/>
  <c r="AI47" i="2"/>
  <c r="AI48" i="2"/>
  <c r="T14" i="2"/>
  <c r="B36" i="6"/>
  <c r="B37" i="6"/>
  <c r="B38" i="6"/>
  <c r="B39" i="6"/>
  <c r="S220" i="2"/>
  <c r="S221" i="2"/>
  <c r="S222" i="2"/>
  <c r="S223" i="2"/>
  <c r="S224" i="2"/>
  <c r="S80" i="2"/>
  <c r="S81" i="2"/>
  <c r="S82" i="2"/>
  <c r="S83" i="2"/>
  <c r="S84" i="2"/>
  <c r="AL72" i="2"/>
  <c r="AR70" i="2"/>
  <c r="AR142" i="2"/>
  <c r="AR100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AI115" i="2"/>
  <c r="AI116" i="2"/>
  <c r="AI117" i="2"/>
  <c r="AI118" i="2"/>
  <c r="AI119" i="2"/>
  <c r="AC7" i="2"/>
  <c r="AF7" i="2"/>
  <c r="AI7" i="2"/>
  <c r="AL7" i="2"/>
  <c r="AO7" i="2"/>
  <c r="AR7" i="2"/>
  <c r="AU7" i="2"/>
  <c r="AC8" i="2"/>
  <c r="AF8" i="2"/>
  <c r="AI8" i="2"/>
  <c r="AL8" i="2"/>
  <c r="AO8" i="2"/>
  <c r="AR8" i="2"/>
  <c r="AU8" i="2"/>
  <c r="AC9" i="2"/>
  <c r="AF9" i="2"/>
  <c r="AI9" i="2"/>
  <c r="AL9" i="2"/>
  <c r="AO9" i="2"/>
  <c r="AR9" i="2"/>
  <c r="AU9" i="2"/>
  <c r="AC10" i="2"/>
  <c r="AF10" i="2"/>
  <c r="AI10" i="2"/>
  <c r="AL10" i="2"/>
  <c r="AO10" i="2"/>
  <c r="AR10" i="2"/>
  <c r="AU10" i="2"/>
  <c r="AC11" i="2"/>
  <c r="AF11" i="2"/>
  <c r="AI11" i="2"/>
  <c r="AL11" i="2"/>
  <c r="AO11" i="2"/>
  <c r="AR11" i="2"/>
  <c r="AU11" i="2"/>
  <c r="AC12" i="2"/>
  <c r="AF12" i="2"/>
  <c r="AI12" i="2"/>
  <c r="AL12" i="2"/>
  <c r="AO12" i="2"/>
  <c r="AR12" i="2"/>
  <c r="AU12" i="2"/>
  <c r="AC13" i="2"/>
  <c r="AF13" i="2"/>
  <c r="AI13" i="2"/>
  <c r="AL13" i="2"/>
  <c r="AO13" i="2"/>
  <c r="AR13" i="2"/>
  <c r="AU13" i="2"/>
  <c r="AC14" i="2"/>
  <c r="AF14" i="2"/>
  <c r="AI14" i="2"/>
  <c r="AL14" i="2"/>
  <c r="AO14" i="2"/>
  <c r="AR14" i="2"/>
  <c r="AU14" i="2"/>
  <c r="G7" i="2"/>
  <c r="J7" i="2"/>
  <c r="G8" i="2"/>
  <c r="J8" i="2"/>
  <c r="Z8" i="2" s="1"/>
  <c r="G9" i="2"/>
  <c r="J9" i="2"/>
  <c r="G10" i="2"/>
  <c r="J10" i="2"/>
  <c r="G11" i="2"/>
  <c r="J11" i="2"/>
  <c r="G12" i="2"/>
  <c r="J12" i="2"/>
  <c r="G13" i="2"/>
  <c r="J13" i="2"/>
  <c r="G14" i="2"/>
  <c r="J14" i="2"/>
  <c r="M7" i="2"/>
  <c r="M8" i="2"/>
  <c r="M9" i="2"/>
  <c r="M10" i="2"/>
  <c r="M11" i="2"/>
  <c r="M12" i="2"/>
  <c r="M13" i="2"/>
  <c r="M14" i="2"/>
  <c r="P7" i="2"/>
  <c r="S7" i="2"/>
  <c r="P8" i="2"/>
  <c r="S8" i="2"/>
  <c r="P9" i="2"/>
  <c r="S9" i="2"/>
  <c r="P10" i="2"/>
  <c r="S10" i="2"/>
  <c r="P11" i="2"/>
  <c r="S11" i="2"/>
  <c r="P12" i="2"/>
  <c r="S12" i="2"/>
  <c r="P13" i="2"/>
  <c r="S13" i="2"/>
  <c r="I3" i="7" a="1"/>
  <c r="I3" i="7" s="1"/>
  <c r="J3" i="7" a="1"/>
  <c r="J3" i="7" s="1"/>
  <c r="K3" i="7" s="1"/>
  <c r="L3" i="7" a="1"/>
  <c r="L3" i="7" s="1"/>
  <c r="M3" i="7" a="1"/>
  <c r="M3" i="7" s="1"/>
  <c r="N3" i="7" s="1"/>
  <c r="O3" i="7" a="1"/>
  <c r="O3" i="7" s="1"/>
  <c r="P3" i="7" a="1"/>
  <c r="P3" i="7" s="1"/>
  <c r="Q3" i="7" s="1"/>
  <c r="X3" i="7"/>
  <c r="Y3" i="7" a="1"/>
  <c r="Y3" i="7" s="1"/>
  <c r="Z3" i="7" a="1"/>
  <c r="Z3" i="7" s="1"/>
  <c r="AA3" i="7" s="1"/>
  <c r="AB3" i="7" a="1"/>
  <c r="AB3" i="7" s="1"/>
  <c r="AC3" i="7" a="1"/>
  <c r="AC3" i="7" s="1"/>
  <c r="AD3" i="7" s="1"/>
  <c r="W3" i="7" s="1"/>
  <c r="AE3" i="7" a="1"/>
  <c r="AE3" i="7" s="1"/>
  <c r="AF3" i="7" a="1"/>
  <c r="AF3" i="7" s="1"/>
  <c r="AG3" i="7" s="1"/>
  <c r="AH3" i="7" a="1"/>
  <c r="AH3" i="7" s="1"/>
  <c r="AI3" i="7" a="1"/>
  <c r="AI3" i="7" s="1"/>
  <c r="AJ3" i="7" s="1"/>
  <c r="AK3" i="7" a="1"/>
  <c r="AK3" i="7" s="1"/>
  <c r="AL3" i="7" a="1"/>
  <c r="AL3" i="7" s="1"/>
  <c r="AN3" i="7" a="1"/>
  <c r="AN3" i="7" s="1"/>
  <c r="AO3" i="7" a="1"/>
  <c r="AO3" i="7" s="1"/>
  <c r="AQ3" i="7" a="1"/>
  <c r="AQ3" i="7" s="1"/>
  <c r="AR3" i="7" a="1"/>
  <c r="AR3" i="7" s="1"/>
  <c r="F3" i="7" a="1"/>
  <c r="F3" i="7" s="1"/>
  <c r="G3" i="7" a="1"/>
  <c r="G3" i="7" s="1"/>
  <c r="F4" i="7" a="1"/>
  <c r="F4" i="7" s="1"/>
  <c r="G4" i="7" a="1"/>
  <c r="G4" i="7" s="1"/>
  <c r="C3" i="7" a="1"/>
  <c r="C3" i="7" s="1"/>
  <c r="D3" i="7" a="1"/>
  <c r="D3" i="7" s="1"/>
  <c r="R3" i="7" l="1"/>
  <c r="T13" i="2"/>
  <c r="T12" i="2"/>
  <c r="T11" i="2"/>
  <c r="T10" i="2"/>
  <c r="T9" i="2"/>
  <c r="T8" i="2"/>
  <c r="T7" i="2"/>
  <c r="Z13" i="2"/>
  <c r="Z12" i="2"/>
  <c r="Z11" i="2"/>
  <c r="Z10" i="2"/>
  <c r="Z9" i="2"/>
  <c r="Z7" i="2"/>
  <c r="Y13" i="2"/>
  <c r="U13" i="2"/>
  <c r="Y12" i="2"/>
  <c r="U12" i="2"/>
  <c r="Y11" i="2"/>
  <c r="U11" i="2"/>
  <c r="Y10" i="2"/>
  <c r="U10" i="2"/>
  <c r="Y9" i="2"/>
  <c r="U9" i="2"/>
  <c r="Y8" i="2"/>
  <c r="U8" i="2"/>
  <c r="Y7" i="2"/>
  <c r="U7" i="2"/>
  <c r="S3" i="7"/>
  <c r="T3" i="7" s="1"/>
  <c r="V7" i="2" l="1"/>
  <c r="V8" i="2"/>
  <c r="V9" i="2"/>
  <c r="V10" i="2"/>
  <c r="V11" i="2"/>
  <c r="V12" i="2"/>
  <c r="V13" i="2"/>
  <c r="AC51" i="2"/>
  <c r="AO51" i="2"/>
  <c r="P44" i="2"/>
  <c r="AO30" i="2"/>
  <c r="AI84" i="2"/>
  <c r="AF5" i="7" a="1"/>
  <c r="AF5" i="7" s="1"/>
  <c r="AF6" i="7" a="1"/>
  <c r="AF6" i="7" s="1"/>
  <c r="AG6" i="7" s="1"/>
  <c r="AF7" i="7" a="1"/>
  <c r="AF7" i="7" s="1"/>
  <c r="AG7" i="7" s="1"/>
  <c r="AF8" i="7" a="1"/>
  <c r="AF8" i="7" s="1"/>
  <c r="AG8" i="7" s="1"/>
  <c r="AF9" i="7" a="1"/>
  <c r="AF9" i="7" s="1"/>
  <c r="AF10" i="7" a="1"/>
  <c r="AF10" i="7" s="1"/>
  <c r="AG10" i="7" s="1"/>
  <c r="AF11" i="7" a="1"/>
  <c r="AF11" i="7" s="1"/>
  <c r="AG11" i="7" s="1"/>
  <c r="AF12" i="7" a="1"/>
  <c r="AF12" i="7" s="1"/>
  <c r="AF13" i="7" a="1"/>
  <c r="AF13" i="7" s="1"/>
  <c r="AF14" i="7" a="1"/>
  <c r="AF14" i="7" s="1"/>
  <c r="AG14" i="7" s="1"/>
  <c r="AF15" i="7" a="1"/>
  <c r="AF15" i="7" s="1"/>
  <c r="AG15" i="7" s="1"/>
  <c r="AF16" i="7" a="1"/>
  <c r="AF16" i="7" s="1"/>
  <c r="AG16" i="7" s="1"/>
  <c r="AF4" i="7" a="1"/>
  <c r="AF4" i="7" s="1"/>
  <c r="AE5" i="7" a="1"/>
  <c r="AE5" i="7" s="1"/>
  <c r="AE6" i="7" a="1"/>
  <c r="AE6" i="7" s="1"/>
  <c r="AE7" i="7" a="1"/>
  <c r="AE7" i="7" s="1"/>
  <c r="AE8" i="7" a="1"/>
  <c r="AE8" i="7" s="1"/>
  <c r="AE9" i="7" a="1"/>
  <c r="AE9" i="7" s="1"/>
  <c r="AE10" i="7" a="1"/>
  <c r="AE10" i="7" s="1"/>
  <c r="AE11" i="7" a="1"/>
  <c r="AE11" i="7" s="1"/>
  <c r="AE12" i="7" a="1"/>
  <c r="AE12" i="7" s="1"/>
  <c r="AE13" i="7" a="1"/>
  <c r="AE13" i="7" s="1"/>
  <c r="AE14" i="7" a="1"/>
  <c r="AE14" i="7" s="1"/>
  <c r="AE15" i="7" a="1"/>
  <c r="AE15" i="7" s="1"/>
  <c r="AE16" i="7" a="1"/>
  <c r="AE16" i="7" s="1"/>
  <c r="AE4" i="7" a="1"/>
  <c r="AE4" i="7" s="1"/>
  <c r="D12" i="7" a="1"/>
  <c r="D12" i="7" s="1"/>
  <c r="C12" i="7" a="1"/>
  <c r="C12" i="7" s="1"/>
  <c r="C16" i="7" a="1"/>
  <c r="C16" i="7" s="1"/>
  <c r="D16" i="7" a="1"/>
  <c r="D16" i="7" s="1"/>
  <c r="D4" i="7" a="1"/>
  <c r="D4" i="7" s="1"/>
  <c r="E4" i="7" s="1"/>
  <c r="D5" i="7" a="1"/>
  <c r="D5" i="7" s="1"/>
  <c r="E5" i="7" s="1"/>
  <c r="D6" i="7" a="1"/>
  <c r="D6" i="7" s="1"/>
  <c r="E6" i="7" s="1"/>
  <c r="D7" i="7" a="1"/>
  <c r="D7" i="7" s="1"/>
  <c r="D8" i="7" a="1"/>
  <c r="D8" i="7" s="1"/>
  <c r="E8" i="7" s="1"/>
  <c r="D9" i="7" a="1"/>
  <c r="D9" i="7" s="1"/>
  <c r="E9" i="7" s="1"/>
  <c r="C4" i="7" a="1"/>
  <c r="C4" i="7" s="1"/>
  <c r="C5" i="7" a="1"/>
  <c r="C5" i="7" s="1"/>
  <c r="C6" i="7" a="1"/>
  <c r="C6" i="7" s="1"/>
  <c r="C7" i="7" a="1"/>
  <c r="C7" i="7" s="1"/>
  <c r="C8" i="7" a="1"/>
  <c r="C8" i="7" s="1"/>
  <c r="C9" i="7" a="1"/>
  <c r="C9" i="7" s="1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1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5" i="7" a="1"/>
  <c r="AR5" i="7" s="1"/>
  <c r="AR6" i="7" a="1"/>
  <c r="AR6" i="7" s="1"/>
  <c r="AR7" i="7" a="1"/>
  <c r="AR7" i="7" s="1"/>
  <c r="AR8" i="7" a="1"/>
  <c r="AR8" i="7" s="1"/>
  <c r="AR9" i="7" a="1"/>
  <c r="AR9" i="7" s="1"/>
  <c r="AR10" i="7" a="1"/>
  <c r="AR10" i="7" s="1"/>
  <c r="AR11" i="7" a="1"/>
  <c r="AR11" i="7" s="1"/>
  <c r="AR13" i="7" a="1"/>
  <c r="AR13" i="7" s="1"/>
  <c r="AR14" i="7" a="1"/>
  <c r="AR14" i="7" s="1"/>
  <c r="AR15" i="7" a="1"/>
  <c r="AR15" i="7" s="1"/>
  <c r="AR16" i="7" a="1"/>
  <c r="AR16" i="7" s="1"/>
  <c r="AR4" i="7" a="1"/>
  <c r="AR4" i="7" s="1"/>
  <c r="AQ5" i="7" a="1"/>
  <c r="AQ5" i="7" s="1"/>
  <c r="AQ6" i="7" a="1"/>
  <c r="AQ6" i="7" s="1"/>
  <c r="AQ7" i="7" a="1"/>
  <c r="AQ7" i="7" s="1"/>
  <c r="AQ8" i="7" a="1"/>
  <c r="AQ8" i="7" s="1"/>
  <c r="AQ9" i="7" a="1"/>
  <c r="AQ9" i="7" s="1"/>
  <c r="AQ10" i="7" a="1"/>
  <c r="AQ10" i="7" s="1"/>
  <c r="AQ11" i="7" a="1"/>
  <c r="AQ11" i="7" s="1"/>
  <c r="AQ13" i="7" a="1"/>
  <c r="AQ13" i="7" s="1"/>
  <c r="AQ14" i="7" a="1"/>
  <c r="AQ14" i="7" s="1"/>
  <c r="AQ15" i="7" a="1"/>
  <c r="AQ15" i="7" s="1"/>
  <c r="AQ16" i="7" a="1"/>
  <c r="AQ16" i="7" s="1"/>
  <c r="AQ4" i="7" a="1"/>
  <c r="AQ4" i="7" s="1"/>
  <c r="AO5" i="7" a="1"/>
  <c r="AO5" i="7" s="1"/>
  <c r="AO6" i="7" a="1"/>
  <c r="AO6" i="7" s="1"/>
  <c r="AO7" i="7" a="1"/>
  <c r="AO7" i="7" s="1"/>
  <c r="AO8" i="7" a="1"/>
  <c r="AO8" i="7" s="1"/>
  <c r="AO9" i="7" a="1"/>
  <c r="AO9" i="7" s="1"/>
  <c r="AO10" i="7" a="1"/>
  <c r="AO10" i="7" s="1"/>
  <c r="AO11" i="7" a="1"/>
  <c r="AO11" i="7" s="1"/>
  <c r="AO13" i="7" a="1"/>
  <c r="AO13" i="7" s="1"/>
  <c r="AO14" i="7" a="1"/>
  <c r="AO14" i="7" s="1"/>
  <c r="AO15" i="7" a="1"/>
  <c r="AO15" i="7" s="1"/>
  <c r="AO16" i="7" a="1"/>
  <c r="AO16" i="7" s="1"/>
  <c r="AO4" i="7" a="1"/>
  <c r="AO4" i="7" s="1"/>
  <c r="AN5" i="7" a="1"/>
  <c r="AN5" i="7" s="1"/>
  <c r="AN6" i="7" a="1"/>
  <c r="AN6" i="7" s="1"/>
  <c r="AN7" i="7" a="1"/>
  <c r="AN7" i="7" s="1"/>
  <c r="AN8" i="7" a="1"/>
  <c r="AN8" i="7" s="1"/>
  <c r="AN9" i="7" a="1"/>
  <c r="AN9" i="7" s="1"/>
  <c r="AN10" i="7" a="1"/>
  <c r="AN10" i="7" s="1"/>
  <c r="AN11" i="7" a="1"/>
  <c r="AN11" i="7" s="1"/>
  <c r="AN13" i="7" a="1"/>
  <c r="AN13" i="7" s="1"/>
  <c r="AN14" i="7" a="1"/>
  <c r="AN14" i="7" s="1"/>
  <c r="AN15" i="7" a="1"/>
  <c r="AN15" i="7" s="1"/>
  <c r="AN16" i="7" a="1"/>
  <c r="AN16" i="7" s="1"/>
  <c r="AN4" i="7" a="1"/>
  <c r="AN4" i="7" s="1"/>
  <c r="AL5" i="7" a="1"/>
  <c r="AL5" i="7" s="1"/>
  <c r="AL6" i="7" a="1"/>
  <c r="AL6" i="7" s="1"/>
  <c r="AL7" i="7" a="1"/>
  <c r="AL7" i="7" s="1"/>
  <c r="AL8" i="7" a="1"/>
  <c r="AL8" i="7" s="1"/>
  <c r="AL9" i="7" a="1"/>
  <c r="AL9" i="7" s="1"/>
  <c r="AL10" i="7" a="1"/>
  <c r="AL10" i="7" s="1"/>
  <c r="AL11" i="7" a="1"/>
  <c r="AL11" i="7" s="1"/>
  <c r="AL13" i="7" a="1"/>
  <c r="AL13" i="7" s="1"/>
  <c r="AL14" i="7" a="1"/>
  <c r="AL14" i="7" s="1"/>
  <c r="AL15" i="7" a="1"/>
  <c r="AL15" i="7" s="1"/>
  <c r="AL16" i="7" a="1"/>
  <c r="AL16" i="7" s="1"/>
  <c r="AL4" i="7" a="1"/>
  <c r="AL4" i="7" s="1"/>
  <c r="AK5" i="7" a="1"/>
  <c r="AK5" i="7" s="1"/>
  <c r="AK6" i="7" a="1"/>
  <c r="AK6" i="7" s="1"/>
  <c r="AK7" i="7" a="1"/>
  <c r="AK7" i="7" s="1"/>
  <c r="AK8" i="7" a="1"/>
  <c r="AK8" i="7" s="1"/>
  <c r="AK9" i="7" a="1"/>
  <c r="AK9" i="7" s="1"/>
  <c r="AK10" i="7" a="1"/>
  <c r="AK10" i="7" s="1"/>
  <c r="AK11" i="7" a="1"/>
  <c r="AK11" i="7" s="1"/>
  <c r="AK13" i="7" a="1"/>
  <c r="AK13" i="7" s="1"/>
  <c r="AK14" i="7" a="1"/>
  <c r="AK14" i="7" s="1"/>
  <c r="AK15" i="7" a="1"/>
  <c r="AK15" i="7" s="1"/>
  <c r="AK16" i="7" a="1"/>
  <c r="AK16" i="7" s="1"/>
  <c r="AK4" i="7" a="1"/>
  <c r="AK4" i="7" s="1"/>
  <c r="AI5" i="7" a="1"/>
  <c r="AI5" i="7" s="1"/>
  <c r="AI6" i="7" a="1"/>
  <c r="AI6" i="7" s="1"/>
  <c r="AJ6" i="7" s="1"/>
  <c r="AI7" i="7" a="1"/>
  <c r="AI7" i="7" s="1"/>
  <c r="AJ7" i="7" s="1"/>
  <c r="AI8" i="7" a="1"/>
  <c r="AI8" i="7" s="1"/>
  <c r="AJ8" i="7" s="1"/>
  <c r="AI9" i="7" a="1"/>
  <c r="AI9" i="7" s="1"/>
  <c r="AJ9" i="7" s="1"/>
  <c r="AI10" i="7" a="1"/>
  <c r="AI10" i="7" s="1"/>
  <c r="AJ10" i="7" s="1"/>
  <c r="AI11" i="7" a="1"/>
  <c r="AI11" i="7" s="1"/>
  <c r="AJ11" i="7" s="1"/>
  <c r="AI13" i="7" a="1"/>
  <c r="AI13" i="7" s="1"/>
  <c r="AJ13" i="7" s="1"/>
  <c r="AI14" i="7" a="1"/>
  <c r="AI14" i="7" s="1"/>
  <c r="AJ14" i="7" s="1"/>
  <c r="AI15" i="7" a="1"/>
  <c r="AI15" i="7" s="1"/>
  <c r="AJ15" i="7" s="1"/>
  <c r="AI16" i="7" a="1"/>
  <c r="AI16" i="7" s="1"/>
  <c r="AJ16" i="7" s="1"/>
  <c r="AI4" i="7" a="1"/>
  <c r="AI4" i="7" s="1"/>
  <c r="AJ4" i="7" s="1"/>
  <c r="AH5" i="7" a="1"/>
  <c r="AH5" i="7" s="1"/>
  <c r="AH6" i="7" a="1"/>
  <c r="AH6" i="7" s="1"/>
  <c r="AH7" i="7" a="1"/>
  <c r="AH7" i="7" s="1"/>
  <c r="AH8" i="7" a="1"/>
  <c r="AH8" i="7" s="1"/>
  <c r="AH9" i="7" a="1"/>
  <c r="AH9" i="7" s="1"/>
  <c r="AH10" i="7" a="1"/>
  <c r="AH10" i="7" s="1"/>
  <c r="AH11" i="7" a="1"/>
  <c r="AH11" i="7" s="1"/>
  <c r="AH13" i="7" a="1"/>
  <c r="AH13" i="7" s="1"/>
  <c r="AH14" i="7" a="1"/>
  <c r="AH14" i="7" s="1"/>
  <c r="AH15" i="7" a="1"/>
  <c r="AH15" i="7" s="1"/>
  <c r="AH16" i="7" a="1"/>
  <c r="AH16" i="7" s="1"/>
  <c r="AH4" i="7" a="1"/>
  <c r="AH4" i="7" s="1"/>
  <c r="AC5" i="7" a="1"/>
  <c r="AC5" i="7" s="1"/>
  <c r="AD5" i="7" s="1"/>
  <c r="W5" i="7" s="1"/>
  <c r="AC6" i="7" a="1"/>
  <c r="AC6" i="7" s="1"/>
  <c r="AD6" i="7" s="1"/>
  <c r="W6" i="7" s="1"/>
  <c r="AC7" i="7" a="1"/>
  <c r="AC7" i="7" s="1"/>
  <c r="AD7" i="7" s="1"/>
  <c r="W7" i="7" s="1"/>
  <c r="AC8" i="7" a="1"/>
  <c r="AC8" i="7" s="1"/>
  <c r="AD8" i="7" s="1"/>
  <c r="W8" i="7" s="1"/>
  <c r="AC9" i="7" a="1"/>
  <c r="AC9" i="7" s="1"/>
  <c r="AD9" i="7" s="1"/>
  <c r="W9" i="7" s="1"/>
  <c r="AC10" i="7" a="1"/>
  <c r="AC10" i="7" s="1"/>
  <c r="AD10" i="7" s="1"/>
  <c r="W10" i="7" s="1"/>
  <c r="AC11" i="7" a="1"/>
  <c r="AC11" i="7" s="1"/>
  <c r="AD11" i="7" s="1"/>
  <c r="W11" i="7" s="1"/>
  <c r="AC13" i="7" a="1"/>
  <c r="AC13" i="7" s="1"/>
  <c r="AD13" i="7" s="1"/>
  <c r="W13" i="7" s="1"/>
  <c r="AC14" i="7" a="1"/>
  <c r="AC14" i="7" s="1"/>
  <c r="AD14" i="7" s="1"/>
  <c r="W14" i="7" s="1"/>
  <c r="AC15" i="7" a="1"/>
  <c r="AC15" i="7" s="1"/>
  <c r="AD15" i="7" s="1"/>
  <c r="W15" i="7" s="1"/>
  <c r="AC16" i="7" a="1"/>
  <c r="AC16" i="7" s="1"/>
  <c r="AD16" i="7" s="1"/>
  <c r="W16" i="7" s="1"/>
  <c r="AC4" i="7" a="1"/>
  <c r="AC4" i="7" s="1"/>
  <c r="AD4" i="7" s="1"/>
  <c r="W4" i="7" s="1"/>
  <c r="AB5" i="7" a="1"/>
  <c r="AB5" i="7" s="1"/>
  <c r="AB6" i="7" a="1"/>
  <c r="AB6" i="7" s="1"/>
  <c r="AB7" i="7" a="1"/>
  <c r="AB7" i="7" s="1"/>
  <c r="AB8" i="7" a="1"/>
  <c r="AB8" i="7" s="1"/>
  <c r="AB9" i="7" a="1"/>
  <c r="AB9" i="7" s="1"/>
  <c r="AB10" i="7" a="1"/>
  <c r="AB10" i="7" s="1"/>
  <c r="AB11" i="7" a="1"/>
  <c r="AB11" i="7" s="1"/>
  <c r="AB13" i="7" a="1"/>
  <c r="AB13" i="7" s="1"/>
  <c r="AB14" i="7" a="1"/>
  <c r="AB14" i="7" s="1"/>
  <c r="AB15" i="7" a="1"/>
  <c r="AB15" i="7" s="1"/>
  <c r="AB16" i="7" a="1"/>
  <c r="AB16" i="7" s="1"/>
  <c r="AB4" i="7" a="1"/>
  <c r="AB4" i="7" s="1"/>
  <c r="Z5" i="7" a="1"/>
  <c r="Z5" i="7" s="1"/>
  <c r="AA5" i="7" s="1"/>
  <c r="Z6" i="7" a="1"/>
  <c r="Z6" i="7" s="1"/>
  <c r="AA6" i="7" s="1"/>
  <c r="Z7" i="7" a="1"/>
  <c r="Z7" i="7" s="1"/>
  <c r="AA7" i="7" s="1"/>
  <c r="Z8" i="7" a="1"/>
  <c r="Z8" i="7" s="1"/>
  <c r="AA8" i="7" s="1"/>
  <c r="Z9" i="7" a="1"/>
  <c r="Z9" i="7" s="1"/>
  <c r="AA9" i="7" s="1"/>
  <c r="Z10" i="7" a="1"/>
  <c r="Z10" i="7" s="1"/>
  <c r="AA10" i="7" s="1"/>
  <c r="Z11" i="7" a="1"/>
  <c r="Z11" i="7" s="1"/>
  <c r="AA11" i="7" s="1"/>
  <c r="Z13" i="7" a="1"/>
  <c r="Z13" i="7" s="1"/>
  <c r="AA13" i="7" s="1"/>
  <c r="Z14" i="7" a="1"/>
  <c r="Z14" i="7" s="1"/>
  <c r="Z15" i="7" a="1"/>
  <c r="Z15" i="7" s="1"/>
  <c r="AA15" i="7" s="1"/>
  <c r="Z16" i="7" a="1"/>
  <c r="Z16" i="7" s="1"/>
  <c r="AA16" i="7" s="1"/>
  <c r="Z4" i="7" a="1"/>
  <c r="Z4" i="7" s="1"/>
  <c r="AA4" i="7" s="1"/>
  <c r="Y5" i="7" a="1"/>
  <c r="Y5" i="7" s="1"/>
  <c r="Y6" i="7" a="1"/>
  <c r="Y6" i="7" s="1"/>
  <c r="Y7" i="7" a="1"/>
  <c r="Y7" i="7" s="1"/>
  <c r="Y8" i="7" a="1"/>
  <c r="Y8" i="7" s="1"/>
  <c r="Y9" i="7" a="1"/>
  <c r="Y9" i="7" s="1"/>
  <c r="Y10" i="7" a="1"/>
  <c r="Y10" i="7" s="1"/>
  <c r="Y11" i="7" a="1"/>
  <c r="Y11" i="7" s="1"/>
  <c r="Y13" i="7" a="1"/>
  <c r="Y13" i="7" s="1"/>
  <c r="Y14" i="7" a="1"/>
  <c r="Y14" i="7" s="1"/>
  <c r="Y15" i="7" a="1"/>
  <c r="Y15" i="7" s="1"/>
  <c r="Y16" i="7" a="1"/>
  <c r="Y16" i="7" s="1"/>
  <c r="Y4" i="7" a="1"/>
  <c r="Y4" i="7" s="1"/>
  <c r="P5" i="7" a="1"/>
  <c r="P5" i="7" s="1"/>
  <c r="Q5" i="7" s="1"/>
  <c r="P6" i="7" a="1"/>
  <c r="P6" i="7" s="1"/>
  <c r="Q6" i="7" s="1"/>
  <c r="P7" i="7" a="1"/>
  <c r="P7" i="7" s="1"/>
  <c r="Q7" i="7" s="1"/>
  <c r="P8" i="7" a="1"/>
  <c r="P8" i="7" s="1"/>
  <c r="Q8" i="7" s="1"/>
  <c r="P9" i="7" a="1"/>
  <c r="P9" i="7" s="1"/>
  <c r="Q9" i="7" s="1"/>
  <c r="P10" i="7" a="1"/>
  <c r="P10" i="7" s="1"/>
  <c r="Q10" i="7" s="1"/>
  <c r="P11" i="7" a="1"/>
  <c r="P11" i="7" s="1"/>
  <c r="Q11" i="7" s="1"/>
  <c r="P13" i="7" a="1"/>
  <c r="P13" i="7" s="1"/>
  <c r="Q13" i="7" s="1"/>
  <c r="P14" i="7" a="1"/>
  <c r="P14" i="7" s="1"/>
  <c r="Q14" i="7" s="1"/>
  <c r="P15" i="7" a="1"/>
  <c r="P15" i="7" s="1"/>
  <c r="Q15" i="7" s="1"/>
  <c r="P16" i="7" a="1"/>
  <c r="P16" i="7" s="1"/>
  <c r="Q16" i="7" s="1"/>
  <c r="P4" i="7" a="1"/>
  <c r="P4" i="7" s="1"/>
  <c r="Q4" i="7" s="1"/>
  <c r="O5" i="7" a="1"/>
  <c r="O5" i="7" s="1"/>
  <c r="O6" i="7" a="1"/>
  <c r="O6" i="7" s="1"/>
  <c r="O7" i="7" a="1"/>
  <c r="O7" i="7" s="1"/>
  <c r="O8" i="7" a="1"/>
  <c r="O8" i="7" s="1"/>
  <c r="O9" i="7" a="1"/>
  <c r="O9" i="7" s="1"/>
  <c r="O10" i="7" a="1"/>
  <c r="O10" i="7" s="1"/>
  <c r="O11" i="7" a="1"/>
  <c r="O11" i="7" s="1"/>
  <c r="O13" i="7" a="1"/>
  <c r="O13" i="7" s="1"/>
  <c r="O14" i="7" a="1"/>
  <c r="O14" i="7" s="1"/>
  <c r="O15" i="7" a="1"/>
  <c r="O15" i="7" s="1"/>
  <c r="O16" i="7" a="1"/>
  <c r="O16" i="7" s="1"/>
  <c r="O4" i="7" a="1"/>
  <c r="O4" i="7" s="1"/>
  <c r="M5" i="7" a="1"/>
  <c r="M5" i="7" s="1"/>
  <c r="N5" i="7" s="1"/>
  <c r="M6" i="7" a="1"/>
  <c r="M6" i="7" s="1"/>
  <c r="N6" i="7" s="1"/>
  <c r="M7" i="7" a="1"/>
  <c r="M7" i="7" s="1"/>
  <c r="N7" i="7" s="1"/>
  <c r="M8" i="7" a="1"/>
  <c r="M8" i="7" s="1"/>
  <c r="N8" i="7" s="1"/>
  <c r="M9" i="7" a="1"/>
  <c r="M9" i="7" s="1"/>
  <c r="N9" i="7" s="1"/>
  <c r="M10" i="7" a="1"/>
  <c r="M10" i="7" s="1"/>
  <c r="N10" i="7" s="1"/>
  <c r="M11" i="7" a="1"/>
  <c r="M11" i="7" s="1"/>
  <c r="N11" i="7" s="1"/>
  <c r="M13" i="7" a="1"/>
  <c r="M13" i="7" s="1"/>
  <c r="N13" i="7" s="1"/>
  <c r="M14" i="7" a="1"/>
  <c r="M14" i="7" s="1"/>
  <c r="N14" i="7" s="1"/>
  <c r="M15" i="7" a="1"/>
  <c r="M15" i="7" s="1"/>
  <c r="N15" i="7" s="1"/>
  <c r="M16" i="7" a="1"/>
  <c r="M16" i="7" s="1"/>
  <c r="N16" i="7" s="1"/>
  <c r="M4" i="7" a="1"/>
  <c r="M4" i="7" s="1"/>
  <c r="N4" i="7" s="1"/>
  <c r="L5" i="7" a="1"/>
  <c r="L5" i="7" s="1"/>
  <c r="L6" i="7" a="1"/>
  <c r="L6" i="7" s="1"/>
  <c r="L7" i="7" a="1"/>
  <c r="L7" i="7" s="1"/>
  <c r="L8" i="7" a="1"/>
  <c r="L8" i="7" s="1"/>
  <c r="L9" i="7" a="1"/>
  <c r="L9" i="7" s="1"/>
  <c r="L10" i="7" a="1"/>
  <c r="L10" i="7" s="1"/>
  <c r="L11" i="7" a="1"/>
  <c r="L11" i="7" s="1"/>
  <c r="L13" i="7" a="1"/>
  <c r="L13" i="7" s="1"/>
  <c r="L14" i="7" a="1"/>
  <c r="L14" i="7" s="1"/>
  <c r="L15" i="7" a="1"/>
  <c r="L15" i="7" s="1"/>
  <c r="L16" i="7" a="1"/>
  <c r="L16" i="7" s="1"/>
  <c r="L4" i="7" a="1"/>
  <c r="L4" i="7" s="1"/>
  <c r="J5" i="7" a="1"/>
  <c r="J5" i="7" s="1"/>
  <c r="K5" i="7" s="1"/>
  <c r="J6" i="7" a="1"/>
  <c r="J6" i="7" s="1"/>
  <c r="K6" i="7" s="1"/>
  <c r="J7" i="7" a="1"/>
  <c r="J7" i="7" s="1"/>
  <c r="J8" i="7" a="1"/>
  <c r="J8" i="7" s="1"/>
  <c r="K8" i="7" s="1"/>
  <c r="J9" i="7" a="1"/>
  <c r="J9" i="7" s="1"/>
  <c r="K9" i="7" s="1"/>
  <c r="J10" i="7" a="1"/>
  <c r="J10" i="7" s="1"/>
  <c r="K10" i="7" s="1"/>
  <c r="J11" i="7" a="1"/>
  <c r="J11" i="7" s="1"/>
  <c r="K11" i="7" s="1"/>
  <c r="J13" i="7" a="1"/>
  <c r="J13" i="7" s="1"/>
  <c r="K13" i="7" s="1"/>
  <c r="J14" i="7" a="1"/>
  <c r="J14" i="7" s="1"/>
  <c r="K14" i="7" s="1"/>
  <c r="J15" i="7" a="1"/>
  <c r="J15" i="7" s="1"/>
  <c r="K15" i="7" s="1"/>
  <c r="J16" i="7" a="1"/>
  <c r="J16" i="7" s="1"/>
  <c r="K16" i="7" s="1"/>
  <c r="R16" i="7" s="1"/>
  <c r="J4" i="7" a="1"/>
  <c r="J4" i="7" s="1"/>
  <c r="K4" i="7" s="1"/>
  <c r="R4" i="7" s="1"/>
  <c r="I5" i="7" a="1"/>
  <c r="I5" i="7" s="1"/>
  <c r="I6" i="7" a="1"/>
  <c r="I6" i="7" s="1"/>
  <c r="I7" i="7" a="1"/>
  <c r="I7" i="7" s="1"/>
  <c r="I8" i="7" a="1"/>
  <c r="I8" i="7" s="1"/>
  <c r="I9" i="7" a="1"/>
  <c r="I9" i="7" s="1"/>
  <c r="I10" i="7" a="1"/>
  <c r="I10" i="7" s="1"/>
  <c r="I11" i="7" a="1"/>
  <c r="I11" i="7" s="1"/>
  <c r="I13" i="7" a="1"/>
  <c r="I13" i="7" s="1"/>
  <c r="I14" i="7" a="1"/>
  <c r="I14" i="7" s="1"/>
  <c r="I15" i="7" a="1"/>
  <c r="I15" i="7" s="1"/>
  <c r="I16" i="7" a="1"/>
  <c r="I16" i="7" s="1"/>
  <c r="I4" i="7" a="1"/>
  <c r="I4" i="7" s="1"/>
  <c r="G5" i="7" a="1"/>
  <c r="G5" i="7" s="1"/>
  <c r="H5" i="7" s="1"/>
  <c r="G6" i="7" a="1"/>
  <c r="G6" i="7" s="1"/>
  <c r="H6" i="7" s="1"/>
  <c r="G7" i="7" a="1"/>
  <c r="G7" i="7" s="1"/>
  <c r="H7" i="7" s="1"/>
  <c r="G8" i="7" a="1"/>
  <c r="G8" i="7" s="1"/>
  <c r="H8" i="7" s="1"/>
  <c r="G9" i="7" a="1"/>
  <c r="G9" i="7" s="1"/>
  <c r="H9" i="7" s="1"/>
  <c r="G10" i="7" a="1"/>
  <c r="G10" i="7" s="1"/>
  <c r="H10" i="7" s="1"/>
  <c r="G11" i="7" a="1"/>
  <c r="G11" i="7" s="1"/>
  <c r="H11" i="7" s="1"/>
  <c r="G13" i="7" a="1"/>
  <c r="G13" i="7" s="1"/>
  <c r="H13" i="7" s="1"/>
  <c r="G14" i="7" a="1"/>
  <c r="G14" i="7" s="1"/>
  <c r="H14" i="7" s="1"/>
  <c r="G15" i="7" a="1"/>
  <c r="G15" i="7" s="1"/>
  <c r="H15" i="7" s="1"/>
  <c r="G16" i="7" a="1"/>
  <c r="G16" i="7" s="1"/>
  <c r="H16" i="7" s="1"/>
  <c r="F5" i="7" a="1"/>
  <c r="F5" i="7" s="1"/>
  <c r="F6" i="7" a="1"/>
  <c r="F6" i="7" s="1"/>
  <c r="F7" i="7" a="1"/>
  <c r="F7" i="7" s="1"/>
  <c r="F8" i="7" a="1"/>
  <c r="F8" i="7" s="1"/>
  <c r="F9" i="7" a="1"/>
  <c r="F9" i="7" s="1"/>
  <c r="F10" i="7" a="1"/>
  <c r="F10" i="7" s="1"/>
  <c r="F11" i="7" a="1"/>
  <c r="F11" i="7" s="1"/>
  <c r="F13" i="7" a="1"/>
  <c r="F13" i="7" s="1"/>
  <c r="F14" i="7" a="1"/>
  <c r="F14" i="7" s="1"/>
  <c r="F15" i="7" a="1"/>
  <c r="F15" i="7" s="1"/>
  <c r="F16" i="7" a="1"/>
  <c r="F16" i="7" s="1"/>
  <c r="D10" i="7" a="1"/>
  <c r="D10" i="7" s="1"/>
  <c r="E10" i="7" s="1"/>
  <c r="D11" i="7" a="1"/>
  <c r="D11" i="7" s="1"/>
  <c r="E11" i="7" s="1"/>
  <c r="D13" i="7" a="1"/>
  <c r="D13" i="7" s="1"/>
  <c r="E13" i="7" s="1"/>
  <c r="D14" i="7" a="1"/>
  <c r="D14" i="7" s="1"/>
  <c r="E14" i="7" s="1"/>
  <c r="D15" i="7" a="1"/>
  <c r="D15" i="7" s="1"/>
  <c r="E15" i="7" s="1"/>
  <c r="C13" i="7" a="1"/>
  <c r="C13" i="7" s="1"/>
  <c r="C14" i="7" a="1"/>
  <c r="C14" i="7" s="1"/>
  <c r="C15" i="7" a="1"/>
  <c r="C15" i="7" s="1"/>
  <c r="C10" i="7" a="1"/>
  <c r="C10" i="7" s="1"/>
  <c r="C11" i="7" a="1"/>
  <c r="C11" i="7" s="1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C140" i="2"/>
  <c r="Q278" i="7"/>
  <c r="N278" i="7"/>
  <c r="K278" i="7"/>
  <c r="H278" i="7"/>
  <c r="E278" i="7"/>
  <c r="Q277" i="7"/>
  <c r="N277" i="7"/>
  <c r="K277" i="7"/>
  <c r="H277" i="7"/>
  <c r="E277" i="7"/>
  <c r="AD276" i="7"/>
  <c r="AA276" i="7"/>
  <c r="Q276" i="7"/>
  <c r="N276" i="7"/>
  <c r="K276" i="7"/>
  <c r="H276" i="7"/>
  <c r="E276" i="7"/>
  <c r="AD275" i="7"/>
  <c r="AA275" i="7"/>
  <c r="Q275" i="7"/>
  <c r="N275" i="7"/>
  <c r="K275" i="7"/>
  <c r="H275" i="7"/>
  <c r="E275" i="7"/>
  <c r="AD274" i="7"/>
  <c r="AA274" i="7"/>
  <c r="Q274" i="7"/>
  <c r="N274" i="7"/>
  <c r="K274" i="7"/>
  <c r="H274" i="7"/>
  <c r="E274" i="7"/>
  <c r="AD273" i="7"/>
  <c r="AA273" i="7"/>
  <c r="Q273" i="7"/>
  <c r="N273" i="7"/>
  <c r="K273" i="7"/>
  <c r="H273" i="7"/>
  <c r="E273" i="7"/>
  <c r="AD272" i="7"/>
  <c r="AA272" i="7"/>
  <c r="Q272" i="7"/>
  <c r="N272" i="7"/>
  <c r="K272" i="7"/>
  <c r="H272" i="7"/>
  <c r="E272" i="7"/>
  <c r="AD271" i="7"/>
  <c r="AA271" i="7"/>
  <c r="Q271" i="7"/>
  <c r="N271" i="7"/>
  <c r="K271" i="7"/>
  <c r="H271" i="7"/>
  <c r="E271" i="7"/>
  <c r="AD270" i="7"/>
  <c r="AA270" i="7"/>
  <c r="Q270" i="7"/>
  <c r="N270" i="7"/>
  <c r="K270" i="7"/>
  <c r="H270" i="7"/>
  <c r="E270" i="7"/>
  <c r="AD269" i="7"/>
  <c r="AA269" i="7"/>
  <c r="Q269" i="7"/>
  <c r="N269" i="7"/>
  <c r="K269" i="7"/>
  <c r="H269" i="7"/>
  <c r="E269" i="7"/>
  <c r="AD268" i="7"/>
  <c r="AA268" i="7"/>
  <c r="Q268" i="7"/>
  <c r="N268" i="7"/>
  <c r="K268" i="7"/>
  <c r="H268" i="7"/>
  <c r="E268" i="7"/>
  <c r="AD267" i="7"/>
  <c r="AA267" i="7"/>
  <c r="Q267" i="7"/>
  <c r="N267" i="7"/>
  <c r="K267" i="7"/>
  <c r="H267" i="7"/>
  <c r="E267" i="7"/>
  <c r="AD266" i="7"/>
  <c r="AA266" i="7"/>
  <c r="Q266" i="7"/>
  <c r="N266" i="7"/>
  <c r="K266" i="7"/>
  <c r="H266" i="7"/>
  <c r="E266" i="7"/>
  <c r="AD265" i="7"/>
  <c r="AA265" i="7"/>
  <c r="Q265" i="7"/>
  <c r="N265" i="7"/>
  <c r="K265" i="7"/>
  <c r="H265" i="7"/>
  <c r="E265" i="7"/>
  <c r="AD264" i="7"/>
  <c r="AA264" i="7"/>
  <c r="Q264" i="7"/>
  <c r="N264" i="7"/>
  <c r="K264" i="7"/>
  <c r="H264" i="7"/>
  <c r="E264" i="7"/>
  <c r="AD263" i="7"/>
  <c r="AA263" i="7"/>
  <c r="Q263" i="7"/>
  <c r="N263" i="7"/>
  <c r="K263" i="7"/>
  <c r="H263" i="7"/>
  <c r="E263" i="7"/>
  <c r="AD262" i="7"/>
  <c r="AA262" i="7"/>
  <c r="Q262" i="7"/>
  <c r="N262" i="7"/>
  <c r="K262" i="7"/>
  <c r="H262" i="7"/>
  <c r="E262" i="7"/>
  <c r="AG261" i="7"/>
  <c r="AD261" i="7"/>
  <c r="AA261" i="7"/>
  <c r="Q261" i="7"/>
  <c r="N261" i="7"/>
  <c r="K261" i="7"/>
  <c r="H261" i="7"/>
  <c r="E261" i="7"/>
  <c r="AG260" i="7"/>
  <c r="AD260" i="7"/>
  <c r="AA260" i="7"/>
  <c r="Q260" i="7"/>
  <c r="N260" i="7"/>
  <c r="K260" i="7"/>
  <c r="H260" i="7"/>
  <c r="E260" i="7"/>
  <c r="AG259" i="7"/>
  <c r="AD259" i="7"/>
  <c r="AA259" i="7"/>
  <c r="Q259" i="7"/>
  <c r="N259" i="7"/>
  <c r="K259" i="7"/>
  <c r="H259" i="7"/>
  <c r="E259" i="7"/>
  <c r="AG258" i="7"/>
  <c r="AD258" i="7"/>
  <c r="AA258" i="7"/>
  <c r="Q258" i="7"/>
  <c r="N258" i="7"/>
  <c r="K258" i="7"/>
  <c r="H258" i="7"/>
  <c r="E258" i="7"/>
  <c r="AG257" i="7"/>
  <c r="AD257" i="7"/>
  <c r="AA257" i="7"/>
  <c r="Q257" i="7"/>
  <c r="N257" i="7"/>
  <c r="K257" i="7"/>
  <c r="H257" i="7"/>
  <c r="E257" i="7"/>
  <c r="AG256" i="7"/>
  <c r="AD256" i="7"/>
  <c r="AA256" i="7"/>
  <c r="Q256" i="7"/>
  <c r="N256" i="7"/>
  <c r="K256" i="7"/>
  <c r="H256" i="7"/>
  <c r="E256" i="7"/>
  <c r="AG255" i="7"/>
  <c r="AD255" i="7"/>
  <c r="AA255" i="7"/>
  <c r="Q255" i="7"/>
  <c r="N255" i="7"/>
  <c r="K255" i="7"/>
  <c r="H255" i="7"/>
  <c r="E255" i="7"/>
  <c r="AG254" i="7"/>
  <c r="AD254" i="7"/>
  <c r="AA254" i="7"/>
  <c r="Q254" i="7"/>
  <c r="N254" i="7"/>
  <c r="K254" i="7"/>
  <c r="H254" i="7"/>
  <c r="E254" i="7"/>
  <c r="AG253" i="7"/>
  <c r="AD253" i="7"/>
  <c r="AA253" i="7"/>
  <c r="Q253" i="7"/>
  <c r="N253" i="7"/>
  <c r="K253" i="7"/>
  <c r="H253" i="7"/>
  <c r="E253" i="7"/>
  <c r="AG252" i="7"/>
  <c r="AD252" i="7"/>
  <c r="AA252" i="7"/>
  <c r="Q252" i="7"/>
  <c r="N252" i="7"/>
  <c r="K252" i="7"/>
  <c r="H252" i="7"/>
  <c r="E252" i="7"/>
  <c r="AG251" i="7"/>
  <c r="AD251" i="7"/>
  <c r="AA251" i="7"/>
  <c r="Q251" i="7"/>
  <c r="N251" i="7"/>
  <c r="K251" i="7"/>
  <c r="H251" i="7"/>
  <c r="E251" i="7"/>
  <c r="AG250" i="7"/>
  <c r="AD250" i="7"/>
  <c r="AA250" i="7"/>
  <c r="Q250" i="7"/>
  <c r="N250" i="7"/>
  <c r="K250" i="7"/>
  <c r="H250" i="7"/>
  <c r="E250" i="7"/>
  <c r="AG249" i="7"/>
  <c r="AD249" i="7"/>
  <c r="AA249" i="7"/>
  <c r="Q249" i="7"/>
  <c r="N249" i="7"/>
  <c r="K249" i="7"/>
  <c r="H249" i="7"/>
  <c r="E249" i="7"/>
  <c r="AG248" i="7"/>
  <c r="AD248" i="7"/>
  <c r="AA248" i="7"/>
  <c r="Q248" i="7"/>
  <c r="N248" i="7"/>
  <c r="K248" i="7"/>
  <c r="H248" i="7"/>
  <c r="E248" i="7"/>
  <c r="AG247" i="7"/>
  <c r="AD247" i="7"/>
  <c r="AA247" i="7"/>
  <c r="Q247" i="7"/>
  <c r="N247" i="7"/>
  <c r="K247" i="7"/>
  <c r="H247" i="7"/>
  <c r="E247" i="7"/>
  <c r="AG246" i="7"/>
  <c r="AD246" i="7"/>
  <c r="AA246" i="7"/>
  <c r="Q246" i="7"/>
  <c r="N246" i="7"/>
  <c r="K246" i="7"/>
  <c r="H246" i="7"/>
  <c r="E246" i="7"/>
  <c r="AG245" i="7"/>
  <c r="AD245" i="7"/>
  <c r="AA245" i="7"/>
  <c r="Q245" i="7"/>
  <c r="N245" i="7"/>
  <c r="K245" i="7"/>
  <c r="H245" i="7"/>
  <c r="E245" i="7"/>
  <c r="AG244" i="7"/>
  <c r="AD244" i="7"/>
  <c r="AA244" i="7"/>
  <c r="Q244" i="7"/>
  <c r="N244" i="7"/>
  <c r="K244" i="7"/>
  <c r="H244" i="7"/>
  <c r="E244" i="7"/>
  <c r="AG243" i="7"/>
  <c r="AD243" i="7"/>
  <c r="AA243" i="7"/>
  <c r="Q243" i="7"/>
  <c r="N243" i="7"/>
  <c r="K243" i="7"/>
  <c r="H243" i="7"/>
  <c r="E243" i="7"/>
  <c r="AG242" i="7"/>
  <c r="AD242" i="7"/>
  <c r="AA242" i="7"/>
  <c r="Q242" i="7"/>
  <c r="N242" i="7"/>
  <c r="K242" i="7"/>
  <c r="H242" i="7"/>
  <c r="E242" i="7"/>
  <c r="AG241" i="7"/>
  <c r="AD241" i="7"/>
  <c r="AA241" i="7"/>
  <c r="Q241" i="7"/>
  <c r="N241" i="7"/>
  <c r="K241" i="7"/>
  <c r="H241" i="7"/>
  <c r="E241" i="7"/>
  <c r="AG240" i="7"/>
  <c r="AD240" i="7"/>
  <c r="AA240" i="7"/>
  <c r="Q240" i="7"/>
  <c r="N240" i="7"/>
  <c r="K240" i="7"/>
  <c r="H240" i="7"/>
  <c r="E240" i="7"/>
  <c r="AG239" i="7"/>
  <c r="AD239" i="7"/>
  <c r="AA239" i="7"/>
  <c r="Q239" i="7"/>
  <c r="N239" i="7"/>
  <c r="K239" i="7"/>
  <c r="H239" i="7"/>
  <c r="E239" i="7"/>
  <c r="AG238" i="7"/>
  <c r="AD238" i="7"/>
  <c r="AA238" i="7"/>
  <c r="Q238" i="7"/>
  <c r="N238" i="7"/>
  <c r="K238" i="7"/>
  <c r="H238" i="7"/>
  <c r="E238" i="7"/>
  <c r="AG237" i="7"/>
  <c r="AD237" i="7"/>
  <c r="AA237" i="7"/>
  <c r="Q237" i="7"/>
  <c r="N237" i="7"/>
  <c r="K237" i="7"/>
  <c r="H237" i="7"/>
  <c r="E237" i="7"/>
  <c r="AG236" i="7"/>
  <c r="AD236" i="7"/>
  <c r="AA236" i="7"/>
  <c r="Q236" i="7"/>
  <c r="N236" i="7"/>
  <c r="K236" i="7"/>
  <c r="H236" i="7"/>
  <c r="E236" i="7"/>
  <c r="AG235" i="7"/>
  <c r="AD235" i="7"/>
  <c r="AA235" i="7"/>
  <c r="Q235" i="7"/>
  <c r="N235" i="7"/>
  <c r="K235" i="7"/>
  <c r="H235" i="7"/>
  <c r="E235" i="7"/>
  <c r="AG234" i="7"/>
  <c r="AD234" i="7"/>
  <c r="AA234" i="7"/>
  <c r="Q234" i="7"/>
  <c r="N234" i="7"/>
  <c r="K234" i="7"/>
  <c r="H234" i="7"/>
  <c r="E234" i="7"/>
  <c r="AG233" i="7"/>
  <c r="AD233" i="7"/>
  <c r="AA233" i="7"/>
  <c r="Q233" i="7"/>
  <c r="N233" i="7"/>
  <c r="K233" i="7"/>
  <c r="H233" i="7"/>
  <c r="E233" i="7"/>
  <c r="AG232" i="7"/>
  <c r="AD232" i="7"/>
  <c r="AA232" i="7"/>
  <c r="Q232" i="7"/>
  <c r="N232" i="7"/>
  <c r="K232" i="7"/>
  <c r="H232" i="7"/>
  <c r="E232" i="7"/>
  <c r="AG231" i="7"/>
  <c r="AD231" i="7"/>
  <c r="AA231" i="7"/>
  <c r="Q231" i="7"/>
  <c r="N231" i="7"/>
  <c r="K231" i="7"/>
  <c r="H231" i="7"/>
  <c r="E231" i="7"/>
  <c r="AG230" i="7"/>
  <c r="AD230" i="7"/>
  <c r="AA230" i="7"/>
  <c r="Q230" i="7"/>
  <c r="N230" i="7"/>
  <c r="K230" i="7"/>
  <c r="H230" i="7"/>
  <c r="E230" i="7"/>
  <c r="AG229" i="7"/>
  <c r="AD229" i="7"/>
  <c r="AA229" i="7"/>
  <c r="Q229" i="7"/>
  <c r="N229" i="7"/>
  <c r="K229" i="7"/>
  <c r="H229" i="7"/>
  <c r="E229" i="7"/>
  <c r="AG228" i="7"/>
  <c r="AD228" i="7"/>
  <c r="AA228" i="7"/>
  <c r="Q228" i="7"/>
  <c r="N228" i="7"/>
  <c r="K228" i="7"/>
  <c r="H228" i="7"/>
  <c r="E228" i="7"/>
  <c r="AG227" i="7"/>
  <c r="AD227" i="7"/>
  <c r="AA227" i="7"/>
  <c r="Q227" i="7"/>
  <c r="N227" i="7"/>
  <c r="K227" i="7"/>
  <c r="H227" i="7"/>
  <c r="E227" i="7"/>
  <c r="AG226" i="7"/>
  <c r="AD226" i="7"/>
  <c r="AA226" i="7"/>
  <c r="Q226" i="7"/>
  <c r="N226" i="7"/>
  <c r="K226" i="7"/>
  <c r="H226" i="7"/>
  <c r="E226" i="7"/>
  <c r="AG225" i="7"/>
  <c r="AD225" i="7"/>
  <c r="AA225" i="7"/>
  <c r="Q225" i="7"/>
  <c r="N225" i="7"/>
  <c r="K225" i="7"/>
  <c r="H225" i="7"/>
  <c r="E225" i="7"/>
  <c r="AG224" i="7"/>
  <c r="AD224" i="7"/>
  <c r="AA224" i="7"/>
  <c r="Q224" i="7"/>
  <c r="N224" i="7"/>
  <c r="K224" i="7"/>
  <c r="H224" i="7"/>
  <c r="E224" i="7"/>
  <c r="AG223" i="7"/>
  <c r="AD223" i="7"/>
  <c r="AA223" i="7"/>
  <c r="Q223" i="7"/>
  <c r="N223" i="7"/>
  <c r="K223" i="7"/>
  <c r="H223" i="7"/>
  <c r="E223" i="7"/>
  <c r="AG222" i="7"/>
  <c r="AD222" i="7"/>
  <c r="AA222" i="7"/>
  <c r="Q222" i="7"/>
  <c r="N222" i="7"/>
  <c r="K222" i="7"/>
  <c r="H222" i="7"/>
  <c r="E222" i="7"/>
  <c r="AG221" i="7"/>
  <c r="AD221" i="7"/>
  <c r="AA221" i="7"/>
  <c r="Q221" i="7"/>
  <c r="N221" i="7"/>
  <c r="K221" i="7"/>
  <c r="H221" i="7"/>
  <c r="E221" i="7"/>
  <c r="AG220" i="7"/>
  <c r="AD220" i="7"/>
  <c r="AA220" i="7"/>
  <c r="Q220" i="7"/>
  <c r="N220" i="7"/>
  <c r="K220" i="7"/>
  <c r="H220" i="7"/>
  <c r="E220" i="7"/>
  <c r="AG219" i="7"/>
  <c r="AD219" i="7"/>
  <c r="AA219" i="7"/>
  <c r="Q219" i="7"/>
  <c r="N219" i="7"/>
  <c r="K219" i="7"/>
  <c r="H219" i="7"/>
  <c r="E219" i="7"/>
  <c r="AG218" i="7"/>
  <c r="AD218" i="7"/>
  <c r="AA218" i="7"/>
  <c r="Q218" i="7"/>
  <c r="N218" i="7"/>
  <c r="K218" i="7"/>
  <c r="H218" i="7"/>
  <c r="E218" i="7"/>
  <c r="AG217" i="7"/>
  <c r="AD217" i="7"/>
  <c r="AA217" i="7"/>
  <c r="Q217" i="7"/>
  <c r="N217" i="7"/>
  <c r="K217" i="7"/>
  <c r="H217" i="7"/>
  <c r="E217" i="7"/>
  <c r="AG216" i="7"/>
  <c r="AD216" i="7"/>
  <c r="AA216" i="7"/>
  <c r="Q216" i="7"/>
  <c r="N216" i="7"/>
  <c r="K216" i="7"/>
  <c r="H216" i="7"/>
  <c r="E216" i="7"/>
  <c r="AG215" i="7"/>
  <c r="AD215" i="7"/>
  <c r="AA215" i="7"/>
  <c r="Q215" i="7"/>
  <c r="N215" i="7"/>
  <c r="K215" i="7"/>
  <c r="H215" i="7"/>
  <c r="E215" i="7"/>
  <c r="AG214" i="7"/>
  <c r="AD214" i="7"/>
  <c r="AA214" i="7"/>
  <c r="Q214" i="7"/>
  <c r="N214" i="7"/>
  <c r="K214" i="7"/>
  <c r="H214" i="7"/>
  <c r="E214" i="7"/>
  <c r="AG213" i="7"/>
  <c r="AD213" i="7"/>
  <c r="AA213" i="7"/>
  <c r="Q213" i="7"/>
  <c r="N213" i="7"/>
  <c r="K213" i="7"/>
  <c r="H213" i="7"/>
  <c r="E213" i="7"/>
  <c r="AG212" i="7"/>
  <c r="AD212" i="7"/>
  <c r="AA212" i="7"/>
  <c r="Q212" i="7"/>
  <c r="N212" i="7"/>
  <c r="K212" i="7"/>
  <c r="H212" i="7"/>
  <c r="E212" i="7"/>
  <c r="AG211" i="7"/>
  <c r="AD211" i="7"/>
  <c r="AA211" i="7"/>
  <c r="Q211" i="7"/>
  <c r="N211" i="7"/>
  <c r="K211" i="7"/>
  <c r="H211" i="7"/>
  <c r="E211" i="7"/>
  <c r="AG210" i="7"/>
  <c r="AD210" i="7"/>
  <c r="AA210" i="7"/>
  <c r="Q210" i="7"/>
  <c r="N210" i="7"/>
  <c r="K210" i="7"/>
  <c r="H210" i="7"/>
  <c r="E210" i="7"/>
  <c r="AG209" i="7"/>
  <c r="AD209" i="7"/>
  <c r="AA209" i="7"/>
  <c r="Q209" i="7"/>
  <c r="N209" i="7"/>
  <c r="K209" i="7"/>
  <c r="H209" i="7"/>
  <c r="E209" i="7"/>
  <c r="AG208" i="7"/>
  <c r="AD208" i="7"/>
  <c r="AA208" i="7"/>
  <c r="Q208" i="7"/>
  <c r="N208" i="7"/>
  <c r="K208" i="7"/>
  <c r="H208" i="7"/>
  <c r="E208" i="7"/>
  <c r="AG207" i="7"/>
  <c r="AD207" i="7"/>
  <c r="AA207" i="7"/>
  <c r="Q207" i="7"/>
  <c r="N207" i="7"/>
  <c r="K207" i="7"/>
  <c r="H207" i="7"/>
  <c r="E207" i="7"/>
  <c r="AG206" i="7"/>
  <c r="AD206" i="7"/>
  <c r="AA206" i="7"/>
  <c r="Q206" i="7"/>
  <c r="N206" i="7"/>
  <c r="K206" i="7"/>
  <c r="H206" i="7"/>
  <c r="E206" i="7"/>
  <c r="AG205" i="7"/>
  <c r="AD205" i="7"/>
  <c r="AA205" i="7"/>
  <c r="Q205" i="7"/>
  <c r="N205" i="7"/>
  <c r="K205" i="7"/>
  <c r="H205" i="7"/>
  <c r="E205" i="7"/>
  <c r="AG204" i="7"/>
  <c r="AD204" i="7"/>
  <c r="AA204" i="7"/>
  <c r="Q204" i="7"/>
  <c r="N204" i="7"/>
  <c r="K204" i="7"/>
  <c r="H204" i="7"/>
  <c r="E204" i="7"/>
  <c r="AG203" i="7"/>
  <c r="AD203" i="7"/>
  <c r="AA203" i="7"/>
  <c r="Q203" i="7"/>
  <c r="N203" i="7"/>
  <c r="K203" i="7"/>
  <c r="H203" i="7"/>
  <c r="E203" i="7"/>
  <c r="AG202" i="7"/>
  <c r="AD202" i="7"/>
  <c r="AA202" i="7"/>
  <c r="Q202" i="7"/>
  <c r="N202" i="7"/>
  <c r="K202" i="7"/>
  <c r="H202" i="7"/>
  <c r="E202" i="7"/>
  <c r="AG201" i="7"/>
  <c r="AD201" i="7"/>
  <c r="AA201" i="7"/>
  <c r="Q201" i="7"/>
  <c r="N201" i="7"/>
  <c r="K201" i="7"/>
  <c r="H201" i="7"/>
  <c r="E201" i="7"/>
  <c r="AG200" i="7"/>
  <c r="AD200" i="7"/>
  <c r="AA200" i="7"/>
  <c r="Q200" i="7"/>
  <c r="N200" i="7"/>
  <c r="K200" i="7"/>
  <c r="H200" i="7"/>
  <c r="E200" i="7"/>
  <c r="AG199" i="7"/>
  <c r="AD199" i="7"/>
  <c r="AA199" i="7"/>
  <c r="Q199" i="7"/>
  <c r="N199" i="7"/>
  <c r="K199" i="7"/>
  <c r="H199" i="7"/>
  <c r="E199" i="7"/>
  <c r="AG198" i="7"/>
  <c r="AD198" i="7"/>
  <c r="AA198" i="7"/>
  <c r="Q198" i="7"/>
  <c r="N198" i="7"/>
  <c r="K198" i="7"/>
  <c r="H198" i="7"/>
  <c r="E198" i="7"/>
  <c r="AG197" i="7"/>
  <c r="AD197" i="7"/>
  <c r="AA197" i="7"/>
  <c r="Q197" i="7"/>
  <c r="N197" i="7"/>
  <c r="K197" i="7"/>
  <c r="H197" i="7"/>
  <c r="E197" i="7"/>
  <c r="AG196" i="7"/>
  <c r="AD196" i="7"/>
  <c r="AA196" i="7"/>
  <c r="Q196" i="7"/>
  <c r="N196" i="7"/>
  <c r="K196" i="7"/>
  <c r="H196" i="7"/>
  <c r="E196" i="7"/>
  <c r="AG195" i="7"/>
  <c r="AD195" i="7"/>
  <c r="AA195" i="7"/>
  <c r="Q195" i="7"/>
  <c r="N195" i="7"/>
  <c r="K195" i="7"/>
  <c r="H195" i="7"/>
  <c r="E195" i="7"/>
  <c r="AG194" i="7"/>
  <c r="AD194" i="7"/>
  <c r="AA194" i="7"/>
  <c r="Q194" i="7"/>
  <c r="N194" i="7"/>
  <c r="K194" i="7"/>
  <c r="H194" i="7"/>
  <c r="E194" i="7"/>
  <c r="AG193" i="7"/>
  <c r="AD193" i="7"/>
  <c r="AA193" i="7"/>
  <c r="Q193" i="7"/>
  <c r="N193" i="7"/>
  <c r="K193" i="7"/>
  <c r="H193" i="7"/>
  <c r="E193" i="7"/>
  <c r="AG192" i="7"/>
  <c r="AD192" i="7"/>
  <c r="AA192" i="7"/>
  <c r="Q192" i="7"/>
  <c r="N192" i="7"/>
  <c r="K192" i="7"/>
  <c r="H192" i="7"/>
  <c r="E192" i="7"/>
  <c r="AG191" i="7"/>
  <c r="AD191" i="7"/>
  <c r="AA191" i="7"/>
  <c r="Q191" i="7"/>
  <c r="N191" i="7"/>
  <c r="K191" i="7"/>
  <c r="H191" i="7"/>
  <c r="E191" i="7"/>
  <c r="AG190" i="7"/>
  <c r="AD190" i="7"/>
  <c r="AA190" i="7"/>
  <c r="Q190" i="7"/>
  <c r="N190" i="7"/>
  <c r="K190" i="7"/>
  <c r="H190" i="7"/>
  <c r="E190" i="7"/>
  <c r="AG189" i="7"/>
  <c r="AD189" i="7"/>
  <c r="AA189" i="7"/>
  <c r="Q189" i="7"/>
  <c r="N189" i="7"/>
  <c r="K189" i="7"/>
  <c r="H189" i="7"/>
  <c r="E189" i="7"/>
  <c r="AG188" i="7"/>
  <c r="AD188" i="7"/>
  <c r="AA188" i="7"/>
  <c r="Q188" i="7"/>
  <c r="N188" i="7"/>
  <c r="K188" i="7"/>
  <c r="H188" i="7"/>
  <c r="E188" i="7"/>
  <c r="AG187" i="7"/>
  <c r="AD187" i="7"/>
  <c r="AA187" i="7"/>
  <c r="Q187" i="7"/>
  <c r="N187" i="7"/>
  <c r="K187" i="7"/>
  <c r="H187" i="7"/>
  <c r="E187" i="7"/>
  <c r="AG186" i="7"/>
  <c r="AD186" i="7"/>
  <c r="AA186" i="7"/>
  <c r="Q186" i="7"/>
  <c r="N186" i="7"/>
  <c r="K186" i="7"/>
  <c r="H186" i="7"/>
  <c r="E186" i="7"/>
  <c r="AG185" i="7"/>
  <c r="AD185" i="7"/>
  <c r="AA185" i="7"/>
  <c r="Q185" i="7"/>
  <c r="N185" i="7"/>
  <c r="K185" i="7"/>
  <c r="H185" i="7"/>
  <c r="E185" i="7"/>
  <c r="AG184" i="7"/>
  <c r="AD184" i="7"/>
  <c r="AA184" i="7"/>
  <c r="Q184" i="7"/>
  <c r="N184" i="7"/>
  <c r="K184" i="7"/>
  <c r="H184" i="7"/>
  <c r="E184" i="7"/>
  <c r="AG183" i="7"/>
  <c r="AD183" i="7"/>
  <c r="AA183" i="7"/>
  <c r="Q183" i="7"/>
  <c r="N183" i="7"/>
  <c r="K183" i="7"/>
  <c r="H183" i="7"/>
  <c r="E183" i="7"/>
  <c r="AG182" i="7"/>
  <c r="AD182" i="7"/>
  <c r="AA182" i="7"/>
  <c r="Q182" i="7"/>
  <c r="N182" i="7"/>
  <c r="K182" i="7"/>
  <c r="H182" i="7"/>
  <c r="E182" i="7"/>
  <c r="AG181" i="7"/>
  <c r="AD181" i="7"/>
  <c r="AA181" i="7"/>
  <c r="Q181" i="7"/>
  <c r="N181" i="7"/>
  <c r="K181" i="7"/>
  <c r="H181" i="7"/>
  <c r="E181" i="7"/>
  <c r="AG180" i="7"/>
  <c r="AD180" i="7"/>
  <c r="AA180" i="7"/>
  <c r="Q180" i="7"/>
  <c r="N180" i="7"/>
  <c r="K180" i="7"/>
  <c r="H180" i="7"/>
  <c r="E180" i="7"/>
  <c r="AG179" i="7"/>
  <c r="AD179" i="7"/>
  <c r="AA179" i="7"/>
  <c r="Q179" i="7"/>
  <c r="N179" i="7"/>
  <c r="K179" i="7"/>
  <c r="H179" i="7"/>
  <c r="E179" i="7"/>
  <c r="AG178" i="7"/>
  <c r="AD178" i="7"/>
  <c r="AA178" i="7"/>
  <c r="Q178" i="7"/>
  <c r="N178" i="7"/>
  <c r="K178" i="7"/>
  <c r="H178" i="7"/>
  <c r="E178" i="7"/>
  <c r="AG177" i="7"/>
  <c r="AD177" i="7"/>
  <c r="AA177" i="7"/>
  <c r="Q177" i="7"/>
  <c r="N177" i="7"/>
  <c r="K177" i="7"/>
  <c r="H177" i="7"/>
  <c r="E177" i="7"/>
  <c r="AG176" i="7"/>
  <c r="AD176" i="7"/>
  <c r="AA176" i="7"/>
  <c r="Q176" i="7"/>
  <c r="N176" i="7"/>
  <c r="K176" i="7"/>
  <c r="H176" i="7"/>
  <c r="E176" i="7"/>
  <c r="AG175" i="7"/>
  <c r="AD175" i="7"/>
  <c r="AA175" i="7"/>
  <c r="Q175" i="7"/>
  <c r="N175" i="7"/>
  <c r="K175" i="7"/>
  <c r="H175" i="7"/>
  <c r="E175" i="7"/>
  <c r="AG174" i="7"/>
  <c r="AD174" i="7"/>
  <c r="AA174" i="7"/>
  <c r="Q174" i="7"/>
  <c r="N174" i="7"/>
  <c r="K174" i="7"/>
  <c r="H174" i="7"/>
  <c r="E174" i="7"/>
  <c r="AG173" i="7"/>
  <c r="AD173" i="7"/>
  <c r="AA173" i="7"/>
  <c r="Q173" i="7"/>
  <c r="N173" i="7"/>
  <c r="K173" i="7"/>
  <c r="H173" i="7"/>
  <c r="E173" i="7"/>
  <c r="AG172" i="7"/>
  <c r="AD172" i="7"/>
  <c r="AA172" i="7"/>
  <c r="Q172" i="7"/>
  <c r="N172" i="7"/>
  <c r="K172" i="7"/>
  <c r="H172" i="7"/>
  <c r="E172" i="7"/>
  <c r="AG171" i="7"/>
  <c r="AD171" i="7"/>
  <c r="AA171" i="7"/>
  <c r="Q171" i="7"/>
  <c r="N171" i="7"/>
  <c r="K171" i="7"/>
  <c r="H171" i="7"/>
  <c r="E171" i="7"/>
  <c r="AG170" i="7"/>
  <c r="AD170" i="7"/>
  <c r="AA170" i="7"/>
  <c r="Q170" i="7"/>
  <c r="N170" i="7"/>
  <c r="K170" i="7"/>
  <c r="H170" i="7"/>
  <c r="E170" i="7"/>
  <c r="AG169" i="7"/>
  <c r="AD169" i="7"/>
  <c r="AA169" i="7"/>
  <c r="Q169" i="7"/>
  <c r="N169" i="7"/>
  <c r="K169" i="7"/>
  <c r="H169" i="7"/>
  <c r="E169" i="7"/>
  <c r="AG168" i="7"/>
  <c r="AD168" i="7"/>
  <c r="AA168" i="7"/>
  <c r="Q168" i="7"/>
  <c r="N168" i="7"/>
  <c r="K168" i="7"/>
  <c r="H168" i="7"/>
  <c r="E168" i="7"/>
  <c r="AG167" i="7"/>
  <c r="AD167" i="7"/>
  <c r="AA167" i="7"/>
  <c r="Q167" i="7"/>
  <c r="N167" i="7"/>
  <c r="K167" i="7"/>
  <c r="H167" i="7"/>
  <c r="E167" i="7"/>
  <c r="AG166" i="7"/>
  <c r="AD166" i="7"/>
  <c r="AA166" i="7"/>
  <c r="Q166" i="7"/>
  <c r="N166" i="7"/>
  <c r="K166" i="7"/>
  <c r="H166" i="7"/>
  <c r="E166" i="7"/>
  <c r="AG165" i="7"/>
  <c r="AD165" i="7"/>
  <c r="AA165" i="7"/>
  <c r="Q165" i="7"/>
  <c r="N165" i="7"/>
  <c r="K165" i="7"/>
  <c r="H165" i="7"/>
  <c r="E165" i="7"/>
  <c r="AG164" i="7"/>
  <c r="AD164" i="7"/>
  <c r="AA164" i="7"/>
  <c r="Q164" i="7"/>
  <c r="N164" i="7"/>
  <c r="K164" i="7"/>
  <c r="H164" i="7"/>
  <c r="E164" i="7"/>
  <c r="AG163" i="7"/>
  <c r="AD163" i="7"/>
  <c r="AA163" i="7"/>
  <c r="Q163" i="7"/>
  <c r="N163" i="7"/>
  <c r="K163" i="7"/>
  <c r="H163" i="7"/>
  <c r="E163" i="7"/>
  <c r="AG162" i="7"/>
  <c r="AD162" i="7"/>
  <c r="AA162" i="7"/>
  <c r="Q162" i="7"/>
  <c r="N162" i="7"/>
  <c r="K162" i="7"/>
  <c r="H162" i="7"/>
  <c r="E162" i="7"/>
  <c r="AG161" i="7"/>
  <c r="AD161" i="7"/>
  <c r="AA161" i="7"/>
  <c r="Q161" i="7"/>
  <c r="N161" i="7"/>
  <c r="K161" i="7"/>
  <c r="H161" i="7"/>
  <c r="E161" i="7"/>
  <c r="AG160" i="7"/>
  <c r="AD160" i="7"/>
  <c r="AA160" i="7"/>
  <c r="Q160" i="7"/>
  <c r="N160" i="7"/>
  <c r="K160" i="7"/>
  <c r="H160" i="7"/>
  <c r="E160" i="7"/>
  <c r="AG159" i="7"/>
  <c r="AD159" i="7"/>
  <c r="AA159" i="7"/>
  <c r="Q159" i="7"/>
  <c r="N159" i="7"/>
  <c r="K159" i="7"/>
  <c r="H159" i="7"/>
  <c r="E159" i="7"/>
  <c r="AG158" i="7"/>
  <c r="AD158" i="7"/>
  <c r="AA158" i="7"/>
  <c r="Q158" i="7"/>
  <c r="N158" i="7"/>
  <c r="K158" i="7"/>
  <c r="H158" i="7"/>
  <c r="E158" i="7"/>
  <c r="AG157" i="7"/>
  <c r="AD157" i="7"/>
  <c r="AA157" i="7"/>
  <c r="Q157" i="7"/>
  <c r="N157" i="7"/>
  <c r="K157" i="7"/>
  <c r="H157" i="7"/>
  <c r="E157" i="7"/>
  <c r="AG156" i="7"/>
  <c r="AD156" i="7"/>
  <c r="AA156" i="7"/>
  <c r="Q156" i="7"/>
  <c r="N156" i="7"/>
  <c r="K156" i="7"/>
  <c r="H156" i="7"/>
  <c r="E156" i="7"/>
  <c r="AG155" i="7"/>
  <c r="AD155" i="7"/>
  <c r="AA155" i="7"/>
  <c r="Q155" i="7"/>
  <c r="N155" i="7"/>
  <c r="K155" i="7"/>
  <c r="H155" i="7"/>
  <c r="E155" i="7"/>
  <c r="AG154" i="7"/>
  <c r="AD154" i="7"/>
  <c r="AA154" i="7"/>
  <c r="Q154" i="7"/>
  <c r="N154" i="7"/>
  <c r="K154" i="7"/>
  <c r="H154" i="7"/>
  <c r="E154" i="7"/>
  <c r="AG153" i="7"/>
  <c r="AD153" i="7"/>
  <c r="AA153" i="7"/>
  <c r="Q153" i="7"/>
  <c r="N153" i="7"/>
  <c r="K153" i="7"/>
  <c r="H153" i="7"/>
  <c r="E153" i="7"/>
  <c r="AG152" i="7"/>
  <c r="AD152" i="7"/>
  <c r="AA152" i="7"/>
  <c r="Q152" i="7"/>
  <c r="N152" i="7"/>
  <c r="K152" i="7"/>
  <c r="H152" i="7"/>
  <c r="E152" i="7"/>
  <c r="AG151" i="7"/>
  <c r="AD151" i="7"/>
  <c r="AA151" i="7"/>
  <c r="Q151" i="7"/>
  <c r="N151" i="7"/>
  <c r="K151" i="7"/>
  <c r="H151" i="7"/>
  <c r="E151" i="7"/>
  <c r="AG150" i="7"/>
  <c r="AD150" i="7"/>
  <c r="AA150" i="7"/>
  <c r="Q150" i="7"/>
  <c r="N150" i="7"/>
  <c r="K150" i="7"/>
  <c r="H150" i="7"/>
  <c r="E150" i="7"/>
  <c r="AG149" i="7"/>
  <c r="AD149" i="7"/>
  <c r="AA149" i="7"/>
  <c r="Q149" i="7"/>
  <c r="N149" i="7"/>
  <c r="K149" i="7"/>
  <c r="H149" i="7"/>
  <c r="E149" i="7"/>
  <c r="AG148" i="7"/>
  <c r="AD148" i="7"/>
  <c r="AA148" i="7"/>
  <c r="Q148" i="7"/>
  <c r="N148" i="7"/>
  <c r="K148" i="7"/>
  <c r="H148" i="7"/>
  <c r="E148" i="7"/>
  <c r="AG147" i="7"/>
  <c r="AD147" i="7"/>
  <c r="AA147" i="7"/>
  <c r="Q147" i="7"/>
  <c r="N147" i="7"/>
  <c r="K147" i="7"/>
  <c r="H147" i="7"/>
  <c r="E147" i="7"/>
  <c r="AG146" i="7"/>
  <c r="AD146" i="7"/>
  <c r="AA146" i="7"/>
  <c r="Q146" i="7"/>
  <c r="N146" i="7"/>
  <c r="K146" i="7"/>
  <c r="H146" i="7"/>
  <c r="E146" i="7"/>
  <c r="AG145" i="7"/>
  <c r="AD145" i="7"/>
  <c r="AA145" i="7"/>
  <c r="Q145" i="7"/>
  <c r="N145" i="7"/>
  <c r="K145" i="7"/>
  <c r="H145" i="7"/>
  <c r="E145" i="7"/>
  <c r="AG144" i="7"/>
  <c r="AD144" i="7"/>
  <c r="AA144" i="7"/>
  <c r="Q144" i="7"/>
  <c r="N144" i="7"/>
  <c r="K144" i="7"/>
  <c r="H144" i="7"/>
  <c r="E144" i="7"/>
  <c r="AG143" i="7"/>
  <c r="AD143" i="7"/>
  <c r="AA143" i="7"/>
  <c r="Q143" i="7"/>
  <c r="N143" i="7"/>
  <c r="K143" i="7"/>
  <c r="H143" i="7"/>
  <c r="E143" i="7"/>
  <c r="AG142" i="7"/>
  <c r="AD142" i="7"/>
  <c r="AA142" i="7"/>
  <c r="Q142" i="7"/>
  <c r="N142" i="7"/>
  <c r="K142" i="7"/>
  <c r="H142" i="7"/>
  <c r="E142" i="7"/>
  <c r="AG141" i="7"/>
  <c r="AD141" i="7"/>
  <c r="AA141" i="7"/>
  <c r="Q141" i="7"/>
  <c r="N141" i="7"/>
  <c r="K141" i="7"/>
  <c r="H141" i="7"/>
  <c r="E141" i="7"/>
  <c r="AG140" i="7"/>
  <c r="AD140" i="7"/>
  <c r="AA140" i="7"/>
  <c r="Q140" i="7"/>
  <c r="N140" i="7"/>
  <c r="K140" i="7"/>
  <c r="H140" i="7"/>
  <c r="E140" i="7"/>
  <c r="AG139" i="7"/>
  <c r="AD139" i="7"/>
  <c r="AA139" i="7"/>
  <c r="Q139" i="7"/>
  <c r="N139" i="7"/>
  <c r="K139" i="7"/>
  <c r="H139" i="7"/>
  <c r="E139" i="7"/>
  <c r="AG138" i="7"/>
  <c r="AD138" i="7"/>
  <c r="AA138" i="7"/>
  <c r="Q138" i="7"/>
  <c r="N138" i="7"/>
  <c r="K138" i="7"/>
  <c r="H138" i="7"/>
  <c r="E138" i="7"/>
  <c r="AG137" i="7"/>
  <c r="AD137" i="7"/>
  <c r="AA137" i="7"/>
  <c r="Q137" i="7"/>
  <c r="N137" i="7"/>
  <c r="K137" i="7"/>
  <c r="H137" i="7"/>
  <c r="E137" i="7"/>
  <c r="AG136" i="7"/>
  <c r="AD136" i="7"/>
  <c r="AA136" i="7"/>
  <c r="Q136" i="7"/>
  <c r="N136" i="7"/>
  <c r="K136" i="7"/>
  <c r="H136" i="7"/>
  <c r="E136" i="7"/>
  <c r="AG135" i="7"/>
  <c r="AD135" i="7"/>
  <c r="AA135" i="7"/>
  <c r="Q135" i="7"/>
  <c r="N135" i="7"/>
  <c r="K135" i="7"/>
  <c r="H135" i="7"/>
  <c r="E135" i="7"/>
  <c r="AG134" i="7"/>
  <c r="AD134" i="7"/>
  <c r="AA134" i="7"/>
  <c r="Q134" i="7"/>
  <c r="N134" i="7"/>
  <c r="K134" i="7"/>
  <c r="H134" i="7"/>
  <c r="E134" i="7"/>
  <c r="AG133" i="7"/>
  <c r="AD133" i="7"/>
  <c r="AA133" i="7"/>
  <c r="Q133" i="7"/>
  <c r="N133" i="7"/>
  <c r="K133" i="7"/>
  <c r="H133" i="7"/>
  <c r="E133" i="7"/>
  <c r="AG132" i="7"/>
  <c r="AD132" i="7"/>
  <c r="AA132" i="7"/>
  <c r="Q132" i="7"/>
  <c r="N132" i="7"/>
  <c r="K132" i="7"/>
  <c r="H132" i="7"/>
  <c r="E132" i="7"/>
  <c r="AG131" i="7"/>
  <c r="AD131" i="7"/>
  <c r="AA131" i="7"/>
  <c r="Q131" i="7"/>
  <c r="N131" i="7"/>
  <c r="K131" i="7"/>
  <c r="H131" i="7"/>
  <c r="E131" i="7"/>
  <c r="AG130" i="7"/>
  <c r="AD130" i="7"/>
  <c r="AA130" i="7"/>
  <c r="Q130" i="7"/>
  <c r="N130" i="7"/>
  <c r="K130" i="7"/>
  <c r="H130" i="7"/>
  <c r="E130" i="7"/>
  <c r="AG129" i="7"/>
  <c r="AD129" i="7"/>
  <c r="AA129" i="7"/>
  <c r="Q129" i="7"/>
  <c r="N129" i="7"/>
  <c r="K129" i="7"/>
  <c r="H129" i="7"/>
  <c r="E129" i="7"/>
  <c r="AG128" i="7"/>
  <c r="AD128" i="7"/>
  <c r="AA128" i="7"/>
  <c r="Q128" i="7"/>
  <c r="N128" i="7"/>
  <c r="K128" i="7"/>
  <c r="H128" i="7"/>
  <c r="E128" i="7"/>
  <c r="AG127" i="7"/>
  <c r="AD127" i="7"/>
  <c r="AA127" i="7"/>
  <c r="Q127" i="7"/>
  <c r="N127" i="7"/>
  <c r="K127" i="7"/>
  <c r="H127" i="7"/>
  <c r="E127" i="7"/>
  <c r="AG126" i="7"/>
  <c r="AD126" i="7"/>
  <c r="AA126" i="7"/>
  <c r="Q126" i="7"/>
  <c r="N126" i="7"/>
  <c r="K126" i="7"/>
  <c r="H126" i="7"/>
  <c r="E126" i="7"/>
  <c r="AG125" i="7"/>
  <c r="AD125" i="7"/>
  <c r="AA125" i="7"/>
  <c r="Q125" i="7"/>
  <c r="N125" i="7"/>
  <c r="K125" i="7"/>
  <c r="H125" i="7"/>
  <c r="E125" i="7"/>
  <c r="AG124" i="7"/>
  <c r="AD124" i="7"/>
  <c r="AA124" i="7"/>
  <c r="Q124" i="7"/>
  <c r="N124" i="7"/>
  <c r="K124" i="7"/>
  <c r="H124" i="7"/>
  <c r="E124" i="7"/>
  <c r="AG123" i="7"/>
  <c r="AD123" i="7"/>
  <c r="AA123" i="7"/>
  <c r="Q123" i="7"/>
  <c r="N123" i="7"/>
  <c r="K123" i="7"/>
  <c r="H123" i="7"/>
  <c r="E123" i="7"/>
  <c r="AG122" i="7"/>
  <c r="AD122" i="7"/>
  <c r="AA122" i="7"/>
  <c r="Q122" i="7"/>
  <c r="N122" i="7"/>
  <c r="K122" i="7"/>
  <c r="H122" i="7"/>
  <c r="E122" i="7"/>
  <c r="AG121" i="7"/>
  <c r="AD121" i="7"/>
  <c r="AA121" i="7"/>
  <c r="Q121" i="7"/>
  <c r="N121" i="7"/>
  <c r="K121" i="7"/>
  <c r="H121" i="7"/>
  <c r="E121" i="7"/>
  <c r="AG120" i="7"/>
  <c r="AD120" i="7"/>
  <c r="AA120" i="7"/>
  <c r="Q120" i="7"/>
  <c r="N120" i="7"/>
  <c r="K120" i="7"/>
  <c r="H120" i="7"/>
  <c r="E120" i="7"/>
  <c r="AG119" i="7"/>
  <c r="AD119" i="7"/>
  <c r="AA119" i="7"/>
  <c r="Q119" i="7"/>
  <c r="N119" i="7"/>
  <c r="K119" i="7"/>
  <c r="H119" i="7"/>
  <c r="E119" i="7"/>
  <c r="AG118" i="7"/>
  <c r="AD118" i="7"/>
  <c r="AA118" i="7"/>
  <c r="Q118" i="7"/>
  <c r="N118" i="7"/>
  <c r="K118" i="7"/>
  <c r="H118" i="7"/>
  <c r="E118" i="7"/>
  <c r="AG117" i="7"/>
  <c r="AD117" i="7"/>
  <c r="AA117" i="7"/>
  <c r="Q117" i="7"/>
  <c r="N117" i="7"/>
  <c r="K117" i="7"/>
  <c r="H117" i="7"/>
  <c r="E117" i="7"/>
  <c r="AG116" i="7"/>
  <c r="AD116" i="7"/>
  <c r="AA116" i="7"/>
  <c r="Q116" i="7"/>
  <c r="N116" i="7"/>
  <c r="K116" i="7"/>
  <c r="H116" i="7"/>
  <c r="E116" i="7"/>
  <c r="AG115" i="7"/>
  <c r="AD115" i="7"/>
  <c r="AA115" i="7"/>
  <c r="Q115" i="7"/>
  <c r="N115" i="7"/>
  <c r="K115" i="7"/>
  <c r="H115" i="7"/>
  <c r="E115" i="7"/>
  <c r="AG114" i="7"/>
  <c r="AD114" i="7"/>
  <c r="AA114" i="7"/>
  <c r="Q114" i="7"/>
  <c r="N114" i="7"/>
  <c r="K114" i="7"/>
  <c r="H114" i="7"/>
  <c r="E114" i="7"/>
  <c r="AG113" i="7"/>
  <c r="AD113" i="7"/>
  <c r="AA113" i="7"/>
  <c r="Q113" i="7"/>
  <c r="N113" i="7"/>
  <c r="K113" i="7"/>
  <c r="H113" i="7"/>
  <c r="E113" i="7"/>
  <c r="AG112" i="7"/>
  <c r="AD112" i="7"/>
  <c r="AA112" i="7"/>
  <c r="Q112" i="7"/>
  <c r="N112" i="7"/>
  <c r="K112" i="7"/>
  <c r="H112" i="7"/>
  <c r="E112" i="7"/>
  <c r="AG111" i="7"/>
  <c r="AD111" i="7"/>
  <c r="AA111" i="7"/>
  <c r="Q111" i="7"/>
  <c r="N111" i="7"/>
  <c r="K111" i="7"/>
  <c r="H111" i="7"/>
  <c r="E111" i="7"/>
  <c r="AG110" i="7"/>
  <c r="AD110" i="7"/>
  <c r="AA110" i="7"/>
  <c r="Q110" i="7"/>
  <c r="N110" i="7"/>
  <c r="K110" i="7"/>
  <c r="H110" i="7"/>
  <c r="E110" i="7"/>
  <c r="AG109" i="7"/>
  <c r="AD109" i="7"/>
  <c r="AA109" i="7"/>
  <c r="Q109" i="7"/>
  <c r="N109" i="7"/>
  <c r="K109" i="7"/>
  <c r="H109" i="7"/>
  <c r="E109" i="7"/>
  <c r="AG108" i="7"/>
  <c r="AD108" i="7"/>
  <c r="AA108" i="7"/>
  <c r="Q108" i="7"/>
  <c r="N108" i="7"/>
  <c r="K108" i="7"/>
  <c r="H108" i="7"/>
  <c r="E108" i="7"/>
  <c r="AG107" i="7"/>
  <c r="AD107" i="7"/>
  <c r="AA107" i="7"/>
  <c r="Q107" i="7"/>
  <c r="N107" i="7"/>
  <c r="K107" i="7"/>
  <c r="H107" i="7"/>
  <c r="E107" i="7"/>
  <c r="AG106" i="7"/>
  <c r="AD106" i="7"/>
  <c r="AA106" i="7"/>
  <c r="Q106" i="7"/>
  <c r="N106" i="7"/>
  <c r="K106" i="7"/>
  <c r="H106" i="7"/>
  <c r="E106" i="7"/>
  <c r="AG105" i="7"/>
  <c r="AD105" i="7"/>
  <c r="AA105" i="7"/>
  <c r="Q105" i="7"/>
  <c r="N105" i="7"/>
  <c r="K105" i="7"/>
  <c r="H105" i="7"/>
  <c r="E105" i="7"/>
  <c r="AG104" i="7"/>
  <c r="AD104" i="7"/>
  <c r="AA104" i="7"/>
  <c r="Q104" i="7"/>
  <c r="N104" i="7"/>
  <c r="K104" i="7"/>
  <c r="H104" i="7"/>
  <c r="E104" i="7"/>
  <c r="AG103" i="7"/>
  <c r="AD103" i="7"/>
  <c r="AA103" i="7"/>
  <c r="Q103" i="7"/>
  <c r="N103" i="7"/>
  <c r="K103" i="7"/>
  <c r="H103" i="7"/>
  <c r="E103" i="7"/>
  <c r="AG102" i="7"/>
  <c r="AD102" i="7"/>
  <c r="AA102" i="7"/>
  <c r="Q102" i="7"/>
  <c r="N102" i="7"/>
  <c r="K102" i="7"/>
  <c r="H102" i="7"/>
  <c r="E102" i="7"/>
  <c r="AG101" i="7"/>
  <c r="AD101" i="7"/>
  <c r="AA101" i="7"/>
  <c r="Q101" i="7"/>
  <c r="N101" i="7"/>
  <c r="K101" i="7"/>
  <c r="H101" i="7"/>
  <c r="E101" i="7"/>
  <c r="AG100" i="7"/>
  <c r="AD100" i="7"/>
  <c r="AA100" i="7"/>
  <c r="Q100" i="7"/>
  <c r="N100" i="7"/>
  <c r="K100" i="7"/>
  <c r="H100" i="7"/>
  <c r="E100" i="7"/>
  <c r="AG99" i="7"/>
  <c r="AD99" i="7"/>
  <c r="AA99" i="7"/>
  <c r="Q99" i="7"/>
  <c r="N99" i="7"/>
  <c r="K99" i="7"/>
  <c r="H99" i="7"/>
  <c r="E99" i="7"/>
  <c r="AG98" i="7"/>
  <c r="AD98" i="7"/>
  <c r="AA98" i="7"/>
  <c r="Q98" i="7"/>
  <c r="N98" i="7"/>
  <c r="K98" i="7"/>
  <c r="H98" i="7"/>
  <c r="E98" i="7"/>
  <c r="AG97" i="7"/>
  <c r="AD97" i="7"/>
  <c r="AA97" i="7"/>
  <c r="Q97" i="7"/>
  <c r="N97" i="7"/>
  <c r="K97" i="7"/>
  <c r="H97" i="7"/>
  <c r="E97" i="7"/>
  <c r="AG96" i="7"/>
  <c r="AD96" i="7"/>
  <c r="AA96" i="7"/>
  <c r="Q96" i="7"/>
  <c r="N96" i="7"/>
  <c r="K96" i="7"/>
  <c r="H96" i="7"/>
  <c r="E96" i="7"/>
  <c r="AG95" i="7"/>
  <c r="AD95" i="7"/>
  <c r="AA95" i="7"/>
  <c r="Q95" i="7"/>
  <c r="N95" i="7"/>
  <c r="K95" i="7"/>
  <c r="H95" i="7"/>
  <c r="E95" i="7"/>
  <c r="AG94" i="7"/>
  <c r="AD94" i="7"/>
  <c r="AA94" i="7"/>
  <c r="Q94" i="7"/>
  <c r="N94" i="7"/>
  <c r="K94" i="7"/>
  <c r="H94" i="7"/>
  <c r="E94" i="7"/>
  <c r="AG93" i="7"/>
  <c r="AD93" i="7"/>
  <c r="AA93" i="7"/>
  <c r="Q93" i="7"/>
  <c r="N93" i="7"/>
  <c r="K93" i="7"/>
  <c r="H93" i="7"/>
  <c r="E93" i="7"/>
  <c r="AG92" i="7"/>
  <c r="AD92" i="7"/>
  <c r="AA92" i="7"/>
  <c r="Q92" i="7"/>
  <c r="N92" i="7"/>
  <c r="K92" i="7"/>
  <c r="H92" i="7"/>
  <c r="E92" i="7"/>
  <c r="AG91" i="7"/>
  <c r="AD91" i="7"/>
  <c r="AA91" i="7"/>
  <c r="Q91" i="7"/>
  <c r="N91" i="7"/>
  <c r="K91" i="7"/>
  <c r="H91" i="7"/>
  <c r="E91" i="7"/>
  <c r="AG90" i="7"/>
  <c r="AD90" i="7"/>
  <c r="AA90" i="7"/>
  <c r="Q90" i="7"/>
  <c r="N90" i="7"/>
  <c r="K90" i="7"/>
  <c r="H90" i="7"/>
  <c r="E90" i="7"/>
  <c r="AG89" i="7"/>
  <c r="AD89" i="7"/>
  <c r="AA89" i="7"/>
  <c r="Q89" i="7"/>
  <c r="N89" i="7"/>
  <c r="K89" i="7"/>
  <c r="H89" i="7"/>
  <c r="E89" i="7"/>
  <c r="AG88" i="7"/>
  <c r="AD88" i="7"/>
  <c r="AA88" i="7"/>
  <c r="Q88" i="7"/>
  <c r="N88" i="7"/>
  <c r="K88" i="7"/>
  <c r="H88" i="7"/>
  <c r="E88" i="7"/>
  <c r="AG87" i="7"/>
  <c r="AD87" i="7"/>
  <c r="AA87" i="7"/>
  <c r="Q87" i="7"/>
  <c r="N87" i="7"/>
  <c r="K87" i="7"/>
  <c r="H87" i="7"/>
  <c r="E87" i="7"/>
  <c r="AG86" i="7"/>
  <c r="AD86" i="7"/>
  <c r="AA86" i="7"/>
  <c r="Q86" i="7"/>
  <c r="N86" i="7"/>
  <c r="K86" i="7"/>
  <c r="H86" i="7"/>
  <c r="E86" i="7"/>
  <c r="AG85" i="7"/>
  <c r="AD85" i="7"/>
  <c r="AA85" i="7"/>
  <c r="Q85" i="7"/>
  <c r="N85" i="7"/>
  <c r="K85" i="7"/>
  <c r="H85" i="7"/>
  <c r="E85" i="7"/>
  <c r="AG84" i="7"/>
  <c r="AD84" i="7"/>
  <c r="AA84" i="7"/>
  <c r="Q84" i="7"/>
  <c r="N84" i="7"/>
  <c r="K84" i="7"/>
  <c r="H84" i="7"/>
  <c r="E84" i="7"/>
  <c r="AG83" i="7"/>
  <c r="AD83" i="7"/>
  <c r="AA83" i="7"/>
  <c r="Q83" i="7"/>
  <c r="N83" i="7"/>
  <c r="K83" i="7"/>
  <c r="H83" i="7"/>
  <c r="E83" i="7"/>
  <c r="AG82" i="7"/>
  <c r="AD82" i="7"/>
  <c r="AA82" i="7"/>
  <c r="Q82" i="7"/>
  <c r="N82" i="7"/>
  <c r="K82" i="7"/>
  <c r="H82" i="7"/>
  <c r="E82" i="7"/>
  <c r="AG81" i="7"/>
  <c r="AD81" i="7"/>
  <c r="AA81" i="7"/>
  <c r="Q81" i="7"/>
  <c r="N81" i="7"/>
  <c r="K81" i="7"/>
  <c r="H81" i="7"/>
  <c r="E81" i="7"/>
  <c r="AG80" i="7"/>
  <c r="AD80" i="7"/>
  <c r="AA80" i="7"/>
  <c r="Q80" i="7"/>
  <c r="N80" i="7"/>
  <c r="K80" i="7"/>
  <c r="H80" i="7"/>
  <c r="E80" i="7"/>
  <c r="AG79" i="7"/>
  <c r="AD79" i="7"/>
  <c r="AA79" i="7"/>
  <c r="Q79" i="7"/>
  <c r="N79" i="7"/>
  <c r="K79" i="7"/>
  <c r="H79" i="7"/>
  <c r="E79" i="7"/>
  <c r="AG78" i="7"/>
  <c r="AD78" i="7"/>
  <c r="AA78" i="7"/>
  <c r="Q78" i="7"/>
  <c r="N78" i="7"/>
  <c r="K78" i="7"/>
  <c r="H78" i="7"/>
  <c r="E78" i="7"/>
  <c r="AG77" i="7"/>
  <c r="AD77" i="7"/>
  <c r="AA77" i="7"/>
  <c r="Q77" i="7"/>
  <c r="N77" i="7"/>
  <c r="K77" i="7"/>
  <c r="H77" i="7"/>
  <c r="E77" i="7"/>
  <c r="AG76" i="7"/>
  <c r="AD76" i="7"/>
  <c r="AA76" i="7"/>
  <c r="Q76" i="7"/>
  <c r="N76" i="7"/>
  <c r="K76" i="7"/>
  <c r="H76" i="7"/>
  <c r="E76" i="7"/>
  <c r="AG75" i="7"/>
  <c r="AD75" i="7"/>
  <c r="AA75" i="7"/>
  <c r="Q75" i="7"/>
  <c r="N75" i="7"/>
  <c r="K75" i="7"/>
  <c r="H75" i="7"/>
  <c r="E75" i="7"/>
  <c r="AG74" i="7"/>
  <c r="AD74" i="7"/>
  <c r="AA74" i="7"/>
  <c r="Q74" i="7"/>
  <c r="N74" i="7"/>
  <c r="K74" i="7"/>
  <c r="H74" i="7"/>
  <c r="E74" i="7"/>
  <c r="AG73" i="7"/>
  <c r="AD73" i="7"/>
  <c r="AA73" i="7"/>
  <c r="Q73" i="7"/>
  <c r="N73" i="7"/>
  <c r="K73" i="7"/>
  <c r="H73" i="7"/>
  <c r="E73" i="7"/>
  <c r="AG72" i="7"/>
  <c r="AD72" i="7"/>
  <c r="AA72" i="7"/>
  <c r="Q72" i="7"/>
  <c r="N72" i="7"/>
  <c r="K72" i="7"/>
  <c r="H72" i="7"/>
  <c r="E72" i="7"/>
  <c r="AG71" i="7"/>
  <c r="AD71" i="7"/>
  <c r="AA71" i="7"/>
  <c r="Q71" i="7"/>
  <c r="N71" i="7"/>
  <c r="K71" i="7"/>
  <c r="H71" i="7"/>
  <c r="E71" i="7"/>
  <c r="AG70" i="7"/>
  <c r="AD70" i="7"/>
  <c r="AA70" i="7"/>
  <c r="Q70" i="7"/>
  <c r="N70" i="7"/>
  <c r="K70" i="7"/>
  <c r="H70" i="7"/>
  <c r="E70" i="7"/>
  <c r="AG69" i="7"/>
  <c r="AD69" i="7"/>
  <c r="AA69" i="7"/>
  <c r="Q69" i="7"/>
  <c r="N69" i="7"/>
  <c r="K69" i="7"/>
  <c r="H69" i="7"/>
  <c r="E69" i="7"/>
  <c r="AG68" i="7"/>
  <c r="AD68" i="7"/>
  <c r="AA68" i="7"/>
  <c r="Q68" i="7"/>
  <c r="N68" i="7"/>
  <c r="K68" i="7"/>
  <c r="H68" i="7"/>
  <c r="E68" i="7"/>
  <c r="AG67" i="7"/>
  <c r="AD67" i="7"/>
  <c r="AA67" i="7"/>
  <c r="Q67" i="7"/>
  <c r="N67" i="7"/>
  <c r="K67" i="7"/>
  <c r="H67" i="7"/>
  <c r="E67" i="7"/>
  <c r="AG66" i="7"/>
  <c r="AD66" i="7"/>
  <c r="AA66" i="7"/>
  <c r="Q66" i="7"/>
  <c r="N66" i="7"/>
  <c r="K66" i="7"/>
  <c r="H66" i="7"/>
  <c r="E66" i="7"/>
  <c r="AG65" i="7"/>
  <c r="AD65" i="7"/>
  <c r="AA65" i="7"/>
  <c r="Q65" i="7"/>
  <c r="N65" i="7"/>
  <c r="K65" i="7"/>
  <c r="H65" i="7"/>
  <c r="E65" i="7"/>
  <c r="AG64" i="7"/>
  <c r="AD64" i="7"/>
  <c r="AA64" i="7"/>
  <c r="Q64" i="7"/>
  <c r="N64" i="7"/>
  <c r="K64" i="7"/>
  <c r="H64" i="7"/>
  <c r="E64" i="7"/>
  <c r="AG63" i="7"/>
  <c r="AD63" i="7"/>
  <c r="AA63" i="7"/>
  <c r="Q63" i="7"/>
  <c r="N63" i="7"/>
  <c r="K63" i="7"/>
  <c r="H63" i="7"/>
  <c r="E63" i="7"/>
  <c r="AG62" i="7"/>
  <c r="AD62" i="7"/>
  <c r="AA62" i="7"/>
  <c r="Q62" i="7"/>
  <c r="N62" i="7"/>
  <c r="K62" i="7"/>
  <c r="H62" i="7"/>
  <c r="E62" i="7"/>
  <c r="AG61" i="7"/>
  <c r="AD61" i="7"/>
  <c r="AA61" i="7"/>
  <c r="Q61" i="7"/>
  <c r="N61" i="7"/>
  <c r="K61" i="7"/>
  <c r="H61" i="7"/>
  <c r="E61" i="7"/>
  <c r="AG60" i="7"/>
  <c r="AD60" i="7"/>
  <c r="AA60" i="7"/>
  <c r="Q60" i="7"/>
  <c r="N60" i="7"/>
  <c r="K60" i="7"/>
  <c r="H60" i="7"/>
  <c r="E60" i="7"/>
  <c r="AG59" i="7"/>
  <c r="AD59" i="7"/>
  <c r="AA59" i="7"/>
  <c r="Q59" i="7"/>
  <c r="N59" i="7"/>
  <c r="K59" i="7"/>
  <c r="H59" i="7"/>
  <c r="E59" i="7"/>
  <c r="AG58" i="7"/>
  <c r="AD58" i="7"/>
  <c r="AA58" i="7"/>
  <c r="Q58" i="7"/>
  <c r="N58" i="7"/>
  <c r="K58" i="7"/>
  <c r="H58" i="7"/>
  <c r="E58" i="7"/>
  <c r="AG57" i="7"/>
  <c r="AD57" i="7"/>
  <c r="AA57" i="7"/>
  <c r="Q57" i="7"/>
  <c r="N57" i="7"/>
  <c r="K57" i="7"/>
  <c r="H57" i="7"/>
  <c r="E57" i="7"/>
  <c r="AG56" i="7"/>
  <c r="AD56" i="7"/>
  <c r="AA56" i="7"/>
  <c r="Q56" i="7"/>
  <c r="N56" i="7"/>
  <c r="K56" i="7"/>
  <c r="H56" i="7"/>
  <c r="E56" i="7"/>
  <c r="AG55" i="7"/>
  <c r="AD55" i="7"/>
  <c r="AA55" i="7"/>
  <c r="Q55" i="7"/>
  <c r="N55" i="7"/>
  <c r="K55" i="7"/>
  <c r="H55" i="7"/>
  <c r="E55" i="7"/>
  <c r="AG54" i="7"/>
  <c r="AD54" i="7"/>
  <c r="AA54" i="7"/>
  <c r="Q54" i="7"/>
  <c r="N54" i="7"/>
  <c r="K54" i="7"/>
  <c r="H54" i="7"/>
  <c r="E54" i="7"/>
  <c r="AG53" i="7"/>
  <c r="AD53" i="7"/>
  <c r="AA53" i="7"/>
  <c r="Q53" i="7"/>
  <c r="N53" i="7"/>
  <c r="K53" i="7"/>
  <c r="H53" i="7"/>
  <c r="E53" i="7"/>
  <c r="AG52" i="7"/>
  <c r="AD52" i="7"/>
  <c r="AA52" i="7"/>
  <c r="Q52" i="7"/>
  <c r="N52" i="7"/>
  <c r="K52" i="7"/>
  <c r="H52" i="7"/>
  <c r="E52" i="7"/>
  <c r="AG51" i="7"/>
  <c r="AD51" i="7"/>
  <c r="AA51" i="7"/>
  <c r="Q51" i="7"/>
  <c r="N51" i="7"/>
  <c r="K51" i="7"/>
  <c r="H51" i="7"/>
  <c r="E51" i="7"/>
  <c r="AG50" i="7"/>
  <c r="AD50" i="7"/>
  <c r="AA50" i="7"/>
  <c r="Q50" i="7"/>
  <c r="N50" i="7"/>
  <c r="K50" i="7"/>
  <c r="H50" i="7"/>
  <c r="E50" i="7"/>
  <c r="AG49" i="7"/>
  <c r="AD49" i="7"/>
  <c r="AA49" i="7"/>
  <c r="Q49" i="7"/>
  <c r="N49" i="7"/>
  <c r="K49" i="7"/>
  <c r="H49" i="7"/>
  <c r="E49" i="7"/>
  <c r="AD48" i="7"/>
  <c r="AA48" i="7"/>
  <c r="W48" i="7"/>
  <c r="N48" i="7"/>
  <c r="H48" i="7"/>
  <c r="AD47" i="7"/>
  <c r="AA47" i="7"/>
  <c r="W47" i="7"/>
  <c r="N47" i="7"/>
  <c r="H47" i="7"/>
  <c r="E16" i="7"/>
  <c r="AA14" i="7"/>
  <c r="AG13" i="7"/>
  <c r="AG9" i="7"/>
  <c r="K7" i="7"/>
  <c r="E7" i="7"/>
  <c r="AP5" i="7" a="1"/>
  <c r="AP5" i="7" s="1"/>
  <c r="AM5" i="7" a="1"/>
  <c r="AM5" i="7" s="1"/>
  <c r="AJ5" i="7"/>
  <c r="AG5" i="7"/>
  <c r="AG4" i="7"/>
  <c r="H4" i="7"/>
  <c r="M284" i="2"/>
  <c r="J284" i="2"/>
  <c r="M283" i="2"/>
  <c r="J283" i="2"/>
  <c r="M282" i="2"/>
  <c r="J282" i="2"/>
  <c r="M281" i="2"/>
  <c r="J281" i="2"/>
  <c r="M280" i="2"/>
  <c r="J280" i="2"/>
  <c r="M279" i="2"/>
  <c r="J279" i="2"/>
  <c r="M278" i="2"/>
  <c r="J278" i="2"/>
  <c r="M277" i="2"/>
  <c r="J277" i="2"/>
  <c r="M276" i="2"/>
  <c r="J276" i="2"/>
  <c r="M275" i="2"/>
  <c r="J275" i="2"/>
  <c r="M274" i="2"/>
  <c r="J274" i="2"/>
  <c r="M273" i="2"/>
  <c r="J273" i="2"/>
  <c r="M272" i="2"/>
  <c r="J272" i="2"/>
  <c r="M271" i="2"/>
  <c r="J271" i="2"/>
  <c r="M270" i="2"/>
  <c r="J270" i="2"/>
  <c r="M269" i="2"/>
  <c r="J269" i="2"/>
  <c r="M268" i="2"/>
  <c r="J268" i="2"/>
  <c r="M267" i="2"/>
  <c r="J267" i="2"/>
  <c r="M266" i="2"/>
  <c r="J266" i="2"/>
  <c r="M265" i="2"/>
  <c r="J265" i="2"/>
  <c r="M264" i="2"/>
  <c r="J264" i="2"/>
  <c r="M263" i="2"/>
  <c r="J263" i="2"/>
  <c r="M262" i="2"/>
  <c r="J262" i="2"/>
  <c r="M261" i="2"/>
  <c r="J261" i="2"/>
  <c r="M260" i="2"/>
  <c r="J260" i="2"/>
  <c r="M259" i="2"/>
  <c r="J259" i="2"/>
  <c r="M258" i="2"/>
  <c r="J258" i="2"/>
  <c r="M257" i="2"/>
  <c r="J257" i="2"/>
  <c r="M256" i="2"/>
  <c r="J256" i="2"/>
  <c r="M255" i="2"/>
  <c r="J255" i="2"/>
  <c r="M254" i="2"/>
  <c r="J254" i="2"/>
  <c r="M253" i="2"/>
  <c r="J253" i="2"/>
  <c r="M252" i="2"/>
  <c r="J252" i="2"/>
  <c r="M251" i="2"/>
  <c r="J251" i="2"/>
  <c r="M250" i="2"/>
  <c r="J250" i="2"/>
  <c r="M249" i="2"/>
  <c r="J249" i="2"/>
  <c r="M248" i="2"/>
  <c r="J248" i="2"/>
  <c r="M247" i="2"/>
  <c r="J247" i="2"/>
  <c r="M246" i="2"/>
  <c r="J246" i="2"/>
  <c r="M245" i="2"/>
  <c r="J245" i="2"/>
  <c r="M244" i="2"/>
  <c r="J244" i="2"/>
  <c r="M243" i="2"/>
  <c r="J243" i="2"/>
  <c r="M242" i="2"/>
  <c r="J242" i="2"/>
  <c r="M241" i="2"/>
  <c r="J241" i="2"/>
  <c r="M240" i="2"/>
  <c r="J240" i="2"/>
  <c r="M239" i="2"/>
  <c r="J239" i="2"/>
  <c r="M238" i="2"/>
  <c r="J238" i="2"/>
  <c r="M237" i="2"/>
  <c r="J237" i="2"/>
  <c r="M236" i="2"/>
  <c r="T236" i="2" s="1"/>
  <c r="J236" i="2"/>
  <c r="M235" i="2"/>
  <c r="J235" i="2"/>
  <c r="M234" i="2"/>
  <c r="J234" i="2"/>
  <c r="M233" i="2"/>
  <c r="J233" i="2"/>
  <c r="M232" i="2"/>
  <c r="J232" i="2"/>
  <c r="M231" i="2"/>
  <c r="J231" i="2"/>
  <c r="M230" i="2"/>
  <c r="J230" i="2"/>
  <c r="M229" i="2"/>
  <c r="J229" i="2"/>
  <c r="M228" i="2"/>
  <c r="T228" i="2" s="1"/>
  <c r="J228" i="2"/>
  <c r="M227" i="2"/>
  <c r="J227" i="2"/>
  <c r="M226" i="2"/>
  <c r="J226" i="2"/>
  <c r="M225" i="2"/>
  <c r="J225" i="2"/>
  <c r="M224" i="2"/>
  <c r="J224" i="2"/>
  <c r="M223" i="2"/>
  <c r="T223" i="2" s="1"/>
  <c r="J223" i="2"/>
  <c r="M222" i="2"/>
  <c r="J222" i="2"/>
  <c r="M221" i="2"/>
  <c r="J221" i="2"/>
  <c r="M220" i="2"/>
  <c r="J220" i="2"/>
  <c r="M219" i="2"/>
  <c r="T219" i="2" s="1"/>
  <c r="J219" i="2"/>
  <c r="M218" i="2"/>
  <c r="J218" i="2"/>
  <c r="M217" i="2"/>
  <c r="T217" i="2" s="1"/>
  <c r="J217" i="2"/>
  <c r="M216" i="2"/>
  <c r="J216" i="2"/>
  <c r="M215" i="2"/>
  <c r="T215" i="2" s="1"/>
  <c r="J215" i="2"/>
  <c r="M214" i="2"/>
  <c r="J214" i="2"/>
  <c r="M213" i="2"/>
  <c r="T213" i="2" s="1"/>
  <c r="J213" i="2"/>
  <c r="M212" i="2"/>
  <c r="J212" i="2"/>
  <c r="M211" i="2"/>
  <c r="J211" i="2"/>
  <c r="M210" i="2"/>
  <c r="J210" i="2"/>
  <c r="M209" i="2"/>
  <c r="J209" i="2"/>
  <c r="M208" i="2"/>
  <c r="J208" i="2"/>
  <c r="M207" i="2"/>
  <c r="J207" i="2"/>
  <c r="M206" i="2"/>
  <c r="J206" i="2"/>
  <c r="M205" i="2"/>
  <c r="J205" i="2"/>
  <c r="M204" i="2"/>
  <c r="J204" i="2"/>
  <c r="M203" i="2"/>
  <c r="J203" i="2"/>
  <c r="M202" i="2"/>
  <c r="J202" i="2"/>
  <c r="M201" i="2"/>
  <c r="J201" i="2"/>
  <c r="M200" i="2"/>
  <c r="J200" i="2"/>
  <c r="M199" i="2"/>
  <c r="J199" i="2"/>
  <c r="M198" i="2"/>
  <c r="J198" i="2"/>
  <c r="M197" i="2"/>
  <c r="J197" i="2"/>
  <c r="M196" i="2"/>
  <c r="J196" i="2"/>
  <c r="M195" i="2"/>
  <c r="J195" i="2"/>
  <c r="M194" i="2"/>
  <c r="J194" i="2"/>
  <c r="M193" i="2"/>
  <c r="J193" i="2"/>
  <c r="M192" i="2"/>
  <c r="J192" i="2"/>
  <c r="M191" i="2"/>
  <c r="J191" i="2"/>
  <c r="M190" i="2"/>
  <c r="J190" i="2"/>
  <c r="M189" i="2"/>
  <c r="J189" i="2"/>
  <c r="M188" i="2"/>
  <c r="J188" i="2"/>
  <c r="M187" i="2"/>
  <c r="J187" i="2"/>
  <c r="M186" i="2"/>
  <c r="J186" i="2"/>
  <c r="M185" i="2"/>
  <c r="J185" i="2"/>
  <c r="M184" i="2"/>
  <c r="J184" i="2"/>
  <c r="M183" i="2"/>
  <c r="J183" i="2"/>
  <c r="M182" i="2"/>
  <c r="J182" i="2"/>
  <c r="M181" i="2"/>
  <c r="J181" i="2"/>
  <c r="M180" i="2"/>
  <c r="J180" i="2"/>
  <c r="M179" i="2"/>
  <c r="J179" i="2"/>
  <c r="M178" i="2"/>
  <c r="J178" i="2"/>
  <c r="M177" i="2"/>
  <c r="J177" i="2"/>
  <c r="M176" i="2"/>
  <c r="J176" i="2"/>
  <c r="M175" i="2"/>
  <c r="J175" i="2"/>
  <c r="M174" i="2"/>
  <c r="J174" i="2"/>
  <c r="M173" i="2"/>
  <c r="J173" i="2"/>
  <c r="M172" i="2"/>
  <c r="J172" i="2"/>
  <c r="M171" i="2"/>
  <c r="J171" i="2"/>
  <c r="M170" i="2"/>
  <c r="J170" i="2"/>
  <c r="M169" i="2"/>
  <c r="J169" i="2"/>
  <c r="M168" i="2"/>
  <c r="J168" i="2"/>
  <c r="M167" i="2"/>
  <c r="J167" i="2"/>
  <c r="M166" i="2"/>
  <c r="J166" i="2"/>
  <c r="M165" i="2"/>
  <c r="J165" i="2"/>
  <c r="M164" i="2"/>
  <c r="J164" i="2"/>
  <c r="M163" i="2"/>
  <c r="J163" i="2"/>
  <c r="M162" i="2"/>
  <c r="J162" i="2"/>
  <c r="M161" i="2"/>
  <c r="J161" i="2"/>
  <c r="M160" i="2"/>
  <c r="J160" i="2"/>
  <c r="M159" i="2"/>
  <c r="J159" i="2"/>
  <c r="M158" i="2"/>
  <c r="J158" i="2"/>
  <c r="M157" i="2"/>
  <c r="J157" i="2"/>
  <c r="M156" i="2"/>
  <c r="J156" i="2"/>
  <c r="M155" i="2"/>
  <c r="J155" i="2"/>
  <c r="M154" i="2"/>
  <c r="J154" i="2"/>
  <c r="M153" i="2"/>
  <c r="J153" i="2"/>
  <c r="M152" i="2"/>
  <c r="J152" i="2"/>
  <c r="M151" i="2"/>
  <c r="J151" i="2"/>
  <c r="M150" i="2"/>
  <c r="J150" i="2"/>
  <c r="M149" i="2"/>
  <c r="J149" i="2"/>
  <c r="M148" i="2"/>
  <c r="J148" i="2"/>
  <c r="M147" i="2"/>
  <c r="J147" i="2"/>
  <c r="M146" i="2"/>
  <c r="J146" i="2"/>
  <c r="M145" i="2"/>
  <c r="J145" i="2"/>
  <c r="M144" i="2"/>
  <c r="J144" i="2"/>
  <c r="M143" i="2"/>
  <c r="J143" i="2"/>
  <c r="M142" i="2"/>
  <c r="J142" i="2"/>
  <c r="M141" i="2"/>
  <c r="J141" i="2"/>
  <c r="M140" i="2"/>
  <c r="J140" i="2"/>
  <c r="M139" i="2"/>
  <c r="J139" i="2"/>
  <c r="M138" i="2"/>
  <c r="J138" i="2"/>
  <c r="M137" i="2"/>
  <c r="J137" i="2"/>
  <c r="M136" i="2"/>
  <c r="J136" i="2"/>
  <c r="M135" i="2"/>
  <c r="J135" i="2"/>
  <c r="M134" i="2"/>
  <c r="J134" i="2"/>
  <c r="M133" i="2"/>
  <c r="J133" i="2"/>
  <c r="M132" i="2"/>
  <c r="J132" i="2"/>
  <c r="M131" i="2"/>
  <c r="J131" i="2"/>
  <c r="M130" i="2"/>
  <c r="J130" i="2"/>
  <c r="M129" i="2"/>
  <c r="J129" i="2"/>
  <c r="M128" i="2"/>
  <c r="J128" i="2"/>
  <c r="M127" i="2"/>
  <c r="J127" i="2"/>
  <c r="M126" i="2"/>
  <c r="J126" i="2"/>
  <c r="M125" i="2"/>
  <c r="J125" i="2"/>
  <c r="M124" i="2"/>
  <c r="J124" i="2"/>
  <c r="M123" i="2"/>
  <c r="J123" i="2"/>
  <c r="M122" i="2"/>
  <c r="J122" i="2"/>
  <c r="M121" i="2"/>
  <c r="J121" i="2"/>
  <c r="M120" i="2"/>
  <c r="J120" i="2"/>
  <c r="M119" i="2"/>
  <c r="J119" i="2"/>
  <c r="M118" i="2"/>
  <c r="J118" i="2"/>
  <c r="M117" i="2"/>
  <c r="J117" i="2"/>
  <c r="M116" i="2"/>
  <c r="J116" i="2"/>
  <c r="M115" i="2"/>
  <c r="J115" i="2"/>
  <c r="M114" i="2"/>
  <c r="J114" i="2"/>
  <c r="M113" i="2"/>
  <c r="J113" i="2"/>
  <c r="M112" i="2"/>
  <c r="J112" i="2"/>
  <c r="M111" i="2"/>
  <c r="J111" i="2"/>
  <c r="M110" i="2"/>
  <c r="J110" i="2"/>
  <c r="M109" i="2"/>
  <c r="J109" i="2"/>
  <c r="M108" i="2"/>
  <c r="J108" i="2"/>
  <c r="M107" i="2"/>
  <c r="J107" i="2"/>
  <c r="M106" i="2"/>
  <c r="J106" i="2"/>
  <c r="M105" i="2"/>
  <c r="J105" i="2"/>
  <c r="M104" i="2"/>
  <c r="J104" i="2"/>
  <c r="M103" i="2"/>
  <c r="J103" i="2"/>
  <c r="M102" i="2"/>
  <c r="J102" i="2"/>
  <c r="M101" i="2"/>
  <c r="J101" i="2"/>
  <c r="M100" i="2"/>
  <c r="J100" i="2"/>
  <c r="M99" i="2"/>
  <c r="J99" i="2"/>
  <c r="M98" i="2"/>
  <c r="J98" i="2"/>
  <c r="M97" i="2"/>
  <c r="J97" i="2"/>
  <c r="M96" i="2"/>
  <c r="J96" i="2"/>
  <c r="M95" i="2"/>
  <c r="J95" i="2"/>
  <c r="M94" i="2"/>
  <c r="J94" i="2"/>
  <c r="M93" i="2"/>
  <c r="J93" i="2"/>
  <c r="M92" i="2"/>
  <c r="J92" i="2"/>
  <c r="M91" i="2"/>
  <c r="J91" i="2"/>
  <c r="M90" i="2"/>
  <c r="J90" i="2"/>
  <c r="M89" i="2"/>
  <c r="J89" i="2"/>
  <c r="M88" i="2"/>
  <c r="J88" i="2"/>
  <c r="M87" i="2"/>
  <c r="J87" i="2"/>
  <c r="M86" i="2"/>
  <c r="J86" i="2"/>
  <c r="M85" i="2"/>
  <c r="J85" i="2"/>
  <c r="M84" i="2"/>
  <c r="J84" i="2"/>
  <c r="M83" i="2"/>
  <c r="J83" i="2"/>
  <c r="M82" i="2"/>
  <c r="J82" i="2"/>
  <c r="M81" i="2"/>
  <c r="J81" i="2"/>
  <c r="M80" i="2"/>
  <c r="J80" i="2"/>
  <c r="M79" i="2"/>
  <c r="J79" i="2"/>
  <c r="M78" i="2"/>
  <c r="J78" i="2"/>
  <c r="M77" i="2"/>
  <c r="J77" i="2"/>
  <c r="M76" i="2"/>
  <c r="J76" i="2"/>
  <c r="M75" i="2"/>
  <c r="J75" i="2"/>
  <c r="M74" i="2"/>
  <c r="J74" i="2"/>
  <c r="M73" i="2"/>
  <c r="J73" i="2"/>
  <c r="M72" i="2"/>
  <c r="J72" i="2"/>
  <c r="M71" i="2"/>
  <c r="J71" i="2"/>
  <c r="M70" i="2"/>
  <c r="J70" i="2"/>
  <c r="M69" i="2"/>
  <c r="J69" i="2"/>
  <c r="M68" i="2"/>
  <c r="J68" i="2"/>
  <c r="M67" i="2"/>
  <c r="J67" i="2"/>
  <c r="M66" i="2"/>
  <c r="J66" i="2"/>
  <c r="M65" i="2"/>
  <c r="J65" i="2"/>
  <c r="M64" i="2"/>
  <c r="J64" i="2"/>
  <c r="M63" i="2"/>
  <c r="J63" i="2"/>
  <c r="M62" i="2"/>
  <c r="J62" i="2"/>
  <c r="M61" i="2"/>
  <c r="J61" i="2"/>
  <c r="M60" i="2"/>
  <c r="J60" i="2"/>
  <c r="M59" i="2"/>
  <c r="J59" i="2"/>
  <c r="M58" i="2"/>
  <c r="J58" i="2"/>
  <c r="M57" i="2"/>
  <c r="J57" i="2"/>
  <c r="M56" i="2"/>
  <c r="J56" i="2"/>
  <c r="M55" i="2"/>
  <c r="J55" i="2"/>
  <c r="M54" i="2"/>
  <c r="J54" i="2"/>
  <c r="M53" i="2"/>
  <c r="J53" i="2"/>
  <c r="M52" i="2"/>
  <c r="J52" i="2"/>
  <c r="M51" i="2"/>
  <c r="J51" i="2"/>
  <c r="M50" i="2"/>
  <c r="J50" i="2"/>
  <c r="M49" i="2"/>
  <c r="J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J29" i="2"/>
  <c r="M28" i="2"/>
  <c r="J28" i="2"/>
  <c r="M27" i="2"/>
  <c r="J27" i="2"/>
  <c r="M26" i="2"/>
  <c r="J26" i="2"/>
  <c r="M25" i="2"/>
  <c r="J25" i="2"/>
  <c r="M24" i="2"/>
  <c r="J24" i="2"/>
  <c r="M23" i="2"/>
  <c r="J23" i="2"/>
  <c r="M22" i="2"/>
  <c r="J22" i="2"/>
  <c r="M21" i="2"/>
  <c r="J21" i="2"/>
  <c r="M20" i="2"/>
  <c r="J20" i="2"/>
  <c r="M19" i="2"/>
  <c r="J19" i="2"/>
  <c r="M18" i="2"/>
  <c r="J18" i="2"/>
  <c r="M17" i="2"/>
  <c r="J17" i="2"/>
  <c r="M16" i="2"/>
  <c r="J16" i="2"/>
  <c r="M15" i="2"/>
  <c r="J15" i="2"/>
  <c r="AL284" i="2"/>
  <c r="Y284" i="2" s="1"/>
  <c r="AL283" i="2"/>
  <c r="Y283" i="2" s="1"/>
  <c r="AU282" i="2"/>
  <c r="AO282" i="2"/>
  <c r="AL282" i="2"/>
  <c r="AF282" i="2"/>
  <c r="AC282" i="2"/>
  <c r="AU281" i="2"/>
  <c r="AO281" i="2"/>
  <c r="AL281" i="2"/>
  <c r="AF281" i="2"/>
  <c r="AC281" i="2"/>
  <c r="AU280" i="2"/>
  <c r="AO280" i="2"/>
  <c r="AL280" i="2"/>
  <c r="AF280" i="2"/>
  <c r="AC280" i="2"/>
  <c r="AU279" i="2"/>
  <c r="AO279" i="2"/>
  <c r="AL279" i="2"/>
  <c r="AF279" i="2"/>
  <c r="AC279" i="2"/>
  <c r="AU278" i="2"/>
  <c r="AO278" i="2"/>
  <c r="AL278" i="2"/>
  <c r="AF278" i="2"/>
  <c r="AC278" i="2"/>
  <c r="AU277" i="2"/>
  <c r="AO277" i="2"/>
  <c r="AL277" i="2"/>
  <c r="AF277" i="2"/>
  <c r="AC277" i="2"/>
  <c r="AU276" i="2"/>
  <c r="AO276" i="2"/>
  <c r="AL276" i="2"/>
  <c r="AF276" i="2"/>
  <c r="AC276" i="2"/>
  <c r="AU275" i="2"/>
  <c r="AO275" i="2"/>
  <c r="AL275" i="2"/>
  <c r="AF275" i="2"/>
  <c r="AC275" i="2"/>
  <c r="AU274" i="2"/>
  <c r="AO274" i="2"/>
  <c r="AL274" i="2"/>
  <c r="AF274" i="2"/>
  <c r="AC274" i="2"/>
  <c r="AU273" i="2"/>
  <c r="AO273" i="2"/>
  <c r="AL273" i="2"/>
  <c r="AF273" i="2"/>
  <c r="AC273" i="2"/>
  <c r="AU272" i="2"/>
  <c r="AO272" i="2"/>
  <c r="AL272" i="2"/>
  <c r="AF272" i="2"/>
  <c r="AC272" i="2"/>
  <c r="AU271" i="2"/>
  <c r="AO271" i="2"/>
  <c r="AL271" i="2"/>
  <c r="AF271" i="2"/>
  <c r="AC271" i="2"/>
  <c r="AU270" i="2"/>
  <c r="AO270" i="2"/>
  <c r="AL270" i="2"/>
  <c r="AF270" i="2"/>
  <c r="AC270" i="2"/>
  <c r="AU269" i="2"/>
  <c r="AO269" i="2"/>
  <c r="AL269" i="2"/>
  <c r="AF269" i="2"/>
  <c r="AC269" i="2"/>
  <c r="AU268" i="2"/>
  <c r="AO268" i="2"/>
  <c r="AL268" i="2"/>
  <c r="AF268" i="2"/>
  <c r="AC268" i="2"/>
  <c r="AU267" i="2"/>
  <c r="AO267" i="2"/>
  <c r="AL267" i="2"/>
  <c r="AI267" i="2"/>
  <c r="AF267" i="2"/>
  <c r="AC267" i="2"/>
  <c r="AU266" i="2"/>
  <c r="AO266" i="2"/>
  <c r="AL266" i="2"/>
  <c r="AI266" i="2"/>
  <c r="AF266" i="2"/>
  <c r="AC266" i="2"/>
  <c r="AU265" i="2"/>
  <c r="AO265" i="2"/>
  <c r="AL265" i="2"/>
  <c r="AI265" i="2"/>
  <c r="AF265" i="2"/>
  <c r="AC265" i="2"/>
  <c r="AU264" i="2"/>
  <c r="AO264" i="2"/>
  <c r="AL264" i="2"/>
  <c r="AI264" i="2"/>
  <c r="AF264" i="2"/>
  <c r="AC264" i="2"/>
  <c r="AU263" i="2"/>
  <c r="AO263" i="2"/>
  <c r="AL263" i="2"/>
  <c r="AI263" i="2"/>
  <c r="AF263" i="2"/>
  <c r="AC263" i="2"/>
  <c r="AU262" i="2"/>
  <c r="AO262" i="2"/>
  <c r="AL262" i="2"/>
  <c r="AI262" i="2"/>
  <c r="AF262" i="2"/>
  <c r="AC262" i="2"/>
  <c r="AU261" i="2"/>
  <c r="AO261" i="2"/>
  <c r="AL261" i="2"/>
  <c r="AI261" i="2"/>
  <c r="AF261" i="2"/>
  <c r="AC261" i="2"/>
  <c r="AU260" i="2"/>
  <c r="AO260" i="2"/>
  <c r="AL260" i="2"/>
  <c r="AI260" i="2"/>
  <c r="AF260" i="2"/>
  <c r="AC260" i="2"/>
  <c r="AU259" i="2"/>
  <c r="AO259" i="2"/>
  <c r="AL259" i="2"/>
  <c r="AI259" i="2"/>
  <c r="AF259" i="2"/>
  <c r="AC259" i="2"/>
  <c r="AU258" i="2"/>
  <c r="AO258" i="2"/>
  <c r="AL258" i="2"/>
  <c r="AI258" i="2"/>
  <c r="AF258" i="2"/>
  <c r="AC258" i="2"/>
  <c r="AU257" i="2"/>
  <c r="AO257" i="2"/>
  <c r="AL257" i="2"/>
  <c r="AI257" i="2"/>
  <c r="AF257" i="2"/>
  <c r="AC257" i="2"/>
  <c r="AU256" i="2"/>
  <c r="AO256" i="2"/>
  <c r="AL256" i="2"/>
  <c r="AI256" i="2"/>
  <c r="AF256" i="2"/>
  <c r="AC256" i="2"/>
  <c r="AU255" i="2"/>
  <c r="AO255" i="2"/>
  <c r="AL255" i="2"/>
  <c r="AI255" i="2"/>
  <c r="AF255" i="2"/>
  <c r="AC255" i="2"/>
  <c r="AU254" i="2"/>
  <c r="AO254" i="2"/>
  <c r="AL254" i="2"/>
  <c r="AI254" i="2"/>
  <c r="AF254" i="2"/>
  <c r="AC254" i="2"/>
  <c r="AU253" i="2"/>
  <c r="AO253" i="2"/>
  <c r="AL253" i="2"/>
  <c r="AI253" i="2"/>
  <c r="AF253" i="2"/>
  <c r="AC253" i="2"/>
  <c r="AU252" i="2"/>
  <c r="AO252" i="2"/>
  <c r="AL252" i="2"/>
  <c r="AI252" i="2"/>
  <c r="AF252" i="2"/>
  <c r="AC252" i="2"/>
  <c r="AU251" i="2"/>
  <c r="AO251" i="2"/>
  <c r="AL251" i="2"/>
  <c r="AI251" i="2"/>
  <c r="AF251" i="2"/>
  <c r="AC251" i="2"/>
  <c r="AU250" i="2"/>
  <c r="AO250" i="2"/>
  <c r="AL250" i="2"/>
  <c r="AI250" i="2"/>
  <c r="AF250" i="2"/>
  <c r="AC250" i="2"/>
  <c r="AU249" i="2"/>
  <c r="AO249" i="2"/>
  <c r="AL249" i="2"/>
  <c r="AI249" i="2"/>
  <c r="AF249" i="2"/>
  <c r="AC249" i="2"/>
  <c r="AU248" i="2"/>
  <c r="AO248" i="2"/>
  <c r="AL248" i="2"/>
  <c r="AI248" i="2"/>
  <c r="AF248" i="2"/>
  <c r="AC248" i="2"/>
  <c r="AU247" i="2"/>
  <c r="AO247" i="2"/>
  <c r="AL247" i="2"/>
  <c r="AI247" i="2"/>
  <c r="AF247" i="2"/>
  <c r="AC247" i="2"/>
  <c r="AU246" i="2"/>
  <c r="AO246" i="2"/>
  <c r="AL246" i="2"/>
  <c r="AI246" i="2"/>
  <c r="AF246" i="2"/>
  <c r="AC246" i="2"/>
  <c r="AU245" i="2"/>
  <c r="AO245" i="2"/>
  <c r="AL245" i="2"/>
  <c r="AI245" i="2"/>
  <c r="AF245" i="2"/>
  <c r="AC245" i="2"/>
  <c r="AU244" i="2"/>
  <c r="AO244" i="2"/>
  <c r="AL244" i="2"/>
  <c r="AI244" i="2"/>
  <c r="AF244" i="2"/>
  <c r="AC244" i="2"/>
  <c r="AU243" i="2"/>
  <c r="AO243" i="2"/>
  <c r="AL243" i="2"/>
  <c r="AI243" i="2"/>
  <c r="AF243" i="2"/>
  <c r="AC243" i="2"/>
  <c r="AU242" i="2"/>
  <c r="AO242" i="2"/>
  <c r="AL242" i="2"/>
  <c r="AI242" i="2"/>
  <c r="AF242" i="2"/>
  <c r="AC242" i="2"/>
  <c r="AU241" i="2"/>
  <c r="AO241" i="2"/>
  <c r="AL241" i="2"/>
  <c r="AI241" i="2"/>
  <c r="AF241" i="2"/>
  <c r="AC241" i="2"/>
  <c r="AU240" i="2"/>
  <c r="AO240" i="2"/>
  <c r="AL240" i="2"/>
  <c r="AI240" i="2"/>
  <c r="AF240" i="2"/>
  <c r="AC240" i="2"/>
  <c r="AU239" i="2"/>
  <c r="AO239" i="2"/>
  <c r="AL239" i="2"/>
  <c r="AI239" i="2"/>
  <c r="AF239" i="2"/>
  <c r="AC239" i="2"/>
  <c r="AU238" i="2"/>
  <c r="AO238" i="2"/>
  <c r="AL238" i="2"/>
  <c r="AI238" i="2"/>
  <c r="AF238" i="2"/>
  <c r="AC238" i="2"/>
  <c r="AU237" i="2"/>
  <c r="AO237" i="2"/>
  <c r="AL237" i="2"/>
  <c r="AI237" i="2"/>
  <c r="AF237" i="2"/>
  <c r="AC237" i="2"/>
  <c r="AU236" i="2"/>
  <c r="AO236" i="2"/>
  <c r="AL236" i="2"/>
  <c r="AI236" i="2"/>
  <c r="AF236" i="2"/>
  <c r="AC236" i="2"/>
  <c r="AU235" i="2"/>
  <c r="AO235" i="2"/>
  <c r="AL235" i="2"/>
  <c r="AI235" i="2"/>
  <c r="AF235" i="2"/>
  <c r="AC235" i="2"/>
  <c r="AU234" i="2"/>
  <c r="AO234" i="2"/>
  <c r="AL234" i="2"/>
  <c r="AI234" i="2"/>
  <c r="AF234" i="2"/>
  <c r="AC234" i="2"/>
  <c r="AU233" i="2"/>
  <c r="AO233" i="2"/>
  <c r="AL233" i="2"/>
  <c r="AI233" i="2"/>
  <c r="AF233" i="2"/>
  <c r="AC233" i="2"/>
  <c r="AU232" i="2"/>
  <c r="AO232" i="2"/>
  <c r="AL232" i="2"/>
  <c r="AI232" i="2"/>
  <c r="AF232" i="2"/>
  <c r="AC232" i="2"/>
  <c r="AU231" i="2"/>
  <c r="AO231" i="2"/>
  <c r="AL231" i="2"/>
  <c r="AI231" i="2"/>
  <c r="AF231" i="2"/>
  <c r="AC231" i="2"/>
  <c r="AU230" i="2"/>
  <c r="AO230" i="2"/>
  <c r="AL230" i="2"/>
  <c r="AI230" i="2"/>
  <c r="AF230" i="2"/>
  <c r="AC230" i="2"/>
  <c r="AU229" i="2"/>
  <c r="AO229" i="2"/>
  <c r="AL229" i="2"/>
  <c r="AI229" i="2"/>
  <c r="AF229" i="2"/>
  <c r="AC229" i="2"/>
  <c r="AU228" i="2"/>
  <c r="AO228" i="2"/>
  <c r="AL228" i="2"/>
  <c r="AI228" i="2"/>
  <c r="AF228" i="2"/>
  <c r="AC228" i="2"/>
  <c r="AU227" i="2"/>
  <c r="AO227" i="2"/>
  <c r="AL227" i="2"/>
  <c r="AI227" i="2"/>
  <c r="AF227" i="2"/>
  <c r="AC227" i="2"/>
  <c r="AU226" i="2"/>
  <c r="AO226" i="2"/>
  <c r="AL226" i="2"/>
  <c r="AI226" i="2"/>
  <c r="AF226" i="2"/>
  <c r="AC226" i="2"/>
  <c r="AU225" i="2"/>
  <c r="AO225" i="2"/>
  <c r="AL225" i="2"/>
  <c r="AI225" i="2"/>
  <c r="AF225" i="2"/>
  <c r="AC225" i="2"/>
  <c r="AU224" i="2"/>
  <c r="AO224" i="2"/>
  <c r="AL224" i="2"/>
  <c r="AI224" i="2"/>
  <c r="AF224" i="2"/>
  <c r="AC224" i="2"/>
  <c r="AU223" i="2"/>
  <c r="AO223" i="2"/>
  <c r="AL223" i="2"/>
  <c r="AI223" i="2"/>
  <c r="AF223" i="2"/>
  <c r="AC223" i="2"/>
  <c r="AU222" i="2"/>
  <c r="AO222" i="2"/>
  <c r="AL222" i="2"/>
  <c r="AI222" i="2"/>
  <c r="AF222" i="2"/>
  <c r="AC222" i="2"/>
  <c r="AU221" i="2"/>
  <c r="AO221" i="2"/>
  <c r="AL221" i="2"/>
  <c r="AI221" i="2"/>
  <c r="AF221" i="2"/>
  <c r="AC221" i="2"/>
  <c r="AU220" i="2"/>
  <c r="AO220" i="2"/>
  <c r="AL220" i="2"/>
  <c r="AI220" i="2"/>
  <c r="AF220" i="2"/>
  <c r="AC220" i="2"/>
  <c r="AU219" i="2"/>
  <c r="AO219" i="2"/>
  <c r="AL219" i="2"/>
  <c r="AI219" i="2"/>
  <c r="AF219" i="2"/>
  <c r="AC219" i="2"/>
  <c r="AU218" i="2"/>
  <c r="AO218" i="2"/>
  <c r="AL218" i="2"/>
  <c r="AI218" i="2"/>
  <c r="AF218" i="2"/>
  <c r="AC218" i="2"/>
  <c r="AU217" i="2"/>
  <c r="AO217" i="2"/>
  <c r="AL217" i="2"/>
  <c r="AI217" i="2"/>
  <c r="AF217" i="2"/>
  <c r="AC217" i="2"/>
  <c r="AU216" i="2"/>
  <c r="AO216" i="2"/>
  <c r="AL216" i="2"/>
  <c r="AI216" i="2"/>
  <c r="AF216" i="2"/>
  <c r="AC216" i="2"/>
  <c r="AU215" i="2"/>
  <c r="AO215" i="2"/>
  <c r="AL215" i="2"/>
  <c r="AI215" i="2"/>
  <c r="AF215" i="2"/>
  <c r="AC215" i="2"/>
  <c r="AU214" i="2"/>
  <c r="AO214" i="2"/>
  <c r="AL214" i="2"/>
  <c r="AI214" i="2"/>
  <c r="AF214" i="2"/>
  <c r="AC214" i="2"/>
  <c r="AU213" i="2"/>
  <c r="AO213" i="2"/>
  <c r="AL213" i="2"/>
  <c r="AI213" i="2"/>
  <c r="AF213" i="2"/>
  <c r="AC213" i="2"/>
  <c r="AU212" i="2"/>
  <c r="AO212" i="2"/>
  <c r="AL212" i="2"/>
  <c r="AI212" i="2"/>
  <c r="AF212" i="2"/>
  <c r="AC212" i="2"/>
  <c r="AU211" i="2"/>
  <c r="AO211" i="2"/>
  <c r="AL211" i="2"/>
  <c r="AI211" i="2"/>
  <c r="AF211" i="2"/>
  <c r="AC211" i="2"/>
  <c r="AU210" i="2"/>
  <c r="AO210" i="2"/>
  <c r="AL210" i="2"/>
  <c r="AI210" i="2"/>
  <c r="AF210" i="2"/>
  <c r="AC210" i="2"/>
  <c r="AU209" i="2"/>
  <c r="AO209" i="2"/>
  <c r="AL209" i="2"/>
  <c r="AI209" i="2"/>
  <c r="AF209" i="2"/>
  <c r="AC209" i="2"/>
  <c r="AU208" i="2"/>
  <c r="AO208" i="2"/>
  <c r="AL208" i="2"/>
  <c r="AI208" i="2"/>
  <c r="AF208" i="2"/>
  <c r="AC208" i="2"/>
  <c r="AU207" i="2"/>
  <c r="AO207" i="2"/>
  <c r="AL207" i="2"/>
  <c r="AI207" i="2"/>
  <c r="AF207" i="2"/>
  <c r="AC207" i="2"/>
  <c r="AU206" i="2"/>
  <c r="AO206" i="2"/>
  <c r="AL206" i="2"/>
  <c r="AI206" i="2"/>
  <c r="AF206" i="2"/>
  <c r="AC206" i="2"/>
  <c r="AU205" i="2"/>
  <c r="AO205" i="2"/>
  <c r="AL205" i="2"/>
  <c r="AI205" i="2"/>
  <c r="AF205" i="2"/>
  <c r="AC205" i="2"/>
  <c r="AU204" i="2"/>
  <c r="AO204" i="2"/>
  <c r="AL204" i="2"/>
  <c r="AI204" i="2"/>
  <c r="AF204" i="2"/>
  <c r="AU203" i="2"/>
  <c r="AO203" i="2"/>
  <c r="AL203" i="2"/>
  <c r="AI203" i="2"/>
  <c r="AF203" i="2"/>
  <c r="AU202" i="2"/>
  <c r="AO202" i="2"/>
  <c r="AL202" i="2"/>
  <c r="AI202" i="2"/>
  <c r="AF202" i="2"/>
  <c r="AU201" i="2"/>
  <c r="AO201" i="2"/>
  <c r="AL201" i="2"/>
  <c r="AI201" i="2"/>
  <c r="AF201" i="2"/>
  <c r="AU200" i="2"/>
  <c r="AO200" i="2"/>
  <c r="AL200" i="2"/>
  <c r="AI200" i="2"/>
  <c r="AF200" i="2"/>
  <c r="AU199" i="2"/>
  <c r="AO199" i="2"/>
  <c r="AL199" i="2"/>
  <c r="AI199" i="2"/>
  <c r="AF199" i="2"/>
  <c r="AU198" i="2"/>
  <c r="AO198" i="2"/>
  <c r="AL198" i="2"/>
  <c r="AI198" i="2"/>
  <c r="AF198" i="2"/>
  <c r="AU197" i="2"/>
  <c r="AO197" i="2"/>
  <c r="AL197" i="2"/>
  <c r="AI197" i="2"/>
  <c r="AF197" i="2"/>
  <c r="AU196" i="2"/>
  <c r="AO196" i="2"/>
  <c r="AL196" i="2"/>
  <c r="AI196" i="2"/>
  <c r="AF196" i="2"/>
  <c r="AU195" i="2"/>
  <c r="AO195" i="2"/>
  <c r="AL195" i="2"/>
  <c r="AI195" i="2"/>
  <c r="AF195" i="2"/>
  <c r="AU194" i="2"/>
  <c r="AO194" i="2"/>
  <c r="AL194" i="2"/>
  <c r="AI194" i="2"/>
  <c r="AF194" i="2"/>
  <c r="AU193" i="2"/>
  <c r="AO193" i="2"/>
  <c r="AL193" i="2"/>
  <c r="AI193" i="2"/>
  <c r="AF193" i="2"/>
  <c r="AU192" i="2"/>
  <c r="AO192" i="2"/>
  <c r="AL192" i="2"/>
  <c r="AI192" i="2"/>
  <c r="AF192" i="2"/>
  <c r="AU191" i="2"/>
  <c r="AO191" i="2"/>
  <c r="AL191" i="2"/>
  <c r="AI191" i="2"/>
  <c r="AF191" i="2"/>
  <c r="AU190" i="2"/>
  <c r="AO190" i="2"/>
  <c r="AL190" i="2"/>
  <c r="AI190" i="2"/>
  <c r="AF190" i="2"/>
  <c r="AU189" i="2"/>
  <c r="AO189" i="2"/>
  <c r="AL189" i="2"/>
  <c r="AI189" i="2"/>
  <c r="AF189" i="2"/>
  <c r="AU188" i="2"/>
  <c r="AO188" i="2"/>
  <c r="AL188" i="2"/>
  <c r="AI188" i="2"/>
  <c r="AF188" i="2"/>
  <c r="AU187" i="2"/>
  <c r="AO187" i="2"/>
  <c r="AL187" i="2"/>
  <c r="AI187" i="2"/>
  <c r="AF187" i="2"/>
  <c r="AU186" i="2"/>
  <c r="AO186" i="2"/>
  <c r="AL186" i="2"/>
  <c r="AI186" i="2"/>
  <c r="AF186" i="2"/>
  <c r="AU185" i="2"/>
  <c r="AO185" i="2"/>
  <c r="AL185" i="2"/>
  <c r="AI185" i="2"/>
  <c r="AF185" i="2"/>
  <c r="AU184" i="2"/>
  <c r="AO184" i="2"/>
  <c r="AL184" i="2"/>
  <c r="AI184" i="2"/>
  <c r="AU183" i="2"/>
  <c r="AO183" i="2"/>
  <c r="AL183" i="2"/>
  <c r="AI183" i="2"/>
  <c r="AU182" i="2"/>
  <c r="AO182" i="2"/>
  <c r="AL182" i="2"/>
  <c r="AI182" i="2"/>
  <c r="AU181" i="2"/>
  <c r="AO181" i="2"/>
  <c r="AL181" i="2"/>
  <c r="AI181" i="2"/>
  <c r="AU180" i="2"/>
  <c r="AO180" i="2"/>
  <c r="AL180" i="2"/>
  <c r="AI180" i="2"/>
  <c r="AU179" i="2"/>
  <c r="AO179" i="2"/>
  <c r="AL179" i="2"/>
  <c r="AI179" i="2"/>
  <c r="AU178" i="2"/>
  <c r="AO178" i="2"/>
  <c r="AL178" i="2"/>
  <c r="AI178" i="2"/>
  <c r="AU177" i="2"/>
  <c r="AO177" i="2"/>
  <c r="AL177" i="2"/>
  <c r="AI177" i="2"/>
  <c r="AF177" i="2"/>
  <c r="AU176" i="2"/>
  <c r="AO176" i="2"/>
  <c r="AL176" i="2"/>
  <c r="AI176" i="2"/>
  <c r="AF176" i="2"/>
  <c r="AC176" i="2"/>
  <c r="AU175" i="2"/>
  <c r="AO175" i="2"/>
  <c r="AL175" i="2"/>
  <c r="AI175" i="2"/>
  <c r="AF175" i="2"/>
  <c r="AC175" i="2"/>
  <c r="AU174" i="2"/>
  <c r="AO174" i="2"/>
  <c r="AL174" i="2"/>
  <c r="AI174" i="2"/>
  <c r="AF174" i="2"/>
  <c r="AC174" i="2"/>
  <c r="AU173" i="2"/>
  <c r="AO173" i="2"/>
  <c r="AL173" i="2"/>
  <c r="AI173" i="2"/>
  <c r="AF173" i="2"/>
  <c r="AC173" i="2"/>
  <c r="AU172" i="2"/>
  <c r="AO172" i="2"/>
  <c r="AL172" i="2"/>
  <c r="AI172" i="2"/>
  <c r="AF172" i="2"/>
  <c r="AC172" i="2"/>
  <c r="AU171" i="2"/>
  <c r="AO171" i="2"/>
  <c r="AL171" i="2"/>
  <c r="AI171" i="2"/>
  <c r="AF171" i="2"/>
  <c r="AC171" i="2"/>
  <c r="AU170" i="2"/>
  <c r="AO170" i="2"/>
  <c r="AL170" i="2"/>
  <c r="AI170" i="2"/>
  <c r="AF170" i="2"/>
  <c r="AC170" i="2"/>
  <c r="AU169" i="2"/>
  <c r="AO169" i="2"/>
  <c r="AL169" i="2"/>
  <c r="AI169" i="2"/>
  <c r="AF169" i="2"/>
  <c r="AC169" i="2"/>
  <c r="AU168" i="2"/>
  <c r="AO168" i="2"/>
  <c r="AL168" i="2"/>
  <c r="AI168" i="2"/>
  <c r="AF168" i="2"/>
  <c r="AC168" i="2"/>
  <c r="AU167" i="2"/>
  <c r="AO167" i="2"/>
  <c r="AL167" i="2"/>
  <c r="AI167" i="2"/>
  <c r="AF167" i="2"/>
  <c r="AC167" i="2"/>
  <c r="AU166" i="2"/>
  <c r="AO166" i="2"/>
  <c r="AL166" i="2"/>
  <c r="AI166" i="2"/>
  <c r="AF166" i="2"/>
  <c r="AC166" i="2"/>
  <c r="AU165" i="2"/>
  <c r="AO165" i="2"/>
  <c r="AL165" i="2"/>
  <c r="AI165" i="2"/>
  <c r="AF165" i="2"/>
  <c r="AC165" i="2"/>
  <c r="AU164" i="2"/>
  <c r="AO164" i="2"/>
  <c r="AL164" i="2"/>
  <c r="AI164" i="2"/>
  <c r="AF164" i="2"/>
  <c r="AC164" i="2"/>
  <c r="AU163" i="2"/>
  <c r="AO163" i="2"/>
  <c r="AL163" i="2"/>
  <c r="AI163" i="2"/>
  <c r="AF163" i="2"/>
  <c r="AC163" i="2"/>
  <c r="AO162" i="2"/>
  <c r="AL162" i="2"/>
  <c r="AI162" i="2"/>
  <c r="AF162" i="2"/>
  <c r="AC162" i="2"/>
  <c r="AO161" i="2"/>
  <c r="AL161" i="2"/>
  <c r="AF161" i="2"/>
  <c r="AC161" i="2"/>
  <c r="AO160" i="2"/>
  <c r="AL160" i="2"/>
  <c r="AF160" i="2"/>
  <c r="AC160" i="2"/>
  <c r="AO159" i="2"/>
  <c r="AL159" i="2"/>
  <c r="AF159" i="2"/>
  <c r="AC159" i="2"/>
  <c r="AO158" i="2"/>
  <c r="AL158" i="2"/>
  <c r="AF158" i="2"/>
  <c r="AC158" i="2"/>
  <c r="AO157" i="2"/>
  <c r="AL157" i="2"/>
  <c r="AF157" i="2"/>
  <c r="AC157" i="2"/>
  <c r="AO156" i="2"/>
  <c r="AL156" i="2"/>
  <c r="AI156" i="2"/>
  <c r="AF156" i="2"/>
  <c r="AC156" i="2"/>
  <c r="AO155" i="2"/>
  <c r="AL155" i="2"/>
  <c r="AI155" i="2"/>
  <c r="AF155" i="2"/>
  <c r="AC155" i="2"/>
  <c r="AL154" i="2"/>
  <c r="AI154" i="2"/>
  <c r="AF154" i="2"/>
  <c r="AC154" i="2"/>
  <c r="AL153" i="2"/>
  <c r="AI153" i="2"/>
  <c r="AF153" i="2"/>
  <c r="AC153" i="2"/>
  <c r="AL152" i="2"/>
  <c r="AI152" i="2"/>
  <c r="AF152" i="2"/>
  <c r="AC152" i="2"/>
  <c r="AL151" i="2"/>
  <c r="AI151" i="2"/>
  <c r="AF151" i="2"/>
  <c r="AC151" i="2"/>
  <c r="AL150" i="2"/>
  <c r="AI150" i="2"/>
  <c r="AF150" i="2"/>
  <c r="AC150" i="2"/>
  <c r="AL149" i="2"/>
  <c r="AI149" i="2"/>
  <c r="AF149" i="2"/>
  <c r="AC149" i="2"/>
  <c r="AL148" i="2"/>
  <c r="AI148" i="2"/>
  <c r="AF148" i="2"/>
  <c r="AC148" i="2"/>
  <c r="AL147" i="2"/>
  <c r="AI147" i="2"/>
  <c r="AF147" i="2"/>
  <c r="AC147" i="2"/>
  <c r="AL146" i="2"/>
  <c r="AI146" i="2"/>
  <c r="AF146" i="2"/>
  <c r="AC146" i="2"/>
  <c r="AL145" i="2"/>
  <c r="AI145" i="2"/>
  <c r="AF145" i="2"/>
  <c r="AC145" i="2"/>
  <c r="AL144" i="2"/>
  <c r="AI144" i="2"/>
  <c r="AF144" i="2"/>
  <c r="AC144" i="2"/>
  <c r="AL143" i="2"/>
  <c r="AI143" i="2"/>
  <c r="AF143" i="2"/>
  <c r="AC143" i="2"/>
  <c r="AL142" i="2"/>
  <c r="AI142" i="2"/>
  <c r="AF142" i="2"/>
  <c r="AC142" i="2"/>
  <c r="AO141" i="2"/>
  <c r="AL141" i="2"/>
  <c r="AI141" i="2"/>
  <c r="AF141" i="2"/>
  <c r="AC141" i="2"/>
  <c r="AO140" i="2"/>
  <c r="AI140" i="2"/>
  <c r="AF140" i="2"/>
  <c r="AO139" i="2"/>
  <c r="AI139" i="2"/>
  <c r="AF139" i="2"/>
  <c r="AC139" i="2"/>
  <c r="AO138" i="2"/>
  <c r="AI138" i="2"/>
  <c r="AF138" i="2"/>
  <c r="AC138" i="2"/>
  <c r="AO137" i="2"/>
  <c r="AI137" i="2"/>
  <c r="AF137" i="2"/>
  <c r="AC137" i="2"/>
  <c r="AO136" i="2"/>
  <c r="AI136" i="2"/>
  <c r="AF136" i="2"/>
  <c r="AC136" i="2"/>
  <c r="AO135" i="2"/>
  <c r="AL135" i="2"/>
  <c r="AI135" i="2"/>
  <c r="AF135" i="2"/>
  <c r="AC135" i="2"/>
  <c r="AO134" i="2"/>
  <c r="AL134" i="2"/>
  <c r="AI134" i="2"/>
  <c r="AF134" i="2"/>
  <c r="AC134" i="2"/>
  <c r="AO133" i="2"/>
  <c r="AL133" i="2"/>
  <c r="AI133" i="2"/>
  <c r="AF133" i="2"/>
  <c r="AC133" i="2"/>
  <c r="AO132" i="2"/>
  <c r="AL132" i="2"/>
  <c r="AI132" i="2"/>
  <c r="AF132" i="2"/>
  <c r="AC132" i="2"/>
  <c r="AO131" i="2"/>
  <c r="AL131" i="2"/>
  <c r="AI131" i="2"/>
  <c r="AF131" i="2"/>
  <c r="AC131" i="2"/>
  <c r="AO130" i="2"/>
  <c r="AL130" i="2"/>
  <c r="AI130" i="2"/>
  <c r="AF130" i="2"/>
  <c r="AC130" i="2"/>
  <c r="AO129" i="2"/>
  <c r="AL129" i="2"/>
  <c r="AI129" i="2"/>
  <c r="AF129" i="2"/>
  <c r="AC129" i="2"/>
  <c r="AO128" i="2"/>
  <c r="AL128" i="2"/>
  <c r="AI128" i="2"/>
  <c r="AF128" i="2"/>
  <c r="AC128" i="2"/>
  <c r="AO127" i="2"/>
  <c r="AL127" i="2"/>
  <c r="AI127" i="2"/>
  <c r="AF127" i="2"/>
  <c r="AC127" i="2"/>
  <c r="AO126" i="2"/>
  <c r="AL126" i="2"/>
  <c r="AI126" i="2"/>
  <c r="AF126" i="2"/>
  <c r="AC126" i="2"/>
  <c r="AO125" i="2"/>
  <c r="AL125" i="2"/>
  <c r="AI125" i="2"/>
  <c r="AF125" i="2"/>
  <c r="AC125" i="2"/>
  <c r="AO124" i="2"/>
  <c r="AL124" i="2"/>
  <c r="AI124" i="2"/>
  <c r="AF124" i="2"/>
  <c r="AC124" i="2"/>
  <c r="AO123" i="2"/>
  <c r="AL123" i="2"/>
  <c r="AI123" i="2"/>
  <c r="AF123" i="2"/>
  <c r="AC123" i="2"/>
  <c r="AO122" i="2"/>
  <c r="AL122" i="2"/>
  <c r="AI122" i="2"/>
  <c r="AF122" i="2"/>
  <c r="AC122" i="2"/>
  <c r="AO121" i="2"/>
  <c r="AL121" i="2"/>
  <c r="AI121" i="2"/>
  <c r="AF121" i="2"/>
  <c r="AC121" i="2"/>
  <c r="AO120" i="2"/>
  <c r="AL120" i="2"/>
  <c r="AI120" i="2"/>
  <c r="AF120" i="2"/>
  <c r="AC120" i="2"/>
  <c r="AO119" i="2"/>
  <c r="AL119" i="2"/>
  <c r="AF119" i="2"/>
  <c r="AO118" i="2"/>
  <c r="AL118" i="2"/>
  <c r="AF118" i="2"/>
  <c r="AO117" i="2"/>
  <c r="AL117" i="2"/>
  <c r="AF117" i="2"/>
  <c r="AO116" i="2"/>
  <c r="AL116" i="2"/>
  <c r="AF116" i="2"/>
  <c r="AO115" i="2"/>
  <c r="AL115" i="2"/>
  <c r="AF115" i="2"/>
  <c r="AO114" i="2"/>
  <c r="AL114" i="2"/>
  <c r="AI114" i="2"/>
  <c r="AF114" i="2"/>
  <c r="AO113" i="2"/>
  <c r="AL113" i="2"/>
  <c r="AI113" i="2"/>
  <c r="AF113" i="2"/>
  <c r="AC113" i="2"/>
  <c r="AL112" i="2"/>
  <c r="AI112" i="2"/>
  <c r="AF112" i="2"/>
  <c r="AC112" i="2"/>
  <c r="AO111" i="2"/>
  <c r="AL111" i="2"/>
  <c r="AI111" i="2"/>
  <c r="AF111" i="2"/>
  <c r="AC111" i="2"/>
  <c r="AO110" i="2"/>
  <c r="AL110" i="2"/>
  <c r="AI110" i="2"/>
  <c r="AF110" i="2"/>
  <c r="AC110" i="2"/>
  <c r="AO109" i="2"/>
  <c r="AL109" i="2"/>
  <c r="AI109" i="2"/>
  <c r="AF109" i="2"/>
  <c r="AC109" i="2"/>
  <c r="AO108" i="2"/>
  <c r="AL108" i="2"/>
  <c r="AI108" i="2"/>
  <c r="AF108" i="2"/>
  <c r="AC108" i="2"/>
  <c r="AL107" i="2"/>
  <c r="AI107" i="2"/>
  <c r="AF107" i="2"/>
  <c r="AC107" i="2"/>
  <c r="AL106" i="2"/>
  <c r="AI106" i="2"/>
  <c r="AF106" i="2"/>
  <c r="AC106" i="2"/>
  <c r="AI105" i="2"/>
  <c r="AF105" i="2"/>
  <c r="AC105" i="2"/>
  <c r="AI104" i="2"/>
  <c r="AF104" i="2"/>
  <c r="AC104" i="2"/>
  <c r="AI103" i="2"/>
  <c r="AF103" i="2"/>
  <c r="AC103" i="2"/>
  <c r="AI102" i="2"/>
  <c r="AF102" i="2"/>
  <c r="AC102" i="2"/>
  <c r="AI101" i="2"/>
  <c r="AF101" i="2"/>
  <c r="AC101" i="2"/>
  <c r="AL100" i="2"/>
  <c r="AI100" i="2"/>
  <c r="AF100" i="2"/>
  <c r="AC100" i="2"/>
  <c r="AO99" i="2"/>
  <c r="AL99" i="2"/>
  <c r="AI99" i="2"/>
  <c r="AF99" i="2"/>
  <c r="AC99" i="2"/>
  <c r="AO98" i="2"/>
  <c r="AL98" i="2"/>
  <c r="AI98" i="2"/>
  <c r="AF98" i="2"/>
  <c r="AC98" i="2"/>
  <c r="AO97" i="2"/>
  <c r="AL97" i="2"/>
  <c r="AI97" i="2"/>
  <c r="AF97" i="2"/>
  <c r="AC97" i="2"/>
  <c r="AO96" i="2"/>
  <c r="AL96" i="2"/>
  <c r="AI96" i="2"/>
  <c r="AF96" i="2"/>
  <c r="AC96" i="2"/>
  <c r="AO95" i="2"/>
  <c r="AL95" i="2"/>
  <c r="AI95" i="2"/>
  <c r="AF95" i="2"/>
  <c r="AC95" i="2"/>
  <c r="AO94" i="2"/>
  <c r="AL94" i="2"/>
  <c r="AI94" i="2"/>
  <c r="AF94" i="2"/>
  <c r="AC94" i="2"/>
  <c r="AO93" i="2"/>
  <c r="AL93" i="2"/>
  <c r="AI93" i="2"/>
  <c r="AF93" i="2"/>
  <c r="AC93" i="2"/>
  <c r="AO92" i="2"/>
  <c r="AL92" i="2"/>
  <c r="AI92" i="2"/>
  <c r="AF92" i="2"/>
  <c r="AC92" i="2"/>
  <c r="AO91" i="2"/>
  <c r="AL91" i="2"/>
  <c r="AI91" i="2"/>
  <c r="AF91" i="2"/>
  <c r="AC91" i="2"/>
  <c r="AO90" i="2"/>
  <c r="AL90" i="2"/>
  <c r="AI90" i="2"/>
  <c r="AF90" i="2"/>
  <c r="AC90" i="2"/>
  <c r="AO89" i="2"/>
  <c r="AL89" i="2"/>
  <c r="AI89" i="2"/>
  <c r="AF89" i="2"/>
  <c r="AC89" i="2"/>
  <c r="AO88" i="2"/>
  <c r="AL88" i="2"/>
  <c r="AI88" i="2"/>
  <c r="AF88" i="2"/>
  <c r="AC88" i="2"/>
  <c r="AO87" i="2"/>
  <c r="AL87" i="2"/>
  <c r="AI87" i="2"/>
  <c r="AF87" i="2"/>
  <c r="AC87" i="2"/>
  <c r="AO86" i="2"/>
  <c r="AI86" i="2"/>
  <c r="AF86" i="2"/>
  <c r="AC86" i="2"/>
  <c r="AO85" i="2"/>
  <c r="AL85" i="2"/>
  <c r="AF85" i="2"/>
  <c r="AC85" i="2"/>
  <c r="AO84" i="2"/>
  <c r="AL84" i="2"/>
  <c r="AF84" i="2"/>
  <c r="AC84" i="2"/>
  <c r="AO83" i="2"/>
  <c r="AL83" i="2"/>
  <c r="AI83" i="2"/>
  <c r="AF83" i="2"/>
  <c r="AC83" i="2"/>
  <c r="AO82" i="2"/>
  <c r="AL82" i="2"/>
  <c r="AI82" i="2"/>
  <c r="AF82" i="2"/>
  <c r="AC82" i="2"/>
  <c r="AO81" i="2"/>
  <c r="AL81" i="2"/>
  <c r="AI81" i="2"/>
  <c r="AF81" i="2"/>
  <c r="AC81" i="2"/>
  <c r="AO80" i="2"/>
  <c r="AL80" i="2"/>
  <c r="AI80" i="2"/>
  <c r="AF80" i="2"/>
  <c r="AC80" i="2"/>
  <c r="AO79" i="2"/>
  <c r="AL79" i="2"/>
  <c r="AI79" i="2"/>
  <c r="AF79" i="2"/>
  <c r="AC79" i="2"/>
  <c r="AO78" i="2"/>
  <c r="AL78" i="2"/>
  <c r="AI78" i="2"/>
  <c r="AF78" i="2"/>
  <c r="AC78" i="2"/>
  <c r="AO77" i="2"/>
  <c r="AL77" i="2"/>
  <c r="AI77" i="2"/>
  <c r="AF77" i="2"/>
  <c r="AC77" i="2"/>
  <c r="AO76" i="2"/>
  <c r="AI76" i="2"/>
  <c r="AF76" i="2"/>
  <c r="AC76" i="2"/>
  <c r="AO75" i="2"/>
  <c r="AI75" i="2"/>
  <c r="AF75" i="2"/>
  <c r="AC75" i="2"/>
  <c r="AO74" i="2"/>
  <c r="AI74" i="2"/>
  <c r="AF74" i="2"/>
  <c r="AC74" i="2"/>
  <c r="AO73" i="2"/>
  <c r="AI73" i="2"/>
  <c r="AF73" i="2"/>
  <c r="AC73" i="2"/>
  <c r="AO72" i="2"/>
  <c r="AI72" i="2"/>
  <c r="AF72" i="2"/>
  <c r="AC72" i="2"/>
  <c r="AO71" i="2"/>
  <c r="AL71" i="2"/>
  <c r="AI71" i="2"/>
  <c r="AF71" i="2"/>
  <c r="AC71" i="2"/>
  <c r="AO70" i="2"/>
  <c r="AL70" i="2"/>
  <c r="AI70" i="2"/>
  <c r="AF70" i="2"/>
  <c r="AC70" i="2"/>
  <c r="AO69" i="2"/>
  <c r="AL69" i="2"/>
  <c r="AI69" i="2"/>
  <c r="AF69" i="2"/>
  <c r="AC69" i="2"/>
  <c r="AO68" i="2"/>
  <c r="AL68" i="2"/>
  <c r="AI68" i="2"/>
  <c r="AF68" i="2"/>
  <c r="AC68" i="2"/>
  <c r="AO67" i="2"/>
  <c r="AL67" i="2"/>
  <c r="AI67" i="2"/>
  <c r="AF67" i="2"/>
  <c r="AC67" i="2"/>
  <c r="AO66" i="2"/>
  <c r="AL66" i="2"/>
  <c r="AI66" i="2"/>
  <c r="AF66" i="2"/>
  <c r="AC66" i="2"/>
  <c r="AO65" i="2"/>
  <c r="AL65" i="2"/>
  <c r="AI65" i="2"/>
  <c r="AF65" i="2"/>
  <c r="AC65" i="2"/>
  <c r="AO64" i="2"/>
  <c r="AL64" i="2"/>
  <c r="AI64" i="2"/>
  <c r="AF64" i="2"/>
  <c r="AC64" i="2"/>
  <c r="AO63" i="2"/>
  <c r="AL63" i="2"/>
  <c r="AI63" i="2"/>
  <c r="AF63" i="2"/>
  <c r="AC63" i="2"/>
  <c r="AO62" i="2"/>
  <c r="AL62" i="2"/>
  <c r="AI62" i="2"/>
  <c r="AF62" i="2"/>
  <c r="AC62" i="2"/>
  <c r="AO61" i="2"/>
  <c r="AL61" i="2"/>
  <c r="AI61" i="2"/>
  <c r="AF61" i="2"/>
  <c r="AC61" i="2"/>
  <c r="AO60" i="2"/>
  <c r="AL60" i="2"/>
  <c r="AI60" i="2"/>
  <c r="AF60" i="2"/>
  <c r="AC60" i="2"/>
  <c r="AO59" i="2"/>
  <c r="AL59" i="2"/>
  <c r="AI59" i="2"/>
  <c r="AF59" i="2"/>
  <c r="AC59" i="2"/>
  <c r="AO58" i="2"/>
  <c r="AL58" i="2"/>
  <c r="AI58" i="2"/>
  <c r="AF58" i="2"/>
  <c r="AC58" i="2"/>
  <c r="AO57" i="2"/>
  <c r="AL57" i="2"/>
  <c r="AI57" i="2"/>
  <c r="AF57" i="2"/>
  <c r="AC57" i="2"/>
  <c r="AL56" i="2"/>
  <c r="AI56" i="2"/>
  <c r="AF56" i="2"/>
  <c r="AL55" i="2"/>
  <c r="AI55" i="2"/>
  <c r="AF55" i="2"/>
  <c r="AL54" i="2"/>
  <c r="AI54" i="2"/>
  <c r="AF54" i="2"/>
  <c r="AL53" i="2"/>
  <c r="AI53" i="2"/>
  <c r="AF53" i="2"/>
  <c r="AL52" i="2"/>
  <c r="AI52" i="2"/>
  <c r="AF52" i="2"/>
  <c r="AL51" i="2"/>
  <c r="AI51" i="2"/>
  <c r="AF51" i="2"/>
  <c r="AO50" i="2"/>
  <c r="AL50" i="2"/>
  <c r="AI50" i="2"/>
  <c r="AF50" i="2"/>
  <c r="AC50" i="2"/>
  <c r="AO49" i="2"/>
  <c r="AI49" i="2"/>
  <c r="AF49" i="2"/>
  <c r="AC49" i="2"/>
  <c r="AO48" i="2"/>
  <c r="AF48" i="2"/>
  <c r="AC48" i="2"/>
  <c r="AO47" i="2"/>
  <c r="AF47" i="2"/>
  <c r="AC47" i="2"/>
  <c r="AO46" i="2"/>
  <c r="AF46" i="2"/>
  <c r="AC46" i="2"/>
  <c r="AO45" i="2"/>
  <c r="AF45" i="2"/>
  <c r="AC45" i="2"/>
  <c r="AO44" i="2"/>
  <c r="AL44" i="2"/>
  <c r="AF44" i="2"/>
  <c r="AC44" i="2"/>
  <c r="AU43" i="2"/>
  <c r="AO43" i="2"/>
  <c r="AL43" i="2"/>
  <c r="AI43" i="2"/>
  <c r="AF43" i="2"/>
  <c r="AC43" i="2"/>
  <c r="AU42" i="2"/>
  <c r="AO42" i="2"/>
  <c r="AL42" i="2"/>
  <c r="AI42" i="2"/>
  <c r="AF42" i="2"/>
  <c r="AC42" i="2"/>
  <c r="AU41" i="2"/>
  <c r="AO41" i="2"/>
  <c r="AL41" i="2"/>
  <c r="AI41" i="2"/>
  <c r="AF41" i="2"/>
  <c r="AC41" i="2"/>
  <c r="AU40" i="2"/>
  <c r="AO40" i="2"/>
  <c r="AL40" i="2"/>
  <c r="AI40" i="2"/>
  <c r="AF40" i="2"/>
  <c r="AC40" i="2"/>
  <c r="AU39" i="2"/>
  <c r="AO39" i="2"/>
  <c r="AL39" i="2"/>
  <c r="AI39" i="2"/>
  <c r="AF39" i="2"/>
  <c r="AC39" i="2"/>
  <c r="AU38" i="2"/>
  <c r="AO38" i="2"/>
  <c r="AL38" i="2"/>
  <c r="AI38" i="2"/>
  <c r="AF38" i="2"/>
  <c r="AC38" i="2"/>
  <c r="AU37" i="2"/>
  <c r="AO37" i="2"/>
  <c r="AL37" i="2"/>
  <c r="AI37" i="2"/>
  <c r="AF37" i="2"/>
  <c r="AC37" i="2"/>
  <c r="AU36" i="2"/>
  <c r="AO36" i="2"/>
  <c r="AL36" i="2"/>
  <c r="AI36" i="2"/>
  <c r="AF36" i="2"/>
  <c r="AC36" i="2"/>
  <c r="AU35" i="2"/>
  <c r="AL35" i="2"/>
  <c r="AI35" i="2"/>
  <c r="AF35" i="2"/>
  <c r="AC35" i="2"/>
  <c r="AU34" i="2"/>
  <c r="AL34" i="2"/>
  <c r="AI34" i="2"/>
  <c r="AF34" i="2"/>
  <c r="AC34" i="2"/>
  <c r="AU33" i="2"/>
  <c r="AL33" i="2"/>
  <c r="AI33" i="2"/>
  <c r="AF33" i="2"/>
  <c r="AC33" i="2"/>
  <c r="AU32" i="2"/>
  <c r="AL32" i="2"/>
  <c r="AI32" i="2"/>
  <c r="AF32" i="2"/>
  <c r="AC32" i="2"/>
  <c r="AU31" i="2"/>
  <c r="AL31" i="2"/>
  <c r="AI31" i="2"/>
  <c r="AF31" i="2"/>
  <c r="AC31" i="2"/>
  <c r="AU30" i="2"/>
  <c r="AL30" i="2"/>
  <c r="AI30" i="2"/>
  <c r="AF30" i="2"/>
  <c r="AC30" i="2"/>
  <c r="AU29" i="2"/>
  <c r="AO29" i="2"/>
  <c r="AL29" i="2"/>
  <c r="AI29" i="2"/>
  <c r="AF29" i="2"/>
  <c r="AC29" i="2"/>
  <c r="AU28" i="2"/>
  <c r="AO28" i="2"/>
  <c r="AL28" i="2"/>
  <c r="AI28" i="2"/>
  <c r="AF28" i="2"/>
  <c r="AC28" i="2"/>
  <c r="AU27" i="2"/>
  <c r="AO27" i="2"/>
  <c r="AL27" i="2"/>
  <c r="AI27" i="2"/>
  <c r="AF27" i="2"/>
  <c r="AC27" i="2"/>
  <c r="AU26" i="2"/>
  <c r="AO26" i="2"/>
  <c r="AL26" i="2"/>
  <c r="AI26" i="2"/>
  <c r="AF26" i="2"/>
  <c r="AC26" i="2"/>
  <c r="AU25" i="2"/>
  <c r="AO25" i="2"/>
  <c r="AL25" i="2"/>
  <c r="AI25" i="2"/>
  <c r="AF25" i="2"/>
  <c r="AC25" i="2"/>
  <c r="AU24" i="2"/>
  <c r="AO24" i="2"/>
  <c r="AL24" i="2"/>
  <c r="AI24" i="2"/>
  <c r="AF24" i="2"/>
  <c r="AC24" i="2"/>
  <c r="AU23" i="2"/>
  <c r="AO23" i="2"/>
  <c r="AL23" i="2"/>
  <c r="AI23" i="2"/>
  <c r="AF23" i="2"/>
  <c r="AC23" i="2"/>
  <c r="AU22" i="2"/>
  <c r="AO22" i="2"/>
  <c r="AL22" i="2"/>
  <c r="AI22" i="2"/>
  <c r="AF22" i="2"/>
  <c r="AC22" i="2"/>
  <c r="AU21" i="2"/>
  <c r="AO21" i="2"/>
  <c r="AL21" i="2"/>
  <c r="AI21" i="2"/>
  <c r="AF21" i="2"/>
  <c r="AC21" i="2"/>
  <c r="AU20" i="2"/>
  <c r="AO20" i="2"/>
  <c r="AL20" i="2"/>
  <c r="AI20" i="2"/>
  <c r="AF20" i="2"/>
  <c r="AC20" i="2"/>
  <c r="AU19" i="2"/>
  <c r="AO19" i="2"/>
  <c r="AL19" i="2"/>
  <c r="AI19" i="2"/>
  <c r="AF19" i="2"/>
  <c r="AC19" i="2"/>
  <c r="AU18" i="2"/>
  <c r="AO18" i="2"/>
  <c r="AL18" i="2"/>
  <c r="AI18" i="2"/>
  <c r="AF18" i="2"/>
  <c r="AC18" i="2"/>
  <c r="AU17" i="2"/>
  <c r="AO17" i="2"/>
  <c r="AL17" i="2"/>
  <c r="AI17" i="2"/>
  <c r="AF17" i="2"/>
  <c r="AC17" i="2"/>
  <c r="AU16" i="2"/>
  <c r="AO16" i="2"/>
  <c r="AL16" i="2"/>
  <c r="AI16" i="2"/>
  <c r="AF16" i="2"/>
  <c r="AC16" i="2"/>
  <c r="AU15" i="2"/>
  <c r="AO15" i="2"/>
  <c r="AL15" i="2"/>
  <c r="AI15" i="2"/>
  <c r="AF15" i="2"/>
  <c r="AC15" i="2"/>
  <c r="B6" i="6"/>
  <c r="S282" i="2"/>
  <c r="P282" i="2"/>
  <c r="S281" i="2"/>
  <c r="P281" i="2"/>
  <c r="S280" i="2"/>
  <c r="P280" i="2"/>
  <c r="S279" i="2"/>
  <c r="P279" i="2"/>
  <c r="S278" i="2"/>
  <c r="P278" i="2"/>
  <c r="S277" i="2"/>
  <c r="P277" i="2"/>
  <c r="S276" i="2"/>
  <c r="P276" i="2"/>
  <c r="S275" i="2"/>
  <c r="P275" i="2"/>
  <c r="S274" i="2"/>
  <c r="P274" i="2"/>
  <c r="S273" i="2"/>
  <c r="P273" i="2"/>
  <c r="S272" i="2"/>
  <c r="P272" i="2"/>
  <c r="S271" i="2"/>
  <c r="P271" i="2"/>
  <c r="S270" i="2"/>
  <c r="P270" i="2"/>
  <c r="S269" i="2"/>
  <c r="P269" i="2"/>
  <c r="S268" i="2"/>
  <c r="P268" i="2"/>
  <c r="S267" i="2"/>
  <c r="P267" i="2"/>
  <c r="S266" i="2"/>
  <c r="P266" i="2"/>
  <c r="S265" i="2"/>
  <c r="P265" i="2"/>
  <c r="S264" i="2"/>
  <c r="P264" i="2"/>
  <c r="S263" i="2"/>
  <c r="P263" i="2"/>
  <c r="S262" i="2"/>
  <c r="P262" i="2"/>
  <c r="S261" i="2"/>
  <c r="P261" i="2"/>
  <c r="S260" i="2"/>
  <c r="P260" i="2"/>
  <c r="S259" i="2"/>
  <c r="P259" i="2"/>
  <c r="S258" i="2"/>
  <c r="P258" i="2"/>
  <c r="S257" i="2"/>
  <c r="P257" i="2"/>
  <c r="S256" i="2"/>
  <c r="P256" i="2"/>
  <c r="S255" i="2"/>
  <c r="P255" i="2"/>
  <c r="S254" i="2"/>
  <c r="P254" i="2"/>
  <c r="S253" i="2"/>
  <c r="P253" i="2"/>
  <c r="S252" i="2"/>
  <c r="P252" i="2"/>
  <c r="S251" i="2"/>
  <c r="P251" i="2"/>
  <c r="S250" i="2"/>
  <c r="P250" i="2"/>
  <c r="S249" i="2"/>
  <c r="P249" i="2"/>
  <c r="S248" i="2"/>
  <c r="P248" i="2"/>
  <c r="S247" i="2"/>
  <c r="P247" i="2"/>
  <c r="S246" i="2"/>
  <c r="P246" i="2"/>
  <c r="S245" i="2"/>
  <c r="P245" i="2"/>
  <c r="S244" i="2"/>
  <c r="P244" i="2"/>
  <c r="S243" i="2"/>
  <c r="P243" i="2"/>
  <c r="S242" i="2"/>
  <c r="P242" i="2"/>
  <c r="S241" i="2"/>
  <c r="P241" i="2"/>
  <c r="S240" i="2"/>
  <c r="P240" i="2"/>
  <c r="T240" i="2" s="1"/>
  <c r="S239" i="2"/>
  <c r="P239" i="2"/>
  <c r="S238" i="2"/>
  <c r="P238" i="2"/>
  <c r="S237" i="2"/>
  <c r="P237" i="2"/>
  <c r="T237" i="2" s="1"/>
  <c r="S236" i="2"/>
  <c r="P236" i="2"/>
  <c r="S235" i="2"/>
  <c r="T235" i="2" s="1"/>
  <c r="P235" i="2"/>
  <c r="S234" i="2"/>
  <c r="P234" i="2"/>
  <c r="S233" i="2"/>
  <c r="P233" i="2"/>
  <c r="T233" i="2" s="1"/>
  <c r="S232" i="2"/>
  <c r="P232" i="2"/>
  <c r="S231" i="2"/>
  <c r="P231" i="2"/>
  <c r="S230" i="2"/>
  <c r="P230" i="2"/>
  <c r="S229" i="2"/>
  <c r="P229" i="2"/>
  <c r="T229" i="2" s="1"/>
  <c r="S228" i="2"/>
  <c r="P228" i="2"/>
  <c r="S227" i="2"/>
  <c r="P227" i="2"/>
  <c r="S226" i="2"/>
  <c r="P226" i="2"/>
  <c r="S225" i="2"/>
  <c r="P225" i="2"/>
  <c r="P224" i="2"/>
  <c r="P223" i="2"/>
  <c r="P222" i="2"/>
  <c r="P221" i="2"/>
  <c r="P220" i="2"/>
  <c r="S219" i="2"/>
  <c r="P219" i="2"/>
  <c r="S218" i="2"/>
  <c r="P218" i="2"/>
  <c r="S217" i="2"/>
  <c r="P217" i="2"/>
  <c r="S216" i="2"/>
  <c r="P216" i="2"/>
  <c r="S215" i="2"/>
  <c r="P215" i="2"/>
  <c r="S214" i="2"/>
  <c r="P214" i="2"/>
  <c r="T214" i="2" s="1"/>
  <c r="S213" i="2"/>
  <c r="P213" i="2"/>
  <c r="S212" i="2"/>
  <c r="P212" i="2"/>
  <c r="S211" i="2"/>
  <c r="P211" i="2"/>
  <c r="S210" i="2"/>
  <c r="P210" i="2"/>
  <c r="S209" i="2"/>
  <c r="P209" i="2"/>
  <c r="S208" i="2"/>
  <c r="P208" i="2"/>
  <c r="S207" i="2"/>
  <c r="P207" i="2"/>
  <c r="S206" i="2"/>
  <c r="P206" i="2"/>
  <c r="S205" i="2"/>
  <c r="P205" i="2"/>
  <c r="S204" i="2"/>
  <c r="P204" i="2"/>
  <c r="S203" i="2"/>
  <c r="P203" i="2"/>
  <c r="S202" i="2"/>
  <c r="P202" i="2"/>
  <c r="S201" i="2"/>
  <c r="P201" i="2"/>
  <c r="S200" i="2"/>
  <c r="P200" i="2"/>
  <c r="S199" i="2"/>
  <c r="P199" i="2"/>
  <c r="S198" i="2"/>
  <c r="P198" i="2"/>
  <c r="S197" i="2"/>
  <c r="P197" i="2"/>
  <c r="S196" i="2"/>
  <c r="P196" i="2"/>
  <c r="S195" i="2"/>
  <c r="P195" i="2"/>
  <c r="S194" i="2"/>
  <c r="P194" i="2"/>
  <c r="S193" i="2"/>
  <c r="P193" i="2"/>
  <c r="S192" i="2"/>
  <c r="P192" i="2"/>
  <c r="S191" i="2"/>
  <c r="P191" i="2"/>
  <c r="S190" i="2"/>
  <c r="P190" i="2"/>
  <c r="S189" i="2"/>
  <c r="P189" i="2"/>
  <c r="S188" i="2"/>
  <c r="P188" i="2"/>
  <c r="S187" i="2"/>
  <c r="P187" i="2"/>
  <c r="S186" i="2"/>
  <c r="P186" i="2"/>
  <c r="S185" i="2"/>
  <c r="P185" i="2"/>
  <c r="S184" i="2"/>
  <c r="P184" i="2"/>
  <c r="S183" i="2"/>
  <c r="P183" i="2"/>
  <c r="S182" i="2"/>
  <c r="P182" i="2"/>
  <c r="S181" i="2"/>
  <c r="P181" i="2"/>
  <c r="S180" i="2"/>
  <c r="P180" i="2"/>
  <c r="S179" i="2"/>
  <c r="P179" i="2"/>
  <c r="S178" i="2"/>
  <c r="P178" i="2"/>
  <c r="S177" i="2"/>
  <c r="P177" i="2"/>
  <c r="S176" i="2"/>
  <c r="P176" i="2"/>
  <c r="S175" i="2"/>
  <c r="P175" i="2"/>
  <c r="S174" i="2"/>
  <c r="P174" i="2"/>
  <c r="S173" i="2"/>
  <c r="P173" i="2"/>
  <c r="S172" i="2"/>
  <c r="P172" i="2"/>
  <c r="S171" i="2"/>
  <c r="P171" i="2"/>
  <c r="S170" i="2"/>
  <c r="P170" i="2"/>
  <c r="S169" i="2"/>
  <c r="P169" i="2"/>
  <c r="S168" i="2"/>
  <c r="P168" i="2"/>
  <c r="S167" i="2"/>
  <c r="P167" i="2"/>
  <c r="S166" i="2"/>
  <c r="P166" i="2"/>
  <c r="S165" i="2"/>
  <c r="P165" i="2"/>
  <c r="S164" i="2"/>
  <c r="P164" i="2"/>
  <c r="S163" i="2"/>
  <c r="P163" i="2"/>
  <c r="S162" i="2"/>
  <c r="P162" i="2"/>
  <c r="S161" i="2"/>
  <c r="P161" i="2"/>
  <c r="S160" i="2"/>
  <c r="P160" i="2"/>
  <c r="S159" i="2"/>
  <c r="P159" i="2"/>
  <c r="S158" i="2"/>
  <c r="P158" i="2"/>
  <c r="S157" i="2"/>
  <c r="P157" i="2"/>
  <c r="S156" i="2"/>
  <c r="P156" i="2"/>
  <c r="S155" i="2"/>
  <c r="P155" i="2"/>
  <c r="S154" i="2"/>
  <c r="P154" i="2"/>
  <c r="S153" i="2"/>
  <c r="P153" i="2"/>
  <c r="S152" i="2"/>
  <c r="P152" i="2"/>
  <c r="S151" i="2"/>
  <c r="P151" i="2"/>
  <c r="S150" i="2"/>
  <c r="P150" i="2"/>
  <c r="S149" i="2"/>
  <c r="P149" i="2"/>
  <c r="S148" i="2"/>
  <c r="P148" i="2"/>
  <c r="S147" i="2"/>
  <c r="P147" i="2"/>
  <c r="S146" i="2"/>
  <c r="P146" i="2"/>
  <c r="S145" i="2"/>
  <c r="P145" i="2"/>
  <c r="S144" i="2"/>
  <c r="P144" i="2"/>
  <c r="S143" i="2"/>
  <c r="P143" i="2"/>
  <c r="S142" i="2"/>
  <c r="P142" i="2"/>
  <c r="S141" i="2"/>
  <c r="P141" i="2"/>
  <c r="S140" i="2"/>
  <c r="P140" i="2"/>
  <c r="S139" i="2"/>
  <c r="P139" i="2"/>
  <c r="S138" i="2"/>
  <c r="P138" i="2"/>
  <c r="S137" i="2"/>
  <c r="P137" i="2"/>
  <c r="S136" i="2"/>
  <c r="P136" i="2"/>
  <c r="S135" i="2"/>
  <c r="P135" i="2"/>
  <c r="S134" i="2"/>
  <c r="P134" i="2"/>
  <c r="S133" i="2"/>
  <c r="P133" i="2"/>
  <c r="S132" i="2"/>
  <c r="P132" i="2"/>
  <c r="S131" i="2"/>
  <c r="P131" i="2"/>
  <c r="S130" i="2"/>
  <c r="P130" i="2"/>
  <c r="S129" i="2"/>
  <c r="P129" i="2"/>
  <c r="S128" i="2"/>
  <c r="P128" i="2"/>
  <c r="S127" i="2"/>
  <c r="P127" i="2"/>
  <c r="S126" i="2"/>
  <c r="P126" i="2"/>
  <c r="S125" i="2"/>
  <c r="P125" i="2"/>
  <c r="S124" i="2"/>
  <c r="P124" i="2"/>
  <c r="S123" i="2"/>
  <c r="P123" i="2"/>
  <c r="S122" i="2"/>
  <c r="P122" i="2"/>
  <c r="S121" i="2"/>
  <c r="P121" i="2"/>
  <c r="S120" i="2"/>
  <c r="P120" i="2"/>
  <c r="S119" i="2"/>
  <c r="P119" i="2"/>
  <c r="S118" i="2"/>
  <c r="P118" i="2"/>
  <c r="S117" i="2"/>
  <c r="P117" i="2"/>
  <c r="S116" i="2"/>
  <c r="P116" i="2"/>
  <c r="S115" i="2"/>
  <c r="P115" i="2"/>
  <c r="S114" i="2"/>
  <c r="P114" i="2"/>
  <c r="S113" i="2"/>
  <c r="P113" i="2"/>
  <c r="S112" i="2"/>
  <c r="P112" i="2"/>
  <c r="S111" i="2"/>
  <c r="P111" i="2"/>
  <c r="S110" i="2"/>
  <c r="P110" i="2"/>
  <c r="S109" i="2"/>
  <c r="P109" i="2"/>
  <c r="S108" i="2"/>
  <c r="P108" i="2"/>
  <c r="S107" i="2"/>
  <c r="P107" i="2"/>
  <c r="S106" i="2"/>
  <c r="P106" i="2"/>
  <c r="S105" i="2"/>
  <c r="P105" i="2"/>
  <c r="S104" i="2"/>
  <c r="P104" i="2"/>
  <c r="S103" i="2"/>
  <c r="P103" i="2"/>
  <c r="S102" i="2"/>
  <c r="P102" i="2"/>
  <c r="S101" i="2"/>
  <c r="P101" i="2"/>
  <c r="S100" i="2"/>
  <c r="P100" i="2"/>
  <c r="S99" i="2"/>
  <c r="P99" i="2"/>
  <c r="S98" i="2"/>
  <c r="P98" i="2"/>
  <c r="S97" i="2"/>
  <c r="P97" i="2"/>
  <c r="S96" i="2"/>
  <c r="P96" i="2"/>
  <c r="S95" i="2"/>
  <c r="P95" i="2"/>
  <c r="S94" i="2"/>
  <c r="P94" i="2"/>
  <c r="S93" i="2"/>
  <c r="P93" i="2"/>
  <c r="S92" i="2"/>
  <c r="P92" i="2"/>
  <c r="S91" i="2"/>
  <c r="P91" i="2"/>
  <c r="S90" i="2"/>
  <c r="P90" i="2"/>
  <c r="S89" i="2"/>
  <c r="P89" i="2"/>
  <c r="S88" i="2"/>
  <c r="P88" i="2"/>
  <c r="S87" i="2"/>
  <c r="P87" i="2"/>
  <c r="S86" i="2"/>
  <c r="P86" i="2"/>
  <c r="S85" i="2"/>
  <c r="P85" i="2"/>
  <c r="P84" i="2"/>
  <c r="P83" i="2"/>
  <c r="P82" i="2"/>
  <c r="P81" i="2"/>
  <c r="P80" i="2"/>
  <c r="S79" i="2"/>
  <c r="P79" i="2"/>
  <c r="S78" i="2"/>
  <c r="P78" i="2"/>
  <c r="S77" i="2"/>
  <c r="P77" i="2"/>
  <c r="S76" i="2"/>
  <c r="P76" i="2"/>
  <c r="S75" i="2"/>
  <c r="P75" i="2"/>
  <c r="S74" i="2"/>
  <c r="P74" i="2"/>
  <c r="S73" i="2"/>
  <c r="P73" i="2"/>
  <c r="S72" i="2"/>
  <c r="P72" i="2"/>
  <c r="S71" i="2"/>
  <c r="P71" i="2"/>
  <c r="S70" i="2"/>
  <c r="P70" i="2"/>
  <c r="S69" i="2"/>
  <c r="P69" i="2"/>
  <c r="S68" i="2"/>
  <c r="P68" i="2"/>
  <c r="S67" i="2"/>
  <c r="P67" i="2"/>
  <c r="S66" i="2"/>
  <c r="P66" i="2"/>
  <c r="S65" i="2"/>
  <c r="P65" i="2"/>
  <c r="S64" i="2"/>
  <c r="P64" i="2"/>
  <c r="S63" i="2"/>
  <c r="P63" i="2"/>
  <c r="S62" i="2"/>
  <c r="P62" i="2"/>
  <c r="S61" i="2"/>
  <c r="P61" i="2"/>
  <c r="S60" i="2"/>
  <c r="P60" i="2"/>
  <c r="S59" i="2"/>
  <c r="P59" i="2"/>
  <c r="S58" i="2"/>
  <c r="P58" i="2"/>
  <c r="S57" i="2"/>
  <c r="P57" i="2"/>
  <c r="S56" i="2"/>
  <c r="P56" i="2"/>
  <c r="S55" i="2"/>
  <c r="P55" i="2"/>
  <c r="S54" i="2"/>
  <c r="P54" i="2"/>
  <c r="S53" i="2"/>
  <c r="P53" i="2"/>
  <c r="S52" i="2"/>
  <c r="P52" i="2"/>
  <c r="S51" i="2"/>
  <c r="P51" i="2"/>
  <c r="S50" i="2"/>
  <c r="P50" i="2"/>
  <c r="S49" i="2"/>
  <c r="P49" i="2"/>
  <c r="S48" i="2"/>
  <c r="P48" i="2"/>
  <c r="S47" i="2"/>
  <c r="P47" i="2"/>
  <c r="S46" i="2"/>
  <c r="P46" i="2"/>
  <c r="S45" i="2"/>
  <c r="P45" i="2"/>
  <c r="S44" i="2"/>
  <c r="S43" i="2"/>
  <c r="P43" i="2"/>
  <c r="S42" i="2"/>
  <c r="P42" i="2"/>
  <c r="S41" i="2"/>
  <c r="P41" i="2"/>
  <c r="S40" i="2"/>
  <c r="P40" i="2"/>
  <c r="S39" i="2"/>
  <c r="P39" i="2"/>
  <c r="S38" i="2"/>
  <c r="P38" i="2"/>
  <c r="S37" i="2"/>
  <c r="P37" i="2"/>
  <c r="S36" i="2"/>
  <c r="P36" i="2"/>
  <c r="S35" i="2"/>
  <c r="P35" i="2"/>
  <c r="S34" i="2"/>
  <c r="P34" i="2"/>
  <c r="S33" i="2"/>
  <c r="P33" i="2"/>
  <c r="S32" i="2"/>
  <c r="P32" i="2"/>
  <c r="S31" i="2"/>
  <c r="P31" i="2"/>
  <c r="S30" i="2"/>
  <c r="P30" i="2"/>
  <c r="S29" i="2"/>
  <c r="P29" i="2"/>
  <c r="S28" i="2"/>
  <c r="P28" i="2"/>
  <c r="S27" i="2"/>
  <c r="P27" i="2"/>
  <c r="S26" i="2"/>
  <c r="P26" i="2"/>
  <c r="S25" i="2"/>
  <c r="P25" i="2"/>
  <c r="S24" i="2"/>
  <c r="P24" i="2"/>
  <c r="S23" i="2"/>
  <c r="P23" i="2"/>
  <c r="S22" i="2"/>
  <c r="P22" i="2"/>
  <c r="S21" i="2"/>
  <c r="P21" i="2"/>
  <c r="S20" i="2"/>
  <c r="P20" i="2"/>
  <c r="S19" i="2"/>
  <c r="P19" i="2"/>
  <c r="S18" i="2"/>
  <c r="P18" i="2"/>
  <c r="S17" i="2"/>
  <c r="P17" i="2"/>
  <c r="S16" i="2"/>
  <c r="P16" i="2"/>
  <c r="S15" i="2"/>
  <c r="P15" i="2"/>
  <c r="S14" i="2"/>
  <c r="P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6" i="2"/>
  <c r="T218" i="2"/>
  <c r="T220" i="2"/>
  <c r="T221" i="2"/>
  <c r="T222" i="2"/>
  <c r="T224" i="2"/>
  <c r="T225" i="2"/>
  <c r="T226" i="2"/>
  <c r="T227" i="2"/>
  <c r="T230" i="2"/>
  <c r="T231" i="2"/>
  <c r="T232" i="2"/>
  <c r="T234" i="2"/>
  <c r="T238" i="2"/>
  <c r="T239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G282" i="2"/>
  <c r="Z282" i="2" s="1"/>
  <c r="G281" i="2"/>
  <c r="Z281" i="2" s="1"/>
  <c r="G280" i="2"/>
  <c r="Z280" i="2" s="1"/>
  <c r="G279" i="2"/>
  <c r="Z279" i="2" s="1"/>
  <c r="G278" i="2"/>
  <c r="Z278" i="2" s="1"/>
  <c r="G277" i="2"/>
  <c r="Z277" i="2" s="1"/>
  <c r="G276" i="2"/>
  <c r="Z276" i="2" s="1"/>
  <c r="G275" i="2"/>
  <c r="Z275" i="2" s="1"/>
  <c r="G274" i="2"/>
  <c r="Z274" i="2" s="1"/>
  <c r="G273" i="2"/>
  <c r="Z273" i="2" s="1"/>
  <c r="G272" i="2"/>
  <c r="Z272" i="2" s="1"/>
  <c r="G271" i="2"/>
  <c r="Z271" i="2" s="1"/>
  <c r="G270" i="2"/>
  <c r="Z270" i="2" s="1"/>
  <c r="G269" i="2"/>
  <c r="Z269" i="2" s="1"/>
  <c r="G268" i="2"/>
  <c r="Z268" i="2" s="1"/>
  <c r="G267" i="2"/>
  <c r="Z267" i="2" s="1"/>
  <c r="G266" i="2"/>
  <c r="Z266" i="2" s="1"/>
  <c r="G265" i="2"/>
  <c r="Z265" i="2" s="1"/>
  <c r="G264" i="2"/>
  <c r="Z264" i="2" s="1"/>
  <c r="G263" i="2"/>
  <c r="Z263" i="2" s="1"/>
  <c r="G262" i="2"/>
  <c r="Z262" i="2" s="1"/>
  <c r="G261" i="2"/>
  <c r="Z261" i="2" s="1"/>
  <c r="G260" i="2"/>
  <c r="Z260" i="2" s="1"/>
  <c r="G259" i="2"/>
  <c r="Z259" i="2" s="1"/>
  <c r="G258" i="2"/>
  <c r="Z258" i="2" s="1"/>
  <c r="G257" i="2"/>
  <c r="Z257" i="2" s="1"/>
  <c r="G256" i="2"/>
  <c r="Z256" i="2" s="1"/>
  <c r="G255" i="2"/>
  <c r="Z255" i="2" s="1"/>
  <c r="G254" i="2"/>
  <c r="Z254" i="2" s="1"/>
  <c r="G253" i="2"/>
  <c r="Z253" i="2" s="1"/>
  <c r="G252" i="2"/>
  <c r="Z252" i="2" s="1"/>
  <c r="G251" i="2"/>
  <c r="Z251" i="2" s="1"/>
  <c r="G250" i="2"/>
  <c r="Z250" i="2" s="1"/>
  <c r="G249" i="2"/>
  <c r="Z249" i="2" s="1"/>
  <c r="G248" i="2"/>
  <c r="Z248" i="2" s="1"/>
  <c r="G247" i="2"/>
  <c r="Z247" i="2" s="1"/>
  <c r="G246" i="2"/>
  <c r="Z246" i="2" s="1"/>
  <c r="G245" i="2"/>
  <c r="G244" i="2"/>
  <c r="G243" i="2"/>
  <c r="Z243" i="2" s="1"/>
  <c r="G242" i="2"/>
  <c r="G241" i="2"/>
  <c r="G240" i="2"/>
  <c r="G239" i="2"/>
  <c r="Z239" i="2" s="1"/>
  <c r="G238" i="2"/>
  <c r="G237" i="2"/>
  <c r="Z237" i="2" s="1"/>
  <c r="G236" i="2"/>
  <c r="G235" i="2"/>
  <c r="G234" i="2"/>
  <c r="G233" i="2"/>
  <c r="Z233" i="2" s="1"/>
  <c r="G232" i="2"/>
  <c r="Z232" i="2" s="1"/>
  <c r="G231" i="2"/>
  <c r="Z231" i="2" s="1"/>
  <c r="G230" i="2"/>
  <c r="G229" i="2"/>
  <c r="Z229" i="2" s="1"/>
  <c r="G228" i="2"/>
  <c r="Z228" i="2" s="1"/>
  <c r="G227" i="2"/>
  <c r="Z227" i="2" s="1"/>
  <c r="G226" i="2"/>
  <c r="G225" i="2"/>
  <c r="Z225" i="2" s="1"/>
  <c r="G224" i="2"/>
  <c r="Z224" i="2" s="1"/>
  <c r="G223" i="2"/>
  <c r="G222" i="2"/>
  <c r="Z222" i="2" s="1"/>
  <c r="G221" i="2"/>
  <c r="G220" i="2"/>
  <c r="Z220" i="2" s="1"/>
  <c r="G219" i="2"/>
  <c r="G218" i="2"/>
  <c r="Z218" i="2" s="1"/>
  <c r="G217" i="2"/>
  <c r="G216" i="2"/>
  <c r="G215" i="2"/>
  <c r="Z215" i="2" s="1"/>
  <c r="G214" i="2"/>
  <c r="Z214" i="2" s="1"/>
  <c r="G213" i="2"/>
  <c r="G212" i="2"/>
  <c r="G211" i="2"/>
  <c r="Z211" i="2" s="1"/>
  <c r="G210" i="2"/>
  <c r="Z210" i="2" s="1"/>
  <c r="G209" i="2"/>
  <c r="Z209" i="2" s="1"/>
  <c r="G208" i="2"/>
  <c r="Z208" i="2" s="1"/>
  <c r="G207" i="2"/>
  <c r="Z207" i="2" s="1"/>
  <c r="G206" i="2"/>
  <c r="Z206" i="2" s="1"/>
  <c r="G205" i="2"/>
  <c r="Z205" i="2" s="1"/>
  <c r="G204" i="2"/>
  <c r="Z204" i="2" s="1"/>
  <c r="G203" i="2"/>
  <c r="Z203" i="2" s="1"/>
  <c r="G202" i="2"/>
  <c r="Z202" i="2" s="1"/>
  <c r="G201" i="2"/>
  <c r="Z201" i="2" s="1"/>
  <c r="G200" i="2"/>
  <c r="Z200" i="2" s="1"/>
  <c r="G199" i="2"/>
  <c r="Z199" i="2" s="1"/>
  <c r="G198" i="2"/>
  <c r="Z198" i="2" s="1"/>
  <c r="G197" i="2"/>
  <c r="Z197" i="2" s="1"/>
  <c r="G196" i="2"/>
  <c r="Z196" i="2" s="1"/>
  <c r="G195" i="2"/>
  <c r="Z195" i="2" s="1"/>
  <c r="G194" i="2"/>
  <c r="Z194" i="2" s="1"/>
  <c r="G193" i="2"/>
  <c r="Z193" i="2" s="1"/>
  <c r="G192" i="2"/>
  <c r="Z192" i="2" s="1"/>
  <c r="G191" i="2"/>
  <c r="Z191" i="2" s="1"/>
  <c r="G190" i="2"/>
  <c r="Z190" i="2" s="1"/>
  <c r="G189" i="2"/>
  <c r="Z189" i="2" s="1"/>
  <c r="G188" i="2"/>
  <c r="Z188" i="2" s="1"/>
  <c r="G187" i="2"/>
  <c r="Z187" i="2" s="1"/>
  <c r="G186" i="2"/>
  <c r="Z186" i="2" s="1"/>
  <c r="G185" i="2"/>
  <c r="Z185" i="2" s="1"/>
  <c r="G184" i="2"/>
  <c r="Z184" i="2" s="1"/>
  <c r="G183" i="2"/>
  <c r="Z183" i="2" s="1"/>
  <c r="G182" i="2"/>
  <c r="Z182" i="2" s="1"/>
  <c r="G181" i="2"/>
  <c r="Z181" i="2" s="1"/>
  <c r="G180" i="2"/>
  <c r="Z180" i="2" s="1"/>
  <c r="G179" i="2"/>
  <c r="Z179" i="2" s="1"/>
  <c r="G178" i="2"/>
  <c r="Z178" i="2" s="1"/>
  <c r="G177" i="2"/>
  <c r="Z177" i="2" s="1"/>
  <c r="G176" i="2"/>
  <c r="Z176" i="2" s="1"/>
  <c r="G175" i="2"/>
  <c r="Z175" i="2" s="1"/>
  <c r="G174" i="2"/>
  <c r="Z174" i="2" s="1"/>
  <c r="G173" i="2"/>
  <c r="Z173" i="2" s="1"/>
  <c r="G172" i="2"/>
  <c r="Z172" i="2" s="1"/>
  <c r="G171" i="2"/>
  <c r="Z171" i="2" s="1"/>
  <c r="G170" i="2"/>
  <c r="Z170" i="2" s="1"/>
  <c r="G169" i="2"/>
  <c r="Z169" i="2" s="1"/>
  <c r="G168" i="2"/>
  <c r="Z168" i="2" s="1"/>
  <c r="G167" i="2"/>
  <c r="Z167" i="2" s="1"/>
  <c r="G166" i="2"/>
  <c r="Z166" i="2" s="1"/>
  <c r="G165" i="2"/>
  <c r="Z165" i="2" s="1"/>
  <c r="G164" i="2"/>
  <c r="Z164" i="2" s="1"/>
  <c r="G163" i="2"/>
  <c r="Z163" i="2" s="1"/>
  <c r="G162" i="2"/>
  <c r="Z162" i="2" s="1"/>
  <c r="G161" i="2"/>
  <c r="Z161" i="2" s="1"/>
  <c r="G160" i="2"/>
  <c r="Z160" i="2" s="1"/>
  <c r="G159" i="2"/>
  <c r="Z159" i="2" s="1"/>
  <c r="G158" i="2"/>
  <c r="Z158" i="2" s="1"/>
  <c r="G157" i="2"/>
  <c r="Z157" i="2" s="1"/>
  <c r="G156" i="2"/>
  <c r="Z156" i="2" s="1"/>
  <c r="G155" i="2"/>
  <c r="Z155" i="2" s="1"/>
  <c r="G154" i="2"/>
  <c r="Z154" i="2" s="1"/>
  <c r="G153" i="2"/>
  <c r="Z153" i="2" s="1"/>
  <c r="G152" i="2"/>
  <c r="Z152" i="2" s="1"/>
  <c r="G151" i="2"/>
  <c r="Z151" i="2" s="1"/>
  <c r="G150" i="2"/>
  <c r="Z150" i="2" s="1"/>
  <c r="G149" i="2"/>
  <c r="Z149" i="2" s="1"/>
  <c r="G148" i="2"/>
  <c r="Z148" i="2" s="1"/>
  <c r="G147" i="2"/>
  <c r="Z147" i="2" s="1"/>
  <c r="G146" i="2"/>
  <c r="Z146" i="2" s="1"/>
  <c r="G145" i="2"/>
  <c r="Z145" i="2" s="1"/>
  <c r="G144" i="2"/>
  <c r="Z144" i="2" s="1"/>
  <c r="G143" i="2"/>
  <c r="Z143" i="2" s="1"/>
  <c r="G142" i="2"/>
  <c r="Z142" i="2" s="1"/>
  <c r="G141" i="2"/>
  <c r="Z141" i="2" s="1"/>
  <c r="G140" i="2"/>
  <c r="Z140" i="2" s="1"/>
  <c r="G139" i="2"/>
  <c r="Z139" i="2" s="1"/>
  <c r="G138" i="2"/>
  <c r="Z138" i="2" s="1"/>
  <c r="G137" i="2"/>
  <c r="Z137" i="2" s="1"/>
  <c r="G136" i="2"/>
  <c r="Z136" i="2" s="1"/>
  <c r="G135" i="2"/>
  <c r="Z135" i="2" s="1"/>
  <c r="G134" i="2"/>
  <c r="Z134" i="2" s="1"/>
  <c r="G133" i="2"/>
  <c r="Z133" i="2" s="1"/>
  <c r="G132" i="2"/>
  <c r="Z132" i="2" s="1"/>
  <c r="G131" i="2"/>
  <c r="Z131" i="2" s="1"/>
  <c r="G130" i="2"/>
  <c r="Z130" i="2" s="1"/>
  <c r="G129" i="2"/>
  <c r="Z129" i="2" s="1"/>
  <c r="G128" i="2"/>
  <c r="Z128" i="2" s="1"/>
  <c r="G127" i="2"/>
  <c r="Z127" i="2" s="1"/>
  <c r="G126" i="2"/>
  <c r="Z126" i="2" s="1"/>
  <c r="G125" i="2"/>
  <c r="Z125" i="2" s="1"/>
  <c r="G124" i="2"/>
  <c r="Z124" i="2" s="1"/>
  <c r="G123" i="2"/>
  <c r="Z123" i="2" s="1"/>
  <c r="G122" i="2"/>
  <c r="Z122" i="2" s="1"/>
  <c r="G121" i="2"/>
  <c r="Z121" i="2" s="1"/>
  <c r="G120" i="2"/>
  <c r="Z120" i="2" s="1"/>
  <c r="G119" i="2"/>
  <c r="Z119" i="2" s="1"/>
  <c r="G118" i="2"/>
  <c r="Z118" i="2" s="1"/>
  <c r="G117" i="2"/>
  <c r="Z117" i="2" s="1"/>
  <c r="G116" i="2"/>
  <c r="Z116" i="2" s="1"/>
  <c r="G115" i="2"/>
  <c r="Z115" i="2" s="1"/>
  <c r="G114" i="2"/>
  <c r="Z114" i="2" s="1"/>
  <c r="G113" i="2"/>
  <c r="Z113" i="2" s="1"/>
  <c r="G112" i="2"/>
  <c r="Z112" i="2" s="1"/>
  <c r="G111" i="2"/>
  <c r="Z111" i="2" s="1"/>
  <c r="G110" i="2"/>
  <c r="Z110" i="2" s="1"/>
  <c r="G109" i="2"/>
  <c r="Z109" i="2" s="1"/>
  <c r="G108" i="2"/>
  <c r="Z108" i="2" s="1"/>
  <c r="G107" i="2"/>
  <c r="Z107" i="2" s="1"/>
  <c r="G106" i="2"/>
  <c r="Z106" i="2" s="1"/>
  <c r="G105" i="2"/>
  <c r="Z105" i="2" s="1"/>
  <c r="G104" i="2"/>
  <c r="Z104" i="2" s="1"/>
  <c r="G103" i="2"/>
  <c r="Z103" i="2" s="1"/>
  <c r="G102" i="2"/>
  <c r="Z102" i="2" s="1"/>
  <c r="G101" i="2"/>
  <c r="Z101" i="2" s="1"/>
  <c r="G100" i="2"/>
  <c r="Z100" i="2" s="1"/>
  <c r="G99" i="2"/>
  <c r="Z99" i="2" s="1"/>
  <c r="G98" i="2"/>
  <c r="Z98" i="2" s="1"/>
  <c r="G97" i="2"/>
  <c r="Z97" i="2" s="1"/>
  <c r="G96" i="2"/>
  <c r="Z96" i="2" s="1"/>
  <c r="G95" i="2"/>
  <c r="Z95" i="2" s="1"/>
  <c r="G94" i="2"/>
  <c r="Z94" i="2" s="1"/>
  <c r="G93" i="2"/>
  <c r="Z93" i="2" s="1"/>
  <c r="G92" i="2"/>
  <c r="Z92" i="2" s="1"/>
  <c r="G91" i="2"/>
  <c r="Z91" i="2" s="1"/>
  <c r="G90" i="2"/>
  <c r="Z90" i="2" s="1"/>
  <c r="G89" i="2"/>
  <c r="Z89" i="2" s="1"/>
  <c r="G88" i="2"/>
  <c r="Z88" i="2" s="1"/>
  <c r="G87" i="2"/>
  <c r="Z87" i="2" s="1"/>
  <c r="G86" i="2"/>
  <c r="Z86" i="2" s="1"/>
  <c r="G85" i="2"/>
  <c r="Z85" i="2" s="1"/>
  <c r="G84" i="2"/>
  <c r="Z84" i="2" s="1"/>
  <c r="G83" i="2"/>
  <c r="Z83" i="2" s="1"/>
  <c r="G82" i="2"/>
  <c r="Z82" i="2" s="1"/>
  <c r="G81" i="2"/>
  <c r="Z81" i="2" s="1"/>
  <c r="G80" i="2"/>
  <c r="Z80" i="2" s="1"/>
  <c r="G79" i="2"/>
  <c r="Z79" i="2" s="1"/>
  <c r="G78" i="2"/>
  <c r="Z78" i="2" s="1"/>
  <c r="G77" i="2"/>
  <c r="Z77" i="2" s="1"/>
  <c r="G76" i="2"/>
  <c r="Z76" i="2" s="1"/>
  <c r="G75" i="2"/>
  <c r="Z75" i="2" s="1"/>
  <c r="G74" i="2"/>
  <c r="Z74" i="2" s="1"/>
  <c r="G73" i="2"/>
  <c r="Z73" i="2" s="1"/>
  <c r="G72" i="2"/>
  <c r="Z72" i="2" s="1"/>
  <c r="G71" i="2"/>
  <c r="G70" i="2"/>
  <c r="G69" i="2"/>
  <c r="G68" i="2"/>
  <c r="G67" i="2"/>
  <c r="Z67" i="2" s="1"/>
  <c r="G66" i="2"/>
  <c r="Z66" i="2" s="1"/>
  <c r="G65" i="2"/>
  <c r="Z65" i="2" s="1"/>
  <c r="G64" i="2"/>
  <c r="G63" i="2"/>
  <c r="G62" i="2"/>
  <c r="G61" i="2"/>
  <c r="G60" i="2"/>
  <c r="Z60" i="2" s="1"/>
  <c r="G59" i="2"/>
  <c r="Z59" i="2" s="1"/>
  <c r="G58" i="2"/>
  <c r="Z58" i="2" s="1"/>
  <c r="G57" i="2"/>
  <c r="G56" i="2"/>
  <c r="G55" i="2"/>
  <c r="G54" i="2"/>
  <c r="G53" i="2"/>
  <c r="Z53" i="2" s="1"/>
  <c r="G52" i="2"/>
  <c r="Z52" i="2" s="1"/>
  <c r="G51" i="2"/>
  <c r="Z51" i="2" s="1"/>
  <c r="G50" i="2"/>
  <c r="G49" i="2"/>
  <c r="G48" i="2"/>
  <c r="G47" i="2"/>
  <c r="G46" i="2"/>
  <c r="Z46" i="2" s="1"/>
  <c r="G45" i="2"/>
  <c r="Z45" i="2" s="1"/>
  <c r="G44" i="2"/>
  <c r="Z44" i="2" s="1"/>
  <c r="G43" i="2"/>
  <c r="G42" i="2"/>
  <c r="G41" i="2"/>
  <c r="G40" i="2"/>
  <c r="G39" i="2"/>
  <c r="Z39" i="2" s="1"/>
  <c r="G38" i="2"/>
  <c r="Z38" i="2" s="1"/>
  <c r="G37" i="2"/>
  <c r="Z37" i="2" s="1"/>
  <c r="G36" i="2"/>
  <c r="G35" i="2"/>
  <c r="G34" i="2"/>
  <c r="G33" i="2"/>
  <c r="G32" i="2"/>
  <c r="Z32" i="2" s="1"/>
  <c r="G31" i="2"/>
  <c r="Z31" i="2" s="1"/>
  <c r="G30" i="2"/>
  <c r="Z30" i="2" s="1"/>
  <c r="G29" i="2"/>
  <c r="Z29" i="2" s="1"/>
  <c r="G28" i="2"/>
  <c r="Z28" i="2" s="1"/>
  <c r="G27" i="2"/>
  <c r="Z27" i="2" s="1"/>
  <c r="G26" i="2"/>
  <c r="Z26" i="2" s="1"/>
  <c r="G25" i="2"/>
  <c r="Z25" i="2" s="1"/>
  <c r="G24" i="2"/>
  <c r="Z24" i="2" s="1"/>
  <c r="G23" i="2"/>
  <c r="Z23" i="2" s="1"/>
  <c r="G22" i="2"/>
  <c r="Z22" i="2" s="1"/>
  <c r="G21" i="2"/>
  <c r="Z21" i="2" s="1"/>
  <c r="G20" i="2"/>
  <c r="Z20" i="2" s="1"/>
  <c r="G19" i="2"/>
  <c r="Z19" i="2" s="1"/>
  <c r="G18" i="2"/>
  <c r="Z18" i="2" s="1"/>
  <c r="G17" i="2"/>
  <c r="Z17" i="2" s="1"/>
  <c r="G16" i="2"/>
  <c r="Z16" i="2" s="1"/>
  <c r="G15" i="2"/>
  <c r="Z15" i="2" s="1"/>
  <c r="Z14" i="2"/>
  <c r="Z212" i="2" l="1"/>
  <c r="Z216" i="2"/>
  <c r="Z213" i="2"/>
  <c r="Z217" i="2"/>
  <c r="Z221" i="2"/>
  <c r="Z219" i="2"/>
  <c r="Z223" i="2"/>
  <c r="S14" i="7"/>
  <c r="Z226" i="2"/>
  <c r="Z230" i="2"/>
  <c r="Z238" i="2"/>
  <c r="Z234" i="2"/>
  <c r="Z235" i="2"/>
  <c r="X14" i="7"/>
  <c r="Z236" i="2"/>
  <c r="T245" i="2"/>
  <c r="Z245" i="2"/>
  <c r="X9" i="7"/>
  <c r="Z241" i="2"/>
  <c r="R11" i="7"/>
  <c r="S11" i="7"/>
  <c r="T244" i="2"/>
  <c r="X11" i="7"/>
  <c r="S4" i="7"/>
  <c r="T4" i="7" s="1"/>
  <c r="S13" i="7"/>
  <c r="S10" i="7"/>
  <c r="S6" i="7"/>
  <c r="R8" i="7"/>
  <c r="S9" i="7"/>
  <c r="T242" i="2"/>
  <c r="R5" i="7"/>
  <c r="S5" i="7"/>
  <c r="R6" i="7"/>
  <c r="S8" i="7"/>
  <c r="X15" i="7"/>
  <c r="X10" i="7"/>
  <c r="T241" i="2"/>
  <c r="T243" i="2"/>
  <c r="R10" i="7"/>
  <c r="S15" i="7"/>
  <c r="R13" i="7"/>
  <c r="T13" i="7" s="1"/>
  <c r="Z242" i="2"/>
  <c r="R7" i="7"/>
  <c r="S7" i="7"/>
  <c r="R14" i="7"/>
  <c r="X8" i="7"/>
  <c r="X13" i="7"/>
  <c r="S16" i="7"/>
  <c r="T16" i="7" s="1"/>
  <c r="X5" i="7"/>
  <c r="X7" i="7"/>
  <c r="R9" i="7"/>
  <c r="T9" i="7" s="1"/>
  <c r="R15" i="7"/>
  <c r="Z240" i="2"/>
  <c r="Z244" i="2"/>
  <c r="X4" i="7"/>
  <c r="X6" i="7"/>
  <c r="X16" i="7"/>
  <c r="Y14" i="2"/>
  <c r="U14" i="2"/>
  <c r="V14" i="2" s="1"/>
  <c r="Y15" i="2"/>
  <c r="U15" i="2"/>
  <c r="V15" i="2" s="1"/>
  <c r="Y16" i="2"/>
  <c r="U16" i="2"/>
  <c r="V16" i="2" s="1"/>
  <c r="Y17" i="2"/>
  <c r="U17" i="2"/>
  <c r="V17" i="2" s="1"/>
  <c r="Y18" i="2"/>
  <c r="U18" i="2"/>
  <c r="V18" i="2" s="1"/>
  <c r="Y19" i="2"/>
  <c r="U19" i="2"/>
  <c r="V19" i="2" s="1"/>
  <c r="Y20" i="2"/>
  <c r="U20" i="2"/>
  <c r="V20" i="2" s="1"/>
  <c r="Y21" i="2"/>
  <c r="U21" i="2"/>
  <c r="V21" i="2" s="1"/>
  <c r="Y22" i="2"/>
  <c r="U22" i="2"/>
  <c r="V22" i="2" s="1"/>
  <c r="Y23" i="2"/>
  <c r="U23" i="2"/>
  <c r="V23" i="2" s="1"/>
  <c r="Y24" i="2"/>
  <c r="U24" i="2"/>
  <c r="V24" i="2" s="1"/>
  <c r="Y25" i="2"/>
  <c r="U25" i="2"/>
  <c r="V25" i="2" s="1"/>
  <c r="Y26" i="2"/>
  <c r="U26" i="2"/>
  <c r="V26" i="2" s="1"/>
  <c r="Y27" i="2"/>
  <c r="U27" i="2"/>
  <c r="V27" i="2" s="1"/>
  <c r="Y28" i="2"/>
  <c r="U28" i="2"/>
  <c r="V28" i="2" s="1"/>
  <c r="Y29" i="2"/>
  <c r="U29" i="2"/>
  <c r="V29" i="2" s="1"/>
  <c r="Y30" i="2"/>
  <c r="U30" i="2"/>
  <c r="V30" i="2" s="1"/>
  <c r="Y31" i="2"/>
  <c r="U31" i="2"/>
  <c r="V31" i="2" s="1"/>
  <c r="Y32" i="2"/>
  <c r="U32" i="2"/>
  <c r="V32" i="2" s="1"/>
  <c r="Y33" i="2"/>
  <c r="U33" i="2"/>
  <c r="V33" i="2" s="1"/>
  <c r="Y34" i="2"/>
  <c r="U34" i="2"/>
  <c r="V34" i="2" s="1"/>
  <c r="Y35" i="2"/>
  <c r="U35" i="2"/>
  <c r="V35" i="2" s="1"/>
  <c r="Y36" i="2"/>
  <c r="U36" i="2"/>
  <c r="V36" i="2" s="1"/>
  <c r="Y37" i="2"/>
  <c r="U37" i="2"/>
  <c r="Y38" i="2"/>
  <c r="U38" i="2"/>
  <c r="V38" i="2" s="1"/>
  <c r="Y39" i="2"/>
  <c r="U39" i="2"/>
  <c r="V39" i="2" s="1"/>
  <c r="Y40" i="2"/>
  <c r="U40" i="2"/>
  <c r="V40" i="2" s="1"/>
  <c r="Y41" i="2"/>
  <c r="U41" i="2"/>
  <c r="V41" i="2" s="1"/>
  <c r="Y42" i="2"/>
  <c r="U42" i="2"/>
  <c r="V42" i="2" s="1"/>
  <c r="Y43" i="2"/>
  <c r="U43" i="2"/>
  <c r="V43" i="2" s="1"/>
  <c r="Y44" i="2"/>
  <c r="U44" i="2"/>
  <c r="V44" i="2" s="1"/>
  <c r="Y45" i="2"/>
  <c r="U45" i="2"/>
  <c r="V45" i="2" s="1"/>
  <c r="Y46" i="2"/>
  <c r="U46" i="2"/>
  <c r="V46" i="2" s="1"/>
  <c r="Y47" i="2"/>
  <c r="U47" i="2"/>
  <c r="V47" i="2" s="1"/>
  <c r="Y48" i="2"/>
  <c r="U48" i="2"/>
  <c r="V48" i="2" s="1"/>
  <c r="Y49" i="2"/>
  <c r="U49" i="2"/>
  <c r="V49" i="2" s="1"/>
  <c r="Y50" i="2"/>
  <c r="U50" i="2"/>
  <c r="V50" i="2" s="1"/>
  <c r="Y51" i="2"/>
  <c r="U51" i="2"/>
  <c r="Y52" i="2"/>
  <c r="U52" i="2"/>
  <c r="V52" i="2" s="1"/>
  <c r="Y53" i="2"/>
  <c r="U53" i="2"/>
  <c r="V53" i="2" s="1"/>
  <c r="Y54" i="2"/>
  <c r="U54" i="2"/>
  <c r="V54" i="2" s="1"/>
  <c r="Y55" i="2"/>
  <c r="U55" i="2"/>
  <c r="V55" i="2" s="1"/>
  <c r="Y56" i="2"/>
  <c r="U56" i="2"/>
  <c r="V56" i="2" s="1"/>
  <c r="Y57" i="2"/>
  <c r="U57" i="2"/>
  <c r="V57" i="2" s="1"/>
  <c r="Y58" i="2"/>
  <c r="U58" i="2"/>
  <c r="V58" i="2" s="1"/>
  <c r="Y59" i="2"/>
  <c r="U59" i="2"/>
  <c r="V59" i="2" s="1"/>
  <c r="Y60" i="2"/>
  <c r="U60" i="2"/>
  <c r="V60" i="2" s="1"/>
  <c r="Y61" i="2"/>
  <c r="U61" i="2"/>
  <c r="V61" i="2" s="1"/>
  <c r="Y62" i="2"/>
  <c r="U62" i="2"/>
  <c r="V62" i="2" s="1"/>
  <c r="Y63" i="2"/>
  <c r="U63" i="2"/>
  <c r="V63" i="2" s="1"/>
  <c r="Y64" i="2"/>
  <c r="U64" i="2"/>
  <c r="V64" i="2" s="1"/>
  <c r="Y65" i="2"/>
  <c r="U65" i="2"/>
  <c r="V65" i="2" s="1"/>
  <c r="Y66" i="2"/>
  <c r="U66" i="2"/>
  <c r="V66" i="2" s="1"/>
  <c r="Y67" i="2"/>
  <c r="U67" i="2"/>
  <c r="V67" i="2" s="1"/>
  <c r="Y68" i="2"/>
  <c r="U68" i="2"/>
  <c r="V68" i="2" s="1"/>
  <c r="Y69" i="2"/>
  <c r="U69" i="2"/>
  <c r="V69" i="2" s="1"/>
  <c r="Y70" i="2"/>
  <c r="U70" i="2"/>
  <c r="V70" i="2" s="1"/>
  <c r="Y71" i="2"/>
  <c r="U71" i="2"/>
  <c r="V71" i="2" s="1"/>
  <c r="Y73" i="2"/>
  <c r="U73" i="2"/>
  <c r="V73" i="2" s="1"/>
  <c r="Y74" i="2"/>
  <c r="U74" i="2"/>
  <c r="V74" i="2" s="1"/>
  <c r="Y75" i="2"/>
  <c r="U75" i="2"/>
  <c r="V75" i="2" s="1"/>
  <c r="Y76" i="2"/>
  <c r="U76" i="2"/>
  <c r="V76" i="2" s="1"/>
  <c r="Y80" i="2"/>
  <c r="U80" i="2"/>
  <c r="V80" i="2" s="1"/>
  <c r="Y81" i="2"/>
  <c r="U81" i="2"/>
  <c r="V81" i="2" s="1"/>
  <c r="Y82" i="2"/>
  <c r="U82" i="2"/>
  <c r="V82" i="2" s="1"/>
  <c r="Y83" i="2"/>
  <c r="U83" i="2"/>
  <c r="V83" i="2" s="1"/>
  <c r="Y84" i="2"/>
  <c r="U84" i="2"/>
  <c r="V84" i="2" s="1"/>
  <c r="Y85" i="2"/>
  <c r="U85" i="2"/>
  <c r="V85" i="2" s="1"/>
  <c r="Y86" i="2"/>
  <c r="U86" i="2"/>
  <c r="V86" i="2" s="1"/>
  <c r="Y87" i="2"/>
  <c r="U87" i="2"/>
  <c r="V87" i="2" s="1"/>
  <c r="Y88" i="2"/>
  <c r="U88" i="2"/>
  <c r="V88" i="2" s="1"/>
  <c r="Y89" i="2"/>
  <c r="U89" i="2"/>
  <c r="V89" i="2" s="1"/>
  <c r="Y90" i="2"/>
  <c r="U90" i="2"/>
  <c r="V90" i="2" s="1"/>
  <c r="Y92" i="2"/>
  <c r="U92" i="2"/>
  <c r="V92" i="2" s="1"/>
  <c r="Y94" i="2"/>
  <c r="U94" i="2"/>
  <c r="V94" i="2" s="1"/>
  <c r="Y95" i="2"/>
  <c r="U95" i="2"/>
  <c r="V95" i="2" s="1"/>
  <c r="Y96" i="2"/>
  <c r="U96" i="2"/>
  <c r="V96" i="2" s="1"/>
  <c r="Y97" i="2"/>
  <c r="U97" i="2"/>
  <c r="V97" i="2" s="1"/>
  <c r="Y98" i="2"/>
  <c r="U98" i="2"/>
  <c r="V98" i="2" s="1"/>
  <c r="Y99" i="2"/>
  <c r="U99" i="2"/>
  <c r="Y101" i="2"/>
  <c r="U101" i="2"/>
  <c r="V101" i="2" s="1"/>
  <c r="Y102" i="2"/>
  <c r="U102" i="2"/>
  <c r="V102" i="2" s="1"/>
  <c r="Y103" i="2"/>
  <c r="U103" i="2"/>
  <c r="V103" i="2" s="1"/>
  <c r="Y104" i="2"/>
  <c r="U104" i="2"/>
  <c r="V104" i="2" s="1"/>
  <c r="Y105" i="2"/>
  <c r="U105" i="2"/>
  <c r="V105" i="2" s="1"/>
  <c r="Y106" i="2"/>
  <c r="U106" i="2"/>
  <c r="V106" i="2" s="1"/>
  <c r="Y107" i="2"/>
  <c r="U107" i="2"/>
  <c r="V107" i="2" s="1"/>
  <c r="Y108" i="2"/>
  <c r="U108" i="2"/>
  <c r="V108" i="2" s="1"/>
  <c r="Y109" i="2"/>
  <c r="U109" i="2"/>
  <c r="V109" i="2" s="1"/>
  <c r="Y110" i="2"/>
  <c r="U110" i="2"/>
  <c r="V110" i="2" s="1"/>
  <c r="Y111" i="2"/>
  <c r="U111" i="2"/>
  <c r="V111" i="2" s="1"/>
  <c r="Y112" i="2"/>
  <c r="U112" i="2"/>
  <c r="Y113" i="2"/>
  <c r="U113" i="2"/>
  <c r="V113" i="2" s="1"/>
  <c r="Y115" i="2"/>
  <c r="U115" i="2"/>
  <c r="V115" i="2" s="1"/>
  <c r="Y116" i="2"/>
  <c r="U116" i="2"/>
  <c r="V116" i="2" s="1"/>
  <c r="Y117" i="2"/>
  <c r="U117" i="2"/>
  <c r="V117" i="2" s="1"/>
  <c r="Y118" i="2"/>
  <c r="U118" i="2"/>
  <c r="V118" i="2" s="1"/>
  <c r="Y121" i="2"/>
  <c r="U121" i="2"/>
  <c r="V121" i="2" s="1"/>
  <c r="Y122" i="2"/>
  <c r="U122" i="2"/>
  <c r="V122" i="2" s="1"/>
  <c r="Y123" i="2"/>
  <c r="U123" i="2"/>
  <c r="V123" i="2" s="1"/>
  <c r="Y124" i="2"/>
  <c r="U124" i="2"/>
  <c r="V124" i="2" s="1"/>
  <c r="Y125" i="2"/>
  <c r="U125" i="2"/>
  <c r="V125" i="2" s="1"/>
  <c r="Y126" i="2"/>
  <c r="U126" i="2"/>
  <c r="V126" i="2" s="1"/>
  <c r="Y127" i="2"/>
  <c r="U127" i="2"/>
  <c r="V127" i="2" s="1"/>
  <c r="Y128" i="2"/>
  <c r="U128" i="2"/>
  <c r="V128" i="2" s="1"/>
  <c r="Y129" i="2"/>
  <c r="U129" i="2"/>
  <c r="V129" i="2" s="1"/>
  <c r="Y130" i="2"/>
  <c r="U130" i="2"/>
  <c r="V130" i="2" s="1"/>
  <c r="Y131" i="2"/>
  <c r="U131" i="2"/>
  <c r="V131" i="2" s="1"/>
  <c r="Y132" i="2"/>
  <c r="U132" i="2"/>
  <c r="V132" i="2" s="1"/>
  <c r="Y133" i="2"/>
  <c r="U133" i="2"/>
  <c r="V133" i="2" s="1"/>
  <c r="Y134" i="2"/>
  <c r="U134" i="2"/>
  <c r="V134" i="2" s="1"/>
  <c r="Y135" i="2"/>
  <c r="U135" i="2"/>
  <c r="V135" i="2" s="1"/>
  <c r="Y136" i="2"/>
  <c r="U136" i="2"/>
  <c r="V136" i="2" s="1"/>
  <c r="Y137" i="2"/>
  <c r="U137" i="2"/>
  <c r="V137" i="2" s="1"/>
  <c r="Y138" i="2"/>
  <c r="U138" i="2"/>
  <c r="V138" i="2" s="1"/>
  <c r="Y139" i="2"/>
  <c r="U139" i="2"/>
  <c r="V139" i="2" s="1"/>
  <c r="Y143" i="2"/>
  <c r="U143" i="2"/>
  <c r="V143" i="2" s="1"/>
  <c r="Y144" i="2"/>
  <c r="U144" i="2"/>
  <c r="V144" i="2" s="1"/>
  <c r="Y145" i="2"/>
  <c r="U145" i="2"/>
  <c r="V145" i="2" s="1"/>
  <c r="Y146" i="2"/>
  <c r="U146" i="2"/>
  <c r="V146" i="2" s="1"/>
  <c r="Y147" i="2"/>
  <c r="U147" i="2"/>
  <c r="V147" i="2" s="1"/>
  <c r="Y148" i="2"/>
  <c r="U148" i="2"/>
  <c r="V148" i="2" s="1"/>
  <c r="Y149" i="2"/>
  <c r="U149" i="2"/>
  <c r="V149" i="2" s="1"/>
  <c r="Y150" i="2"/>
  <c r="U150" i="2"/>
  <c r="V150" i="2" s="1"/>
  <c r="Y151" i="2"/>
  <c r="U151" i="2"/>
  <c r="V151" i="2" s="1"/>
  <c r="Y152" i="2"/>
  <c r="U152" i="2"/>
  <c r="V152" i="2" s="1"/>
  <c r="Y153" i="2"/>
  <c r="U153" i="2"/>
  <c r="V153" i="2" s="1"/>
  <c r="Y154" i="2"/>
  <c r="U154" i="2"/>
  <c r="V154" i="2" s="1"/>
  <c r="Y155" i="2"/>
  <c r="U155" i="2"/>
  <c r="V155" i="2" s="1"/>
  <c r="Y157" i="2"/>
  <c r="U157" i="2"/>
  <c r="V157" i="2" s="1"/>
  <c r="Y158" i="2"/>
  <c r="U158" i="2"/>
  <c r="V158" i="2" s="1"/>
  <c r="Y159" i="2"/>
  <c r="U159" i="2"/>
  <c r="V159" i="2" s="1"/>
  <c r="Y160" i="2"/>
  <c r="U160" i="2"/>
  <c r="V160" i="2" s="1"/>
  <c r="Y161" i="2"/>
  <c r="U161" i="2"/>
  <c r="V161" i="2" s="1"/>
  <c r="Y162" i="2"/>
  <c r="U162" i="2"/>
  <c r="V162" i="2" s="1"/>
  <c r="Y163" i="2"/>
  <c r="U163" i="2"/>
  <c r="V163" i="2" s="1"/>
  <c r="Y164" i="2"/>
  <c r="U164" i="2"/>
  <c r="V164" i="2" s="1"/>
  <c r="Y165" i="2"/>
  <c r="U165" i="2"/>
  <c r="V165" i="2" s="1"/>
  <c r="Y166" i="2"/>
  <c r="U166" i="2"/>
  <c r="V166" i="2" s="1"/>
  <c r="Y167" i="2"/>
  <c r="U167" i="2"/>
  <c r="V167" i="2" s="1"/>
  <c r="Y171" i="2"/>
  <c r="U171" i="2"/>
  <c r="V171" i="2" s="1"/>
  <c r="Y172" i="2"/>
  <c r="U172" i="2"/>
  <c r="V172" i="2" s="1"/>
  <c r="Y173" i="2"/>
  <c r="U173" i="2"/>
  <c r="V173" i="2" s="1"/>
  <c r="Y174" i="2"/>
  <c r="U174" i="2"/>
  <c r="V174" i="2" s="1"/>
  <c r="Y175" i="2"/>
  <c r="U175" i="2"/>
  <c r="V175" i="2" s="1"/>
  <c r="Y176" i="2"/>
  <c r="U176" i="2"/>
  <c r="V176" i="2" s="1"/>
  <c r="Y177" i="2"/>
  <c r="U177" i="2"/>
  <c r="Y178" i="2"/>
  <c r="U178" i="2"/>
  <c r="V178" i="2" s="1"/>
  <c r="Y179" i="2"/>
  <c r="U179" i="2"/>
  <c r="V179" i="2" s="1"/>
  <c r="Y180" i="2"/>
  <c r="U180" i="2"/>
  <c r="V180" i="2" s="1"/>
  <c r="Y181" i="2"/>
  <c r="U181" i="2"/>
  <c r="V181" i="2" s="1"/>
  <c r="Y182" i="2"/>
  <c r="U182" i="2"/>
  <c r="V182" i="2" s="1"/>
  <c r="Y183" i="2"/>
  <c r="U183" i="2"/>
  <c r="V183" i="2" s="1"/>
  <c r="Y184" i="2"/>
  <c r="U184" i="2"/>
  <c r="V184" i="2" s="1"/>
  <c r="Y185" i="2"/>
  <c r="U185" i="2"/>
  <c r="V185" i="2" s="1"/>
  <c r="Y186" i="2"/>
  <c r="U186" i="2"/>
  <c r="V186" i="2" s="1"/>
  <c r="Y187" i="2"/>
  <c r="U187" i="2"/>
  <c r="V187" i="2" s="1"/>
  <c r="Y188" i="2"/>
  <c r="U188" i="2"/>
  <c r="V188" i="2" s="1"/>
  <c r="Y189" i="2"/>
  <c r="U189" i="2"/>
  <c r="V189" i="2" s="1"/>
  <c r="Y190" i="2"/>
  <c r="U190" i="2"/>
  <c r="V190" i="2" s="1"/>
  <c r="Y191" i="2"/>
  <c r="U191" i="2"/>
  <c r="V191" i="2" s="1"/>
  <c r="Y192" i="2"/>
  <c r="U192" i="2"/>
  <c r="V192" i="2" s="1"/>
  <c r="Y193" i="2"/>
  <c r="U193" i="2"/>
  <c r="V193" i="2" s="1"/>
  <c r="Y194" i="2"/>
  <c r="U194" i="2"/>
  <c r="V194" i="2" s="1"/>
  <c r="Y195" i="2"/>
  <c r="U195" i="2"/>
  <c r="V195" i="2" s="1"/>
  <c r="Y197" i="2"/>
  <c r="U197" i="2"/>
  <c r="V197" i="2" s="1"/>
  <c r="Y198" i="2"/>
  <c r="U198" i="2"/>
  <c r="V198" i="2" s="1"/>
  <c r="Y199" i="2"/>
  <c r="U199" i="2"/>
  <c r="V199" i="2" s="1"/>
  <c r="Y200" i="2"/>
  <c r="U200" i="2"/>
  <c r="V200" i="2" s="1"/>
  <c r="Y201" i="2"/>
  <c r="U201" i="2"/>
  <c r="V201" i="2" s="1"/>
  <c r="Y202" i="2"/>
  <c r="U202" i="2"/>
  <c r="V202" i="2" s="1"/>
  <c r="Y203" i="2"/>
  <c r="U203" i="2"/>
  <c r="V203" i="2" s="1"/>
  <c r="Y204" i="2"/>
  <c r="U204" i="2"/>
  <c r="V204" i="2" s="1"/>
  <c r="Y205" i="2"/>
  <c r="U205" i="2"/>
  <c r="V205" i="2" s="1"/>
  <c r="Y206" i="2"/>
  <c r="U206" i="2"/>
  <c r="V206" i="2" s="1"/>
  <c r="Y207" i="2"/>
  <c r="U207" i="2"/>
  <c r="V207" i="2" s="1"/>
  <c r="Y208" i="2"/>
  <c r="U208" i="2"/>
  <c r="V208" i="2" s="1"/>
  <c r="Y209" i="2"/>
  <c r="U209" i="2"/>
  <c r="V209" i="2" s="1"/>
  <c r="Y210" i="2"/>
  <c r="U210" i="2"/>
  <c r="V210" i="2" s="1"/>
  <c r="Y211" i="2"/>
  <c r="U211" i="2"/>
  <c r="V211" i="2" s="1"/>
  <c r="Y212" i="2"/>
  <c r="U212" i="2"/>
  <c r="V212" i="2" s="1"/>
  <c r="Y213" i="2"/>
  <c r="U213" i="2"/>
  <c r="V213" i="2" s="1"/>
  <c r="Y214" i="2"/>
  <c r="U214" i="2"/>
  <c r="V214" i="2" s="1"/>
  <c r="Y215" i="2"/>
  <c r="U215" i="2"/>
  <c r="V215" i="2" s="1"/>
  <c r="Y216" i="2"/>
  <c r="U216" i="2"/>
  <c r="V216" i="2" s="1"/>
  <c r="Y217" i="2"/>
  <c r="U217" i="2"/>
  <c r="V217" i="2" s="1"/>
  <c r="Y218" i="2"/>
  <c r="U218" i="2"/>
  <c r="V218" i="2" s="1"/>
  <c r="Y219" i="2"/>
  <c r="U219" i="2"/>
  <c r="V219" i="2" s="1"/>
  <c r="Y220" i="2"/>
  <c r="U220" i="2"/>
  <c r="V220" i="2" s="1"/>
  <c r="Y221" i="2"/>
  <c r="U221" i="2"/>
  <c r="V221" i="2" s="1"/>
  <c r="Y222" i="2"/>
  <c r="U222" i="2"/>
  <c r="V222" i="2" s="1"/>
  <c r="Y223" i="2"/>
  <c r="U223" i="2"/>
  <c r="V223" i="2" s="1"/>
  <c r="Y224" i="2"/>
  <c r="U224" i="2"/>
  <c r="V224" i="2" s="1"/>
  <c r="Y225" i="2"/>
  <c r="U225" i="2"/>
  <c r="V225" i="2" s="1"/>
  <c r="Y226" i="2"/>
  <c r="U226" i="2"/>
  <c r="V226" i="2" s="1"/>
  <c r="Y227" i="2"/>
  <c r="U227" i="2"/>
  <c r="V227" i="2" s="1"/>
  <c r="Y228" i="2"/>
  <c r="U228" i="2"/>
  <c r="V228" i="2" s="1"/>
  <c r="Y229" i="2"/>
  <c r="U229" i="2"/>
  <c r="V229" i="2" s="1"/>
  <c r="Y230" i="2"/>
  <c r="U230" i="2"/>
  <c r="V230" i="2" s="1"/>
  <c r="Y231" i="2"/>
  <c r="U231" i="2"/>
  <c r="V231" i="2" s="1"/>
  <c r="Y232" i="2"/>
  <c r="U232" i="2"/>
  <c r="V232" i="2" s="1"/>
  <c r="Y233" i="2"/>
  <c r="U233" i="2"/>
  <c r="V233" i="2" s="1"/>
  <c r="Y234" i="2"/>
  <c r="U234" i="2"/>
  <c r="V234" i="2" s="1"/>
  <c r="Y235" i="2"/>
  <c r="U235" i="2"/>
  <c r="V235" i="2" s="1"/>
  <c r="Y236" i="2"/>
  <c r="U236" i="2"/>
  <c r="V236" i="2" s="1"/>
  <c r="Y237" i="2"/>
  <c r="U237" i="2"/>
  <c r="V237" i="2" s="1"/>
  <c r="Y238" i="2"/>
  <c r="U238" i="2"/>
  <c r="V238" i="2" s="1"/>
  <c r="Y239" i="2"/>
  <c r="U239" i="2"/>
  <c r="V239" i="2" s="1"/>
  <c r="Y240" i="2"/>
  <c r="U240" i="2"/>
  <c r="V240" i="2" s="1"/>
  <c r="Y241" i="2"/>
  <c r="U241" i="2"/>
  <c r="Y242" i="2"/>
  <c r="U242" i="2"/>
  <c r="Y243" i="2"/>
  <c r="U243" i="2"/>
  <c r="V243" i="2" s="1"/>
  <c r="Y244" i="2"/>
  <c r="U244" i="2"/>
  <c r="V244" i="2" s="1"/>
  <c r="Y245" i="2"/>
  <c r="U245" i="2"/>
  <c r="Y246" i="2"/>
  <c r="U246" i="2"/>
  <c r="V246" i="2" s="1"/>
  <c r="Y247" i="2"/>
  <c r="U247" i="2"/>
  <c r="V247" i="2" s="1"/>
  <c r="Y248" i="2"/>
  <c r="U248" i="2"/>
  <c r="V248" i="2" s="1"/>
  <c r="Y249" i="2"/>
  <c r="U249" i="2"/>
  <c r="V249" i="2" s="1"/>
  <c r="Y250" i="2"/>
  <c r="U250" i="2"/>
  <c r="V250" i="2" s="1"/>
  <c r="Y251" i="2"/>
  <c r="U251" i="2"/>
  <c r="V251" i="2" s="1"/>
  <c r="Y252" i="2"/>
  <c r="U252" i="2"/>
  <c r="V252" i="2" s="1"/>
  <c r="Y253" i="2"/>
  <c r="U253" i="2"/>
  <c r="V253" i="2" s="1"/>
  <c r="Y254" i="2"/>
  <c r="U254" i="2"/>
  <c r="V254" i="2" s="1"/>
  <c r="U255" i="2"/>
  <c r="V255" i="2" s="1"/>
  <c r="Y255" i="2"/>
  <c r="U256" i="2"/>
  <c r="V256" i="2" s="1"/>
  <c r="Y256" i="2"/>
  <c r="U257" i="2"/>
  <c r="V257" i="2" s="1"/>
  <c r="Y257" i="2"/>
  <c r="U258" i="2"/>
  <c r="V258" i="2" s="1"/>
  <c r="Y258" i="2"/>
  <c r="U259" i="2"/>
  <c r="V259" i="2" s="1"/>
  <c r="Y259" i="2"/>
  <c r="U260" i="2"/>
  <c r="V260" i="2" s="1"/>
  <c r="Y260" i="2"/>
  <c r="U261" i="2"/>
  <c r="V261" i="2" s="1"/>
  <c r="Y261" i="2"/>
  <c r="U262" i="2"/>
  <c r="V262" i="2" s="1"/>
  <c r="Y262" i="2"/>
  <c r="U263" i="2"/>
  <c r="V263" i="2" s="1"/>
  <c r="Y263" i="2"/>
  <c r="U264" i="2"/>
  <c r="V264" i="2" s="1"/>
  <c r="Y264" i="2"/>
  <c r="U265" i="2"/>
  <c r="V265" i="2" s="1"/>
  <c r="Y265" i="2"/>
  <c r="U266" i="2"/>
  <c r="V266" i="2" s="1"/>
  <c r="Y266" i="2"/>
  <c r="U267" i="2"/>
  <c r="V267" i="2" s="1"/>
  <c r="Y267" i="2"/>
  <c r="U268" i="2"/>
  <c r="V268" i="2" s="1"/>
  <c r="Y268" i="2"/>
  <c r="U269" i="2"/>
  <c r="V269" i="2" s="1"/>
  <c r="Y269" i="2"/>
  <c r="U270" i="2"/>
  <c r="V270" i="2" s="1"/>
  <c r="Y270" i="2"/>
  <c r="U271" i="2"/>
  <c r="V271" i="2" s="1"/>
  <c r="Y271" i="2"/>
  <c r="U272" i="2"/>
  <c r="V272" i="2" s="1"/>
  <c r="Y272" i="2"/>
  <c r="U273" i="2"/>
  <c r="V273" i="2" s="1"/>
  <c r="Y273" i="2"/>
  <c r="U274" i="2"/>
  <c r="V274" i="2" s="1"/>
  <c r="Y274" i="2"/>
  <c r="U275" i="2"/>
  <c r="V275" i="2" s="1"/>
  <c r="Y275" i="2"/>
  <c r="U276" i="2"/>
  <c r="V276" i="2" s="1"/>
  <c r="Y276" i="2"/>
  <c r="U277" i="2"/>
  <c r="V277" i="2" s="1"/>
  <c r="Y277" i="2"/>
  <c r="U278" i="2"/>
  <c r="V278" i="2" s="1"/>
  <c r="Y278" i="2"/>
  <c r="U279" i="2"/>
  <c r="V279" i="2" s="1"/>
  <c r="Y279" i="2"/>
  <c r="U280" i="2"/>
  <c r="V280" i="2" s="1"/>
  <c r="Y280" i="2"/>
  <c r="U281" i="2"/>
  <c r="V281" i="2" s="1"/>
  <c r="Y281" i="2"/>
  <c r="U282" i="2"/>
  <c r="V282" i="2" s="1"/>
  <c r="Y282" i="2"/>
  <c r="Y196" i="2"/>
  <c r="U196" i="2"/>
  <c r="V196" i="2" s="1"/>
  <c r="Y72" i="2"/>
  <c r="U72" i="2"/>
  <c r="V72" i="2" s="1"/>
  <c r="Y170" i="2"/>
  <c r="U170" i="2"/>
  <c r="V170" i="2" s="1"/>
  <c r="Y119" i="2"/>
  <c r="U119" i="2"/>
  <c r="V119" i="2" s="1"/>
  <c r="Y141" i="2"/>
  <c r="U141" i="2"/>
  <c r="V141" i="2" s="1"/>
  <c r="Y77" i="2"/>
  <c r="U77" i="2"/>
  <c r="Y78" i="2"/>
  <c r="U78" i="2"/>
  <c r="V78" i="2" s="1"/>
  <c r="Y100" i="2"/>
  <c r="U100" i="2"/>
  <c r="V100" i="2" s="1"/>
  <c r="Y140" i="2"/>
  <c r="U140" i="2"/>
  <c r="V140" i="2" s="1"/>
  <c r="Y114" i="2"/>
  <c r="U114" i="2"/>
  <c r="V114" i="2" s="1"/>
  <c r="Y91" i="2"/>
  <c r="U91" i="2"/>
  <c r="V91" i="2" s="1"/>
  <c r="Y120" i="2"/>
  <c r="U120" i="2"/>
  <c r="V120" i="2" s="1"/>
  <c r="Y156" i="2"/>
  <c r="U156" i="2"/>
  <c r="V156" i="2" s="1"/>
  <c r="Y142" i="2"/>
  <c r="U142" i="2"/>
  <c r="V142" i="2" s="1"/>
  <c r="Y93" i="2"/>
  <c r="U93" i="2"/>
  <c r="V93" i="2" s="1"/>
  <c r="Y79" i="2"/>
  <c r="U79" i="2"/>
  <c r="V79" i="2" s="1"/>
  <c r="Y168" i="2"/>
  <c r="U168" i="2"/>
  <c r="V168" i="2" s="1"/>
  <c r="Y169" i="2"/>
  <c r="U169" i="2"/>
  <c r="V169" i="2" s="1"/>
  <c r="V112" i="2"/>
  <c r="V177" i="2"/>
  <c r="V51" i="2"/>
  <c r="V99" i="2"/>
  <c r="V37" i="2"/>
  <c r="V77" i="2"/>
  <c r="B7" i="6"/>
  <c r="B8" i="6" s="1"/>
  <c r="B9" i="6" s="1"/>
  <c r="B10" i="6" s="1"/>
  <c r="F43" i="8"/>
  <c r="B6" i="8"/>
  <c r="T14" i="7" l="1"/>
  <c r="T8" i="7"/>
  <c r="T10" i="7"/>
  <c r="V245" i="2"/>
  <c r="T6" i="7"/>
  <c r="T11" i="7"/>
  <c r="T5" i="7"/>
  <c r="T15" i="7"/>
  <c r="V242" i="2"/>
  <c r="T7" i="7"/>
  <c r="V241" i="2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7" i="8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2" i="2"/>
  <c r="C23" i="2"/>
  <c r="C24" i="2"/>
  <c r="C25" i="2"/>
  <c r="C26" i="2"/>
  <c r="C27" i="2"/>
  <c r="C28" i="2"/>
  <c r="C29" i="2"/>
  <c r="C30" i="2"/>
  <c r="C15" i="2"/>
  <c r="C16" i="2"/>
  <c r="C17" i="2"/>
  <c r="C18" i="2"/>
  <c r="C19" i="2"/>
  <c r="C20" i="2"/>
  <c r="C21" i="2"/>
  <c r="C14" i="2"/>
  <c r="C31" i="6" l="1"/>
  <c r="C32" i="6"/>
  <c r="C33" i="6"/>
  <c r="C38" i="6"/>
  <c r="C39" i="6"/>
  <c r="C34" i="6"/>
  <c r="C35" i="6"/>
  <c r="C36" i="6"/>
  <c r="D37" i="6"/>
  <c r="C30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5" i="6"/>
  <c r="C5" i="6"/>
  <c r="J5" i="5"/>
  <c r="H5" i="5"/>
  <c r="G5" i="5"/>
  <c r="F5" i="5"/>
  <c r="E5" i="5"/>
  <c r="C5" i="5"/>
  <c r="D5" i="5"/>
  <c r="I5" i="5"/>
  <c r="G23" i="6"/>
  <c r="G24" i="6"/>
  <c r="G25" i="6"/>
  <c r="G26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I10" i="6"/>
  <c r="H10" i="6"/>
  <c r="G6" i="6"/>
  <c r="G7" i="6"/>
  <c r="I6" i="6"/>
  <c r="H6" i="6"/>
  <c r="G5" i="6"/>
  <c r="I5" i="6"/>
  <c r="H5" i="6"/>
  <c r="F5" i="6"/>
  <c r="B27" i="6"/>
  <c r="E27" i="6" s="1"/>
  <c r="I26" i="6"/>
  <c r="H26" i="6"/>
  <c r="I27" i="6"/>
  <c r="H27" i="6"/>
  <c r="I21" i="6"/>
  <c r="I22" i="6"/>
  <c r="I23" i="6"/>
  <c r="I24" i="6"/>
  <c r="I25" i="6"/>
  <c r="H21" i="6"/>
  <c r="H22" i="6"/>
  <c r="H23" i="6"/>
  <c r="H24" i="6"/>
  <c r="H25" i="6"/>
  <c r="I18" i="6"/>
  <c r="I19" i="6"/>
  <c r="I20" i="6"/>
  <c r="H18" i="6"/>
  <c r="H19" i="6"/>
  <c r="H20" i="6"/>
  <c r="I17" i="6"/>
  <c r="H17" i="6"/>
  <c r="I16" i="6"/>
  <c r="H16" i="6"/>
  <c r="I13" i="6"/>
  <c r="I14" i="6"/>
  <c r="I15" i="6"/>
  <c r="H13" i="6"/>
  <c r="H14" i="6"/>
  <c r="H15" i="6"/>
  <c r="I12" i="6"/>
  <c r="H12" i="6"/>
  <c r="I11" i="6"/>
  <c r="H11" i="6"/>
  <c r="I9" i="6"/>
  <c r="H9" i="6"/>
  <c r="I8" i="6"/>
  <c r="H8" i="6"/>
  <c r="I7" i="6"/>
  <c r="H7" i="6"/>
  <c r="B8" i="8"/>
  <c r="B28" i="6" l="1"/>
  <c r="G27" i="6"/>
  <c r="B9" i="8"/>
  <c r="N43" i="5"/>
  <c r="O43" i="5"/>
  <c r="A99" i="2"/>
  <c r="A106" i="2" s="1"/>
  <c r="A113" i="2" s="1"/>
  <c r="A120" i="2" s="1"/>
  <c r="A127" i="2" s="1"/>
  <c r="A134" i="2" s="1"/>
  <c r="A141" i="2" s="1"/>
  <c r="A148" i="2" s="1"/>
  <c r="A155" i="2" s="1"/>
  <c r="A162" i="2" s="1"/>
  <c r="A169" i="2" s="1"/>
  <c r="A176" i="2" s="1"/>
  <c r="A183" i="2" s="1"/>
  <c r="A190" i="2" s="1"/>
  <c r="A197" i="2" s="1"/>
  <c r="A204" i="2" s="1"/>
  <c r="A211" i="2" s="1"/>
  <c r="A218" i="2" s="1"/>
  <c r="A225" i="2" s="1"/>
  <c r="A100" i="2"/>
  <c r="A107" i="2" s="1"/>
  <c r="A101" i="2"/>
  <c r="A102" i="2"/>
  <c r="A109" i="2" s="1"/>
  <c r="A116" i="2" s="1"/>
  <c r="A123" i="2" s="1"/>
  <c r="A130" i="2" s="1"/>
  <c r="A137" i="2" s="1"/>
  <c r="A144" i="2" s="1"/>
  <c r="A151" i="2" s="1"/>
  <c r="A158" i="2" s="1"/>
  <c r="A165" i="2" s="1"/>
  <c r="A172" i="2" s="1"/>
  <c r="A179" i="2" s="1"/>
  <c r="A186" i="2" s="1"/>
  <c r="A193" i="2" s="1"/>
  <c r="A200" i="2" s="1"/>
  <c r="A207" i="2" s="1"/>
  <c r="A214" i="2" s="1"/>
  <c r="A221" i="2" s="1"/>
  <c r="A228" i="2" s="1"/>
  <c r="A256" i="2" s="1"/>
  <c r="A263" i="2" s="1"/>
  <c r="A270" i="2" s="1"/>
  <c r="A277" i="2" s="1"/>
  <c r="A284" i="2" s="1"/>
  <c r="A103" i="2"/>
  <c r="A104" i="2"/>
  <c r="A117" i="2"/>
  <c r="A114" i="2"/>
  <c r="A121" i="2" s="1"/>
  <c r="A128" i="2" s="1"/>
  <c r="A135" i="2" s="1"/>
  <c r="A142" i="2" s="1"/>
  <c r="A149" i="2" s="1"/>
  <c r="A156" i="2" s="1"/>
  <c r="A163" i="2" s="1"/>
  <c r="A170" i="2" s="1"/>
  <c r="A177" i="2" s="1"/>
  <c r="A184" i="2" s="1"/>
  <c r="A191" i="2" s="1"/>
  <c r="A198" i="2" s="1"/>
  <c r="A205" i="2" s="1"/>
  <c r="A212" i="2" s="1"/>
  <c r="A219" i="2" s="1"/>
  <c r="A98" i="2"/>
  <c r="L5" i="6"/>
  <c r="D5" i="6"/>
  <c r="S283" i="2"/>
  <c r="S284" i="2"/>
  <c r="P283" i="2"/>
  <c r="P284" i="2"/>
  <c r="G283" i="2"/>
  <c r="G284" i="2"/>
  <c r="D6" i="6"/>
  <c r="B6" i="5"/>
  <c r="C283" i="2"/>
  <c r="C284" i="2"/>
  <c r="A226" i="2" l="1"/>
  <c r="A260" i="2"/>
  <c r="A267" i="2" s="1"/>
  <c r="A274" i="2" s="1"/>
  <c r="A281" i="2" s="1"/>
  <c r="I6" i="5"/>
  <c r="J6" i="5"/>
  <c r="E6" i="5"/>
  <c r="F6" i="5"/>
  <c r="G6" i="5"/>
  <c r="H6" i="5"/>
  <c r="C6" i="5"/>
  <c r="C28" i="6"/>
  <c r="E28" i="6"/>
  <c r="AF17" i="7" a="1"/>
  <c r="AF17" i="7" s="1"/>
  <c r="AG17" i="7" s="1"/>
  <c r="AE17" i="7" a="1"/>
  <c r="AE17" i="7" s="1"/>
  <c r="C17" i="7" a="1"/>
  <c r="C17" i="7" s="1"/>
  <c r="D17" i="7" a="1"/>
  <c r="D17" i="7" s="1"/>
  <c r="E17" i="7" s="1"/>
  <c r="AR17" i="7" a="1"/>
  <c r="AR17" i="7" s="1"/>
  <c r="AQ17" i="7" a="1"/>
  <c r="AQ17" i="7" s="1"/>
  <c r="AO17" i="7" a="1"/>
  <c r="AO17" i="7" s="1"/>
  <c r="AN17" i="7" a="1"/>
  <c r="AN17" i="7" s="1"/>
  <c r="AL17" i="7" a="1"/>
  <c r="AL17" i="7" s="1"/>
  <c r="AK17" i="7" a="1"/>
  <c r="AK17" i="7" s="1"/>
  <c r="AI17" i="7" a="1"/>
  <c r="AI17" i="7" s="1"/>
  <c r="AJ17" i="7" s="1"/>
  <c r="AH17" i="7" a="1"/>
  <c r="AH17" i="7" s="1"/>
  <c r="AC17" i="7" a="1"/>
  <c r="AC17" i="7" s="1"/>
  <c r="AD17" i="7" s="1"/>
  <c r="W17" i="7" s="1"/>
  <c r="AB17" i="7" a="1"/>
  <c r="AB17" i="7" s="1"/>
  <c r="Z17" i="7" a="1"/>
  <c r="Z17" i="7" s="1"/>
  <c r="AA17" i="7" s="1"/>
  <c r="Y17" i="7" a="1"/>
  <c r="Y17" i="7" s="1"/>
  <c r="P17" i="7" a="1"/>
  <c r="P17" i="7" s="1"/>
  <c r="Q17" i="7" s="1"/>
  <c r="O17" i="7" a="1"/>
  <c r="O17" i="7" s="1"/>
  <c r="M17" i="7" a="1"/>
  <c r="M17" i="7" s="1"/>
  <c r="N17" i="7" s="1"/>
  <c r="L17" i="7" a="1"/>
  <c r="L17" i="7" s="1"/>
  <c r="J17" i="7" a="1"/>
  <c r="J17" i="7" s="1"/>
  <c r="K17" i="7" s="1"/>
  <c r="I17" i="7" a="1"/>
  <c r="I17" i="7" s="1"/>
  <c r="G17" i="7" a="1"/>
  <c r="G17" i="7" s="1"/>
  <c r="H17" i="7" s="1"/>
  <c r="F17" i="7" a="1"/>
  <c r="F17" i="7" s="1"/>
  <c r="C5" i="8"/>
  <c r="C6" i="8"/>
  <c r="C7" i="8"/>
  <c r="C8" i="8"/>
  <c r="C9" i="8"/>
  <c r="B29" i="6"/>
  <c r="G28" i="6"/>
  <c r="I28" i="6"/>
  <c r="H28" i="6"/>
  <c r="A131" i="2"/>
  <c r="A138" i="2" s="1"/>
  <c r="A145" i="2" s="1"/>
  <c r="A152" i="2" s="1"/>
  <c r="A159" i="2" s="1"/>
  <c r="A173" i="2" s="1"/>
  <c r="A180" i="2" s="1"/>
  <c r="A187" i="2" s="1"/>
  <c r="A194" i="2" s="1"/>
  <c r="A201" i="2" s="1"/>
  <c r="A208" i="2" s="1"/>
  <c r="A215" i="2" s="1"/>
  <c r="A222" i="2" s="1"/>
  <c r="A229" i="2" s="1"/>
  <c r="A257" i="2" s="1"/>
  <c r="A264" i="2" s="1"/>
  <c r="A271" i="2" s="1"/>
  <c r="A278" i="2" s="1"/>
  <c r="A111" i="2"/>
  <c r="A118" i="2" s="1"/>
  <c r="A125" i="2" s="1"/>
  <c r="A132" i="2" s="1"/>
  <c r="A139" i="2" s="1"/>
  <c r="A146" i="2" s="1"/>
  <c r="A153" i="2" s="1"/>
  <c r="A160" i="2" s="1"/>
  <c r="A167" i="2" s="1"/>
  <c r="A174" i="2" s="1"/>
  <c r="A181" i="2" s="1"/>
  <c r="A188" i="2" s="1"/>
  <c r="A195" i="2" s="1"/>
  <c r="A202" i="2" s="1"/>
  <c r="A209" i="2" s="1"/>
  <c r="A216" i="2" s="1"/>
  <c r="A223" i="2" s="1"/>
  <c r="A230" i="2" s="1"/>
  <c r="A258" i="2" s="1"/>
  <c r="A265" i="2" s="1"/>
  <c r="A272" i="2" s="1"/>
  <c r="A279" i="2" s="1"/>
  <c r="B10" i="8"/>
  <c r="C10" i="8" s="1"/>
  <c r="B7" i="5"/>
  <c r="D6" i="5"/>
  <c r="L6" i="6"/>
  <c r="F6" i="6"/>
  <c r="J5" i="6"/>
  <c r="D5" i="8"/>
  <c r="A105" i="2"/>
  <c r="D7" i="8"/>
  <c r="F7" i="8" s="1"/>
  <c r="D6" i="8"/>
  <c r="F6" i="8" s="1"/>
  <c r="A108" i="2"/>
  <c r="K5" i="6"/>
  <c r="C6" i="6"/>
  <c r="J6" i="6"/>
  <c r="K6" i="6"/>
  <c r="K5" i="5"/>
  <c r="L5" i="5"/>
  <c r="O5" i="5" s="1"/>
  <c r="K7" i="5"/>
  <c r="N7" i="5" s="1"/>
  <c r="K6" i="5"/>
  <c r="N6" i="5" s="1"/>
  <c r="L7" i="5"/>
  <c r="O7" i="5" s="1"/>
  <c r="L6" i="5"/>
  <c r="O6" i="5" s="1"/>
  <c r="D7" i="6"/>
  <c r="S17" i="7" l="1"/>
  <c r="R17" i="7"/>
  <c r="A261" i="2"/>
  <c r="A268" i="2" s="1"/>
  <c r="A275" i="2" s="1"/>
  <c r="A282" i="2" s="1"/>
  <c r="I7" i="5"/>
  <c r="E7" i="5"/>
  <c r="F7" i="5"/>
  <c r="G7" i="5"/>
  <c r="H7" i="5"/>
  <c r="C7" i="5"/>
  <c r="J7" i="5"/>
  <c r="C29" i="6"/>
  <c r="E29" i="6"/>
  <c r="AF18" i="7" a="1"/>
  <c r="AF18" i="7" s="1"/>
  <c r="AG18" i="7" s="1"/>
  <c r="AF19" i="7" a="1"/>
  <c r="AF19" i="7" s="1"/>
  <c r="AE18" i="7" a="1"/>
  <c r="AE18" i="7" s="1"/>
  <c r="AE19" i="7" a="1"/>
  <c r="AE19" i="7" s="1"/>
  <c r="C18" i="7" a="1"/>
  <c r="C18" i="7" s="1"/>
  <c r="D18" i="7" a="1"/>
  <c r="D18" i="7" s="1"/>
  <c r="E18" i="7" s="1"/>
  <c r="C19" i="7" a="1"/>
  <c r="C19" i="7" s="1"/>
  <c r="D19" i="7" a="1"/>
  <c r="D19" i="7" s="1"/>
  <c r="AR18" i="7" a="1"/>
  <c r="AR18" i="7" s="1"/>
  <c r="AQ18" i="7" a="1"/>
  <c r="AQ18" i="7" s="1"/>
  <c r="AO18" i="7" a="1"/>
  <c r="AO18" i="7" s="1"/>
  <c r="AN18" i="7" a="1"/>
  <c r="AN18" i="7" s="1"/>
  <c r="AL18" i="7" a="1"/>
  <c r="AL18" i="7" s="1"/>
  <c r="AK18" i="7" a="1"/>
  <c r="AK18" i="7" s="1"/>
  <c r="AI18" i="7" a="1"/>
  <c r="AI18" i="7" s="1"/>
  <c r="AJ18" i="7" s="1"/>
  <c r="AH18" i="7" a="1"/>
  <c r="AH18" i="7" s="1"/>
  <c r="AC18" i="7" a="1"/>
  <c r="AC18" i="7" s="1"/>
  <c r="AD18" i="7" s="1"/>
  <c r="W18" i="7" s="1"/>
  <c r="AB18" i="7" a="1"/>
  <c r="AB18" i="7" s="1"/>
  <c r="Z18" i="7" a="1"/>
  <c r="Z18" i="7" s="1"/>
  <c r="AA18" i="7" s="1"/>
  <c r="Y18" i="7" a="1"/>
  <c r="Y18" i="7" s="1"/>
  <c r="P18" i="7" a="1"/>
  <c r="P18" i="7" s="1"/>
  <c r="Q18" i="7" s="1"/>
  <c r="O18" i="7" a="1"/>
  <c r="O18" i="7" s="1"/>
  <c r="M18" i="7" a="1"/>
  <c r="M18" i="7" s="1"/>
  <c r="N18" i="7" s="1"/>
  <c r="L18" i="7" a="1"/>
  <c r="L18" i="7" s="1"/>
  <c r="J18" i="7" a="1"/>
  <c r="J18" i="7" s="1"/>
  <c r="K18" i="7" s="1"/>
  <c r="I18" i="7" a="1"/>
  <c r="I18" i="7" s="1"/>
  <c r="G18" i="7" a="1"/>
  <c r="G18" i="7" s="1"/>
  <c r="H18" i="7" s="1"/>
  <c r="F18" i="7" a="1"/>
  <c r="F18" i="7" s="1"/>
  <c r="X17" i="7"/>
  <c r="B30" i="6"/>
  <c r="G29" i="6"/>
  <c r="I29" i="6"/>
  <c r="H29" i="6"/>
  <c r="N5" i="5"/>
  <c r="F5" i="8"/>
  <c r="B11" i="8"/>
  <c r="C11" i="8" s="1"/>
  <c r="B8" i="5"/>
  <c r="D7" i="5"/>
  <c r="F7" i="6"/>
  <c r="L7" i="6"/>
  <c r="A112" i="2"/>
  <c r="D8" i="8"/>
  <c r="F8" i="8" s="1"/>
  <c r="A115" i="2"/>
  <c r="J7" i="6"/>
  <c r="C7" i="6"/>
  <c r="K7" i="6"/>
  <c r="D8" i="6"/>
  <c r="S18" i="7" l="1"/>
  <c r="T17" i="7"/>
  <c r="R18" i="7"/>
  <c r="T18" i="7" s="1"/>
  <c r="I8" i="5"/>
  <c r="J8" i="5"/>
  <c r="E8" i="5"/>
  <c r="F8" i="5"/>
  <c r="G8" i="5"/>
  <c r="H8" i="5"/>
  <c r="C8" i="5"/>
  <c r="E30" i="6"/>
  <c r="AF20" i="7" a="1"/>
  <c r="AF20" i="7" s="1"/>
  <c r="AG20" i="7" s="1"/>
  <c r="AE20" i="7" a="1"/>
  <c r="AE20" i="7" s="1"/>
  <c r="C20" i="7" a="1"/>
  <c r="C20" i="7" s="1"/>
  <c r="D20" i="7" a="1"/>
  <c r="D20" i="7" s="1"/>
  <c r="E20" i="7" s="1"/>
  <c r="AR20" i="7" a="1"/>
  <c r="AR20" i="7" s="1"/>
  <c r="AQ20" i="7" a="1"/>
  <c r="AQ20" i="7" s="1"/>
  <c r="AO20" i="7" a="1"/>
  <c r="AO20" i="7" s="1"/>
  <c r="AN20" i="7" a="1"/>
  <c r="AN20" i="7" s="1"/>
  <c r="AL20" i="7" a="1"/>
  <c r="AL20" i="7" s="1"/>
  <c r="AK20" i="7" a="1"/>
  <c r="AK20" i="7" s="1"/>
  <c r="AI20" i="7" a="1"/>
  <c r="AI20" i="7" s="1"/>
  <c r="AJ20" i="7" s="1"/>
  <c r="AH20" i="7" a="1"/>
  <c r="AH20" i="7" s="1"/>
  <c r="AC20" i="7" a="1"/>
  <c r="AC20" i="7" s="1"/>
  <c r="AD20" i="7" s="1"/>
  <c r="W20" i="7" s="1"/>
  <c r="AB20" i="7" a="1"/>
  <c r="AB20" i="7" s="1"/>
  <c r="Z20" i="7" a="1"/>
  <c r="Z20" i="7" s="1"/>
  <c r="AA20" i="7" s="1"/>
  <c r="Y20" i="7" a="1"/>
  <c r="Y20" i="7" s="1"/>
  <c r="P20" i="7" a="1"/>
  <c r="P20" i="7" s="1"/>
  <c r="Q20" i="7" s="1"/>
  <c r="O20" i="7" a="1"/>
  <c r="O20" i="7" s="1"/>
  <c r="M20" i="7" a="1"/>
  <c r="M20" i="7" s="1"/>
  <c r="N20" i="7" s="1"/>
  <c r="L20" i="7" a="1"/>
  <c r="L20" i="7" s="1"/>
  <c r="J20" i="7" a="1"/>
  <c r="J20" i="7" s="1"/>
  <c r="K20" i="7" s="1"/>
  <c r="I20" i="7" a="1"/>
  <c r="I20" i="7" s="1"/>
  <c r="G20" i="7" a="1"/>
  <c r="G20" i="7" s="1"/>
  <c r="H20" i="7" s="1"/>
  <c r="F20" i="7" a="1"/>
  <c r="F20" i="7" s="1"/>
  <c r="X18" i="7"/>
  <c r="B31" i="6"/>
  <c r="G30" i="6"/>
  <c r="I30" i="6"/>
  <c r="H30" i="6"/>
  <c r="B12" i="8"/>
  <c r="C12" i="8" s="1"/>
  <c r="B9" i="5"/>
  <c r="D8" i="5"/>
  <c r="K8" i="5"/>
  <c r="L8" i="5"/>
  <c r="O8" i="5" s="1"/>
  <c r="F8" i="6"/>
  <c r="L8" i="6"/>
  <c r="A119" i="2"/>
  <c r="D9" i="8"/>
  <c r="A122" i="2"/>
  <c r="K8" i="6"/>
  <c r="J8" i="6"/>
  <c r="C8" i="6"/>
  <c r="D9" i="6"/>
  <c r="S20" i="7" l="1"/>
  <c r="R20" i="7"/>
  <c r="I9" i="5"/>
  <c r="J9" i="5"/>
  <c r="E9" i="5"/>
  <c r="F9" i="5"/>
  <c r="G9" i="5"/>
  <c r="H9" i="5"/>
  <c r="C9" i="5"/>
  <c r="E31" i="6"/>
  <c r="AF21" i="7" a="1"/>
  <c r="AF21" i="7" s="1"/>
  <c r="AG21" i="7" s="1"/>
  <c r="AF22" i="7" a="1"/>
  <c r="AF22" i="7" s="1"/>
  <c r="AE21" i="7" a="1"/>
  <c r="AE21" i="7" s="1"/>
  <c r="AE22" i="7" a="1"/>
  <c r="AE22" i="7" s="1"/>
  <c r="C21" i="7" a="1"/>
  <c r="C21" i="7" s="1"/>
  <c r="D21" i="7" a="1"/>
  <c r="D21" i="7" s="1"/>
  <c r="E21" i="7" s="1"/>
  <c r="C22" i="7" a="1"/>
  <c r="C22" i="7" s="1"/>
  <c r="D22" i="7" a="1"/>
  <c r="D22" i="7" s="1"/>
  <c r="AR21" i="7" a="1"/>
  <c r="AR21" i="7" s="1"/>
  <c r="AQ21" i="7" a="1"/>
  <c r="AQ21" i="7" s="1"/>
  <c r="AO21" i="7" a="1"/>
  <c r="AO21" i="7" s="1"/>
  <c r="AN21" i="7" a="1"/>
  <c r="AN21" i="7" s="1"/>
  <c r="AL21" i="7" a="1"/>
  <c r="AL21" i="7" s="1"/>
  <c r="AK21" i="7" a="1"/>
  <c r="AK21" i="7" s="1"/>
  <c r="AI21" i="7" a="1"/>
  <c r="AI21" i="7" s="1"/>
  <c r="AJ21" i="7" s="1"/>
  <c r="AH21" i="7" a="1"/>
  <c r="AH21" i="7" s="1"/>
  <c r="AC21" i="7" a="1"/>
  <c r="AC21" i="7" s="1"/>
  <c r="AD21" i="7" s="1"/>
  <c r="W21" i="7" s="1"/>
  <c r="AB21" i="7" a="1"/>
  <c r="AB21" i="7" s="1"/>
  <c r="Z21" i="7" a="1"/>
  <c r="Z21" i="7" s="1"/>
  <c r="AA21" i="7" s="1"/>
  <c r="S21" i="7" s="1"/>
  <c r="Y21" i="7" a="1"/>
  <c r="Y21" i="7" s="1"/>
  <c r="P21" i="7" a="1"/>
  <c r="P21" i="7" s="1"/>
  <c r="Q21" i="7" s="1"/>
  <c r="O21" i="7" a="1"/>
  <c r="O21" i="7" s="1"/>
  <c r="M21" i="7" a="1"/>
  <c r="M21" i="7" s="1"/>
  <c r="N21" i="7" s="1"/>
  <c r="L21" i="7" a="1"/>
  <c r="L21" i="7" s="1"/>
  <c r="J21" i="7" a="1"/>
  <c r="J21" i="7" s="1"/>
  <c r="K21" i="7" s="1"/>
  <c r="I21" i="7" a="1"/>
  <c r="I21" i="7" s="1"/>
  <c r="G21" i="7" a="1"/>
  <c r="G21" i="7" s="1"/>
  <c r="H21" i="7" s="1"/>
  <c r="F21" i="7" a="1"/>
  <c r="F21" i="7" s="1"/>
  <c r="X20" i="7"/>
  <c r="B32" i="6"/>
  <c r="G31" i="6"/>
  <c r="I31" i="6"/>
  <c r="H31" i="6"/>
  <c r="N8" i="5"/>
  <c r="F9" i="8"/>
  <c r="B13" i="8"/>
  <c r="C13" i="8" s="1"/>
  <c r="B10" i="5"/>
  <c r="D9" i="5"/>
  <c r="L9" i="5"/>
  <c r="O9" i="5" s="1"/>
  <c r="K9" i="5"/>
  <c r="N9" i="5" s="1"/>
  <c r="L9" i="6"/>
  <c r="F9" i="6"/>
  <c r="A126" i="2"/>
  <c r="D10" i="8"/>
  <c r="F10" i="8" s="1"/>
  <c r="A129" i="2"/>
  <c r="C9" i="6"/>
  <c r="J9" i="6"/>
  <c r="K9" i="6"/>
  <c r="D10" i="6"/>
  <c r="T20" i="7" l="1"/>
  <c r="R21" i="7"/>
  <c r="T21" i="7" s="1"/>
  <c r="I10" i="5"/>
  <c r="J10" i="5"/>
  <c r="E10" i="5"/>
  <c r="F10" i="5"/>
  <c r="G10" i="5"/>
  <c r="H10" i="5"/>
  <c r="C10" i="5"/>
  <c r="E32" i="6"/>
  <c r="AF23" i="7" a="1"/>
  <c r="AF23" i="7" s="1"/>
  <c r="AG23" i="7" s="1"/>
  <c r="AE23" i="7" a="1"/>
  <c r="AE23" i="7" s="1"/>
  <c r="C23" i="7" a="1"/>
  <c r="C23" i="7" s="1"/>
  <c r="D23" i="7" a="1"/>
  <c r="D23" i="7" s="1"/>
  <c r="E23" i="7" s="1"/>
  <c r="AR23" i="7" a="1"/>
  <c r="AR23" i="7" s="1"/>
  <c r="AQ23" i="7" a="1"/>
  <c r="AQ23" i="7" s="1"/>
  <c r="AO23" i="7" a="1"/>
  <c r="AO23" i="7" s="1"/>
  <c r="AN23" i="7" a="1"/>
  <c r="AN23" i="7" s="1"/>
  <c r="AL23" i="7" a="1"/>
  <c r="AL23" i="7" s="1"/>
  <c r="AK23" i="7" a="1"/>
  <c r="AK23" i="7" s="1"/>
  <c r="AI23" i="7" a="1"/>
  <c r="AI23" i="7" s="1"/>
  <c r="AJ23" i="7" s="1"/>
  <c r="AH23" i="7" a="1"/>
  <c r="AH23" i="7" s="1"/>
  <c r="AC23" i="7" a="1"/>
  <c r="AC23" i="7" s="1"/>
  <c r="AD23" i="7" s="1"/>
  <c r="W23" i="7" s="1"/>
  <c r="AB23" i="7" a="1"/>
  <c r="AB23" i="7" s="1"/>
  <c r="Z23" i="7" a="1"/>
  <c r="Z23" i="7" s="1"/>
  <c r="AA23" i="7" s="1"/>
  <c r="S23" i="7" s="1"/>
  <c r="Y23" i="7" a="1"/>
  <c r="Y23" i="7" s="1"/>
  <c r="P23" i="7" a="1"/>
  <c r="P23" i="7" s="1"/>
  <c r="Q23" i="7" s="1"/>
  <c r="O23" i="7" a="1"/>
  <c r="O23" i="7" s="1"/>
  <c r="M23" i="7" a="1"/>
  <c r="M23" i="7" s="1"/>
  <c r="N23" i="7" s="1"/>
  <c r="L23" i="7" a="1"/>
  <c r="L23" i="7" s="1"/>
  <c r="J23" i="7" a="1"/>
  <c r="J23" i="7" s="1"/>
  <c r="K23" i="7" s="1"/>
  <c r="I23" i="7" a="1"/>
  <c r="I23" i="7" s="1"/>
  <c r="G23" i="7" a="1"/>
  <c r="G23" i="7" s="1"/>
  <c r="H23" i="7" s="1"/>
  <c r="F23" i="7" a="1"/>
  <c r="F23" i="7" s="1"/>
  <c r="X21" i="7"/>
  <c r="B33" i="6"/>
  <c r="G32" i="6"/>
  <c r="I32" i="6"/>
  <c r="H32" i="6"/>
  <c r="B14" i="8"/>
  <c r="C14" i="8" s="1"/>
  <c r="B11" i="5"/>
  <c r="D10" i="5"/>
  <c r="K10" i="5"/>
  <c r="L10" i="5"/>
  <c r="O10" i="5" s="1"/>
  <c r="L10" i="6"/>
  <c r="F10" i="6"/>
  <c r="A133" i="2"/>
  <c r="D11" i="8"/>
  <c r="A136" i="2"/>
  <c r="K10" i="6"/>
  <c r="C10" i="6"/>
  <c r="J10" i="6"/>
  <c r="D11" i="6"/>
  <c r="R23" i="7" l="1"/>
  <c r="T23" i="7" s="1"/>
  <c r="I11" i="5"/>
  <c r="J11" i="5"/>
  <c r="E11" i="5"/>
  <c r="F11" i="5"/>
  <c r="G11" i="5"/>
  <c r="H11" i="5"/>
  <c r="C11" i="5"/>
  <c r="E33" i="6"/>
  <c r="A140" i="2"/>
  <c r="AF24" i="7" a="1"/>
  <c r="AF24" i="7" s="1"/>
  <c r="AG24" i="7" s="1"/>
  <c r="AF25" i="7" a="1"/>
  <c r="AF25" i="7" s="1"/>
  <c r="AG25" i="7" s="1"/>
  <c r="AE24" i="7" a="1"/>
  <c r="AE24" i="7" s="1"/>
  <c r="AE25" i="7" a="1"/>
  <c r="AE25" i="7" s="1"/>
  <c r="C24" i="7" a="1"/>
  <c r="C24" i="7" s="1"/>
  <c r="D24" i="7" a="1"/>
  <c r="D24" i="7" s="1"/>
  <c r="E24" i="7" s="1"/>
  <c r="C25" i="7" a="1"/>
  <c r="C25" i="7" s="1"/>
  <c r="D25" i="7" a="1"/>
  <c r="D25" i="7" s="1"/>
  <c r="E25" i="7" s="1"/>
  <c r="AR24" i="7" a="1"/>
  <c r="AR24" i="7" s="1"/>
  <c r="AR25" i="7" a="1"/>
  <c r="AR25" i="7" s="1"/>
  <c r="AQ24" i="7" a="1"/>
  <c r="AQ24" i="7" s="1"/>
  <c r="AQ25" i="7" a="1"/>
  <c r="AQ25" i="7" s="1"/>
  <c r="AO24" i="7" a="1"/>
  <c r="AO24" i="7" s="1"/>
  <c r="AO25" i="7" a="1"/>
  <c r="AO25" i="7" s="1"/>
  <c r="AN24" i="7" a="1"/>
  <c r="AN24" i="7" s="1"/>
  <c r="AN25" i="7" a="1"/>
  <c r="AN25" i="7" s="1"/>
  <c r="AL24" i="7" a="1"/>
  <c r="AL24" i="7" s="1"/>
  <c r="AL25" i="7" a="1"/>
  <c r="AL25" i="7" s="1"/>
  <c r="AK24" i="7" a="1"/>
  <c r="AK24" i="7" s="1"/>
  <c r="AK25" i="7" a="1"/>
  <c r="AK25" i="7" s="1"/>
  <c r="AI24" i="7" a="1"/>
  <c r="AI24" i="7" s="1"/>
  <c r="AJ24" i="7" s="1"/>
  <c r="AI25" i="7" a="1"/>
  <c r="AI25" i="7" s="1"/>
  <c r="AJ25" i="7" s="1"/>
  <c r="AH24" i="7" a="1"/>
  <c r="AH24" i="7" s="1"/>
  <c r="AH25" i="7" a="1"/>
  <c r="AH25" i="7" s="1"/>
  <c r="AC24" i="7" a="1"/>
  <c r="AC24" i="7" s="1"/>
  <c r="AD24" i="7" s="1"/>
  <c r="W24" i="7" s="1"/>
  <c r="AC25" i="7" a="1"/>
  <c r="AC25" i="7" s="1"/>
  <c r="AD25" i="7" s="1"/>
  <c r="W25" i="7" s="1"/>
  <c r="AB24" i="7" a="1"/>
  <c r="AB24" i="7" s="1"/>
  <c r="AB25" i="7" a="1"/>
  <c r="AB25" i="7" s="1"/>
  <c r="Z24" i="7" a="1"/>
  <c r="Z24" i="7" s="1"/>
  <c r="AA24" i="7" s="1"/>
  <c r="S24" i="7" s="1"/>
  <c r="Z25" i="7" a="1"/>
  <c r="Z25" i="7" s="1"/>
  <c r="AA25" i="7" s="1"/>
  <c r="Y24" i="7" a="1"/>
  <c r="Y24" i="7" s="1"/>
  <c r="Y25" i="7" a="1"/>
  <c r="Y25" i="7" s="1"/>
  <c r="P24" i="7" a="1"/>
  <c r="P24" i="7" s="1"/>
  <c r="Q24" i="7" s="1"/>
  <c r="P25" i="7" a="1"/>
  <c r="P25" i="7" s="1"/>
  <c r="Q25" i="7" s="1"/>
  <c r="O24" i="7" a="1"/>
  <c r="O24" i="7" s="1"/>
  <c r="O25" i="7" a="1"/>
  <c r="O25" i="7" s="1"/>
  <c r="M24" i="7" a="1"/>
  <c r="M24" i="7" s="1"/>
  <c r="N24" i="7" s="1"/>
  <c r="M25" i="7" a="1"/>
  <c r="M25" i="7" s="1"/>
  <c r="N25" i="7" s="1"/>
  <c r="L24" i="7" a="1"/>
  <c r="L24" i="7" s="1"/>
  <c r="L25" i="7" a="1"/>
  <c r="L25" i="7" s="1"/>
  <c r="J24" i="7" a="1"/>
  <c r="J24" i="7" s="1"/>
  <c r="K24" i="7" s="1"/>
  <c r="R24" i="7" s="1"/>
  <c r="T24" i="7" s="1"/>
  <c r="J25" i="7" a="1"/>
  <c r="J25" i="7" s="1"/>
  <c r="K25" i="7" s="1"/>
  <c r="R25" i="7" s="1"/>
  <c r="I24" i="7" a="1"/>
  <c r="I24" i="7" s="1"/>
  <c r="I25" i="7" a="1"/>
  <c r="I25" i="7" s="1"/>
  <c r="G24" i="7" a="1"/>
  <c r="G24" i="7" s="1"/>
  <c r="H24" i="7" s="1"/>
  <c r="G25" i="7" a="1"/>
  <c r="G25" i="7" s="1"/>
  <c r="H25" i="7" s="1"/>
  <c r="F24" i="7" a="1"/>
  <c r="F24" i="7" s="1"/>
  <c r="F25" i="7" a="1"/>
  <c r="F25" i="7" s="1"/>
  <c r="X23" i="7"/>
  <c r="B34" i="6"/>
  <c r="E34" i="6" s="1"/>
  <c r="G33" i="6"/>
  <c r="I33" i="6"/>
  <c r="H33" i="6"/>
  <c r="N10" i="5"/>
  <c r="F11" i="8"/>
  <c r="B15" i="8"/>
  <c r="C15" i="8" s="1"/>
  <c r="B12" i="5"/>
  <c r="D11" i="5"/>
  <c r="L11" i="5"/>
  <c r="O11" i="5" s="1"/>
  <c r="K11" i="5"/>
  <c r="L11" i="6"/>
  <c r="F11" i="6"/>
  <c r="D12" i="8"/>
  <c r="F12" i="8" s="1"/>
  <c r="A143" i="2"/>
  <c r="C11" i="6"/>
  <c r="J11" i="6"/>
  <c r="K11" i="6"/>
  <c r="D12" i="6"/>
  <c r="S25" i="7" l="1"/>
  <c r="T25" i="7" s="1"/>
  <c r="I12" i="5"/>
  <c r="J12" i="5"/>
  <c r="E12" i="5"/>
  <c r="F12" i="5"/>
  <c r="G12" i="5"/>
  <c r="H12" i="5"/>
  <c r="C12" i="5"/>
  <c r="A147" i="2"/>
  <c r="A154" i="2" s="1"/>
  <c r="A161" i="2" s="1"/>
  <c r="A168" i="2" s="1"/>
  <c r="A175" i="2" s="1"/>
  <c r="A182" i="2" s="1"/>
  <c r="A189" i="2" s="1"/>
  <c r="A196" i="2" s="1"/>
  <c r="A203" i="2" s="1"/>
  <c r="A210" i="2" s="1"/>
  <c r="A217" i="2" s="1"/>
  <c r="A224" i="2" s="1"/>
  <c r="AF26" i="7" a="1"/>
  <c r="AF26" i="7" s="1"/>
  <c r="AG26" i="7" s="1"/>
  <c r="AE26" i="7" a="1"/>
  <c r="AE26" i="7" s="1"/>
  <c r="C26" i="7" a="1"/>
  <c r="C26" i="7" s="1"/>
  <c r="D26" i="7" a="1"/>
  <c r="D26" i="7" s="1"/>
  <c r="E26" i="7" s="1"/>
  <c r="AR26" i="7" a="1"/>
  <c r="AR26" i="7" s="1"/>
  <c r="AQ26" i="7" a="1"/>
  <c r="AQ26" i="7" s="1"/>
  <c r="AO26" i="7" a="1"/>
  <c r="AO26" i="7" s="1"/>
  <c r="AN26" i="7" a="1"/>
  <c r="AN26" i="7" s="1"/>
  <c r="AL26" i="7" a="1"/>
  <c r="AL26" i="7" s="1"/>
  <c r="AK26" i="7" a="1"/>
  <c r="AK26" i="7" s="1"/>
  <c r="AI26" i="7" a="1"/>
  <c r="AI26" i="7" s="1"/>
  <c r="AJ26" i="7" s="1"/>
  <c r="AH26" i="7" a="1"/>
  <c r="AH26" i="7" s="1"/>
  <c r="AC26" i="7" a="1"/>
  <c r="AC26" i="7" s="1"/>
  <c r="AD26" i="7" s="1"/>
  <c r="W26" i="7" s="1"/>
  <c r="AB26" i="7" a="1"/>
  <c r="AB26" i="7" s="1"/>
  <c r="Z26" i="7" a="1"/>
  <c r="Z26" i="7" s="1"/>
  <c r="AA26" i="7" s="1"/>
  <c r="S26" i="7" s="1"/>
  <c r="Y26" i="7" a="1"/>
  <c r="Y26" i="7" s="1"/>
  <c r="P26" i="7" a="1"/>
  <c r="P26" i="7" s="1"/>
  <c r="Q26" i="7" s="1"/>
  <c r="O26" i="7" a="1"/>
  <c r="O26" i="7" s="1"/>
  <c r="M26" i="7" a="1"/>
  <c r="M26" i="7" s="1"/>
  <c r="N26" i="7" s="1"/>
  <c r="L26" i="7" a="1"/>
  <c r="L26" i="7" s="1"/>
  <c r="J26" i="7" a="1"/>
  <c r="J26" i="7" s="1"/>
  <c r="K26" i="7" s="1"/>
  <c r="I26" i="7" a="1"/>
  <c r="I26" i="7" s="1"/>
  <c r="G26" i="7" a="1"/>
  <c r="G26" i="7" s="1"/>
  <c r="H26" i="7" s="1"/>
  <c r="F26" i="7" a="1"/>
  <c r="F26" i="7" s="1"/>
  <c r="X25" i="7"/>
  <c r="X24" i="7"/>
  <c r="K34" i="6"/>
  <c r="F34" i="6"/>
  <c r="B35" i="6"/>
  <c r="E35" i="6" s="1"/>
  <c r="G34" i="6"/>
  <c r="I34" i="6"/>
  <c r="H34" i="6"/>
  <c r="N11" i="5"/>
  <c r="B16" i="8"/>
  <c r="C16" i="8" s="1"/>
  <c r="B13" i="5"/>
  <c r="D12" i="5"/>
  <c r="K12" i="5"/>
  <c r="L12" i="5"/>
  <c r="O12" i="5" s="1"/>
  <c r="L12" i="6"/>
  <c r="F12" i="6"/>
  <c r="D13" i="8"/>
  <c r="A150" i="2"/>
  <c r="K12" i="6"/>
  <c r="J12" i="6"/>
  <c r="C12" i="6"/>
  <c r="D13" i="6"/>
  <c r="R26" i="7" l="1"/>
  <c r="T26" i="7" s="1"/>
  <c r="I13" i="5"/>
  <c r="J13" i="5"/>
  <c r="E13" i="5"/>
  <c r="F13" i="5"/>
  <c r="G13" i="5"/>
  <c r="H13" i="5"/>
  <c r="C13" i="5"/>
  <c r="AF27" i="7" a="1"/>
  <c r="AF27" i="7" s="1"/>
  <c r="AG27" i="7" s="1"/>
  <c r="AE27" i="7" a="1"/>
  <c r="AE27" i="7" s="1"/>
  <c r="C27" i="7" a="1"/>
  <c r="C27" i="7" s="1"/>
  <c r="D27" i="7" a="1"/>
  <c r="D27" i="7" s="1"/>
  <c r="E27" i="7" s="1"/>
  <c r="AR27" i="7" a="1"/>
  <c r="AR27" i="7" s="1"/>
  <c r="AQ27" i="7" a="1"/>
  <c r="AQ27" i="7" s="1"/>
  <c r="AO27" i="7" a="1"/>
  <c r="AO27" i="7" s="1"/>
  <c r="AN27" i="7" a="1"/>
  <c r="AN27" i="7" s="1"/>
  <c r="AL27" i="7" a="1"/>
  <c r="AL27" i="7" s="1"/>
  <c r="AK27" i="7" a="1"/>
  <c r="AK27" i="7" s="1"/>
  <c r="AI27" i="7" a="1"/>
  <c r="AI27" i="7" s="1"/>
  <c r="AJ27" i="7" s="1"/>
  <c r="AH27" i="7" a="1"/>
  <c r="AH27" i="7" s="1"/>
  <c r="AC27" i="7" a="1"/>
  <c r="AC27" i="7" s="1"/>
  <c r="AD27" i="7" s="1"/>
  <c r="W27" i="7" s="1"/>
  <c r="AB27" i="7" a="1"/>
  <c r="AB27" i="7" s="1"/>
  <c r="Z27" i="7" a="1"/>
  <c r="Z27" i="7" s="1"/>
  <c r="AA27" i="7" s="1"/>
  <c r="Y27" i="7" a="1"/>
  <c r="Y27" i="7" s="1"/>
  <c r="P27" i="7" a="1"/>
  <c r="P27" i="7" s="1"/>
  <c r="Q27" i="7" s="1"/>
  <c r="O27" i="7" a="1"/>
  <c r="O27" i="7" s="1"/>
  <c r="M27" i="7" a="1"/>
  <c r="M27" i="7" s="1"/>
  <c r="N27" i="7" s="1"/>
  <c r="L27" i="7" a="1"/>
  <c r="L27" i="7" s="1"/>
  <c r="J27" i="7" a="1"/>
  <c r="J27" i="7" s="1"/>
  <c r="K27" i="7" s="1"/>
  <c r="I27" i="7" a="1"/>
  <c r="I27" i="7" s="1"/>
  <c r="G27" i="7" a="1"/>
  <c r="G27" i="7" s="1"/>
  <c r="H27" i="7" s="1"/>
  <c r="F27" i="7" a="1"/>
  <c r="F27" i="7" s="1"/>
  <c r="X26" i="7"/>
  <c r="E36" i="6"/>
  <c r="K35" i="6"/>
  <c r="F35" i="6"/>
  <c r="G35" i="6"/>
  <c r="I35" i="6"/>
  <c r="H35" i="6"/>
  <c r="N12" i="5"/>
  <c r="F13" i="8"/>
  <c r="B17" i="8"/>
  <c r="C17" i="8" s="1"/>
  <c r="B14" i="5"/>
  <c r="D13" i="5"/>
  <c r="L13" i="5"/>
  <c r="O13" i="5" s="1"/>
  <c r="K13" i="5"/>
  <c r="N13" i="5" s="1"/>
  <c r="F13" i="6"/>
  <c r="L13" i="6"/>
  <c r="D14" i="8"/>
  <c r="F14" i="8" s="1"/>
  <c r="A157" i="2"/>
  <c r="C13" i="6"/>
  <c r="J13" i="6"/>
  <c r="K13" i="6"/>
  <c r="D14" i="6"/>
  <c r="A259" i="2" l="1"/>
  <c r="A266" i="2" s="1"/>
  <c r="A273" i="2" s="1"/>
  <c r="A280" i="2" s="1"/>
  <c r="S27" i="7"/>
  <c r="R27" i="7"/>
  <c r="I14" i="5"/>
  <c r="J14" i="5"/>
  <c r="E14" i="5"/>
  <c r="F14" i="5"/>
  <c r="H14" i="5"/>
  <c r="C14" i="5"/>
  <c r="G14" i="5"/>
  <c r="AF28" i="7" a="1"/>
  <c r="AF28" i="7" s="1"/>
  <c r="AG28" i="7" s="1"/>
  <c r="AE28" i="7" a="1"/>
  <c r="AE28" i="7" s="1"/>
  <c r="C28" i="7" a="1"/>
  <c r="C28" i="7" s="1"/>
  <c r="D28" i="7" a="1"/>
  <c r="D28" i="7" s="1"/>
  <c r="E28" i="7" s="1"/>
  <c r="AR28" i="7" a="1"/>
  <c r="AR28" i="7" s="1"/>
  <c r="AQ28" i="7" a="1"/>
  <c r="AQ28" i="7" s="1"/>
  <c r="AO28" i="7" a="1"/>
  <c r="AO28" i="7" s="1"/>
  <c r="AN28" i="7" a="1"/>
  <c r="AN28" i="7" s="1"/>
  <c r="AL28" i="7" a="1"/>
  <c r="AL28" i="7" s="1"/>
  <c r="AK28" i="7" a="1"/>
  <c r="AK28" i="7" s="1"/>
  <c r="AI28" i="7" a="1"/>
  <c r="AI28" i="7" s="1"/>
  <c r="AJ28" i="7" s="1"/>
  <c r="AH28" i="7" a="1"/>
  <c r="AH28" i="7" s="1"/>
  <c r="AC28" i="7" a="1"/>
  <c r="AC28" i="7" s="1"/>
  <c r="AD28" i="7" s="1"/>
  <c r="W28" i="7" s="1"/>
  <c r="AB28" i="7" a="1"/>
  <c r="AB28" i="7" s="1"/>
  <c r="Z28" i="7" a="1"/>
  <c r="Z28" i="7" s="1"/>
  <c r="AA28" i="7" s="1"/>
  <c r="Y28" i="7" a="1"/>
  <c r="Y28" i="7" s="1"/>
  <c r="P28" i="7" a="1"/>
  <c r="P28" i="7" s="1"/>
  <c r="Q28" i="7" s="1"/>
  <c r="O28" i="7" a="1"/>
  <c r="O28" i="7" s="1"/>
  <c r="M28" i="7" a="1"/>
  <c r="M28" i="7" s="1"/>
  <c r="N28" i="7" s="1"/>
  <c r="L28" i="7" a="1"/>
  <c r="L28" i="7" s="1"/>
  <c r="J28" i="7" a="1"/>
  <c r="J28" i="7" s="1"/>
  <c r="K28" i="7" s="1"/>
  <c r="I28" i="7" a="1"/>
  <c r="I28" i="7" s="1"/>
  <c r="G28" i="7" a="1"/>
  <c r="G28" i="7" s="1"/>
  <c r="H28" i="7" s="1"/>
  <c r="F28" i="7" a="1"/>
  <c r="F28" i="7" s="1"/>
  <c r="X27" i="7"/>
  <c r="E37" i="6"/>
  <c r="K36" i="6"/>
  <c r="F36" i="6"/>
  <c r="G36" i="6"/>
  <c r="I36" i="6"/>
  <c r="H36" i="6"/>
  <c r="B18" i="8"/>
  <c r="C18" i="8" s="1"/>
  <c r="B15" i="5"/>
  <c r="D14" i="5"/>
  <c r="K14" i="5"/>
  <c r="N14" i="5" s="1"/>
  <c r="L14" i="5"/>
  <c r="O14" i="5" s="1"/>
  <c r="L14" i="6"/>
  <c r="F14" i="6"/>
  <c r="J14" i="6"/>
  <c r="D15" i="8"/>
  <c r="A164" i="2"/>
  <c r="K14" i="6"/>
  <c r="C14" i="6"/>
  <c r="D15" i="6"/>
  <c r="S28" i="7" l="1"/>
  <c r="T27" i="7"/>
  <c r="R28" i="7"/>
  <c r="T28" i="7" s="1"/>
  <c r="I15" i="5"/>
  <c r="J15" i="5"/>
  <c r="E15" i="5"/>
  <c r="F15" i="5"/>
  <c r="G15" i="5"/>
  <c r="H15" i="5"/>
  <c r="C15" i="5"/>
  <c r="A171" i="2"/>
  <c r="AF29" i="7" a="1"/>
  <c r="AF29" i="7" s="1"/>
  <c r="AF30" i="7" a="1"/>
  <c r="AF30" i="7" s="1"/>
  <c r="AG30" i="7" s="1"/>
  <c r="AF31" i="7" a="1"/>
  <c r="AF31" i="7" s="1"/>
  <c r="AG31" i="7" s="1"/>
  <c r="AE29" i="7" a="1"/>
  <c r="AE29" i="7" s="1"/>
  <c r="AE30" i="7" a="1"/>
  <c r="AE30" i="7" s="1"/>
  <c r="AE31" i="7" a="1"/>
  <c r="AE31" i="7" s="1"/>
  <c r="C29" i="7" a="1"/>
  <c r="C29" i="7" s="1"/>
  <c r="D29" i="7" a="1"/>
  <c r="D29" i="7" s="1"/>
  <c r="C30" i="7" a="1"/>
  <c r="C30" i="7" s="1"/>
  <c r="D30" i="7" a="1"/>
  <c r="D30" i="7" s="1"/>
  <c r="E30" i="7" s="1"/>
  <c r="C31" i="7" a="1"/>
  <c r="C31" i="7" s="1"/>
  <c r="D31" i="7" a="1"/>
  <c r="D31" i="7" s="1"/>
  <c r="E31" i="7" s="1"/>
  <c r="AR30" i="7" a="1"/>
  <c r="AR30" i="7" s="1"/>
  <c r="AR31" i="7" a="1"/>
  <c r="AR31" i="7" s="1"/>
  <c r="AQ30" i="7" a="1"/>
  <c r="AQ30" i="7" s="1"/>
  <c r="AQ31" i="7" a="1"/>
  <c r="AQ31" i="7" s="1"/>
  <c r="AO30" i="7" a="1"/>
  <c r="AO30" i="7" s="1"/>
  <c r="AO31" i="7" a="1"/>
  <c r="AO31" i="7" s="1"/>
  <c r="AN30" i="7" a="1"/>
  <c r="AN30" i="7" s="1"/>
  <c r="AN31" i="7" a="1"/>
  <c r="AN31" i="7" s="1"/>
  <c r="AL30" i="7" a="1"/>
  <c r="AL30" i="7" s="1"/>
  <c r="AL31" i="7" a="1"/>
  <c r="AL31" i="7" s="1"/>
  <c r="AK30" i="7" a="1"/>
  <c r="AK30" i="7" s="1"/>
  <c r="AK31" i="7" a="1"/>
  <c r="AK31" i="7" s="1"/>
  <c r="AI30" i="7" a="1"/>
  <c r="AI30" i="7" s="1"/>
  <c r="AJ30" i="7" s="1"/>
  <c r="AI31" i="7" a="1"/>
  <c r="AI31" i="7" s="1"/>
  <c r="AJ31" i="7" s="1"/>
  <c r="AH30" i="7" a="1"/>
  <c r="AH30" i="7" s="1"/>
  <c r="AH31" i="7" a="1"/>
  <c r="AH31" i="7" s="1"/>
  <c r="AC30" i="7" a="1"/>
  <c r="AC30" i="7" s="1"/>
  <c r="AD30" i="7" s="1"/>
  <c r="W30" i="7" s="1"/>
  <c r="AC31" i="7" a="1"/>
  <c r="AC31" i="7" s="1"/>
  <c r="AD31" i="7" s="1"/>
  <c r="W31" i="7" s="1"/>
  <c r="AB30" i="7" a="1"/>
  <c r="AB30" i="7" s="1"/>
  <c r="AB31" i="7" a="1"/>
  <c r="AB31" i="7" s="1"/>
  <c r="Z30" i="7" a="1"/>
  <c r="Z30" i="7" s="1"/>
  <c r="AA30" i="7" s="1"/>
  <c r="S30" i="7" s="1"/>
  <c r="Z31" i="7" a="1"/>
  <c r="Z31" i="7" s="1"/>
  <c r="AA31" i="7" s="1"/>
  <c r="S31" i="7" s="1"/>
  <c r="Y30" i="7" a="1"/>
  <c r="Y30" i="7" s="1"/>
  <c r="Y31" i="7" a="1"/>
  <c r="Y31" i="7" s="1"/>
  <c r="P30" i="7" a="1"/>
  <c r="P30" i="7" s="1"/>
  <c r="Q30" i="7" s="1"/>
  <c r="P31" i="7" a="1"/>
  <c r="P31" i="7" s="1"/>
  <c r="Q31" i="7" s="1"/>
  <c r="O30" i="7" a="1"/>
  <c r="O30" i="7" s="1"/>
  <c r="O31" i="7" a="1"/>
  <c r="O31" i="7" s="1"/>
  <c r="M30" i="7" a="1"/>
  <c r="M30" i="7" s="1"/>
  <c r="N30" i="7" s="1"/>
  <c r="M31" i="7" a="1"/>
  <c r="M31" i="7" s="1"/>
  <c r="N31" i="7" s="1"/>
  <c r="L30" i="7" a="1"/>
  <c r="L30" i="7" s="1"/>
  <c r="L31" i="7" a="1"/>
  <c r="L31" i="7" s="1"/>
  <c r="J30" i="7" a="1"/>
  <c r="J30" i="7" s="1"/>
  <c r="K30" i="7" s="1"/>
  <c r="R30" i="7" s="1"/>
  <c r="T30" i="7" s="1"/>
  <c r="J31" i="7" a="1"/>
  <c r="J31" i="7" s="1"/>
  <c r="K31" i="7" s="1"/>
  <c r="R31" i="7" s="1"/>
  <c r="I30" i="7" a="1"/>
  <c r="I30" i="7" s="1"/>
  <c r="I31" i="7" a="1"/>
  <c r="I31" i="7" s="1"/>
  <c r="G30" i="7" a="1"/>
  <c r="G30" i="7" s="1"/>
  <c r="H30" i="7" s="1"/>
  <c r="G31" i="7" a="1"/>
  <c r="G31" i="7" s="1"/>
  <c r="H31" i="7" s="1"/>
  <c r="F30" i="7" a="1"/>
  <c r="F30" i="7" s="1"/>
  <c r="F31" i="7" a="1"/>
  <c r="F31" i="7" s="1"/>
  <c r="X28" i="7"/>
  <c r="E38" i="6"/>
  <c r="K37" i="6"/>
  <c r="H37" i="6"/>
  <c r="F37" i="6"/>
  <c r="G37" i="6"/>
  <c r="I37" i="6"/>
  <c r="F15" i="8"/>
  <c r="B19" i="8"/>
  <c r="C19" i="8" s="1"/>
  <c r="B16" i="5"/>
  <c r="D15" i="5"/>
  <c r="L15" i="5"/>
  <c r="O15" i="5" s="1"/>
  <c r="K15" i="5"/>
  <c r="N15" i="5" s="1"/>
  <c r="F15" i="6"/>
  <c r="L15" i="6"/>
  <c r="D16" i="8"/>
  <c r="F16" i="8" s="1"/>
  <c r="C15" i="6"/>
  <c r="J15" i="6"/>
  <c r="K15" i="6"/>
  <c r="D16" i="6"/>
  <c r="T31" i="7" l="1"/>
  <c r="I16" i="5"/>
  <c r="E16" i="5"/>
  <c r="F16" i="5"/>
  <c r="H16" i="5"/>
  <c r="C16" i="5"/>
  <c r="J16" i="5"/>
  <c r="G16" i="5"/>
  <c r="A178" i="2"/>
  <c r="X31" i="7"/>
  <c r="X30" i="7"/>
  <c r="E39" i="6"/>
  <c r="K38" i="6"/>
  <c r="H38" i="6"/>
  <c r="F38" i="6"/>
  <c r="G38" i="6"/>
  <c r="I38" i="6"/>
  <c r="B20" i="8"/>
  <c r="C20" i="8" s="1"/>
  <c r="B17" i="5"/>
  <c r="D16" i="5"/>
  <c r="K16" i="5"/>
  <c r="N16" i="5" s="1"/>
  <c r="L16" i="5"/>
  <c r="O16" i="5" s="1"/>
  <c r="L16" i="6"/>
  <c r="F16" i="6"/>
  <c r="D17" i="8"/>
  <c r="F17" i="8" s="1"/>
  <c r="K16" i="6"/>
  <c r="J16" i="6"/>
  <c r="C16" i="6"/>
  <c r="D17" i="6"/>
  <c r="I17" i="5" l="1"/>
  <c r="J17" i="5"/>
  <c r="E17" i="5"/>
  <c r="F17" i="5"/>
  <c r="H17" i="5"/>
  <c r="C17" i="5"/>
  <c r="G17" i="5"/>
  <c r="E45" i="6"/>
  <c r="E46" i="6"/>
  <c r="E47" i="6"/>
  <c r="A185" i="2"/>
  <c r="AF32" i="7" a="1"/>
  <c r="AF32" i="7" s="1"/>
  <c r="AG32" i="7" s="1"/>
  <c r="AF33" i="7" a="1"/>
  <c r="AF33" i="7" s="1"/>
  <c r="AG33" i="7" s="1"/>
  <c r="AE32" i="7" a="1"/>
  <c r="AE32" i="7" s="1"/>
  <c r="AE33" i="7" a="1"/>
  <c r="AE33" i="7" s="1"/>
  <c r="C32" i="7" a="1"/>
  <c r="C32" i="7" s="1"/>
  <c r="D32" i="7" a="1"/>
  <c r="D32" i="7" s="1"/>
  <c r="E32" i="7" s="1"/>
  <c r="C33" i="7" a="1"/>
  <c r="C33" i="7" s="1"/>
  <c r="D33" i="7" a="1"/>
  <c r="D33" i="7" s="1"/>
  <c r="E33" i="7" s="1"/>
  <c r="AR32" i="7" a="1"/>
  <c r="AR32" i="7" s="1"/>
  <c r="AR33" i="7" a="1"/>
  <c r="AR33" i="7" s="1"/>
  <c r="AQ32" i="7" a="1"/>
  <c r="AQ32" i="7" s="1"/>
  <c r="AQ33" i="7" a="1"/>
  <c r="AQ33" i="7" s="1"/>
  <c r="AO32" i="7" a="1"/>
  <c r="AO32" i="7" s="1"/>
  <c r="AO33" i="7" a="1"/>
  <c r="AO33" i="7" s="1"/>
  <c r="AN32" i="7" a="1"/>
  <c r="AN32" i="7" s="1"/>
  <c r="AN33" i="7" a="1"/>
  <c r="AN33" i="7" s="1"/>
  <c r="AL32" i="7" a="1"/>
  <c r="AL32" i="7" s="1"/>
  <c r="AL33" i="7" a="1"/>
  <c r="AL33" i="7" s="1"/>
  <c r="AK32" i="7" a="1"/>
  <c r="AK32" i="7" s="1"/>
  <c r="AK33" i="7" a="1"/>
  <c r="AK33" i="7" s="1"/>
  <c r="AI32" i="7" a="1"/>
  <c r="AI32" i="7" s="1"/>
  <c r="AJ32" i="7" s="1"/>
  <c r="AI33" i="7" a="1"/>
  <c r="AI33" i="7" s="1"/>
  <c r="AJ33" i="7" s="1"/>
  <c r="AH32" i="7" a="1"/>
  <c r="AH32" i="7" s="1"/>
  <c r="AH33" i="7" a="1"/>
  <c r="AH33" i="7" s="1"/>
  <c r="AC32" i="7" a="1"/>
  <c r="AC32" i="7" s="1"/>
  <c r="AD32" i="7" s="1"/>
  <c r="W32" i="7" s="1"/>
  <c r="AC33" i="7" a="1"/>
  <c r="AC33" i="7" s="1"/>
  <c r="AD33" i="7" s="1"/>
  <c r="W33" i="7" s="1"/>
  <c r="AB32" i="7" a="1"/>
  <c r="AB32" i="7" s="1"/>
  <c r="AB33" i="7" a="1"/>
  <c r="AB33" i="7" s="1"/>
  <c r="Z32" i="7" a="1"/>
  <c r="Z32" i="7" s="1"/>
  <c r="AA32" i="7" s="1"/>
  <c r="S32" i="7" s="1"/>
  <c r="Z33" i="7" a="1"/>
  <c r="Z33" i="7" s="1"/>
  <c r="AA33" i="7" s="1"/>
  <c r="Y32" i="7" a="1"/>
  <c r="Y32" i="7" s="1"/>
  <c r="Y33" i="7" a="1"/>
  <c r="Y33" i="7" s="1"/>
  <c r="P32" i="7" a="1"/>
  <c r="P32" i="7" s="1"/>
  <c r="Q32" i="7" s="1"/>
  <c r="P33" i="7" a="1"/>
  <c r="P33" i="7" s="1"/>
  <c r="Q33" i="7" s="1"/>
  <c r="O32" i="7" a="1"/>
  <c r="O32" i="7" s="1"/>
  <c r="O33" i="7" a="1"/>
  <c r="O33" i="7" s="1"/>
  <c r="M32" i="7" a="1"/>
  <c r="M32" i="7" s="1"/>
  <c r="N32" i="7" s="1"/>
  <c r="M33" i="7" a="1"/>
  <c r="M33" i="7" s="1"/>
  <c r="N33" i="7" s="1"/>
  <c r="L32" i="7" a="1"/>
  <c r="L32" i="7" s="1"/>
  <c r="L33" i="7" a="1"/>
  <c r="L33" i="7" s="1"/>
  <c r="J32" i="7" a="1"/>
  <c r="J32" i="7" s="1"/>
  <c r="K32" i="7" s="1"/>
  <c r="J33" i="7" a="1"/>
  <c r="J33" i="7" s="1"/>
  <c r="K33" i="7" s="1"/>
  <c r="R33" i="7" s="1"/>
  <c r="I32" i="7" a="1"/>
  <c r="I32" i="7" s="1"/>
  <c r="I33" i="7" a="1"/>
  <c r="I33" i="7" s="1"/>
  <c r="G32" i="7" a="1"/>
  <c r="G32" i="7" s="1"/>
  <c r="H32" i="7" s="1"/>
  <c r="G33" i="7" a="1"/>
  <c r="G33" i="7" s="1"/>
  <c r="H33" i="7" s="1"/>
  <c r="F32" i="7" a="1"/>
  <c r="F32" i="7" s="1"/>
  <c r="F33" i="7" a="1"/>
  <c r="F33" i="7" s="1"/>
  <c r="K39" i="6"/>
  <c r="H39" i="6"/>
  <c r="F39" i="6"/>
  <c r="G39" i="6"/>
  <c r="I39" i="6"/>
  <c r="B21" i="8"/>
  <c r="C21" i="8" s="1"/>
  <c r="B18" i="5"/>
  <c r="D17" i="5"/>
  <c r="L17" i="5"/>
  <c r="O17" i="5" s="1"/>
  <c r="K17" i="5"/>
  <c r="N17" i="5" s="1"/>
  <c r="F17" i="6"/>
  <c r="L17" i="6"/>
  <c r="D18" i="8"/>
  <c r="F18" i="8" s="1"/>
  <c r="C17" i="6"/>
  <c r="J17" i="6"/>
  <c r="K17" i="6"/>
  <c r="D18" i="6"/>
  <c r="S33" i="7" l="1"/>
  <c r="T33" i="7" s="1"/>
  <c r="R32" i="7"/>
  <c r="T32" i="7" s="1"/>
  <c r="I18" i="5"/>
  <c r="J18" i="5"/>
  <c r="H18" i="5"/>
  <c r="E18" i="5"/>
  <c r="F18" i="5"/>
  <c r="G18" i="5"/>
  <c r="C18" i="5"/>
  <c r="E48" i="6"/>
  <c r="C8" i="9" s="1"/>
  <c r="X33" i="7"/>
  <c r="X32" i="7"/>
  <c r="A192" i="2"/>
  <c r="H45" i="6"/>
  <c r="H46" i="6"/>
  <c r="H47" i="6"/>
  <c r="G45" i="6"/>
  <c r="G46" i="6"/>
  <c r="G47" i="6"/>
  <c r="B22" i="8"/>
  <c r="C22" i="8" s="1"/>
  <c r="B19" i="5"/>
  <c r="D18" i="5"/>
  <c r="K18" i="5"/>
  <c r="N18" i="5" s="1"/>
  <c r="L18" i="5"/>
  <c r="O18" i="5" s="1"/>
  <c r="F18" i="6"/>
  <c r="L18" i="6"/>
  <c r="D19" i="8"/>
  <c r="F19" i="8" s="1"/>
  <c r="K18" i="6"/>
  <c r="C18" i="6"/>
  <c r="J18" i="6"/>
  <c r="D19" i="6"/>
  <c r="I19" i="5" l="1"/>
  <c r="J19" i="5"/>
  <c r="E19" i="5"/>
  <c r="F19" i="5"/>
  <c r="H19" i="5"/>
  <c r="C19" i="5"/>
  <c r="G19" i="5"/>
  <c r="A199" i="2"/>
  <c r="AF34" i="7" a="1"/>
  <c r="AF34" i="7" s="1"/>
  <c r="AG34" i="7" s="1"/>
  <c r="AF35" i="7" a="1"/>
  <c r="AF35" i="7" s="1"/>
  <c r="AG35" i="7" s="1"/>
  <c r="AE34" i="7" a="1"/>
  <c r="AE34" i="7" s="1"/>
  <c r="AE35" i="7" a="1"/>
  <c r="AE35" i="7" s="1"/>
  <c r="C34" i="7" a="1"/>
  <c r="C34" i="7" s="1"/>
  <c r="D34" i="7" a="1"/>
  <c r="D34" i="7" s="1"/>
  <c r="E34" i="7" s="1"/>
  <c r="C35" i="7" a="1"/>
  <c r="C35" i="7" s="1"/>
  <c r="D35" i="7" a="1"/>
  <c r="D35" i="7" s="1"/>
  <c r="E35" i="7" s="1"/>
  <c r="AR34" i="7" a="1"/>
  <c r="AR34" i="7" s="1"/>
  <c r="AR35" i="7" a="1"/>
  <c r="AR35" i="7" s="1"/>
  <c r="AQ34" i="7" a="1"/>
  <c r="AQ34" i="7" s="1"/>
  <c r="AQ35" i="7" a="1"/>
  <c r="AQ35" i="7" s="1"/>
  <c r="AO34" i="7" a="1"/>
  <c r="AO34" i="7" s="1"/>
  <c r="AO35" i="7" a="1"/>
  <c r="AO35" i="7" s="1"/>
  <c r="AN34" i="7" a="1"/>
  <c r="AN34" i="7" s="1"/>
  <c r="AN35" i="7" a="1"/>
  <c r="AN35" i="7" s="1"/>
  <c r="AL34" i="7" a="1"/>
  <c r="AL34" i="7" s="1"/>
  <c r="AL35" i="7" a="1"/>
  <c r="AL35" i="7" s="1"/>
  <c r="AK34" i="7" a="1"/>
  <c r="AK34" i="7" s="1"/>
  <c r="AK35" i="7" a="1"/>
  <c r="AK35" i="7" s="1"/>
  <c r="AI34" i="7" a="1"/>
  <c r="AI34" i="7" s="1"/>
  <c r="AJ34" i="7" s="1"/>
  <c r="AI35" i="7" a="1"/>
  <c r="AI35" i="7" s="1"/>
  <c r="AJ35" i="7" s="1"/>
  <c r="AH34" i="7" a="1"/>
  <c r="AH34" i="7" s="1"/>
  <c r="AH35" i="7" a="1"/>
  <c r="AH35" i="7" s="1"/>
  <c r="AC34" i="7" a="1"/>
  <c r="AC34" i="7" s="1"/>
  <c r="AD34" i="7" s="1"/>
  <c r="W34" i="7" s="1"/>
  <c r="AC35" i="7" a="1"/>
  <c r="AC35" i="7" s="1"/>
  <c r="AD35" i="7" s="1"/>
  <c r="W35" i="7" s="1"/>
  <c r="AB34" i="7" a="1"/>
  <c r="AB34" i="7" s="1"/>
  <c r="AB35" i="7" a="1"/>
  <c r="AB35" i="7" s="1"/>
  <c r="Z34" i="7" a="1"/>
  <c r="Z34" i="7" s="1"/>
  <c r="AA34" i="7" s="1"/>
  <c r="S34" i="7" s="1"/>
  <c r="Z35" i="7" a="1"/>
  <c r="Z35" i="7" s="1"/>
  <c r="AA35" i="7" s="1"/>
  <c r="S35" i="7" s="1"/>
  <c r="Y34" i="7" a="1"/>
  <c r="Y34" i="7" s="1"/>
  <c r="Y35" i="7" a="1"/>
  <c r="Y35" i="7" s="1"/>
  <c r="P34" i="7" a="1"/>
  <c r="P34" i="7" s="1"/>
  <c r="Q34" i="7" s="1"/>
  <c r="P35" i="7" a="1"/>
  <c r="P35" i="7" s="1"/>
  <c r="Q35" i="7" s="1"/>
  <c r="O34" i="7" a="1"/>
  <c r="O34" i="7" s="1"/>
  <c r="O35" i="7" a="1"/>
  <c r="O35" i="7" s="1"/>
  <c r="M34" i="7" a="1"/>
  <c r="M34" i="7" s="1"/>
  <c r="N34" i="7" s="1"/>
  <c r="M35" i="7" a="1"/>
  <c r="M35" i="7" s="1"/>
  <c r="N35" i="7" s="1"/>
  <c r="L34" i="7" a="1"/>
  <c r="L34" i="7" s="1"/>
  <c r="L35" i="7" a="1"/>
  <c r="L35" i="7" s="1"/>
  <c r="J34" i="7" a="1"/>
  <c r="J34" i="7" s="1"/>
  <c r="K34" i="7" s="1"/>
  <c r="J35" i="7" a="1"/>
  <c r="J35" i="7" s="1"/>
  <c r="K35" i="7" s="1"/>
  <c r="R35" i="7" s="1"/>
  <c r="T35" i="7" s="1"/>
  <c r="I34" i="7" a="1"/>
  <c r="I34" i="7" s="1"/>
  <c r="I35" i="7" a="1"/>
  <c r="I35" i="7" s="1"/>
  <c r="G34" i="7" a="1"/>
  <c r="G34" i="7" s="1"/>
  <c r="H34" i="7" s="1"/>
  <c r="G35" i="7" a="1"/>
  <c r="G35" i="7" s="1"/>
  <c r="H35" i="7" s="1"/>
  <c r="F34" i="7" a="1"/>
  <c r="F34" i="7" s="1"/>
  <c r="F35" i="7" a="1"/>
  <c r="F35" i="7" s="1"/>
  <c r="G48" i="6"/>
  <c r="C12" i="9" s="1"/>
  <c r="H48" i="6"/>
  <c r="C10" i="9" s="1"/>
  <c r="B23" i="8"/>
  <c r="C23" i="8" s="1"/>
  <c r="B20" i="5"/>
  <c r="D19" i="5"/>
  <c r="L19" i="5"/>
  <c r="O19" i="5" s="1"/>
  <c r="K19" i="5"/>
  <c r="N19" i="5" s="1"/>
  <c r="L19" i="6"/>
  <c r="F19" i="6"/>
  <c r="D20" i="8"/>
  <c r="F20" i="8" s="1"/>
  <c r="C19" i="6"/>
  <c r="J19" i="6"/>
  <c r="K19" i="6"/>
  <c r="D20" i="6"/>
  <c r="R34" i="7" l="1"/>
  <c r="T34" i="7" s="1"/>
  <c r="I20" i="5"/>
  <c r="J20" i="5"/>
  <c r="E20" i="5"/>
  <c r="F20" i="5"/>
  <c r="G20" i="5"/>
  <c r="H20" i="5"/>
  <c r="C20" i="5"/>
  <c r="X35" i="7"/>
  <c r="X34" i="7"/>
  <c r="A206" i="2"/>
  <c r="B24" i="8"/>
  <c r="C24" i="8" s="1"/>
  <c r="B21" i="5"/>
  <c r="D20" i="5"/>
  <c r="K20" i="5"/>
  <c r="N20" i="5" s="1"/>
  <c r="L20" i="5"/>
  <c r="O20" i="5" s="1"/>
  <c r="F20" i="6"/>
  <c r="L20" i="6"/>
  <c r="D21" i="8"/>
  <c r="F21" i="8" s="1"/>
  <c r="K20" i="6"/>
  <c r="J20" i="6"/>
  <c r="C20" i="6"/>
  <c r="D21" i="6"/>
  <c r="I21" i="5" l="1"/>
  <c r="J21" i="5"/>
  <c r="E21" i="5"/>
  <c r="F21" i="5"/>
  <c r="G21" i="5"/>
  <c r="H21" i="5"/>
  <c r="C21" i="5"/>
  <c r="A213" i="2"/>
  <c r="AF36" i="7" a="1"/>
  <c r="AF36" i="7" s="1"/>
  <c r="AG36" i="7" s="1"/>
  <c r="AF37" i="7" a="1"/>
  <c r="AF37" i="7" s="1"/>
  <c r="AG37" i="7" s="1"/>
  <c r="AE36" i="7" a="1"/>
  <c r="AE36" i="7" s="1"/>
  <c r="AE37" i="7" a="1"/>
  <c r="AE37" i="7" s="1"/>
  <c r="C36" i="7" a="1"/>
  <c r="C36" i="7" s="1"/>
  <c r="D36" i="7" a="1"/>
  <c r="D36" i="7" s="1"/>
  <c r="E36" i="7" s="1"/>
  <c r="C37" i="7" a="1"/>
  <c r="C37" i="7" s="1"/>
  <c r="D37" i="7" a="1"/>
  <c r="D37" i="7" s="1"/>
  <c r="E37" i="7" s="1"/>
  <c r="AR36" i="7" a="1"/>
  <c r="AR36" i="7" s="1"/>
  <c r="AR37" i="7" a="1"/>
  <c r="AR37" i="7" s="1"/>
  <c r="AQ36" i="7" a="1"/>
  <c r="AQ36" i="7" s="1"/>
  <c r="AQ37" i="7" a="1"/>
  <c r="AQ37" i="7" s="1"/>
  <c r="AO36" i="7" a="1"/>
  <c r="AO36" i="7" s="1"/>
  <c r="AO37" i="7" a="1"/>
  <c r="AO37" i="7" s="1"/>
  <c r="AN36" i="7" a="1"/>
  <c r="AN36" i="7" s="1"/>
  <c r="AN37" i="7" a="1"/>
  <c r="AN37" i="7" s="1"/>
  <c r="AL36" i="7" a="1"/>
  <c r="AL36" i="7" s="1"/>
  <c r="AL37" i="7" a="1"/>
  <c r="AL37" i="7" s="1"/>
  <c r="AK36" i="7" a="1"/>
  <c r="AK36" i="7" s="1"/>
  <c r="AK37" i="7" a="1"/>
  <c r="AK37" i="7" s="1"/>
  <c r="AI36" i="7" a="1"/>
  <c r="AI36" i="7" s="1"/>
  <c r="AJ36" i="7" s="1"/>
  <c r="AI37" i="7" a="1"/>
  <c r="AI37" i="7" s="1"/>
  <c r="AJ37" i="7" s="1"/>
  <c r="AH36" i="7" a="1"/>
  <c r="AH36" i="7" s="1"/>
  <c r="AH37" i="7" a="1"/>
  <c r="AH37" i="7" s="1"/>
  <c r="AC36" i="7" a="1"/>
  <c r="AC36" i="7" s="1"/>
  <c r="AD36" i="7" s="1"/>
  <c r="W36" i="7" s="1"/>
  <c r="AC37" i="7" a="1"/>
  <c r="AC37" i="7" s="1"/>
  <c r="AD37" i="7" s="1"/>
  <c r="W37" i="7" s="1"/>
  <c r="AB36" i="7" a="1"/>
  <c r="AB36" i="7" s="1"/>
  <c r="AB37" i="7" a="1"/>
  <c r="AB37" i="7" s="1"/>
  <c r="Z36" i="7" a="1"/>
  <c r="Z36" i="7" s="1"/>
  <c r="AA36" i="7" s="1"/>
  <c r="S36" i="7" s="1"/>
  <c r="Z37" i="7" a="1"/>
  <c r="Z37" i="7" s="1"/>
  <c r="AA37" i="7" s="1"/>
  <c r="S37" i="7" s="1"/>
  <c r="Y36" i="7" a="1"/>
  <c r="Y36" i="7" s="1"/>
  <c r="Y37" i="7" a="1"/>
  <c r="Y37" i="7" s="1"/>
  <c r="P36" i="7" a="1"/>
  <c r="P36" i="7" s="1"/>
  <c r="Q36" i="7" s="1"/>
  <c r="P37" i="7" a="1"/>
  <c r="P37" i="7" s="1"/>
  <c r="Q37" i="7" s="1"/>
  <c r="O36" i="7" a="1"/>
  <c r="O36" i="7" s="1"/>
  <c r="O37" i="7" a="1"/>
  <c r="O37" i="7" s="1"/>
  <c r="M36" i="7" a="1"/>
  <c r="M36" i="7" s="1"/>
  <c r="N36" i="7" s="1"/>
  <c r="M37" i="7" a="1"/>
  <c r="M37" i="7" s="1"/>
  <c r="N37" i="7" s="1"/>
  <c r="L36" i="7" a="1"/>
  <c r="L36" i="7" s="1"/>
  <c r="J36" i="7" a="1"/>
  <c r="J36" i="7" s="1"/>
  <c r="K36" i="7" s="1"/>
  <c r="J37" i="7" a="1"/>
  <c r="J37" i="7" s="1"/>
  <c r="K37" i="7" s="1"/>
  <c r="I36" i="7" a="1"/>
  <c r="I36" i="7" s="1"/>
  <c r="I37" i="7" a="1"/>
  <c r="I37" i="7" s="1"/>
  <c r="G36" i="7" a="1"/>
  <c r="G36" i="7" s="1"/>
  <c r="H36" i="7" s="1"/>
  <c r="G37" i="7" a="1"/>
  <c r="G37" i="7" s="1"/>
  <c r="H37" i="7" s="1"/>
  <c r="F36" i="7" a="1"/>
  <c r="F36" i="7" s="1"/>
  <c r="F37" i="7" a="1"/>
  <c r="F37" i="7" s="1"/>
  <c r="B25" i="8"/>
  <c r="C25" i="8" s="1"/>
  <c r="B22" i="5"/>
  <c r="D21" i="5"/>
  <c r="L21" i="5"/>
  <c r="O21" i="5" s="1"/>
  <c r="K21" i="5"/>
  <c r="N21" i="5" s="1"/>
  <c r="L21" i="6"/>
  <c r="F21" i="6"/>
  <c r="D22" i="8"/>
  <c r="F22" i="8" s="1"/>
  <c r="C21" i="6"/>
  <c r="J21" i="6"/>
  <c r="K21" i="6"/>
  <c r="D22" i="6"/>
  <c r="R37" i="7" l="1"/>
  <c r="T37" i="7" s="1"/>
  <c r="R36" i="7"/>
  <c r="T36" i="7" s="1"/>
  <c r="I22" i="5"/>
  <c r="J22" i="5"/>
  <c r="E22" i="5"/>
  <c r="F22" i="5"/>
  <c r="G22" i="5"/>
  <c r="H22" i="5"/>
  <c r="C22" i="5"/>
  <c r="X37" i="7"/>
  <c r="X36" i="7"/>
  <c r="A220" i="2"/>
  <c r="AF38" i="7" a="1"/>
  <c r="AF38" i="7" s="1"/>
  <c r="AG38" i="7" s="1"/>
  <c r="AE38" i="7" a="1"/>
  <c r="AE38" i="7" s="1"/>
  <c r="C38" i="7" a="1"/>
  <c r="C38" i="7" s="1"/>
  <c r="D38" i="7" a="1"/>
  <c r="D38" i="7" s="1"/>
  <c r="E38" i="7" s="1"/>
  <c r="AR38" i="7" a="1"/>
  <c r="AR38" i="7" s="1"/>
  <c r="AQ38" i="7" a="1"/>
  <c r="AQ38" i="7" s="1"/>
  <c r="AO38" i="7" a="1"/>
  <c r="AO38" i="7" s="1"/>
  <c r="AN38" i="7" a="1"/>
  <c r="AN38" i="7" s="1"/>
  <c r="AL38" i="7" a="1"/>
  <c r="AL38" i="7" s="1"/>
  <c r="AK38" i="7" a="1"/>
  <c r="AK38" i="7" s="1"/>
  <c r="AI38" i="7" a="1"/>
  <c r="AI38" i="7" s="1"/>
  <c r="AJ38" i="7" s="1"/>
  <c r="AH38" i="7" a="1"/>
  <c r="AH38" i="7" s="1"/>
  <c r="AC38" i="7" a="1"/>
  <c r="AC38" i="7" s="1"/>
  <c r="AD38" i="7" s="1"/>
  <c r="W38" i="7" s="1"/>
  <c r="AB38" i="7" a="1"/>
  <c r="AB38" i="7" s="1"/>
  <c r="J38" i="7" a="1"/>
  <c r="J38" i="7" s="1"/>
  <c r="K38" i="7" s="1"/>
  <c r="I38" i="7" a="1"/>
  <c r="I38" i="7" s="1"/>
  <c r="G38" i="7" a="1"/>
  <c r="G38" i="7" s="1"/>
  <c r="H38" i="7" s="1"/>
  <c r="F38" i="7" a="1"/>
  <c r="F38" i="7" s="1"/>
  <c r="B26" i="8"/>
  <c r="C26" i="8" s="1"/>
  <c r="B23" i="5"/>
  <c r="D22" i="5"/>
  <c r="K22" i="5"/>
  <c r="N22" i="5" s="1"/>
  <c r="L22" i="5"/>
  <c r="O22" i="5" s="1"/>
  <c r="F22" i="6"/>
  <c r="L22" i="6"/>
  <c r="D23" i="8"/>
  <c r="F23" i="8" s="1"/>
  <c r="K22" i="6"/>
  <c r="C22" i="6"/>
  <c r="J22" i="6"/>
  <c r="D23" i="6"/>
  <c r="O38" i="7" l="1" a="1"/>
  <c r="O38" i="7" s="1"/>
  <c r="L38" i="7" a="1"/>
  <c r="L38" i="7" s="1"/>
  <c r="Y38" i="7" a="1"/>
  <c r="Y38" i="7" s="1"/>
  <c r="M38" i="7" a="1"/>
  <c r="M38" i="7" s="1"/>
  <c r="N38" i="7" s="1"/>
  <c r="Z38" i="7" a="1"/>
  <c r="Z38" i="7" s="1"/>
  <c r="AA38" i="7" s="1"/>
  <c r="S38" i="7" s="1"/>
  <c r="P38" i="7" a="1"/>
  <c r="P38" i="7" s="1"/>
  <c r="Q38" i="7" s="1"/>
  <c r="I23" i="5"/>
  <c r="J23" i="5"/>
  <c r="E23" i="5"/>
  <c r="F23" i="5"/>
  <c r="H23" i="5"/>
  <c r="C23" i="5"/>
  <c r="G23" i="5"/>
  <c r="X38" i="7"/>
  <c r="A227" i="2"/>
  <c r="AE39" i="7" s="1" a="1"/>
  <c r="AE39" i="7" s="1"/>
  <c r="AF39" i="7" a="1"/>
  <c r="AF39" i="7" s="1"/>
  <c r="AG39" i="7" s="1"/>
  <c r="D39" i="7" a="1"/>
  <c r="D39" i="7" s="1"/>
  <c r="E39" i="7" s="1"/>
  <c r="AR39" i="7" a="1"/>
  <c r="AR39" i="7" s="1"/>
  <c r="AN39" i="7" a="1"/>
  <c r="AN39" i="7" s="1"/>
  <c r="AL39" i="7" a="1"/>
  <c r="AL39" i="7" s="1"/>
  <c r="AH39" i="7" a="1"/>
  <c r="AH39" i="7" s="1"/>
  <c r="AC39" i="7" a="1"/>
  <c r="AC39" i="7" s="1"/>
  <c r="AD39" i="7" s="1"/>
  <c r="W39" i="7" s="1"/>
  <c r="AB39" i="7" a="1"/>
  <c r="AB39" i="7" s="1"/>
  <c r="J39" i="7" a="1"/>
  <c r="J39" i="7" s="1"/>
  <c r="K39" i="7" s="1"/>
  <c r="I39" i="7" a="1"/>
  <c r="I39" i="7" s="1"/>
  <c r="G39" i="7" a="1"/>
  <c r="G39" i="7" s="1"/>
  <c r="H39" i="7" s="1"/>
  <c r="F39" i="7" a="1"/>
  <c r="F39" i="7" s="1"/>
  <c r="B27" i="8"/>
  <c r="C27" i="8" s="1"/>
  <c r="B24" i="5"/>
  <c r="D23" i="5"/>
  <c r="L23" i="5"/>
  <c r="O23" i="5" s="1"/>
  <c r="K23" i="5"/>
  <c r="N23" i="5" s="1"/>
  <c r="L23" i="6"/>
  <c r="F23" i="6"/>
  <c r="D24" i="8"/>
  <c r="F24" i="8" s="1"/>
  <c r="C23" i="6"/>
  <c r="J23" i="6"/>
  <c r="K23" i="6"/>
  <c r="D24" i="6"/>
  <c r="R38" i="7" l="1"/>
  <c r="T38" i="7" s="1"/>
  <c r="AI39" i="7" a="1"/>
  <c r="AI39" i="7" s="1"/>
  <c r="AJ39" i="7" s="1"/>
  <c r="AO39" i="7" a="1"/>
  <c r="AO39" i="7" s="1"/>
  <c r="C39" i="7" a="1"/>
  <c r="C39" i="7" s="1"/>
  <c r="AK39" i="7" a="1"/>
  <c r="AK39" i="7" s="1"/>
  <c r="AQ39" i="7" a="1"/>
  <c r="AQ39" i="7" s="1"/>
  <c r="L39" i="7" a="1"/>
  <c r="L39" i="7" s="1"/>
  <c r="L40" i="7" a="1"/>
  <c r="L40" i="7" s="1"/>
  <c r="L41" i="7" a="1"/>
  <c r="L41" i="7" s="1"/>
  <c r="M39" i="7" a="1"/>
  <c r="M39" i="7" s="1"/>
  <c r="N39" i="7" s="1"/>
  <c r="M40" i="7" a="1"/>
  <c r="M40" i="7" s="1"/>
  <c r="N40" i="7" s="1"/>
  <c r="M41" i="7" a="1"/>
  <c r="M41" i="7" s="1"/>
  <c r="Y39" i="7" a="1"/>
  <c r="Y39" i="7" s="1"/>
  <c r="Z39" i="7" a="1"/>
  <c r="Z39" i="7" s="1"/>
  <c r="AA39" i="7" s="1"/>
  <c r="S39" i="7" s="1"/>
  <c r="Y40" i="7" a="1"/>
  <c r="Y40" i="7" s="1"/>
  <c r="Z40" i="7" a="1"/>
  <c r="Z40" i="7" s="1"/>
  <c r="Y41" i="7" a="1"/>
  <c r="Y41" i="7" s="1"/>
  <c r="Z41" i="7" a="1"/>
  <c r="Z41" i="7" s="1"/>
  <c r="O39" i="7" a="1"/>
  <c r="O39" i="7" s="1"/>
  <c r="P39" i="7" a="1"/>
  <c r="P39" i="7" s="1"/>
  <c r="Q39" i="7" s="1"/>
  <c r="O40" i="7" a="1"/>
  <c r="O40" i="7" s="1"/>
  <c r="P40" i="7" a="1"/>
  <c r="P40" i="7" s="1"/>
  <c r="Q40" i="7" s="1"/>
  <c r="O41" i="7" a="1"/>
  <c r="O41" i="7" s="1"/>
  <c r="P41" i="7" a="1"/>
  <c r="P41" i="7" s="1"/>
  <c r="I24" i="5"/>
  <c r="J24" i="5"/>
  <c r="E24" i="5"/>
  <c r="F24" i="5"/>
  <c r="G24" i="5"/>
  <c r="H24" i="5"/>
  <c r="C24" i="5"/>
  <c r="X39" i="7"/>
  <c r="AF40" i="7" a="1"/>
  <c r="AF40" i="7" s="1"/>
  <c r="AG40" i="7" s="1"/>
  <c r="AE40" i="7" a="1"/>
  <c r="AE40" i="7" s="1"/>
  <c r="C40" i="7" a="1"/>
  <c r="C40" i="7" s="1"/>
  <c r="D40" i="7" a="1"/>
  <c r="D40" i="7" s="1"/>
  <c r="E40" i="7" s="1"/>
  <c r="AR40" i="7" a="1"/>
  <c r="AR40" i="7" s="1"/>
  <c r="AQ40" i="7" a="1"/>
  <c r="AQ40" i="7" s="1"/>
  <c r="AO40" i="7" a="1"/>
  <c r="AO40" i="7" s="1"/>
  <c r="AN40" i="7" a="1"/>
  <c r="AN40" i="7" s="1"/>
  <c r="AL40" i="7" a="1"/>
  <c r="AL40" i="7" s="1"/>
  <c r="AK40" i="7" a="1"/>
  <c r="AK40" i="7" s="1"/>
  <c r="AI40" i="7" a="1"/>
  <c r="AI40" i="7" s="1"/>
  <c r="AJ40" i="7" s="1"/>
  <c r="AH40" i="7" a="1"/>
  <c r="AH40" i="7" s="1"/>
  <c r="AC40" i="7" a="1"/>
  <c r="AC40" i="7" s="1"/>
  <c r="AD40" i="7" s="1"/>
  <c r="W40" i="7" s="1"/>
  <c r="AB40" i="7" a="1"/>
  <c r="AB40" i="7" s="1"/>
  <c r="AA40" i="7"/>
  <c r="J40" i="7" a="1"/>
  <c r="J40" i="7" s="1"/>
  <c r="K40" i="7" s="1"/>
  <c r="I40" i="7" a="1"/>
  <c r="I40" i="7" s="1"/>
  <c r="G40" i="7" a="1"/>
  <c r="G40" i="7" s="1"/>
  <c r="H40" i="7" s="1"/>
  <c r="F40" i="7" a="1"/>
  <c r="F40" i="7" s="1"/>
  <c r="B28" i="8"/>
  <c r="C28" i="8" s="1"/>
  <c r="B25" i="5"/>
  <c r="D24" i="5"/>
  <c r="K24" i="5"/>
  <c r="N24" i="5" s="1"/>
  <c r="L24" i="5"/>
  <c r="O24" i="5" s="1"/>
  <c r="F24" i="6"/>
  <c r="L24" i="6"/>
  <c r="D25" i="8"/>
  <c r="F25" i="8" s="1"/>
  <c r="K24" i="6"/>
  <c r="J24" i="6"/>
  <c r="C24" i="6"/>
  <c r="D25" i="6"/>
  <c r="S40" i="7" l="1"/>
  <c r="R40" i="7"/>
  <c r="R39" i="7"/>
  <c r="T39" i="7" s="1"/>
  <c r="I25" i="5"/>
  <c r="J25" i="5"/>
  <c r="E25" i="5"/>
  <c r="F25" i="5"/>
  <c r="H25" i="5"/>
  <c r="C25" i="5"/>
  <c r="G25" i="5"/>
  <c r="X40" i="7"/>
  <c r="AF41" i="7" a="1"/>
  <c r="AF41" i="7" s="1"/>
  <c r="AG41" i="7" s="1"/>
  <c r="AE41" i="7" a="1"/>
  <c r="AE41" i="7" s="1"/>
  <c r="AR41" i="7" a="1"/>
  <c r="AR41" i="7" s="1"/>
  <c r="AQ41" i="7" a="1"/>
  <c r="AQ41" i="7" s="1"/>
  <c r="AO41" i="7" a="1"/>
  <c r="AO41" i="7" s="1"/>
  <c r="AN41" i="7" a="1"/>
  <c r="AN41" i="7" s="1"/>
  <c r="AL41" i="7" a="1"/>
  <c r="AL41" i="7" s="1"/>
  <c r="AK41" i="7" a="1"/>
  <c r="AK41" i="7" s="1"/>
  <c r="AI41" i="7" a="1"/>
  <c r="AI41" i="7" s="1"/>
  <c r="AJ41" i="7" s="1"/>
  <c r="AH41" i="7" a="1"/>
  <c r="AH41" i="7" s="1"/>
  <c r="AC41" i="7" a="1"/>
  <c r="AC41" i="7" s="1"/>
  <c r="AD41" i="7" s="1"/>
  <c r="W41" i="7" s="1"/>
  <c r="AB41" i="7" a="1"/>
  <c r="AB41" i="7" s="1"/>
  <c r="AA41" i="7"/>
  <c r="Q41" i="7"/>
  <c r="N41" i="7"/>
  <c r="J41" i="7" a="1"/>
  <c r="J41" i="7" s="1"/>
  <c r="K41" i="7" s="1"/>
  <c r="I41" i="7" a="1"/>
  <c r="I41" i="7" s="1"/>
  <c r="G41" i="7" a="1"/>
  <c r="G41" i="7" s="1"/>
  <c r="H41" i="7" s="1"/>
  <c r="F41" i="7" a="1"/>
  <c r="F41" i="7" s="1"/>
  <c r="D41" i="7" a="1"/>
  <c r="D41" i="7" s="1"/>
  <c r="E41" i="7" s="1"/>
  <c r="C41" i="7" a="1"/>
  <c r="C41" i="7" s="1"/>
  <c r="B29" i="8"/>
  <c r="C29" i="8" s="1"/>
  <c r="B26" i="5"/>
  <c r="D25" i="5"/>
  <c r="L25" i="5"/>
  <c r="O25" i="5" s="1"/>
  <c r="K25" i="5"/>
  <c r="N25" i="5" s="1"/>
  <c r="L25" i="6"/>
  <c r="F25" i="6"/>
  <c r="D26" i="8"/>
  <c r="F26" i="8" s="1"/>
  <c r="C25" i="6"/>
  <c r="J25" i="6"/>
  <c r="K25" i="6"/>
  <c r="D26" i="6"/>
  <c r="R41" i="7" l="1"/>
  <c r="T40" i="7"/>
  <c r="S41" i="7"/>
  <c r="T41" i="7" s="1"/>
  <c r="X41" i="7"/>
  <c r="I26" i="5"/>
  <c r="J26" i="5"/>
  <c r="E26" i="5"/>
  <c r="F26" i="5"/>
  <c r="G26" i="5"/>
  <c r="H26" i="5"/>
  <c r="C26" i="5"/>
  <c r="A255" i="2"/>
  <c r="A262" i="2" s="1"/>
  <c r="A269" i="2" s="1"/>
  <c r="A276" i="2" s="1"/>
  <c r="A283" i="2" s="1"/>
  <c r="AF42" i="7" a="1"/>
  <c r="AF42" i="7" s="1"/>
  <c r="AG42" i="7" s="1"/>
  <c r="AF45" i="7" a="1"/>
  <c r="AF45" i="7" s="1"/>
  <c r="AG45" i="7" s="1"/>
  <c r="AE42" i="7" a="1"/>
  <c r="AE42" i="7" s="1"/>
  <c r="AE46" i="7" a="1"/>
  <c r="AE46" i="7" s="1"/>
  <c r="AR42" i="7" a="1"/>
  <c r="AR42" i="7" s="1"/>
  <c r="AR43" i="7" a="1"/>
  <c r="AR43" i="7" s="1"/>
  <c r="AR47" i="7" a="1"/>
  <c r="AR47" i="7" s="1"/>
  <c r="AQ42" i="7" a="1"/>
  <c r="AQ42" i="7" s="1"/>
  <c r="AQ44" i="7" a="1"/>
  <c r="AQ44" i="7" s="1"/>
  <c r="AQ48" i="7" a="1"/>
  <c r="AQ48" i="7" s="1"/>
  <c r="AO42" i="7" a="1"/>
  <c r="AO42" i="7" s="1"/>
  <c r="AO45" i="7" a="1"/>
  <c r="AO45" i="7" s="1"/>
  <c r="AN42" i="7" a="1"/>
  <c r="AN42" i="7" s="1"/>
  <c r="AN46" i="7" a="1"/>
  <c r="AN46" i="7" s="1"/>
  <c r="AL42" i="7" a="1"/>
  <c r="AL42" i="7" s="1"/>
  <c r="AL43" i="7" a="1"/>
  <c r="AL43" i="7" s="1"/>
  <c r="AL47" i="7" a="1"/>
  <c r="AL47" i="7" s="1"/>
  <c r="AK42" i="7" a="1"/>
  <c r="AK42" i="7" s="1"/>
  <c r="AK44" i="7" a="1"/>
  <c r="AK44" i="7" s="1"/>
  <c r="AK48" i="7" a="1"/>
  <c r="AK48" i="7" s="1"/>
  <c r="AI42" i="7" a="1"/>
  <c r="AI42" i="7" s="1"/>
  <c r="AJ42" i="7" s="1"/>
  <c r="AI45" i="7" a="1"/>
  <c r="AI45" i="7" s="1"/>
  <c r="AJ45" i="7" s="1"/>
  <c r="AH42" i="7" a="1"/>
  <c r="AH42" i="7" s="1"/>
  <c r="AH44" i="7" a="1"/>
  <c r="AH44" i="7" s="1"/>
  <c r="AH48" i="7" a="1"/>
  <c r="AH48" i="7" s="1"/>
  <c r="AC42" i="7" a="1"/>
  <c r="AC42" i="7" s="1"/>
  <c r="AD42" i="7" s="1"/>
  <c r="W42" i="7" s="1"/>
  <c r="AC45" i="7" a="1"/>
  <c r="AC45" i="7" s="1"/>
  <c r="AD45" i="7" s="1"/>
  <c r="W45" i="7" s="1"/>
  <c r="AB42" i="7" a="1"/>
  <c r="AB42" i="7" s="1"/>
  <c r="AB44" i="7" a="1"/>
  <c r="AB44" i="7" s="1"/>
  <c r="AB48" i="7" a="1"/>
  <c r="AB48" i="7" s="1"/>
  <c r="Z42" i="7" a="1"/>
  <c r="Z42" i="7" s="1"/>
  <c r="AA42" i="7" s="1"/>
  <c r="S42" i="7" s="1"/>
  <c r="Z45" i="7" a="1"/>
  <c r="Z45" i="7" s="1"/>
  <c r="AA45" i="7" s="1"/>
  <c r="S45" i="7" s="1"/>
  <c r="Y42" i="7" a="1"/>
  <c r="Y42" i="7" s="1"/>
  <c r="Y44" i="7" a="1"/>
  <c r="Y44" i="7" s="1"/>
  <c r="P42" i="7" a="1"/>
  <c r="P42" i="7" s="1"/>
  <c r="Q42" i="7" s="1"/>
  <c r="P43" i="7" a="1"/>
  <c r="P43" i="7" s="1"/>
  <c r="Q43" i="7" s="1"/>
  <c r="P47" i="7" a="1"/>
  <c r="P47" i="7" s="1"/>
  <c r="Q47" i="7" s="1"/>
  <c r="O42" i="7" a="1"/>
  <c r="O42" i="7" s="1"/>
  <c r="O44" i="7" a="1"/>
  <c r="O44" i="7" s="1"/>
  <c r="M42" i="7" a="1"/>
  <c r="M42" i="7" s="1"/>
  <c r="N42" i="7" s="1"/>
  <c r="M43" i="7" a="1"/>
  <c r="M43" i="7" s="1"/>
  <c r="N43" i="7" s="1"/>
  <c r="L42" i="7" a="1"/>
  <c r="L42" i="7" s="1"/>
  <c r="L46" i="7" a="1"/>
  <c r="L46" i="7" s="1"/>
  <c r="J42" i="7" a="1"/>
  <c r="J42" i="7" s="1"/>
  <c r="K42" i="7" s="1"/>
  <c r="J45" i="7" a="1"/>
  <c r="J45" i="7" s="1"/>
  <c r="K45" i="7" s="1"/>
  <c r="I42" i="7" a="1"/>
  <c r="I42" i="7" s="1"/>
  <c r="I46" i="7" a="1"/>
  <c r="I46" i="7" s="1"/>
  <c r="G42" i="7" a="1"/>
  <c r="G42" i="7" s="1"/>
  <c r="H42" i="7" s="1"/>
  <c r="G43" i="7" a="1"/>
  <c r="G43" i="7" s="1"/>
  <c r="H43" i="7" s="1"/>
  <c r="F42" i="7" a="1"/>
  <c r="F42" i="7" s="1"/>
  <c r="F46" i="7" a="1"/>
  <c r="F46" i="7" s="1"/>
  <c r="D42" i="7" a="1"/>
  <c r="D42" i="7" s="1"/>
  <c r="E42" i="7" s="1"/>
  <c r="D45" i="7" a="1"/>
  <c r="D45" i="7" s="1"/>
  <c r="E45" i="7" s="1"/>
  <c r="C42" i="7" a="1"/>
  <c r="C42" i="7" s="1"/>
  <c r="C45" i="7" a="1"/>
  <c r="C45" i="7" s="1"/>
  <c r="C46" i="7" a="1"/>
  <c r="C46" i="7" s="1"/>
  <c r="B30" i="8"/>
  <c r="C30" i="8" s="1"/>
  <c r="B27" i="5"/>
  <c r="D26" i="5"/>
  <c r="K26" i="5"/>
  <c r="N26" i="5" s="1"/>
  <c r="L26" i="5"/>
  <c r="O26" i="5" s="1"/>
  <c r="F26" i="6"/>
  <c r="L26" i="6"/>
  <c r="D27" i="8"/>
  <c r="F27" i="8" s="1"/>
  <c r="K26" i="6"/>
  <c r="C26" i="6"/>
  <c r="J26" i="6"/>
  <c r="D27" i="6"/>
  <c r="J44" i="7" l="1" a="1"/>
  <c r="J44" i="7" s="1"/>
  <c r="K44" i="7" s="1"/>
  <c r="M46" i="7" a="1"/>
  <c r="M46" i="7" s="1"/>
  <c r="N46" i="7" s="1"/>
  <c r="O43" i="7" a="1"/>
  <c r="O43" i="7" s="1"/>
  <c r="AB47" i="7" a="1"/>
  <c r="AB47" i="7" s="1"/>
  <c r="AI44" i="7" a="1"/>
  <c r="AI44" i="7" s="1"/>
  <c r="AJ44" i="7" s="1"/>
  <c r="AF48" i="7" a="1"/>
  <c r="AF48" i="7" s="1"/>
  <c r="AG48" i="7" s="1"/>
  <c r="S48" i="7" s="1"/>
  <c r="AF44" i="7" a="1"/>
  <c r="AF44" i="7" s="1"/>
  <c r="AG44" i="7" s="1"/>
  <c r="D44" i="7" a="1"/>
  <c r="D44" i="7" s="1"/>
  <c r="E44" i="7" s="1"/>
  <c r="F45" i="7" a="1"/>
  <c r="F45" i="7" s="1"/>
  <c r="I45" i="7" a="1"/>
  <c r="I45" i="7" s="1"/>
  <c r="P46" i="7" a="1"/>
  <c r="P46" i="7" s="1"/>
  <c r="Q46" i="7" s="1"/>
  <c r="Y43" i="7" a="1"/>
  <c r="Y43" i="7" s="1"/>
  <c r="AB43" i="7" a="1"/>
  <c r="AB43" i="7" s="1"/>
  <c r="AH47" i="7" a="1"/>
  <c r="AH47" i="7" s="1"/>
  <c r="AO48" i="7" a="1"/>
  <c r="AO48" i="7" s="1"/>
  <c r="AQ47" i="7" a="1"/>
  <c r="AQ47" i="7" s="1"/>
  <c r="AQ43" i="7" a="1"/>
  <c r="AQ43" i="7" s="1"/>
  <c r="AE45" i="7" a="1"/>
  <c r="AE45" i="7" s="1"/>
  <c r="D43" i="7" a="1"/>
  <c r="D43" i="7" s="1"/>
  <c r="E43" i="7" s="1"/>
  <c r="G45" i="7" a="1"/>
  <c r="G45" i="7" s="1"/>
  <c r="H45" i="7" s="1"/>
  <c r="X45" i="7" s="1"/>
  <c r="I44" i="7" a="1"/>
  <c r="I44" i="7" s="1"/>
  <c r="J47" i="7" a="1"/>
  <c r="J47" i="7" s="1"/>
  <c r="K47" i="7" s="1"/>
  <c r="M45" i="7" a="1"/>
  <c r="M45" i="7" s="1"/>
  <c r="N45" i="7" s="1"/>
  <c r="P45" i="7" a="1"/>
  <c r="P45" i="7" s="1"/>
  <c r="Q45" i="7" s="1"/>
  <c r="Y46" i="7" a="1"/>
  <c r="Y46" i="7" s="1"/>
  <c r="Z43" i="7" a="1"/>
  <c r="Z43" i="7" s="1"/>
  <c r="AA43" i="7" s="1"/>
  <c r="AB46" i="7" a="1"/>
  <c r="AB46" i="7" s="1"/>
  <c r="AC43" i="7" a="1"/>
  <c r="AC43" i="7" s="1"/>
  <c r="AD43" i="7" s="1"/>
  <c r="W43" i="7" s="1"/>
  <c r="AH46" i="7" a="1"/>
  <c r="AH46" i="7" s="1"/>
  <c r="AI43" i="7" a="1"/>
  <c r="AI43" i="7" s="1"/>
  <c r="AJ43" i="7" s="1"/>
  <c r="AK46" i="7" a="1"/>
  <c r="AK46" i="7" s="1"/>
  <c r="AL45" i="7" a="1"/>
  <c r="AL45" i="7" s="1"/>
  <c r="AN48" i="7" a="1"/>
  <c r="AN48" i="7" s="1"/>
  <c r="AN44" i="7" a="1"/>
  <c r="AN44" i="7" s="1"/>
  <c r="AO47" i="7" a="1"/>
  <c r="AO47" i="7" s="1"/>
  <c r="AO43" i="7" a="1"/>
  <c r="AO43" i="7" s="1"/>
  <c r="AQ46" i="7" a="1"/>
  <c r="AQ46" i="7" s="1"/>
  <c r="AR45" i="7" a="1"/>
  <c r="AR45" i="7" s="1"/>
  <c r="AE48" i="7" a="1"/>
  <c r="AE48" i="7" s="1"/>
  <c r="AE44" i="7" a="1"/>
  <c r="AE44" i="7" s="1"/>
  <c r="AF47" i="7" a="1"/>
  <c r="AF47" i="7" s="1"/>
  <c r="AG47" i="7" s="1"/>
  <c r="S47" i="7" s="1"/>
  <c r="AF43" i="7" a="1"/>
  <c r="AF43" i="7" s="1"/>
  <c r="AG43" i="7" s="1"/>
  <c r="D48" i="7" a="1"/>
  <c r="D48" i="7" s="1"/>
  <c r="E48" i="7" s="1"/>
  <c r="X48" i="7" s="1"/>
  <c r="G46" i="7" a="1"/>
  <c r="G46" i="7" s="1"/>
  <c r="H46" i="7" s="1"/>
  <c r="J48" i="7" a="1"/>
  <c r="J48" i="7" s="1"/>
  <c r="K48" i="7" s="1"/>
  <c r="L45" i="7" a="1"/>
  <c r="L45" i="7" s="1"/>
  <c r="Z44" i="7" a="1"/>
  <c r="Z44" i="7" s="1"/>
  <c r="AA44" i="7" s="1"/>
  <c r="S44" i="7" s="1"/>
  <c r="AC44" i="7" a="1"/>
  <c r="AC44" i="7" s="1"/>
  <c r="AD44" i="7" s="1"/>
  <c r="W44" i="7" s="1"/>
  <c r="AH43" i="7" a="1"/>
  <c r="AH43" i="7" s="1"/>
  <c r="AK47" i="7" a="1"/>
  <c r="AK47" i="7" s="1"/>
  <c r="AK43" i="7" a="1"/>
  <c r="AK43" i="7" s="1"/>
  <c r="AL46" i="7" a="1"/>
  <c r="AL46" i="7" s="1"/>
  <c r="AN45" i="7" a="1"/>
  <c r="AN45" i="7" s="1"/>
  <c r="AO44" i="7" a="1"/>
  <c r="AO44" i="7" s="1"/>
  <c r="AR46" i="7" a="1"/>
  <c r="AR46" i="7" s="1"/>
  <c r="C44" i="7" a="1"/>
  <c r="C44" i="7" s="1"/>
  <c r="D47" i="7" a="1"/>
  <c r="D47" i="7" s="1"/>
  <c r="E47" i="7" s="1"/>
  <c r="X47" i="7" s="1"/>
  <c r="F44" i="7" a="1"/>
  <c r="F44" i="7" s="1"/>
  <c r="I48" i="7" a="1"/>
  <c r="I48" i="7" s="1"/>
  <c r="J43" i="7" a="1"/>
  <c r="J43" i="7" s="1"/>
  <c r="K43" i="7" s="1"/>
  <c r="L44" i="7" a="1"/>
  <c r="L44" i="7" s="1"/>
  <c r="O46" i="7" a="1"/>
  <c r="O46" i="7" s="1"/>
  <c r="C43" i="7" a="1"/>
  <c r="C43" i="7" s="1"/>
  <c r="D46" i="7" a="1"/>
  <c r="D46" i="7" s="1"/>
  <c r="E46" i="7" s="1"/>
  <c r="X46" i="7" s="1"/>
  <c r="F43" i="7" a="1"/>
  <c r="F43" i="7" s="1"/>
  <c r="G44" i="7" a="1"/>
  <c r="G44" i="7" s="1"/>
  <c r="H44" i="7" s="1"/>
  <c r="I47" i="7" a="1"/>
  <c r="I47" i="7" s="1"/>
  <c r="I43" i="7" a="1"/>
  <c r="I43" i="7" s="1"/>
  <c r="J46" i="7" a="1"/>
  <c r="J46" i="7" s="1"/>
  <c r="K46" i="7" s="1"/>
  <c r="L43" i="7" a="1"/>
  <c r="L43" i="7" s="1"/>
  <c r="M44" i="7" a="1"/>
  <c r="M44" i="7" s="1"/>
  <c r="N44" i="7" s="1"/>
  <c r="O45" i="7" a="1"/>
  <c r="O45" i="7" s="1"/>
  <c r="P48" i="7" a="1"/>
  <c r="P48" i="7" s="1"/>
  <c r="Q48" i="7" s="1"/>
  <c r="P44" i="7" a="1"/>
  <c r="P44" i="7" s="1"/>
  <c r="Q44" i="7" s="1"/>
  <c r="Y45" i="7" a="1"/>
  <c r="Y45" i="7" s="1"/>
  <c r="Z46" i="7" a="1"/>
  <c r="Z46" i="7" s="1"/>
  <c r="AA46" i="7" s="1"/>
  <c r="AB45" i="7" a="1"/>
  <c r="AB45" i="7" s="1"/>
  <c r="AC46" i="7" a="1"/>
  <c r="AC46" i="7" s="1"/>
  <c r="AD46" i="7" s="1"/>
  <c r="W46" i="7" s="1"/>
  <c r="AH45" i="7" a="1"/>
  <c r="AH45" i="7" s="1"/>
  <c r="AI46" i="7" a="1"/>
  <c r="AI46" i="7" s="1"/>
  <c r="AJ46" i="7" s="1"/>
  <c r="AK45" i="7" a="1"/>
  <c r="AK45" i="7" s="1"/>
  <c r="AL48" i="7" a="1"/>
  <c r="AL48" i="7" s="1"/>
  <c r="AL44" i="7" a="1"/>
  <c r="AL44" i="7" s="1"/>
  <c r="AN47" i="7" a="1"/>
  <c r="AN47" i="7" s="1"/>
  <c r="AN43" i="7" a="1"/>
  <c r="AN43" i="7" s="1"/>
  <c r="AO46" i="7" a="1"/>
  <c r="AO46" i="7" s="1"/>
  <c r="AQ45" i="7" a="1"/>
  <c r="AQ45" i="7" s="1"/>
  <c r="AR48" i="7" a="1"/>
  <c r="AR48" i="7" s="1"/>
  <c r="AR44" i="7" a="1"/>
  <c r="AR44" i="7" s="1"/>
  <c r="AE47" i="7" a="1"/>
  <c r="AE47" i="7" s="1"/>
  <c r="AE43" i="7" a="1"/>
  <c r="AE43" i="7" s="1"/>
  <c r="AF46" i="7" a="1"/>
  <c r="AF46" i="7" s="1"/>
  <c r="AG46" i="7" s="1"/>
  <c r="S46" i="7" s="1"/>
  <c r="X44" i="7"/>
  <c r="R48" i="7"/>
  <c r="T48" i="7" s="1"/>
  <c r="R44" i="7"/>
  <c r="T44" i="7" s="1"/>
  <c r="X43" i="7"/>
  <c r="R47" i="7"/>
  <c r="T47" i="7" s="1"/>
  <c r="R43" i="7"/>
  <c r="X42" i="7"/>
  <c r="R46" i="7"/>
  <c r="R42" i="7"/>
  <c r="T42" i="7" s="1"/>
  <c r="I27" i="5"/>
  <c r="J27" i="5"/>
  <c r="E27" i="5"/>
  <c r="F27" i="5"/>
  <c r="G27" i="5"/>
  <c r="H27" i="5"/>
  <c r="C27" i="5"/>
  <c r="B31" i="8"/>
  <c r="C31" i="8" s="1"/>
  <c r="B28" i="5"/>
  <c r="D27" i="5"/>
  <c r="L27" i="5"/>
  <c r="O27" i="5" s="1"/>
  <c r="K27" i="5"/>
  <c r="N27" i="5" s="1"/>
  <c r="L27" i="6"/>
  <c r="F27" i="6"/>
  <c r="D28" i="8"/>
  <c r="F28" i="8" s="1"/>
  <c r="C27" i="6"/>
  <c r="J27" i="6"/>
  <c r="K27" i="6"/>
  <c r="D28" i="6"/>
  <c r="R45" i="7" l="1"/>
  <c r="T45" i="7" s="1"/>
  <c r="T46" i="7"/>
  <c r="S43" i="7"/>
  <c r="T43" i="7" s="1"/>
  <c r="I28" i="5"/>
  <c r="J28" i="5"/>
  <c r="E28" i="5"/>
  <c r="F28" i="5"/>
  <c r="G28" i="5"/>
  <c r="H28" i="5"/>
  <c r="C28" i="5"/>
  <c r="B32" i="8"/>
  <c r="C32" i="8" s="1"/>
  <c r="B29" i="5"/>
  <c r="D28" i="5"/>
  <c r="K28" i="5"/>
  <c r="N28" i="5" s="1"/>
  <c r="L28" i="5"/>
  <c r="O28" i="5" s="1"/>
  <c r="L28" i="6"/>
  <c r="F28" i="6"/>
  <c r="D29" i="8"/>
  <c r="F29" i="8" s="1"/>
  <c r="K28" i="6"/>
  <c r="J28" i="6"/>
  <c r="D29" i="6"/>
  <c r="I29" i="5" l="1"/>
  <c r="J29" i="5"/>
  <c r="E29" i="5"/>
  <c r="F29" i="5"/>
  <c r="G29" i="5"/>
  <c r="H29" i="5"/>
  <c r="C29" i="5"/>
  <c r="B33" i="8"/>
  <c r="C33" i="8" s="1"/>
  <c r="B30" i="5"/>
  <c r="D29" i="5"/>
  <c r="L29" i="5"/>
  <c r="O29" i="5" s="1"/>
  <c r="K29" i="5"/>
  <c r="N29" i="5" s="1"/>
  <c r="L29" i="6"/>
  <c r="F29" i="6"/>
  <c r="D30" i="8"/>
  <c r="F30" i="8" s="1"/>
  <c r="J29" i="6"/>
  <c r="K29" i="6"/>
  <c r="D30" i="6"/>
  <c r="I30" i="5" l="1"/>
  <c r="J30" i="5"/>
  <c r="E30" i="5"/>
  <c r="F30" i="5"/>
  <c r="G30" i="5"/>
  <c r="H30" i="5"/>
  <c r="C30" i="5"/>
  <c r="B34" i="8"/>
  <c r="C34" i="8" s="1"/>
  <c r="B31" i="5"/>
  <c r="D30" i="5"/>
  <c r="K30" i="5"/>
  <c r="N30" i="5" s="1"/>
  <c r="L30" i="5"/>
  <c r="O30" i="5" s="1"/>
  <c r="L30" i="6"/>
  <c r="F30" i="6"/>
  <c r="D31" i="8"/>
  <c r="F31" i="8" s="1"/>
  <c r="K30" i="6"/>
  <c r="J30" i="6"/>
  <c r="D31" i="6"/>
  <c r="I31" i="5" l="1"/>
  <c r="J31" i="5"/>
  <c r="E31" i="5"/>
  <c r="F31" i="5"/>
  <c r="G31" i="5"/>
  <c r="H31" i="5"/>
  <c r="C31" i="5"/>
  <c r="B35" i="8"/>
  <c r="C35" i="8" s="1"/>
  <c r="B32" i="5"/>
  <c r="D31" i="5"/>
  <c r="L31" i="5"/>
  <c r="O31" i="5" s="1"/>
  <c r="K31" i="5"/>
  <c r="N31" i="5" s="1"/>
  <c r="L31" i="6"/>
  <c r="F31" i="6"/>
  <c r="D32" i="8"/>
  <c r="F32" i="8" s="1"/>
  <c r="J31" i="6"/>
  <c r="K31" i="6"/>
  <c r="D32" i="6"/>
  <c r="I32" i="5" l="1"/>
  <c r="J32" i="5"/>
  <c r="E32" i="5"/>
  <c r="F32" i="5"/>
  <c r="G32" i="5"/>
  <c r="H32" i="5"/>
  <c r="C32" i="5"/>
  <c r="B36" i="8"/>
  <c r="C36" i="8" s="1"/>
  <c r="B33" i="5"/>
  <c r="D32" i="5"/>
  <c r="K32" i="5"/>
  <c r="N32" i="5" s="1"/>
  <c r="L32" i="5"/>
  <c r="O32" i="5" s="1"/>
  <c r="L32" i="6"/>
  <c r="F32" i="6"/>
  <c r="D33" i="8"/>
  <c r="F33" i="8" s="1"/>
  <c r="K32" i="6"/>
  <c r="J32" i="6"/>
  <c r="D33" i="6"/>
  <c r="I33" i="5" l="1"/>
  <c r="J33" i="5"/>
  <c r="E33" i="5"/>
  <c r="F33" i="5"/>
  <c r="G33" i="5"/>
  <c r="H33" i="5"/>
  <c r="C33" i="5"/>
  <c r="B37" i="8"/>
  <c r="C37" i="8" s="1"/>
  <c r="B34" i="5"/>
  <c r="D33" i="5"/>
  <c r="L33" i="5"/>
  <c r="O33" i="5" s="1"/>
  <c r="K33" i="5"/>
  <c r="N33" i="5" s="1"/>
  <c r="L33" i="6"/>
  <c r="F33" i="6"/>
  <c r="D34" i="8"/>
  <c r="F34" i="8" s="1"/>
  <c r="J33" i="6"/>
  <c r="K33" i="6"/>
  <c r="D34" i="6"/>
  <c r="I34" i="5" l="1"/>
  <c r="J34" i="5"/>
  <c r="E34" i="5"/>
  <c r="F34" i="5"/>
  <c r="G34" i="5"/>
  <c r="H34" i="5"/>
  <c r="C34" i="5"/>
  <c r="B38" i="8"/>
  <c r="C38" i="8" s="1"/>
  <c r="B35" i="5"/>
  <c r="D34" i="5"/>
  <c r="K34" i="5"/>
  <c r="N34" i="5" s="1"/>
  <c r="L34" i="5"/>
  <c r="O34" i="5" s="1"/>
  <c r="L34" i="6"/>
  <c r="D35" i="8"/>
  <c r="F35" i="8" s="1"/>
  <c r="J34" i="6"/>
  <c r="D35" i="6"/>
  <c r="I35" i="5" l="1"/>
  <c r="J35" i="5"/>
  <c r="E35" i="5"/>
  <c r="F35" i="5"/>
  <c r="G35" i="5"/>
  <c r="H35" i="5"/>
  <c r="C35" i="5"/>
  <c r="B39" i="8"/>
  <c r="C39" i="8" s="1"/>
  <c r="B36" i="5"/>
  <c r="D35" i="5"/>
  <c r="L35" i="5"/>
  <c r="O35" i="5" s="1"/>
  <c r="K35" i="5"/>
  <c r="N35" i="5" s="1"/>
  <c r="L35" i="6"/>
  <c r="D36" i="8"/>
  <c r="F36" i="8" s="1"/>
  <c r="J35" i="6"/>
  <c r="D36" i="6"/>
  <c r="I36" i="5" l="1"/>
  <c r="J36" i="5"/>
  <c r="E36" i="5"/>
  <c r="F36" i="5"/>
  <c r="G36" i="5"/>
  <c r="H36" i="5"/>
  <c r="C36" i="5"/>
  <c r="B40" i="8"/>
  <c r="C40" i="8" s="1"/>
  <c r="B37" i="5"/>
  <c r="D36" i="5"/>
  <c r="K36" i="5"/>
  <c r="N36" i="5" s="1"/>
  <c r="L36" i="5"/>
  <c r="O36" i="5" s="1"/>
  <c r="L36" i="6"/>
  <c r="D37" i="8"/>
  <c r="F37" i="8" s="1"/>
  <c r="J36" i="6"/>
  <c r="I37" i="5" l="1"/>
  <c r="J37" i="5"/>
  <c r="E37" i="5"/>
  <c r="F37" i="5"/>
  <c r="G37" i="5"/>
  <c r="H37" i="5"/>
  <c r="C37" i="5"/>
  <c r="B41" i="8"/>
  <c r="C41" i="8" s="1"/>
  <c r="B38" i="5"/>
  <c r="D37" i="5"/>
  <c r="L37" i="5"/>
  <c r="O37" i="5" s="1"/>
  <c r="K37" i="5"/>
  <c r="N37" i="5" s="1"/>
  <c r="L37" i="6"/>
  <c r="D38" i="8"/>
  <c r="F38" i="8" s="1"/>
  <c r="D38" i="6"/>
  <c r="I38" i="5" l="1"/>
  <c r="J38" i="5"/>
  <c r="E38" i="5"/>
  <c r="F38" i="5"/>
  <c r="G38" i="5"/>
  <c r="H38" i="5"/>
  <c r="C38" i="5"/>
  <c r="B42" i="8"/>
  <c r="C42" i="8" s="1"/>
  <c r="B39" i="5"/>
  <c r="D38" i="5"/>
  <c r="K38" i="5"/>
  <c r="N38" i="5" s="1"/>
  <c r="L38" i="5"/>
  <c r="O38" i="5" s="1"/>
  <c r="L38" i="6"/>
  <c r="D39" i="8"/>
  <c r="F39" i="8" s="1"/>
  <c r="J38" i="6"/>
  <c r="D39" i="6"/>
  <c r="J45" i="5" l="1"/>
  <c r="J46" i="5"/>
  <c r="J47" i="5"/>
  <c r="J48" i="5"/>
  <c r="I39" i="5"/>
  <c r="E39" i="5"/>
  <c r="F39" i="5"/>
  <c r="G39" i="5"/>
  <c r="H39" i="5"/>
  <c r="C39" i="5"/>
  <c r="B43" i="8"/>
  <c r="C43" i="8" s="1"/>
  <c r="B40" i="5"/>
  <c r="D39" i="5"/>
  <c r="L39" i="5"/>
  <c r="O39" i="5" s="1"/>
  <c r="K39" i="5"/>
  <c r="N39" i="5" s="1"/>
  <c r="L39" i="6"/>
  <c r="D40" i="8"/>
  <c r="F40" i="8" s="1"/>
  <c r="J39" i="6"/>
  <c r="B40" i="6"/>
  <c r="D40" i="6" l="1"/>
  <c r="C40" i="6"/>
  <c r="J49" i="5"/>
  <c r="E5" i="9" s="1"/>
  <c r="I40" i="5"/>
  <c r="E40" i="5"/>
  <c r="F40" i="5"/>
  <c r="G40" i="5"/>
  <c r="H40" i="5"/>
  <c r="C40" i="5"/>
  <c r="C46" i="8"/>
  <c r="C45" i="8"/>
  <c r="C48" i="8"/>
  <c r="C47" i="8"/>
  <c r="B41" i="5"/>
  <c r="D40" i="5"/>
  <c r="K40" i="5"/>
  <c r="N40" i="5" s="1"/>
  <c r="L40" i="5"/>
  <c r="O40" i="5" s="1"/>
  <c r="I40" i="6"/>
  <c r="L40" i="6"/>
  <c r="F40" i="6"/>
  <c r="D41" i="8"/>
  <c r="F41" i="8" s="1"/>
  <c r="K40" i="6"/>
  <c r="J40" i="6"/>
  <c r="B41" i="6"/>
  <c r="D41" i="6" l="1"/>
  <c r="C41" i="6"/>
  <c r="I41" i="5"/>
  <c r="E41" i="5"/>
  <c r="F41" i="5"/>
  <c r="G41" i="5"/>
  <c r="H41" i="5"/>
  <c r="C41" i="5"/>
  <c r="C49" i="8"/>
  <c r="D13" i="9" s="1"/>
  <c r="B42" i="5"/>
  <c r="D41" i="5"/>
  <c r="L41" i="5"/>
  <c r="O41" i="5" s="1"/>
  <c r="K41" i="5"/>
  <c r="N41" i="5" s="1"/>
  <c r="L41" i="6"/>
  <c r="I41" i="6"/>
  <c r="F41" i="6"/>
  <c r="F45" i="6" s="1"/>
  <c r="D42" i="8"/>
  <c r="D45" i="8" s="1"/>
  <c r="J41" i="6"/>
  <c r="K41" i="6"/>
  <c r="B42" i="6"/>
  <c r="D42" i="6" l="1"/>
  <c r="C42" i="6"/>
  <c r="I42" i="5"/>
  <c r="E42" i="5"/>
  <c r="F42" i="5"/>
  <c r="G42" i="5"/>
  <c r="H42" i="5"/>
  <c r="C42" i="5"/>
  <c r="F47" i="6"/>
  <c r="F46" i="6"/>
  <c r="F42" i="8"/>
  <c r="D47" i="8"/>
  <c r="D46" i="8"/>
  <c r="D48" i="8"/>
  <c r="B43" i="5"/>
  <c r="D42" i="5"/>
  <c r="K42" i="5"/>
  <c r="L42" i="5"/>
  <c r="I42" i="6"/>
  <c r="L42" i="6"/>
  <c r="J42" i="6"/>
  <c r="K42" i="6"/>
  <c r="B43" i="6"/>
  <c r="D43" i="6" l="1"/>
  <c r="C43" i="6"/>
  <c r="I43" i="5"/>
  <c r="E43" i="5"/>
  <c r="F43" i="5"/>
  <c r="G43" i="5"/>
  <c r="H43" i="5"/>
  <c r="C43" i="5"/>
  <c r="D45" i="6"/>
  <c r="D46" i="6"/>
  <c r="D47" i="6"/>
  <c r="D43" i="5"/>
  <c r="D47" i="5" s="1"/>
  <c r="D49" i="8"/>
  <c r="O42" i="5"/>
  <c r="L45" i="5"/>
  <c r="L46" i="5"/>
  <c r="L48" i="5"/>
  <c r="L47" i="5"/>
  <c r="F48" i="6"/>
  <c r="C9" i="9" s="1"/>
  <c r="N42" i="5"/>
  <c r="K45" i="5"/>
  <c r="K47" i="5"/>
  <c r="K46" i="5"/>
  <c r="K48" i="5"/>
  <c r="L43" i="6"/>
  <c r="I43" i="6"/>
  <c r="I45" i="6" s="1"/>
  <c r="J43" i="6"/>
  <c r="K43" i="6"/>
  <c r="C45" i="5" l="1"/>
  <c r="C46" i="5"/>
  <c r="C47" i="5"/>
  <c r="C48" i="5"/>
  <c r="H48" i="5"/>
  <c r="H47" i="5"/>
  <c r="H46" i="5"/>
  <c r="H45" i="5"/>
  <c r="G48" i="5"/>
  <c r="G47" i="5"/>
  <c r="G46" i="5"/>
  <c r="G45" i="5"/>
  <c r="F48" i="5"/>
  <c r="F47" i="5"/>
  <c r="F46" i="5"/>
  <c r="F45" i="5"/>
  <c r="E48" i="5"/>
  <c r="E47" i="5"/>
  <c r="E46" i="5"/>
  <c r="E45" i="5"/>
  <c r="D48" i="6"/>
  <c r="D2" i="9"/>
  <c r="D3" i="9"/>
  <c r="D4" i="9"/>
  <c r="D5" i="9"/>
  <c r="D6" i="9"/>
  <c r="D7" i="9"/>
  <c r="D8" i="9"/>
  <c r="D9" i="9"/>
  <c r="D10" i="9"/>
  <c r="D11" i="9"/>
  <c r="D12" i="9"/>
  <c r="J45" i="6"/>
  <c r="J46" i="6"/>
  <c r="J47" i="6"/>
  <c r="D48" i="5"/>
  <c r="D46" i="5"/>
  <c r="D45" i="5"/>
  <c r="I46" i="5"/>
  <c r="I47" i="5"/>
  <c r="I48" i="5"/>
  <c r="I45" i="5"/>
  <c r="C46" i="6"/>
  <c r="C47" i="6"/>
  <c r="C45" i="6"/>
  <c r="I46" i="6"/>
  <c r="I47" i="6"/>
  <c r="K47" i="6"/>
  <c r="K46" i="6"/>
  <c r="K45" i="6"/>
  <c r="L45" i="6"/>
  <c r="L47" i="6"/>
  <c r="L46" i="6"/>
  <c r="K49" i="5"/>
  <c r="E3" i="9" s="1"/>
  <c r="L49" i="5"/>
  <c r="E49" i="5" l="1"/>
  <c r="E9" i="9" s="1"/>
  <c r="F9" i="9" s="1"/>
  <c r="F49" i="5"/>
  <c r="E10" i="9" s="1"/>
  <c r="G49" i="5"/>
  <c r="E11" i="9" s="1"/>
  <c r="H49" i="5"/>
  <c r="E12" i="9" s="1"/>
  <c r="F12" i="9" s="1"/>
  <c r="I49" i="5"/>
  <c r="E13" i="9" s="1"/>
  <c r="F13" i="9" s="1"/>
  <c r="F10" i="9"/>
  <c r="C49" i="5"/>
  <c r="E7" i="9" s="1"/>
  <c r="F3" i="9"/>
  <c r="E2" i="9"/>
  <c r="F2" i="9" s="1"/>
  <c r="J48" i="6"/>
  <c r="C6" i="9" s="1"/>
  <c r="F6" i="9" s="1"/>
  <c r="D49" i="5"/>
  <c r="E8" i="9" s="1"/>
  <c r="F8" i="9" s="1"/>
  <c r="C48" i="6"/>
  <c r="C5" i="9" s="1"/>
  <c r="F5" i="9" s="1"/>
  <c r="L48" i="6"/>
  <c r="C7" i="9" s="1"/>
  <c r="K48" i="6"/>
  <c r="I48" i="6"/>
  <c r="C11" i="9" s="1"/>
  <c r="F11" i="9" s="1"/>
  <c r="F7" i="9" l="1"/>
  <c r="C4" i="9"/>
  <c r="F4" i="9" s="1"/>
  <c r="Z71" i="2"/>
  <c r="Z70" i="2"/>
  <c r="Z69" i="2"/>
  <c r="Z68" i="2"/>
  <c r="Z64" i="2"/>
  <c r="Z63" i="2"/>
  <c r="Z62" i="2"/>
  <c r="Z61" i="2"/>
  <c r="Z57" i="2"/>
  <c r="Z56" i="2"/>
  <c r="Z55" i="2"/>
  <c r="Z54" i="2"/>
  <c r="Z50" i="2"/>
  <c r="Z49" i="2"/>
  <c r="Z48" i="2"/>
  <c r="Z47" i="2"/>
  <c r="Z43" i="2"/>
  <c r="Z42" i="2"/>
  <c r="Z41" i="2"/>
  <c r="Z40" i="2"/>
  <c r="Z36" i="2"/>
  <c r="Z35" i="2"/>
  <c r="Z34" i="2"/>
  <c r="Z33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<sst xmlns="http://schemas.openxmlformats.org/spreadsheetml/2006/main" count="1173" uniqueCount="451">
  <si>
    <t>LIGUE A (1)</t>
  </si>
  <si>
    <t>PROMOTION A (5) J</t>
  </si>
  <si>
    <t>PROMOTION B (4) V</t>
  </si>
  <si>
    <t>VE N.P</t>
  </si>
  <si>
    <t>VE Pro</t>
  </si>
  <si>
    <t>Ve Tot</t>
  </si>
  <si>
    <t>TT</t>
  </si>
  <si>
    <t>BB</t>
  </si>
  <si>
    <t>Dim</t>
  </si>
  <si>
    <t>PROVINCIALE 1M (6)</t>
  </si>
  <si>
    <t>PROVINCIALE 2M (7)</t>
  </si>
  <si>
    <t>PROVINCIALE 3 Dames (P3A)</t>
  </si>
  <si>
    <t>Jour</t>
  </si>
  <si>
    <t>Date</t>
  </si>
  <si>
    <t>h</t>
  </si>
  <si>
    <t>M</t>
  </si>
  <si>
    <t>T</t>
  </si>
  <si>
    <t>H</t>
  </si>
  <si>
    <t>Matin</t>
  </si>
  <si>
    <t>A-Midi</t>
  </si>
  <si>
    <t>VE</t>
  </si>
  <si>
    <t>SA</t>
  </si>
  <si>
    <t>DI</t>
  </si>
  <si>
    <t>DI 12h45</t>
  </si>
  <si>
    <t>VE 20h15</t>
  </si>
  <si>
    <t>4 - Walhain C</t>
  </si>
  <si>
    <t>DI 9h45</t>
  </si>
  <si>
    <t>7 - Ancienne</t>
  </si>
  <si>
    <t>6 - Villers</t>
  </si>
  <si>
    <t>SA 19h30</t>
  </si>
  <si>
    <t>SA 12h45</t>
  </si>
  <si>
    <t>DI 18h00</t>
  </si>
  <si>
    <t>SA 12h30</t>
  </si>
  <si>
    <t>Chaumont - 6</t>
  </si>
  <si>
    <t>ME</t>
  </si>
  <si>
    <t>SA 19h45</t>
  </si>
  <si>
    <t>DI 13h15</t>
  </si>
  <si>
    <t>DI 12h30</t>
  </si>
  <si>
    <t>Walhain B - 4</t>
  </si>
  <si>
    <t>Tubize - 6</t>
  </si>
  <si>
    <t>DI 16h45</t>
  </si>
  <si>
    <t>JE</t>
  </si>
  <si>
    <t>VE 19h45</t>
  </si>
  <si>
    <t>Walhain C - 4</t>
  </si>
  <si>
    <t>SA 18h45</t>
  </si>
  <si>
    <t>Villers - 6</t>
  </si>
  <si>
    <t>6 - Rixensart</t>
  </si>
  <si>
    <t>VE 19h15</t>
  </si>
  <si>
    <t>SA 19h15</t>
  </si>
  <si>
    <t>6 - Chaumont</t>
  </si>
  <si>
    <t>Chaumont - 7</t>
  </si>
  <si>
    <t>4 - Walhain B</t>
  </si>
  <si>
    <t>7 - BEVC E</t>
  </si>
  <si>
    <t>6 - Tubize</t>
  </si>
  <si>
    <t>SA 15h45</t>
  </si>
  <si>
    <t>Equipes</t>
  </si>
  <si>
    <t>Promo A</t>
  </si>
  <si>
    <t>P2</t>
  </si>
  <si>
    <t>P4M J</t>
  </si>
  <si>
    <t>Promo B</t>
  </si>
  <si>
    <t>N3</t>
  </si>
  <si>
    <t>P1</t>
  </si>
  <si>
    <t>1er match à</t>
  </si>
  <si>
    <t>20h15</t>
  </si>
  <si>
    <t>19h30</t>
  </si>
  <si>
    <t>Réservations de  à</t>
  </si>
  <si>
    <t>19h30 - 23h00</t>
  </si>
  <si>
    <t>18h30 - 23h00</t>
  </si>
  <si>
    <t>Terrain</t>
  </si>
  <si>
    <t>Vendredi</t>
  </si>
  <si>
    <t>Nombre terrain 1</t>
  </si>
  <si>
    <t>Nombre terrain 2</t>
  </si>
  <si>
    <t>Nombre terrain 3</t>
  </si>
  <si>
    <t>TOTAL</t>
  </si>
  <si>
    <t>P4D</t>
  </si>
  <si>
    <t>N2</t>
  </si>
  <si>
    <t>20h30</t>
  </si>
  <si>
    <t>20h00 - 21h00</t>
  </si>
  <si>
    <t>Salle Judo</t>
  </si>
  <si>
    <t>Samedi</t>
  </si>
  <si>
    <t>Nombre terrain 123</t>
  </si>
  <si>
    <t>P2M</t>
  </si>
  <si>
    <t>P3D</t>
  </si>
  <si>
    <t>9h45</t>
  </si>
  <si>
    <t>14h00</t>
  </si>
  <si>
    <t>18h00</t>
  </si>
  <si>
    <t>12h00 - 16h00</t>
  </si>
  <si>
    <t>16h00 - 20h30</t>
  </si>
  <si>
    <t>13h30 - 14h30</t>
  </si>
  <si>
    <t>17h30 - 18h30</t>
  </si>
  <si>
    <t>Dimanche</t>
  </si>
  <si>
    <t>LIGUE A</t>
  </si>
  <si>
    <t>NATIONALE 2B</t>
  </si>
  <si>
    <t>NATIONALE 3C</t>
  </si>
  <si>
    <t>PROMOTION A (J)</t>
  </si>
  <si>
    <t>PROMOTION B (V)</t>
  </si>
  <si>
    <t>PROVINCIALE 1M</t>
  </si>
  <si>
    <t>PROVINCIALE 2M</t>
  </si>
  <si>
    <t>PROVINCIALE 3D (P3D)</t>
  </si>
  <si>
    <t>PROVINCIALE 4D (P4D)</t>
  </si>
  <si>
    <t/>
  </si>
  <si>
    <t>VENDREDI</t>
  </si>
  <si>
    <t>SAMEDI</t>
  </si>
  <si>
    <t>DIMANCHE</t>
  </si>
  <si>
    <t>Nbre Match domicile</t>
  </si>
  <si>
    <t>Ligue A</t>
  </si>
  <si>
    <t>PROMO A</t>
  </si>
  <si>
    <t>PROMO B</t>
  </si>
  <si>
    <t>P1M</t>
  </si>
  <si>
    <t>Horaire</t>
  </si>
  <si>
    <t>M ou E</t>
  </si>
  <si>
    <t>20h30 - 22h30</t>
  </si>
  <si>
    <t>Entraînement</t>
  </si>
  <si>
    <t>20h30 - 22h31</t>
  </si>
  <si>
    <t>19h45</t>
  </si>
  <si>
    <t>Archiducs - L5</t>
  </si>
  <si>
    <t>20h00</t>
  </si>
  <si>
    <t>L5 - Maccabi</t>
  </si>
  <si>
    <t>L5 - Barbar Mixte</t>
  </si>
  <si>
    <t>14h30</t>
  </si>
  <si>
    <t>Ecaussines - L5</t>
  </si>
  <si>
    <t>21h00</t>
  </si>
  <si>
    <t>Tubize - L5</t>
  </si>
  <si>
    <t>Villers-LB -L5</t>
  </si>
  <si>
    <t>F. Marmots - L5</t>
  </si>
  <si>
    <t>Soignies - LD</t>
  </si>
  <si>
    <t>L5 - Star Ice</t>
  </si>
  <si>
    <t>Maccabi - L5</t>
  </si>
  <si>
    <t>L5 - Archiducs</t>
  </si>
  <si>
    <t>L5 - Wemmel Boom.</t>
  </si>
  <si>
    <t>Accros - L5</t>
  </si>
  <si>
    <t>L5 - Just4Fun</t>
  </si>
  <si>
    <t>L5 - Ecaussines</t>
  </si>
  <si>
    <t>L5 - Tubize</t>
  </si>
  <si>
    <t>Just4Fun - L5</t>
  </si>
  <si>
    <t>L5 - V. Loups bar</t>
  </si>
  <si>
    <t>L5 - F. Marmots</t>
  </si>
  <si>
    <t>19h00</t>
  </si>
  <si>
    <t>Wemmel Boom - L5</t>
  </si>
  <si>
    <t>LD - Soignies</t>
  </si>
  <si>
    <t>L5 - Accros</t>
  </si>
  <si>
    <t>24-25-26/09</t>
  </si>
  <si>
    <t>1 - Puurs</t>
  </si>
  <si>
    <t>SA 17h00</t>
  </si>
  <si>
    <t>Lint - 2</t>
  </si>
  <si>
    <t>Lier - 3</t>
  </si>
  <si>
    <t xml:space="preserve">SA 19h45 </t>
  </si>
  <si>
    <t>Floor F - 4</t>
  </si>
  <si>
    <t>Perwez B - 8</t>
  </si>
  <si>
    <t>Dans collage spécial,</t>
  </si>
  <si>
    <t>Il faut coller les valeurs uniquement</t>
  </si>
  <si>
    <t>Note que ce fichier existe déjà dans Week-end !!</t>
  </si>
  <si>
    <t>Donne-moi un exemple de fichier et je te le ferai !!!</t>
  </si>
  <si>
    <t>8A</t>
  </si>
  <si>
    <t>14A</t>
  </si>
  <si>
    <t>16A</t>
  </si>
  <si>
    <t>22A</t>
  </si>
  <si>
    <t>DI 9h15</t>
  </si>
  <si>
    <t>16h45</t>
  </si>
  <si>
    <t>19h00 - 23h00</t>
  </si>
  <si>
    <t>MERCREDI</t>
  </si>
  <si>
    <t>26-27-28/09</t>
  </si>
  <si>
    <t>DI 13h45</t>
  </si>
  <si>
    <t>15h30 - 20h30</t>
  </si>
  <si>
    <t xml:space="preserve">De 14h30 à 19h30 </t>
  </si>
  <si>
    <t>8h30 - 13h00</t>
  </si>
  <si>
    <t>9h15</t>
  </si>
  <si>
    <t>8h00 - 13h00</t>
  </si>
  <si>
    <t>De 11h30 à 16h00</t>
  </si>
  <si>
    <t>De 15h30 à 20h30</t>
  </si>
  <si>
    <t>De 9h45 à 13h00</t>
  </si>
  <si>
    <t>De 8h00 à 12h30</t>
  </si>
  <si>
    <t>DI 8h45</t>
  </si>
  <si>
    <t>SA 16h15</t>
  </si>
  <si>
    <t>LOISIRS DAMES</t>
  </si>
  <si>
    <t>LD - Yooopettes</t>
  </si>
  <si>
    <t>Maccabi - LD</t>
  </si>
  <si>
    <t>LD - Nato's ladies</t>
  </si>
  <si>
    <t>Bxl-est - LD</t>
  </si>
  <si>
    <t>LD - Braine</t>
  </si>
  <si>
    <t>Nivelles - LD</t>
  </si>
  <si>
    <t>LD - Ecaussinnes</t>
  </si>
  <si>
    <t>LD - Georgettes</t>
  </si>
  <si>
    <t>Chaumont - LD</t>
  </si>
  <si>
    <t>Yooopettes - LD</t>
  </si>
  <si>
    <t>LD - Maccabi</t>
  </si>
  <si>
    <t>18h30</t>
  </si>
  <si>
    <t>Nato's Ladies - LD</t>
  </si>
  <si>
    <t>LD - Bxl-Est</t>
  </si>
  <si>
    <t>Braine - LD</t>
  </si>
  <si>
    <t>LD - Nivelles</t>
  </si>
  <si>
    <t>Ecaussinnes - LD</t>
  </si>
  <si>
    <t>Georgettes - LD</t>
  </si>
  <si>
    <t>LD - Chaumont</t>
  </si>
  <si>
    <t>U13 G BWBC</t>
  </si>
  <si>
    <t>U13 G A Namur</t>
  </si>
  <si>
    <t>U13 G B Namur</t>
  </si>
  <si>
    <t>U15 G BWBC/Namur</t>
  </si>
  <si>
    <t>U11 G Namur/BWBC</t>
  </si>
  <si>
    <t>MA</t>
  </si>
  <si>
    <t>Pays des collines - 5</t>
  </si>
  <si>
    <t>5 - Skill Tournai</t>
  </si>
  <si>
    <t>Mouscron - 5</t>
  </si>
  <si>
    <t>5 - Sp Brussels</t>
  </si>
  <si>
    <t>5 - Binchois</t>
  </si>
  <si>
    <t>Baudour 2 - 5</t>
  </si>
  <si>
    <t>Baudour 1 - 5</t>
  </si>
  <si>
    <t>5 - Capci</t>
  </si>
  <si>
    <t>5 - OTT Tournai</t>
  </si>
  <si>
    <t>Tubize - 5</t>
  </si>
  <si>
    <t>5 - Nivelles</t>
  </si>
  <si>
    <t>Binchois - 5</t>
  </si>
  <si>
    <t>5 - Pays des Collines</t>
  </si>
  <si>
    <t>Skill Tournai - 5</t>
  </si>
  <si>
    <t>5 - Mouscron</t>
  </si>
  <si>
    <t>Sp Brussels - 5</t>
  </si>
  <si>
    <t>5 - Baudour 2</t>
  </si>
  <si>
    <t>5 - Baudour 1</t>
  </si>
  <si>
    <t>Capci - 5</t>
  </si>
  <si>
    <t>OTT Tournai - 5</t>
  </si>
  <si>
    <t>5 - Tubize</t>
  </si>
  <si>
    <t>Nivelles - 5</t>
  </si>
  <si>
    <t>Anhée - 4</t>
  </si>
  <si>
    <t>4 - Charleroi</t>
  </si>
  <si>
    <t>SA 14h45</t>
  </si>
  <si>
    <t>4 - Floor-F</t>
  </si>
  <si>
    <t>BEVC - 4</t>
  </si>
  <si>
    <t>4 - Jemeppe</t>
  </si>
  <si>
    <t>4 - Eagles</t>
  </si>
  <si>
    <t>4 - Lesse &amp; Lhomme B</t>
  </si>
  <si>
    <t>Ciney - 4</t>
  </si>
  <si>
    <t>4 - Lesse &amp; Lhomme A</t>
  </si>
  <si>
    <t>4 - Anhée</t>
  </si>
  <si>
    <t>Charleroi - 4</t>
  </si>
  <si>
    <t>Floor-F - 4</t>
  </si>
  <si>
    <t>4 - BEVC</t>
  </si>
  <si>
    <t>Jemeppe - 4</t>
  </si>
  <si>
    <t>Eagles - 4</t>
  </si>
  <si>
    <t>Lesse &amp; Lhomme B - 4</t>
  </si>
  <si>
    <t>4 - Ciney</t>
  </si>
  <si>
    <t>Lesse &amp; Lhomme A - 4</t>
  </si>
  <si>
    <t>1-2-3/09</t>
  </si>
  <si>
    <t>8-9-10/09</t>
  </si>
  <si>
    <t>15-16-17/09</t>
  </si>
  <si>
    <t>22-23-24/09</t>
  </si>
  <si>
    <t>29-30/09 - 1/10</t>
  </si>
  <si>
    <t>6-7-8/10</t>
  </si>
  <si>
    <t>13-14-15/10</t>
  </si>
  <si>
    <t>20-21-22/10</t>
  </si>
  <si>
    <t>27-28-29/10</t>
  </si>
  <si>
    <t>3-4-5/11</t>
  </si>
  <si>
    <t>10-11-12/11</t>
  </si>
  <si>
    <t>17-18-19/11</t>
  </si>
  <si>
    <t>24-25-26/11</t>
  </si>
  <si>
    <t>1-2-3/12</t>
  </si>
  <si>
    <t>8-9-10/12</t>
  </si>
  <si>
    <t>15-16-17/12</t>
  </si>
  <si>
    <t>22-23-24/12</t>
  </si>
  <si>
    <t>29-30-31/12</t>
  </si>
  <si>
    <t>5-6-7/01</t>
  </si>
  <si>
    <t>12-13-14/01</t>
  </si>
  <si>
    <t>19-20-21/01</t>
  </si>
  <si>
    <t>26-27-28/01</t>
  </si>
  <si>
    <t>2-3-4/02</t>
  </si>
  <si>
    <t>9-10-11/02</t>
  </si>
  <si>
    <t>16-17-18/02</t>
  </si>
  <si>
    <t>23-24-25/02</t>
  </si>
  <si>
    <t>1-2-3/03</t>
  </si>
  <si>
    <t>9-10-11/03</t>
  </si>
  <si>
    <t>16-17-18/03</t>
  </si>
  <si>
    <t>23-24-25/03</t>
  </si>
  <si>
    <t>29-30-31/03</t>
  </si>
  <si>
    <t>4-5-6/05</t>
  </si>
  <si>
    <t>11-12-13/05</t>
  </si>
  <si>
    <t>18-19-20/05</t>
  </si>
  <si>
    <t>25-26-27/05</t>
  </si>
  <si>
    <t>PROVINCIALE 4M (10)</t>
  </si>
  <si>
    <t>6 - Bousval</t>
  </si>
  <si>
    <t>DI 16h15</t>
  </si>
  <si>
    <t>Nivelles - 6</t>
  </si>
  <si>
    <t>6 - Capci</t>
  </si>
  <si>
    <t>Ixelles - 6</t>
  </si>
  <si>
    <t>6 - Jette</t>
  </si>
  <si>
    <t>Sp Brussels D - 6</t>
  </si>
  <si>
    <t>Sp Brussels C - 6</t>
  </si>
  <si>
    <t>6 - BEVC</t>
  </si>
  <si>
    <t>Bousval - 6</t>
  </si>
  <si>
    <t>6 - Sp Brussels D</t>
  </si>
  <si>
    <t>6 - Nivelles</t>
  </si>
  <si>
    <t>Capci - 6</t>
  </si>
  <si>
    <t>6 - Ixelles</t>
  </si>
  <si>
    <t>DI 16h00</t>
  </si>
  <si>
    <t>Jette - 6</t>
  </si>
  <si>
    <t>6 - Sp Brussels C</t>
  </si>
  <si>
    <t>BEVC - 6</t>
  </si>
  <si>
    <t>7 - Rixensart</t>
  </si>
  <si>
    <t>Jette  - 7</t>
  </si>
  <si>
    <t>7 - Phénix K.</t>
  </si>
  <si>
    <t>BEVC F - 7</t>
  </si>
  <si>
    <t>Capci - 7</t>
  </si>
  <si>
    <t>7 - Braine</t>
  </si>
  <si>
    <t>8 - AXIS I</t>
  </si>
  <si>
    <t>DI 8h40</t>
  </si>
  <si>
    <t>DI 8h41</t>
  </si>
  <si>
    <t>DI 8h42</t>
  </si>
  <si>
    <t>DI 8h43</t>
  </si>
  <si>
    <t>Nivelles - 8</t>
  </si>
  <si>
    <t>8 - Jette</t>
  </si>
  <si>
    <t>SA 17h45</t>
  </si>
  <si>
    <t>Eagles - 8</t>
  </si>
  <si>
    <t>Di 8h45</t>
  </si>
  <si>
    <t>8 - Sp Brussels F</t>
  </si>
  <si>
    <t>SA 11h45</t>
  </si>
  <si>
    <t>Sp Brussels - 8</t>
  </si>
  <si>
    <t>8 - Star Ice</t>
  </si>
  <si>
    <t>??</t>
  </si>
  <si>
    <t>Bye - 8</t>
  </si>
  <si>
    <t>8 - Moortebeek</t>
  </si>
  <si>
    <t>DI 14h00</t>
  </si>
  <si>
    <t>Phénix K. - 8</t>
  </si>
  <si>
    <t>8 - Uccle</t>
  </si>
  <si>
    <t>AXIS I - 8</t>
  </si>
  <si>
    <t>8 - Nivelles</t>
  </si>
  <si>
    <t>Jette - 8</t>
  </si>
  <si>
    <t>8 - Eagles</t>
  </si>
  <si>
    <t>DI 12h15</t>
  </si>
  <si>
    <t>Sp Brussels F - 8</t>
  </si>
  <si>
    <t>8 - Sp Brussels E</t>
  </si>
  <si>
    <t>VE 19h30</t>
  </si>
  <si>
    <t>Star Ice - 8</t>
  </si>
  <si>
    <t>8 - BYE</t>
  </si>
  <si>
    <t xml:space="preserve">Moortebeek - 8 </t>
  </si>
  <si>
    <t>8 - Phénix K.</t>
  </si>
  <si>
    <t>DI ??</t>
  </si>
  <si>
    <t>Uccle - 8</t>
  </si>
  <si>
    <t>Villers - 7</t>
  </si>
  <si>
    <t>Phénix K. - 7</t>
  </si>
  <si>
    <t>7 - Chaumont</t>
  </si>
  <si>
    <t>SA 13h30</t>
  </si>
  <si>
    <t>Rixensart - 7</t>
  </si>
  <si>
    <t>7 - Jette</t>
  </si>
  <si>
    <t>BEVC E - 7</t>
  </si>
  <si>
    <t>7 - BEVC F</t>
  </si>
  <si>
    <t>7 - Capci</t>
  </si>
  <si>
    <t>DI 14h45</t>
  </si>
  <si>
    <t>Braine - 7</t>
  </si>
  <si>
    <t>7 - Villers</t>
  </si>
  <si>
    <t>Ancienne - 7</t>
  </si>
  <si>
    <t>AXIS H - 9</t>
  </si>
  <si>
    <t>PROVINCIALE 3M H (8) J</t>
  </si>
  <si>
    <t>PROVINCIALE 3M I (9) V</t>
  </si>
  <si>
    <t>9 - BYE</t>
  </si>
  <si>
    <t>Phénix K. - 9</t>
  </si>
  <si>
    <t>9 - Uccle</t>
  </si>
  <si>
    <t>Moortebeek - 9</t>
  </si>
  <si>
    <t>9 - Star Ice</t>
  </si>
  <si>
    <t>9 - Eagles</t>
  </si>
  <si>
    <t>Nivelles - 9</t>
  </si>
  <si>
    <t>9 - Jette</t>
  </si>
  <si>
    <t>Sp Brussels F - 9</t>
  </si>
  <si>
    <t>9 - Sp Brussels E</t>
  </si>
  <si>
    <t>9 - AXIS H</t>
  </si>
  <si>
    <t>SA ??</t>
  </si>
  <si>
    <t>BYE - 9</t>
  </si>
  <si>
    <t>Bye - 9</t>
  </si>
  <si>
    <t>9 - Phénix K.</t>
  </si>
  <si>
    <t>Uccle - 9</t>
  </si>
  <si>
    <t>9 - Moortebeek</t>
  </si>
  <si>
    <t>Star Ice - 9</t>
  </si>
  <si>
    <t>Eagles - 9</t>
  </si>
  <si>
    <t>9 - Nivelles</t>
  </si>
  <si>
    <t>Jette - 9</t>
  </si>
  <si>
    <t>9 - Sp Brussels F</t>
  </si>
  <si>
    <t>Sp Brussels E - 9</t>
  </si>
  <si>
    <t>Villers - 10</t>
  </si>
  <si>
    <t>10 - BYE</t>
  </si>
  <si>
    <t>Jodoigne - 10</t>
  </si>
  <si>
    <t>10 - Uccle</t>
  </si>
  <si>
    <t>Nivelles - 10</t>
  </si>
  <si>
    <t>10 - Chaumont</t>
  </si>
  <si>
    <t>10 - Rixensart</t>
  </si>
  <si>
    <t>Perwez A - 10</t>
  </si>
  <si>
    <t>10 - Jette</t>
  </si>
  <si>
    <t>Perwez B - 10</t>
  </si>
  <si>
    <t>10 - BEVC</t>
  </si>
  <si>
    <t>10 - Villers</t>
  </si>
  <si>
    <t>BYE -10</t>
  </si>
  <si>
    <t>10 - Jodoigne</t>
  </si>
  <si>
    <t>Uccle - 10</t>
  </si>
  <si>
    <t>10 - Nivelles</t>
  </si>
  <si>
    <t>Chaumont - 10</t>
  </si>
  <si>
    <t>SA 16h00</t>
  </si>
  <si>
    <t>Rixensart - 10</t>
  </si>
  <si>
    <t>10 - Perwez A</t>
  </si>
  <si>
    <t>Jette - 10</t>
  </si>
  <si>
    <t>10 - Perwez B</t>
  </si>
  <si>
    <t>BEVC - 10</t>
  </si>
  <si>
    <t>Rixensart - P3</t>
  </si>
  <si>
    <t>P3 - Chaumont</t>
  </si>
  <si>
    <t>Phénix K. - P3</t>
  </si>
  <si>
    <t>P3 - Villers</t>
  </si>
  <si>
    <t>Ixelles - P3</t>
  </si>
  <si>
    <t>Jette - P3</t>
  </si>
  <si>
    <t>P3 - Star Ice</t>
  </si>
  <si>
    <t>P3 - Rixensart</t>
  </si>
  <si>
    <t>Chaumont - P3</t>
  </si>
  <si>
    <t>P3 - Phénix K.</t>
  </si>
  <si>
    <t>Villers - P3</t>
  </si>
  <si>
    <t>P3 - Ixelles</t>
  </si>
  <si>
    <t>P3 - Jette</t>
  </si>
  <si>
    <t>DI 10h30</t>
  </si>
  <si>
    <t>Star Ice - P3</t>
  </si>
  <si>
    <t>P4 - Limal</t>
  </si>
  <si>
    <t>PROVINCIALE 4 Dames (P4B)</t>
  </si>
  <si>
    <t>Chaumont - P4</t>
  </si>
  <si>
    <t>Eagles - P4</t>
  </si>
  <si>
    <t>P4 - Eagles</t>
  </si>
  <si>
    <t>SA 12h00</t>
  </si>
  <si>
    <t>Rixensart - P4</t>
  </si>
  <si>
    <t>P4 - Perwez</t>
  </si>
  <si>
    <t>Jette - P4</t>
  </si>
  <si>
    <t>Star Ice - P4</t>
  </si>
  <si>
    <t>P4 - Jodoigne</t>
  </si>
  <si>
    <t>P4 - Uccle</t>
  </si>
  <si>
    <t>Tubize - P4</t>
  </si>
  <si>
    <t>P4 - Nivelles</t>
  </si>
  <si>
    <t>DI 9h30</t>
  </si>
  <si>
    <t>Limal - P4</t>
  </si>
  <si>
    <t>P4 - Chaumont</t>
  </si>
  <si>
    <t>DI 11h45</t>
  </si>
  <si>
    <t>P4 - Rixensart</t>
  </si>
  <si>
    <t>Perwez - P4</t>
  </si>
  <si>
    <t>P4 - Jette</t>
  </si>
  <si>
    <t>P4 - Star Ice</t>
  </si>
  <si>
    <t>Jodoigne - P4</t>
  </si>
  <si>
    <t>Uccle - P4</t>
  </si>
  <si>
    <t>P4 - Tubize</t>
  </si>
  <si>
    <t>Nivelles - P4</t>
  </si>
  <si>
    <t>NATIONALE (3)</t>
  </si>
  <si>
    <t>NATIONALE  (2)</t>
  </si>
  <si>
    <t>5-6-7/04</t>
  </si>
  <si>
    <t>12-13-14/04</t>
  </si>
  <si>
    <t>19-20-21/04</t>
  </si>
  <si>
    <t>26-27-28/04</t>
  </si>
  <si>
    <t>P3M H</t>
  </si>
  <si>
    <t>P3M I</t>
  </si>
  <si>
    <t>P4M</t>
  </si>
  <si>
    <t>PROVINCIALE 3M H</t>
  </si>
  <si>
    <t>PROVINCIALE 3M I</t>
  </si>
  <si>
    <t xml:space="preserve">PROVINCIALE 4M 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</si>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</sst>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[$-F800]dddd\,\ mmmm\ dd\,\ yyyy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omic Sans MS"/>
      <family val="4"/>
    </font>
    <font>
      <b/>
      <sz val="10"/>
      <color rgb="FF000000"/>
      <name val="Comic Sans MS"/>
      <family val="4"/>
    </font>
    <font>
      <b/>
      <sz val="8"/>
      <color rgb="FFFF0000"/>
      <name val="Comic Sans MS"/>
      <family val="4"/>
    </font>
    <font>
      <b/>
      <sz val="10"/>
      <color rgb="FFFF0000"/>
      <name val="Comic Sans MS"/>
      <family val="4"/>
    </font>
    <font>
      <sz val="8"/>
      <name val="Calibri"/>
      <family val="2"/>
      <scheme val="minor"/>
    </font>
    <font>
      <b/>
      <sz val="10"/>
      <color theme="1"/>
      <name val="Comic Sans MS"/>
      <family val="4"/>
    </font>
    <font>
      <sz val="9"/>
      <color rgb="FF000000"/>
      <name val="Comic Sans MS"/>
      <family val="4"/>
    </font>
    <font>
      <sz val="11"/>
      <color rgb="FF30303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</font>
    <font>
      <strike/>
      <sz val="11"/>
      <name val="Calibri"/>
      <family val="2"/>
      <scheme val="minor"/>
    </font>
    <font>
      <i/>
      <sz val="11"/>
      <color rgb="FFFF0000"/>
      <name val="Calibri"/>
      <family val="2"/>
    </font>
    <font>
      <i/>
      <sz val="11"/>
      <name val="Calibri"/>
      <family val="2"/>
      <scheme val="minor"/>
    </font>
    <font>
      <sz val="9"/>
      <name val="Comic Sans MS"/>
      <family val="4"/>
    </font>
    <font>
      <sz val="11"/>
      <color rgb="FFFF0000"/>
      <name val="Calibri"/>
      <family val="2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7030A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thick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theme="0" tint="-0.24994659260841701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rgb="FFCCCCCC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indexed="64"/>
      </right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/>
      <bottom style="medium">
        <color theme="0" tint="-0.24994659260841701"/>
      </bottom>
      <diagonal/>
    </border>
    <border>
      <left style="medium">
        <color rgb="FFCCCCCC"/>
      </left>
      <right style="medium">
        <color indexed="64"/>
      </right>
      <top/>
      <bottom style="medium">
        <color theme="0" tint="-0.24994659260841701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/>
      <top style="medium">
        <color indexed="64"/>
      </top>
      <bottom style="medium">
        <color rgb="FFCCCCCC"/>
      </bottom>
      <diagonal/>
    </border>
    <border>
      <left/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CCCCC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theme="1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14" fontId="1" fillId="0" borderId="20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 wrapText="1"/>
    </xf>
    <xf numFmtId="0" fontId="0" fillId="8" borderId="8" xfId="0" applyFill="1" applyBorder="1" applyAlignment="1">
      <alignment horizontal="center" wrapText="1"/>
    </xf>
    <xf numFmtId="164" fontId="0" fillId="9" borderId="0" xfId="0" applyNumberFormat="1" applyFill="1" applyAlignment="1">
      <alignment horizontal="center"/>
    </xf>
    <xf numFmtId="14" fontId="0" fillId="9" borderId="8" xfId="0" applyNumberFormat="1" applyFill="1" applyBorder="1" applyAlignment="1">
      <alignment horizontal="center" wrapText="1"/>
    </xf>
    <xf numFmtId="0" fontId="0" fillId="9" borderId="0" xfId="0" applyFill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0" fontId="9" fillId="8" borderId="0" xfId="0" applyFont="1" applyFill="1" applyAlignment="1">
      <alignment horizontal="center"/>
    </xf>
    <xf numFmtId="0" fontId="0" fillId="8" borderId="13" xfId="0" applyFill="1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4" fillId="8" borderId="16" xfId="0" applyFont="1" applyFill="1" applyBorder="1" applyAlignment="1" applyProtection="1">
      <alignment horizontal="center" vertical="top" wrapText="1"/>
      <protection locked="0"/>
    </xf>
    <xf numFmtId="0" fontId="4" fillId="8" borderId="3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5" fillId="8" borderId="0" xfId="0" applyFont="1" applyFill="1" applyAlignment="1" applyProtection="1">
      <alignment horizontal="center" vertical="top" wrapText="1"/>
      <protection locked="0"/>
    </xf>
    <xf numFmtId="0" fontId="5" fillId="8" borderId="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4" fillId="8" borderId="11" xfId="0" applyFont="1" applyFill="1" applyBorder="1" applyAlignment="1" applyProtection="1">
      <alignment horizontal="center" vertical="top" wrapText="1"/>
      <protection locked="0"/>
    </xf>
    <xf numFmtId="0" fontId="4" fillId="8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8" borderId="14" xfId="0" applyFont="1" applyFill="1" applyBorder="1" applyAlignment="1" applyProtection="1">
      <alignment horizontal="center" vertical="top" wrapText="1"/>
      <protection locked="0"/>
    </xf>
    <xf numFmtId="0" fontId="5" fillId="8" borderId="12" xfId="0" applyFont="1" applyFill="1" applyBorder="1" applyAlignment="1" applyProtection="1">
      <alignment horizontal="center" vertical="top" wrapText="1"/>
      <protection locked="0"/>
    </xf>
    <xf numFmtId="0" fontId="3" fillId="7" borderId="17" xfId="0" applyFont="1" applyFill="1" applyBorder="1" applyAlignment="1" applyProtection="1">
      <alignment horizontal="center" vertical="center" wrapText="1"/>
      <protection locked="0"/>
    </xf>
    <xf numFmtId="0" fontId="3" fillId="7" borderId="18" xfId="0" applyFont="1" applyFill="1" applyBorder="1" applyAlignment="1" applyProtection="1">
      <alignment horizontal="center" vertical="center" wrapText="1"/>
      <protection locked="0"/>
    </xf>
    <xf numFmtId="0" fontId="3" fillId="7" borderId="19" xfId="0" applyFont="1" applyFill="1" applyBorder="1" applyAlignment="1" applyProtection="1">
      <alignment horizontal="center" vertical="center" wrapText="1"/>
      <protection locked="0"/>
    </xf>
    <xf numFmtId="0" fontId="3" fillId="10" borderId="17" xfId="0" applyFont="1" applyFill="1" applyBorder="1" applyAlignment="1" applyProtection="1">
      <alignment horizontal="center" vertical="center" wrapText="1"/>
      <protection locked="0"/>
    </xf>
    <xf numFmtId="0" fontId="3" fillId="10" borderId="18" xfId="0" applyFont="1" applyFill="1" applyBorder="1" applyAlignment="1" applyProtection="1">
      <alignment horizontal="center" vertical="center" wrapText="1"/>
      <protection locked="0"/>
    </xf>
    <xf numFmtId="0" fontId="3" fillId="1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8" borderId="8" xfId="0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14" fontId="0" fillId="0" borderId="28" xfId="0" applyNumberFormat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wrapText="1"/>
    </xf>
    <xf numFmtId="0" fontId="0" fillId="8" borderId="32" xfId="0" applyFill="1" applyBorder="1" applyAlignment="1">
      <alignment horizontal="center" wrapText="1"/>
    </xf>
    <xf numFmtId="0" fontId="0" fillId="8" borderId="34" xfId="0" applyFill="1" applyBorder="1" applyAlignment="1">
      <alignment horizontal="center" wrapText="1"/>
    </xf>
    <xf numFmtId="0" fontId="0" fillId="8" borderId="37" xfId="0" applyFill="1" applyBorder="1" applyAlignment="1">
      <alignment horizontal="center" wrapText="1"/>
    </xf>
    <xf numFmtId="0" fontId="8" fillId="0" borderId="38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4" borderId="39" xfId="0" applyFont="1" applyFill="1" applyBorder="1" applyAlignment="1">
      <alignment vertical="center" wrapText="1"/>
    </xf>
    <xf numFmtId="0" fontId="0" fillId="0" borderId="13" xfId="0" applyBorder="1" applyAlignment="1">
      <alignment horizontal="left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left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left" wrapText="1"/>
    </xf>
    <xf numFmtId="0" fontId="0" fillId="0" borderId="13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Alignment="1">
      <alignment horizontal="center" vertical="center"/>
    </xf>
    <xf numFmtId="0" fontId="0" fillId="8" borderId="28" xfId="0" applyFill="1" applyBorder="1" applyAlignment="1">
      <alignment horizontal="center" wrapText="1"/>
    </xf>
    <xf numFmtId="0" fontId="0" fillId="8" borderId="34" xfId="0" applyFill="1" applyBorder="1" applyAlignment="1" applyProtection="1">
      <alignment horizontal="center" wrapText="1"/>
      <protection locked="0"/>
    </xf>
    <xf numFmtId="0" fontId="0" fillId="8" borderId="37" xfId="0" applyFill="1" applyBorder="1" applyAlignment="1" applyProtection="1">
      <alignment horizontal="center" wrapText="1"/>
      <protection locked="0"/>
    </xf>
    <xf numFmtId="0" fontId="0" fillId="8" borderId="40" xfId="0" applyFill="1" applyBorder="1" applyAlignment="1">
      <alignment horizontal="center" wrapText="1"/>
    </xf>
    <xf numFmtId="0" fontId="0" fillId="8" borderId="41" xfId="0" applyFill="1" applyBorder="1" applyAlignment="1">
      <alignment horizontal="center" wrapText="1"/>
    </xf>
    <xf numFmtId="0" fontId="11" fillId="0" borderId="33" xfId="0" applyFont="1" applyBorder="1" applyAlignment="1" applyProtection="1">
      <alignment wrapText="1"/>
      <protection locked="0"/>
    </xf>
    <xf numFmtId="0" fontId="14" fillId="0" borderId="8" xfId="0" applyFont="1" applyBorder="1" applyAlignment="1" applyProtection="1">
      <alignment wrapText="1"/>
      <protection locked="0"/>
    </xf>
    <xf numFmtId="0" fontId="14" fillId="0" borderId="33" xfId="0" applyFont="1" applyBorder="1" applyAlignment="1" applyProtection="1">
      <alignment wrapText="1"/>
      <protection locked="0"/>
    </xf>
    <xf numFmtId="0" fontId="13" fillId="0" borderId="33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33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left" wrapText="1"/>
      <protection locked="0"/>
    </xf>
    <xf numFmtId="0" fontId="13" fillId="0" borderId="33" xfId="0" applyFont="1" applyBorder="1" applyAlignment="1" applyProtection="1">
      <alignment horizontal="center" wrapText="1"/>
      <protection locked="0"/>
    </xf>
    <xf numFmtId="0" fontId="0" fillId="8" borderId="42" xfId="0" applyFill="1" applyBorder="1" applyAlignment="1">
      <alignment horizontal="center" wrapText="1"/>
    </xf>
    <xf numFmtId="0" fontId="0" fillId="0" borderId="29" xfId="0" applyBorder="1" applyAlignment="1">
      <alignment wrapText="1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 applyProtection="1">
      <alignment horizontal="left" wrapText="1"/>
      <protection locked="0"/>
    </xf>
    <xf numFmtId="164" fontId="0" fillId="0" borderId="0" xfId="0" applyNumberFormat="1" applyAlignment="1">
      <alignment horizontal="left"/>
    </xf>
    <xf numFmtId="0" fontId="12" fillId="0" borderId="46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47" xfId="0" applyBorder="1" applyAlignment="1">
      <alignment horizontal="center"/>
    </xf>
    <xf numFmtId="0" fontId="12" fillId="0" borderId="47" xfId="0" applyFont="1" applyBorder="1" applyAlignment="1">
      <alignment horizontal="center"/>
    </xf>
    <xf numFmtId="14" fontId="0" fillId="9" borderId="28" xfId="0" applyNumberFormat="1" applyFill="1" applyBorder="1" applyAlignment="1">
      <alignment horizontal="center" wrapText="1"/>
    </xf>
    <xf numFmtId="14" fontId="0" fillId="0" borderId="28" xfId="0" applyNumberFormat="1" applyBorder="1" applyAlignment="1">
      <alignment horizontal="center" wrapText="1"/>
    </xf>
    <xf numFmtId="0" fontId="0" fillId="9" borderId="47" xfId="0" applyFill="1" applyBorder="1" applyAlignment="1">
      <alignment horizontal="center"/>
    </xf>
    <xf numFmtId="0" fontId="3" fillId="12" borderId="19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32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horizontal="center" wrapText="1"/>
    </xf>
    <xf numFmtId="0" fontId="0" fillId="0" borderId="51" xfId="0" applyBorder="1" applyAlignment="1">
      <alignment wrapText="1"/>
    </xf>
    <xf numFmtId="0" fontId="0" fillId="8" borderId="12" xfId="0" applyFill="1" applyBorder="1" applyAlignment="1">
      <alignment horizontal="center" wrapText="1"/>
    </xf>
    <xf numFmtId="0" fontId="0" fillId="0" borderId="40" xfId="0" applyBorder="1" applyAlignment="1">
      <alignment wrapText="1"/>
    </xf>
    <xf numFmtId="0" fontId="0" fillId="0" borderId="11" xfId="0" applyBorder="1" applyAlignment="1">
      <alignment wrapText="1"/>
    </xf>
    <xf numFmtId="0" fontId="0" fillId="8" borderId="52" xfId="0" applyFill="1" applyBorder="1" applyAlignment="1">
      <alignment horizontal="center" wrapText="1"/>
    </xf>
    <xf numFmtId="0" fontId="1" fillId="12" borderId="54" xfId="0" applyFont="1" applyFill="1" applyBorder="1" applyAlignment="1">
      <alignment horizontal="center"/>
    </xf>
    <xf numFmtId="0" fontId="1" fillId="12" borderId="55" xfId="0" applyFont="1" applyFill="1" applyBorder="1" applyAlignment="1">
      <alignment horizontal="center"/>
    </xf>
    <xf numFmtId="165" fontId="0" fillId="0" borderId="47" xfId="0" applyNumberFormat="1" applyBorder="1"/>
    <xf numFmtId="165" fontId="0" fillId="0" borderId="56" xfId="0" applyNumberFormat="1" applyBorder="1" applyAlignment="1">
      <alignment horizontal="center"/>
    </xf>
    <xf numFmtId="165" fontId="0" fillId="0" borderId="57" xfId="0" applyNumberFormat="1" applyBorder="1" applyAlignment="1">
      <alignment horizontal="center"/>
    </xf>
    <xf numFmtId="165" fontId="0" fillId="0" borderId="58" xfId="0" applyNumberFormat="1" applyBorder="1" applyAlignment="1">
      <alignment horizontal="center"/>
    </xf>
    <xf numFmtId="165" fontId="0" fillId="0" borderId="59" xfId="0" applyNumberFormat="1" applyBorder="1" applyAlignment="1">
      <alignment horizontal="center"/>
    </xf>
    <xf numFmtId="165" fontId="0" fillId="0" borderId="60" xfId="0" applyNumberForma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3" xfId="0" applyBorder="1"/>
    <xf numFmtId="0" fontId="0" fillId="0" borderId="47" xfId="0" applyBorder="1"/>
    <xf numFmtId="0" fontId="12" fillId="11" borderId="59" xfId="0" applyFont="1" applyFill="1" applyBorder="1" applyAlignment="1">
      <alignment horizontal="center" wrapText="1"/>
    </xf>
    <xf numFmtId="0" fontId="10" fillId="11" borderId="60" xfId="0" applyFont="1" applyFill="1" applyBorder="1" applyAlignment="1">
      <alignment horizontal="center" wrapText="1"/>
    </xf>
    <xf numFmtId="165" fontId="10" fillId="0" borderId="59" xfId="0" applyNumberFormat="1" applyFont="1" applyBorder="1" applyAlignment="1">
      <alignment horizontal="center"/>
    </xf>
    <xf numFmtId="165" fontId="10" fillId="0" borderId="60" xfId="0" applyNumberFormat="1" applyFont="1" applyBorder="1" applyAlignment="1">
      <alignment horizontal="center"/>
    </xf>
    <xf numFmtId="0" fontId="10" fillId="0" borderId="0" xfId="0" applyFont="1"/>
    <xf numFmtId="0" fontId="0" fillId="12" borderId="59" xfId="0" applyFill="1" applyBorder="1" applyAlignment="1">
      <alignment horizontal="center" wrapText="1"/>
    </xf>
    <xf numFmtId="0" fontId="0" fillId="12" borderId="60" xfId="0" applyFill="1" applyBorder="1" applyAlignment="1">
      <alignment horizontal="center" wrapText="1"/>
    </xf>
    <xf numFmtId="0" fontId="1" fillId="12" borderId="59" xfId="0" applyFont="1" applyFill="1" applyBorder="1" applyAlignment="1">
      <alignment horizontal="center" wrapText="1"/>
    </xf>
    <xf numFmtId="0" fontId="11" fillId="12" borderId="60" xfId="0" applyFont="1" applyFill="1" applyBorder="1" applyAlignment="1">
      <alignment horizontal="center" wrapText="1"/>
    </xf>
    <xf numFmtId="165" fontId="0" fillId="12" borderId="59" xfId="0" applyNumberFormat="1" applyFill="1" applyBorder="1" applyAlignment="1">
      <alignment horizontal="center"/>
    </xf>
    <xf numFmtId="165" fontId="0" fillId="12" borderId="60" xfId="0" applyNumberFormat="1" applyFill="1" applyBorder="1" applyAlignment="1">
      <alignment horizontal="center"/>
    </xf>
    <xf numFmtId="165" fontId="11" fillId="12" borderId="59" xfId="0" applyNumberFormat="1" applyFont="1" applyFill="1" applyBorder="1" applyAlignment="1">
      <alignment horizontal="center"/>
    </xf>
    <xf numFmtId="165" fontId="11" fillId="12" borderId="60" xfId="0" applyNumberFormat="1" applyFont="1" applyFill="1" applyBorder="1" applyAlignment="1">
      <alignment horizontal="center"/>
    </xf>
    <xf numFmtId="0" fontId="13" fillId="12" borderId="59" xfId="0" applyFont="1" applyFill="1" applyBorder="1" applyAlignment="1">
      <alignment horizontal="center" wrapText="1"/>
    </xf>
    <xf numFmtId="165" fontId="13" fillId="12" borderId="59" xfId="0" applyNumberFormat="1" applyFont="1" applyFill="1" applyBorder="1" applyAlignment="1">
      <alignment horizontal="center"/>
    </xf>
    <xf numFmtId="0" fontId="0" fillId="0" borderId="64" xfId="0" applyBorder="1" applyAlignment="1" applyProtection="1">
      <alignment wrapText="1"/>
      <protection locked="0"/>
    </xf>
    <xf numFmtId="0" fontId="1" fillId="0" borderId="50" xfId="0" applyFont="1" applyBorder="1" applyAlignment="1" applyProtection="1">
      <alignment wrapText="1"/>
      <protection locked="0"/>
    </xf>
    <xf numFmtId="0" fontId="13" fillId="0" borderId="50" xfId="0" applyFont="1" applyBorder="1" applyAlignment="1" applyProtection="1">
      <alignment wrapText="1"/>
      <protection locked="0"/>
    </xf>
    <xf numFmtId="0" fontId="11" fillId="0" borderId="50" xfId="0" applyFont="1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1" fillId="0" borderId="59" xfId="0" applyFont="1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165" fontId="1" fillId="12" borderId="59" xfId="0" applyNumberFormat="1" applyFont="1" applyFill="1" applyBorder="1" applyAlignment="1">
      <alignment horizontal="center"/>
    </xf>
    <xf numFmtId="0" fontId="2" fillId="14" borderId="17" xfId="0" applyFont="1" applyFill="1" applyBorder="1" applyAlignment="1" applyProtection="1">
      <alignment horizontal="center" vertical="center" wrapText="1"/>
      <protection locked="0"/>
    </xf>
    <xf numFmtId="0" fontId="2" fillId="14" borderId="18" xfId="0" applyFont="1" applyFill="1" applyBorder="1" applyAlignment="1" applyProtection="1">
      <alignment horizontal="center" vertical="center" wrapText="1"/>
      <protection locked="0"/>
    </xf>
    <xf numFmtId="0" fontId="2" fillId="14" borderId="19" xfId="0" applyFont="1" applyFill="1" applyBorder="1" applyAlignment="1" applyProtection="1">
      <alignment horizontal="center" vertical="center" wrapText="1"/>
      <protection locked="0"/>
    </xf>
    <xf numFmtId="20" fontId="11" fillId="0" borderId="33" xfId="0" applyNumberFormat="1" applyFont="1" applyBorder="1" applyAlignment="1" applyProtection="1">
      <alignment horizontal="center" wrapText="1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17" fillId="0" borderId="33" xfId="0" applyFont="1" applyBorder="1" applyAlignment="1" applyProtection="1">
      <alignment horizontal="center" wrapText="1"/>
      <protection locked="0"/>
    </xf>
    <xf numFmtId="0" fontId="17" fillId="0" borderId="8" xfId="0" applyFont="1" applyBorder="1" applyAlignment="1" applyProtection="1">
      <alignment horizontal="left" wrapText="1"/>
      <protection locked="0"/>
    </xf>
    <xf numFmtId="0" fontId="11" fillId="0" borderId="35" xfId="0" applyFont="1" applyBorder="1" applyAlignment="1" applyProtection="1">
      <alignment horizontal="center" wrapText="1"/>
      <protection locked="0"/>
    </xf>
    <xf numFmtId="0" fontId="11" fillId="0" borderId="36" xfId="0" applyFont="1" applyBorder="1" applyAlignment="1" applyProtection="1">
      <alignment horizontal="left" wrapText="1"/>
      <protection locked="0"/>
    </xf>
    <xf numFmtId="0" fontId="19" fillId="0" borderId="33" xfId="0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11" fillId="0" borderId="0" xfId="0" applyFont="1" applyProtection="1">
      <protection locked="0"/>
    </xf>
    <xf numFmtId="0" fontId="11" fillId="0" borderId="35" xfId="0" applyFont="1" applyBorder="1" applyAlignment="1" applyProtection="1">
      <alignment wrapText="1"/>
      <protection locked="0"/>
    </xf>
    <xf numFmtId="0" fontId="11" fillId="0" borderId="36" xfId="0" applyFont="1" applyBorder="1" applyAlignment="1" applyProtection="1">
      <alignment wrapText="1"/>
      <protection locked="0"/>
    </xf>
    <xf numFmtId="0" fontId="3" fillId="7" borderId="27" xfId="0" applyFont="1" applyFill="1" applyBorder="1" applyAlignment="1" applyProtection="1">
      <alignment horizontal="center" vertical="center" wrapText="1"/>
      <protection locked="0"/>
    </xf>
    <xf numFmtId="0" fontId="3" fillId="10" borderId="27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0" fillId="0" borderId="50" xfId="0" applyBorder="1" applyAlignment="1">
      <alignment horizontal="center" wrapText="1"/>
    </xf>
    <xf numFmtId="0" fontId="0" fillId="0" borderId="50" xfId="0" applyBorder="1" applyAlignment="1">
      <alignment horizontal="left" wrapText="1"/>
    </xf>
    <xf numFmtId="0" fontId="1" fillId="0" borderId="50" xfId="0" applyFont="1" applyBorder="1" applyAlignment="1">
      <alignment horizontal="center" wrapText="1"/>
    </xf>
    <xf numFmtId="0" fontId="16" fillId="0" borderId="33" xfId="0" applyFont="1" applyBorder="1" applyAlignment="1" applyProtection="1">
      <alignment wrapText="1"/>
      <protection locked="0"/>
    </xf>
    <xf numFmtId="0" fontId="0" fillId="0" borderId="53" xfId="0" applyBorder="1" applyAlignment="1">
      <alignment horizontal="center" wrapText="1"/>
    </xf>
    <xf numFmtId="0" fontId="0" fillId="0" borderId="53" xfId="0" applyBorder="1" applyAlignment="1">
      <alignment horizontal="left" wrapText="1"/>
    </xf>
    <xf numFmtId="0" fontId="0" fillId="8" borderId="66" xfId="0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top" wrapText="1"/>
      <protection locked="0"/>
    </xf>
    <xf numFmtId="0" fontId="3" fillId="10" borderId="0" xfId="0" applyFont="1" applyFill="1" applyAlignment="1">
      <alignment horizontal="center" vertical="center" wrapText="1"/>
    </xf>
    <xf numFmtId="0" fontId="0" fillId="8" borderId="43" xfId="0" applyFill="1" applyBorder="1" applyAlignment="1">
      <alignment horizontal="center" wrapText="1"/>
    </xf>
    <xf numFmtId="0" fontId="0" fillId="8" borderId="45" xfId="0" applyFill="1" applyBorder="1" applyAlignment="1">
      <alignment horizontal="center" wrapText="1"/>
    </xf>
    <xf numFmtId="0" fontId="0" fillId="0" borderId="67" xfId="0" applyBorder="1" applyAlignment="1">
      <alignment wrapText="1"/>
    </xf>
    <xf numFmtId="0" fontId="0" fillId="0" borderId="68" xfId="0" applyBorder="1" applyAlignment="1">
      <alignment wrapText="1"/>
    </xf>
    <xf numFmtId="0" fontId="0" fillId="8" borderId="48" xfId="0" applyFill="1" applyBorder="1" applyAlignment="1">
      <alignment horizontal="center" wrapText="1"/>
    </xf>
    <xf numFmtId="0" fontId="0" fillId="8" borderId="44" xfId="0" applyFill="1" applyBorder="1" applyAlignment="1">
      <alignment horizontal="center" wrapText="1"/>
    </xf>
    <xf numFmtId="0" fontId="0" fillId="8" borderId="49" xfId="0" applyFill="1" applyBorder="1" applyAlignment="1">
      <alignment horizontal="center" wrapText="1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16" borderId="0" xfId="0" applyFill="1"/>
    <xf numFmtId="0" fontId="0" fillId="16" borderId="0" xfId="0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left" wrapText="1"/>
      <protection locked="0"/>
    </xf>
    <xf numFmtId="0" fontId="11" fillId="0" borderId="51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9" fillId="8" borderId="69" xfId="0" applyFont="1" applyFill="1" applyBorder="1" applyAlignment="1">
      <alignment horizontal="center"/>
    </xf>
    <xf numFmtId="0" fontId="11" fillId="0" borderId="70" xfId="0" applyFont="1" applyBorder="1" applyAlignment="1" applyProtection="1">
      <alignment wrapText="1"/>
      <protection locked="0"/>
    </xf>
    <xf numFmtId="0" fontId="11" fillId="0" borderId="71" xfId="0" applyFont="1" applyBorder="1" applyAlignment="1" applyProtection="1">
      <alignment wrapText="1"/>
      <protection locked="0"/>
    </xf>
    <xf numFmtId="0" fontId="13" fillId="0" borderId="72" xfId="0" applyFont="1" applyBorder="1" applyAlignment="1" applyProtection="1">
      <alignment wrapText="1"/>
      <protection locked="0"/>
    </xf>
    <xf numFmtId="0" fontId="14" fillId="0" borderId="73" xfId="0" applyFont="1" applyBorder="1" applyAlignment="1" applyProtection="1">
      <alignment wrapText="1"/>
      <protection locked="0"/>
    </xf>
    <xf numFmtId="164" fontId="0" fillId="0" borderId="72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164" fontId="0" fillId="0" borderId="73" xfId="0" applyNumberFormat="1" applyBorder="1" applyAlignment="1">
      <alignment horizontal="left"/>
    </xf>
    <xf numFmtId="164" fontId="1" fillId="0" borderId="72" xfId="0" applyNumberFormat="1" applyFont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0" fillId="0" borderId="30" xfId="0" applyBorder="1" applyAlignment="1">
      <alignment horizontal="left" wrapText="1"/>
    </xf>
    <xf numFmtId="0" fontId="0" fillId="0" borderId="43" xfId="0" applyBorder="1" applyAlignment="1">
      <alignment horizontal="center" wrapText="1"/>
    </xf>
    <xf numFmtId="0" fontId="0" fillId="0" borderId="43" xfId="0" applyBorder="1" applyAlignment="1">
      <alignment horizontal="left" wrapText="1"/>
    </xf>
    <xf numFmtId="0" fontId="0" fillId="8" borderId="74" xfId="0" applyFill="1" applyBorder="1" applyAlignment="1">
      <alignment horizontal="center" wrapText="1"/>
    </xf>
    <xf numFmtId="0" fontId="0" fillId="0" borderId="45" xfId="0" applyBorder="1" applyAlignment="1">
      <alignment horizontal="left" wrapText="1"/>
    </xf>
    <xf numFmtId="0" fontId="0" fillId="0" borderId="43" xfId="0" applyBorder="1" applyAlignment="1">
      <alignment wrapText="1"/>
    </xf>
    <xf numFmtId="0" fontId="0" fillId="0" borderId="45" xfId="0" applyBorder="1" applyAlignment="1">
      <alignment wrapText="1"/>
    </xf>
    <xf numFmtId="0" fontId="0" fillId="8" borderId="71" xfId="0" applyFill="1" applyBorder="1" applyAlignment="1">
      <alignment horizontal="center" wrapText="1"/>
    </xf>
    <xf numFmtId="0" fontId="0" fillId="0" borderId="71" xfId="0" applyBorder="1" applyAlignment="1">
      <alignment horizontal="center" wrapText="1"/>
    </xf>
    <xf numFmtId="0" fontId="0" fillId="8" borderId="75" xfId="0" applyFill="1" applyBorder="1" applyAlignment="1">
      <alignment horizontal="center" wrapText="1"/>
    </xf>
    <xf numFmtId="0" fontId="0" fillId="0" borderId="65" xfId="0" applyBorder="1" applyAlignment="1">
      <alignment wrapText="1"/>
    </xf>
    <xf numFmtId="0" fontId="0" fillId="8" borderId="76" xfId="0" applyFill="1" applyBorder="1" applyAlignment="1">
      <alignment horizontal="center" wrapText="1"/>
    </xf>
    <xf numFmtId="0" fontId="0" fillId="0" borderId="77" xfId="0" applyBorder="1" applyAlignment="1">
      <alignment wrapText="1"/>
    </xf>
    <xf numFmtId="0" fontId="0" fillId="0" borderId="51" xfId="0" applyBorder="1" applyAlignment="1">
      <alignment horizontal="left" wrapText="1"/>
    </xf>
    <xf numFmtId="0" fontId="0" fillId="0" borderId="78" xfId="0" applyBorder="1" applyAlignment="1">
      <alignment wrapText="1"/>
    </xf>
    <xf numFmtId="0" fontId="0" fillId="0" borderId="79" xfId="0" applyBorder="1" applyAlignment="1">
      <alignment wrapText="1"/>
    </xf>
    <xf numFmtId="0" fontId="0" fillId="0" borderId="80" xfId="0" applyBorder="1" applyAlignment="1">
      <alignment horizontal="center" wrapText="1"/>
    </xf>
    <xf numFmtId="0" fontId="0" fillId="0" borderId="80" xfId="0" applyBorder="1" applyAlignment="1">
      <alignment horizontal="left" wrapText="1"/>
    </xf>
    <xf numFmtId="0" fontId="0" fillId="8" borderId="81" xfId="0" applyFill="1" applyBorder="1" applyAlignment="1">
      <alignment horizontal="center" wrapText="1"/>
    </xf>
    <xf numFmtId="0" fontId="0" fillId="0" borderId="82" xfId="0" applyBorder="1" applyAlignment="1">
      <alignment horizontal="left" wrapText="1"/>
    </xf>
    <xf numFmtId="0" fontId="0" fillId="0" borderId="80" xfId="0" applyBorder="1" applyAlignment="1">
      <alignment wrapText="1"/>
    </xf>
    <xf numFmtId="0" fontId="0" fillId="0" borderId="82" xfId="0" applyBorder="1" applyAlignment="1">
      <alignment wrapText="1"/>
    </xf>
    <xf numFmtId="0" fontId="0" fillId="8" borderId="80" xfId="0" applyFill="1" applyBorder="1" applyAlignment="1">
      <alignment horizontal="center" wrapText="1"/>
    </xf>
    <xf numFmtId="0" fontId="0" fillId="8" borderId="82" xfId="0" applyFill="1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0" fillId="8" borderId="83" xfId="0" applyFill="1" applyBorder="1" applyAlignment="1">
      <alignment horizontal="center" wrapText="1"/>
    </xf>
    <xf numFmtId="0" fontId="0" fillId="0" borderId="81" xfId="0" applyBorder="1" applyAlignment="1">
      <alignment wrapText="1"/>
    </xf>
    <xf numFmtId="0" fontId="0" fillId="8" borderId="19" xfId="0" applyFill="1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84" xfId="0" applyBorder="1" applyAlignment="1">
      <alignment wrapText="1"/>
    </xf>
    <xf numFmtId="0" fontId="0" fillId="0" borderId="85" xfId="0" applyBorder="1" applyAlignment="1">
      <alignment wrapText="1"/>
    </xf>
    <xf numFmtId="0" fontId="0" fillId="0" borderId="86" xfId="0" applyBorder="1" applyAlignment="1">
      <alignment wrapText="1"/>
    </xf>
    <xf numFmtId="0" fontId="0" fillId="0" borderId="8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7" xfId="0" applyBorder="1" applyAlignment="1">
      <alignment wrapText="1"/>
    </xf>
    <xf numFmtId="0" fontId="2" fillId="14" borderId="27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wrapText="1"/>
      <protection locked="0"/>
    </xf>
    <xf numFmtId="0" fontId="10" fillId="0" borderId="8" xfId="0" applyFont="1" applyBorder="1" applyAlignment="1" applyProtection="1">
      <alignment wrapText="1"/>
      <protection locked="0"/>
    </xf>
    <xf numFmtId="164" fontId="11" fillId="0" borderId="73" xfId="0" applyNumberFormat="1" applyFont="1" applyBorder="1" applyAlignment="1">
      <alignment horizontal="left"/>
    </xf>
    <xf numFmtId="0" fontId="12" fillId="0" borderId="50" xfId="0" applyFont="1" applyBorder="1" applyAlignment="1">
      <alignment horizontal="center" wrapText="1"/>
    </xf>
    <xf numFmtId="0" fontId="10" fillId="0" borderId="50" xfId="0" applyFont="1" applyBorder="1" applyAlignment="1">
      <alignment horizontal="left" wrapText="1"/>
    </xf>
    <xf numFmtId="0" fontId="13" fillId="0" borderId="50" xfId="0" applyFont="1" applyBorder="1" applyAlignment="1">
      <alignment horizontal="center" wrapText="1"/>
    </xf>
    <xf numFmtId="0" fontId="11" fillId="0" borderId="50" xfId="0" applyFont="1" applyBorder="1" applyAlignment="1">
      <alignment horizontal="left" wrapText="1"/>
    </xf>
    <xf numFmtId="0" fontId="12" fillId="0" borderId="33" xfId="0" applyFont="1" applyBorder="1" applyAlignment="1" applyProtection="1">
      <alignment wrapText="1"/>
      <protection locked="0"/>
    </xf>
    <xf numFmtId="0" fontId="12" fillId="0" borderId="72" xfId="0" applyFont="1" applyBorder="1" applyAlignment="1" applyProtection="1">
      <alignment wrapText="1"/>
      <protection locked="0"/>
    </xf>
    <xf numFmtId="0" fontId="21" fillId="0" borderId="73" xfId="0" applyFont="1" applyBorder="1" applyAlignment="1" applyProtection="1">
      <alignment wrapText="1"/>
      <protection locked="0"/>
    </xf>
    <xf numFmtId="0" fontId="10" fillId="0" borderId="33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left" wrapText="1"/>
      <protection locked="0"/>
    </xf>
    <xf numFmtId="0" fontId="10" fillId="0" borderId="50" xfId="0" applyFont="1" applyBorder="1" applyAlignment="1">
      <alignment horizontal="center" wrapText="1"/>
    </xf>
    <xf numFmtId="0" fontId="11" fillId="0" borderId="50" xfId="0" applyFont="1" applyBorder="1" applyAlignment="1">
      <alignment horizontal="center" wrapText="1"/>
    </xf>
    <xf numFmtId="0" fontId="21" fillId="0" borderId="8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9" borderId="0" xfId="0" applyFill="1" applyAlignment="1">
      <alignment horizontal="center" wrapText="1"/>
    </xf>
    <xf numFmtId="0" fontId="0" fillId="9" borderId="47" xfId="0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164" fontId="13" fillId="0" borderId="72" xfId="0" applyNumberFormat="1" applyFont="1" applyBorder="1" applyAlignment="1">
      <alignment horizontal="left"/>
    </xf>
    <xf numFmtId="0" fontId="0" fillId="3" borderId="0" xfId="0" applyFill="1"/>
    <xf numFmtId="0" fontId="0" fillId="10" borderId="0" xfId="0" applyFill="1"/>
    <xf numFmtId="0" fontId="22" fillId="0" borderId="8" xfId="0" applyFont="1" applyBorder="1" applyAlignment="1" applyProtection="1">
      <alignment horizontal="left" wrapText="1"/>
      <protection locked="0"/>
    </xf>
    <xf numFmtId="0" fontId="2" fillId="14" borderId="88" xfId="0" applyFont="1" applyFill="1" applyBorder="1" applyAlignment="1" applyProtection="1">
      <alignment horizontal="center" vertical="center" wrapText="1"/>
      <protection locked="0"/>
    </xf>
    <xf numFmtId="0" fontId="2" fillId="14" borderId="0" xfId="0" applyFont="1" applyFill="1" applyAlignment="1" applyProtection="1">
      <alignment horizontal="center" vertical="center" wrapText="1"/>
      <protection locked="0"/>
    </xf>
    <xf numFmtId="0" fontId="2" fillId="2" borderId="8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7" fillId="3" borderId="8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89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Alignment="1" applyProtection="1">
      <alignment horizontal="center" vertical="top" wrapText="1"/>
      <protection locked="0"/>
    </xf>
    <xf numFmtId="0" fontId="3" fillId="7" borderId="88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Alignment="1" applyProtection="1">
      <alignment horizontal="center" vertical="center" wrapText="1"/>
      <protection locked="0"/>
    </xf>
    <xf numFmtId="0" fontId="3" fillId="7" borderId="89" xfId="0" applyFont="1" applyFill="1" applyBorder="1" applyAlignment="1" applyProtection="1">
      <alignment horizontal="center" vertical="center" wrapText="1"/>
      <protection locked="0"/>
    </xf>
    <xf numFmtId="0" fontId="3" fillId="10" borderId="88" xfId="0" applyFont="1" applyFill="1" applyBorder="1" applyAlignment="1" applyProtection="1">
      <alignment horizontal="center" vertical="center" wrapText="1"/>
      <protection locked="0"/>
    </xf>
    <xf numFmtId="0" fontId="3" fillId="10" borderId="0" xfId="0" applyFont="1" applyFill="1" applyAlignment="1" applyProtection="1">
      <alignment horizontal="center" vertical="center" wrapText="1"/>
      <protection locked="0"/>
    </xf>
    <xf numFmtId="0" fontId="3" fillId="10" borderId="89" xfId="0" applyFont="1" applyFill="1" applyBorder="1" applyAlignment="1" applyProtection="1">
      <alignment horizontal="center" vertical="center" wrapText="1"/>
      <protection locked="0"/>
    </xf>
    <xf numFmtId="0" fontId="3" fillId="12" borderId="26" xfId="0" applyFont="1" applyFill="1" applyBorder="1" applyAlignment="1" applyProtection="1">
      <alignment horizontal="center" vertical="center" wrapText="1"/>
      <protection locked="0"/>
    </xf>
    <xf numFmtId="0" fontId="3" fillId="1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64" fontId="11" fillId="0" borderId="72" xfId="0" applyNumberFormat="1" applyFont="1" applyBorder="1" applyAlignment="1">
      <alignment horizontal="center"/>
    </xf>
    <xf numFmtId="0" fontId="0" fillId="12" borderId="0" xfId="0" applyFill="1"/>
    <xf numFmtId="0" fontId="0" fillId="3" borderId="0" xfId="0" applyFill="1" applyAlignment="1">
      <alignment horizontal="center"/>
    </xf>
    <xf numFmtId="0" fontId="13" fillId="0" borderId="50" xfId="0" applyFont="1" applyBorder="1" applyAlignment="1">
      <alignment horizontal="left" wrapText="1"/>
    </xf>
    <xf numFmtId="0" fontId="0" fillId="13" borderId="0" xfId="0" applyFill="1"/>
    <xf numFmtId="0" fontId="0" fillId="17" borderId="0" xfId="0" applyFill="1"/>
    <xf numFmtId="0" fontId="11" fillId="11" borderId="8" xfId="0" applyFont="1" applyFill="1" applyBorder="1" applyAlignment="1" applyProtection="1">
      <alignment wrapText="1"/>
      <protection locked="0"/>
    </xf>
    <xf numFmtId="0" fontId="1" fillId="13" borderId="17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/>
    </xf>
    <xf numFmtId="0" fontId="23" fillId="0" borderId="33" xfId="0" applyFont="1" applyBorder="1" applyAlignment="1" applyProtection="1">
      <alignment horizontal="center" wrapText="1"/>
      <protection locked="0"/>
    </xf>
    <xf numFmtId="0" fontId="1" fillId="12" borderId="0" xfId="0" applyFont="1" applyFill="1" applyAlignment="1">
      <alignment horizontal="center"/>
    </xf>
    <xf numFmtId="165" fontId="0" fillId="0" borderId="90" xfId="0" applyNumberForma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0" fillId="0" borderId="60" xfId="0" applyFont="1" applyBorder="1" applyAlignment="1">
      <alignment horizontal="center" wrapText="1"/>
    </xf>
    <xf numFmtId="0" fontId="11" fillId="0" borderId="60" xfId="0" applyFont="1" applyBorder="1" applyAlignment="1">
      <alignment horizontal="center" wrapText="1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49" fontId="11" fillId="0" borderId="59" xfId="0" applyNumberFormat="1" applyFont="1" applyBorder="1" applyAlignment="1">
      <alignment horizontal="center" wrapText="1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59" xfId="0" applyBorder="1"/>
    <xf numFmtId="0" fontId="0" fillId="0" borderId="91" xfId="0" applyBorder="1"/>
    <xf numFmtId="49" fontId="0" fillId="0" borderId="59" xfId="0" applyNumberFormat="1" applyBorder="1" applyAlignment="1">
      <alignment horizontal="center" wrapText="1"/>
    </xf>
    <xf numFmtId="49" fontId="10" fillId="0" borderId="59" xfId="0" applyNumberFormat="1" applyFont="1" applyBorder="1" applyAlignment="1">
      <alignment horizontal="center" wrapText="1"/>
    </xf>
    <xf numFmtId="165" fontId="0" fillId="0" borderId="61" xfId="0" applyNumberFormat="1" applyBorder="1" applyAlignment="1">
      <alignment horizontal="center"/>
    </xf>
    <xf numFmtId="165" fontId="0" fillId="0" borderId="62" xfId="0" applyNumberForma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165" fontId="0" fillId="0" borderId="0" xfId="0" applyNumberFormat="1"/>
    <xf numFmtId="0" fontId="13" fillId="0" borderId="8" xfId="0" applyFont="1" applyBorder="1" applyAlignment="1" applyProtection="1">
      <alignment wrapText="1"/>
      <protection locked="0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>
      <alignment horizontal="center" wrapText="1"/>
    </xf>
    <xf numFmtId="0" fontId="0" fillId="0" borderId="29" xfId="0" applyBorder="1" applyAlignment="1" applyProtection="1">
      <alignment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16" borderId="17" xfId="0" applyFont="1" applyFill="1" applyBorder="1" applyAlignment="1" applyProtection="1">
      <alignment horizontal="center" vertical="center" wrapText="1"/>
      <protection locked="0"/>
    </xf>
    <xf numFmtId="0" fontId="3" fillId="16" borderId="18" xfId="0" applyFont="1" applyFill="1" applyBorder="1" applyAlignment="1" applyProtection="1">
      <alignment horizontal="center" vertical="center" wrapText="1"/>
      <protection locked="0"/>
    </xf>
    <xf numFmtId="0" fontId="0" fillId="8" borderId="93" xfId="0" applyFill="1" applyBorder="1" applyAlignment="1">
      <alignment horizontal="center" wrapText="1"/>
    </xf>
    <xf numFmtId="0" fontId="3" fillId="0" borderId="9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95" xfId="0" applyBorder="1" applyAlignment="1" applyProtection="1">
      <alignment wrapText="1"/>
      <protection locked="0"/>
    </xf>
    <xf numFmtId="0" fontId="0" fillId="0" borderId="48" xfId="0" applyBorder="1" applyAlignment="1" applyProtection="1">
      <alignment wrapText="1"/>
      <protection locked="0"/>
    </xf>
    <xf numFmtId="0" fontId="0" fillId="0" borderId="96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1" fillId="0" borderId="96" xfId="0" applyFont="1" applyBorder="1" applyAlignment="1" applyProtection="1">
      <alignment wrapText="1"/>
      <protection locked="0"/>
    </xf>
    <xf numFmtId="0" fontId="1" fillId="0" borderId="49" xfId="0" applyFont="1" applyBorder="1" applyAlignment="1" applyProtection="1">
      <alignment wrapText="1"/>
      <protection locked="0"/>
    </xf>
    <xf numFmtId="0" fontId="13" fillId="0" borderId="96" xfId="0" applyFont="1" applyBorder="1" applyAlignment="1" applyProtection="1">
      <alignment wrapText="1"/>
      <protection locked="0"/>
    </xf>
    <xf numFmtId="0" fontId="13" fillId="0" borderId="49" xfId="0" applyFont="1" applyBorder="1" applyAlignment="1" applyProtection="1">
      <alignment wrapText="1"/>
      <protection locked="0"/>
    </xf>
    <xf numFmtId="0" fontId="11" fillId="0" borderId="96" xfId="0" applyFont="1" applyBorder="1" applyAlignment="1" applyProtection="1">
      <alignment wrapText="1"/>
      <protection locked="0"/>
    </xf>
    <xf numFmtId="0" fontId="11" fillId="0" borderId="49" xfId="0" applyFont="1" applyBorder="1" applyAlignment="1" applyProtection="1">
      <alignment wrapText="1"/>
      <protection locked="0"/>
    </xf>
    <xf numFmtId="0" fontId="0" fillId="0" borderId="97" xfId="0" applyBorder="1" applyAlignment="1" applyProtection="1">
      <alignment wrapText="1"/>
      <protection locked="0"/>
    </xf>
    <xf numFmtId="0" fontId="0" fillId="0" borderId="98" xfId="0" applyBorder="1" applyAlignment="1" applyProtection="1">
      <alignment wrapText="1"/>
      <protection locked="0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3" fillId="16" borderId="19" xfId="0" applyFont="1" applyFill="1" applyBorder="1" applyAlignment="1" applyProtection="1">
      <alignment horizontal="center" vertical="center" wrapText="1"/>
      <protection locked="0"/>
    </xf>
    <xf numFmtId="0" fontId="3" fillId="0" borderId="100" xfId="0" applyFont="1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1" fillId="0" borderId="33" xfId="0" applyFont="1" applyBorder="1" applyAlignment="1" applyProtection="1">
      <alignment wrapText="1"/>
      <protection locked="0"/>
    </xf>
    <xf numFmtId="0" fontId="1" fillId="0" borderId="34" xfId="0" applyFont="1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9" xfId="0" applyBorder="1" applyAlignment="1">
      <alignment horizontal="center" wrapText="1"/>
    </xf>
    <xf numFmtId="0" fontId="3" fillId="5" borderId="99" xfId="0" applyFont="1" applyFill="1" applyBorder="1" applyAlignment="1" applyProtection="1">
      <alignment vertical="center" wrapText="1"/>
      <protection locked="0"/>
    </xf>
    <xf numFmtId="0" fontId="3" fillId="5" borderId="99" xfId="0" applyFont="1" applyFill="1" applyBorder="1" applyAlignment="1" applyProtection="1">
      <alignment horizontal="center" vertical="center" wrapText="1"/>
      <protection locked="0"/>
    </xf>
    <xf numFmtId="0" fontId="3" fillId="15" borderId="17" xfId="0" applyFont="1" applyFill="1" applyBorder="1" applyAlignment="1" applyProtection="1">
      <alignment horizontal="center" vertical="center" wrapText="1"/>
      <protection locked="0"/>
    </xf>
    <xf numFmtId="0" fontId="3" fillId="15" borderId="18" xfId="0" applyFont="1" applyFill="1" applyBorder="1" applyAlignment="1" applyProtection="1">
      <alignment horizontal="center" vertical="center" wrapText="1"/>
      <protection locked="0"/>
    </xf>
    <xf numFmtId="0" fontId="3" fillId="15" borderId="19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70" xfId="0" applyBorder="1" applyAlignment="1" applyProtection="1">
      <alignment wrapText="1"/>
      <protection locked="0"/>
    </xf>
    <xf numFmtId="0" fontId="13" fillId="0" borderId="34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34" xfId="0" applyFont="1" applyBorder="1" applyAlignment="1" applyProtection="1">
      <alignment wrapText="1"/>
      <protection locked="0"/>
    </xf>
    <xf numFmtId="0" fontId="24" fillId="0" borderId="96" xfId="0" applyFont="1" applyBorder="1" applyAlignment="1" applyProtection="1">
      <alignment wrapText="1"/>
      <protection locked="0"/>
    </xf>
    <xf numFmtId="0" fontId="24" fillId="0" borderId="49" xfId="0" applyFont="1" applyBorder="1" applyAlignment="1" applyProtection="1">
      <alignment wrapText="1"/>
      <protection locked="0"/>
    </xf>
    <xf numFmtId="0" fontId="25" fillId="0" borderId="96" xfId="0" applyFont="1" applyBorder="1" applyAlignment="1" applyProtection="1">
      <alignment wrapText="1"/>
      <protection locked="0"/>
    </xf>
    <xf numFmtId="0" fontId="25" fillId="0" borderId="49" xfId="0" applyFont="1" applyBorder="1" applyAlignment="1" applyProtection="1">
      <alignment wrapText="1"/>
      <protection locked="0"/>
    </xf>
    <xf numFmtId="0" fontId="25" fillId="0" borderId="33" xfId="0" applyFont="1" applyBorder="1" applyAlignment="1" applyProtection="1">
      <alignment wrapText="1"/>
      <protection locked="0"/>
    </xf>
    <xf numFmtId="0" fontId="25" fillId="0" borderId="34" xfId="0" applyFont="1" applyBorder="1" applyAlignment="1" applyProtection="1">
      <alignment wrapText="1"/>
      <protection locked="0"/>
    </xf>
    <xf numFmtId="0" fontId="24" fillId="0" borderId="33" xfId="0" applyFont="1" applyBorder="1" applyAlignment="1" applyProtection="1">
      <alignment wrapText="1"/>
      <protection locked="0"/>
    </xf>
    <xf numFmtId="0" fontId="24" fillId="0" borderId="34" xfId="0" applyFont="1" applyBorder="1" applyAlignment="1" applyProtection="1">
      <alignment wrapText="1"/>
      <protection locked="0"/>
    </xf>
    <xf numFmtId="0" fontId="25" fillId="0" borderId="50" xfId="0" applyFont="1" applyBorder="1" applyAlignment="1" applyProtection="1">
      <alignment wrapText="1"/>
      <protection locked="0"/>
    </xf>
    <xf numFmtId="0" fontId="16" fillId="0" borderId="8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26" fillId="0" borderId="8" xfId="0" applyFont="1" applyBorder="1" applyAlignment="1" applyProtection="1">
      <alignment wrapText="1"/>
      <protection locked="0"/>
    </xf>
    <xf numFmtId="0" fontId="24" fillId="0" borderId="33" xfId="0" applyFont="1" applyBorder="1" applyAlignment="1" applyProtection="1">
      <alignment horizontal="center" wrapText="1"/>
      <protection locked="0"/>
    </xf>
    <xf numFmtId="0" fontId="24" fillId="0" borderId="8" xfId="0" applyFont="1" applyBorder="1" applyAlignment="1" applyProtection="1">
      <alignment horizontal="left" wrapText="1"/>
      <protection locked="0"/>
    </xf>
    <xf numFmtId="0" fontId="25" fillId="0" borderId="33" xfId="0" applyFont="1" applyBorder="1" applyAlignment="1" applyProtection="1">
      <alignment horizontal="center" wrapText="1"/>
      <protection locked="0"/>
    </xf>
    <xf numFmtId="0" fontId="25" fillId="0" borderId="8" xfId="0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7" fillId="0" borderId="96" xfId="0" applyFont="1" applyBorder="1" applyAlignment="1" applyProtection="1">
      <alignment wrapText="1"/>
      <protection locked="0"/>
    </xf>
    <xf numFmtId="0" fontId="27" fillId="0" borderId="49" xfId="0" applyFont="1" applyBorder="1" applyAlignment="1" applyProtection="1">
      <alignment wrapText="1"/>
      <protection locked="0"/>
    </xf>
    <xf numFmtId="14" fontId="0" fillId="13" borderId="28" xfId="0" applyNumberFormat="1" applyFill="1" applyBorder="1" applyAlignment="1" applyProtection="1">
      <alignment horizontal="center" wrapText="1"/>
      <protection locked="0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14" fontId="8" fillId="0" borderId="39" xfId="0" applyNumberFormat="1" applyFont="1" applyBorder="1" applyAlignment="1">
      <alignment horizontal="left" vertical="center" wrapText="1"/>
    </xf>
    <xf numFmtId="14" fontId="20" fillId="0" borderId="39" xfId="0" applyNumberFormat="1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wrapText="1"/>
    </xf>
    <xf numFmtId="0" fontId="11" fillId="0" borderId="72" xfId="0" applyFont="1" applyBorder="1" applyAlignment="1" applyProtection="1">
      <alignment wrapText="1"/>
      <protection locked="0"/>
    </xf>
    <xf numFmtId="164" fontId="1" fillId="0" borderId="73" xfId="0" applyNumberFormat="1" applyFont="1" applyBorder="1" applyAlignment="1">
      <alignment horizontal="left"/>
    </xf>
    <xf numFmtId="0" fontId="0" fillId="8" borderId="101" xfId="0" applyFill="1" applyBorder="1" applyAlignment="1">
      <alignment horizontal="center" wrapText="1"/>
    </xf>
    <xf numFmtId="0" fontId="0" fillId="0" borderId="101" xfId="0" applyBorder="1" applyAlignment="1" applyProtection="1">
      <alignment horizontal="center" wrapText="1"/>
      <protection locked="0"/>
    </xf>
    <xf numFmtId="0" fontId="4" fillId="8" borderId="54" xfId="0" applyFont="1" applyFill="1" applyBorder="1" applyAlignment="1" applyProtection="1">
      <alignment horizontal="center" vertical="top" wrapText="1"/>
      <protection locked="0"/>
    </xf>
    <xf numFmtId="0" fontId="4" fillId="8" borderId="93" xfId="0" applyFont="1" applyFill="1" applyBorder="1" applyAlignment="1" applyProtection="1">
      <alignment horizontal="center" vertical="top" wrapText="1"/>
      <protection locked="0"/>
    </xf>
    <xf numFmtId="0" fontId="4" fillId="0" borderId="102" xfId="0" applyFont="1" applyBorder="1" applyAlignment="1" applyProtection="1">
      <alignment horizontal="center" vertical="top" wrapText="1"/>
      <protection locked="0"/>
    </xf>
    <xf numFmtId="0" fontId="4" fillId="0" borderId="93" xfId="0" applyFont="1" applyBorder="1" applyAlignment="1" applyProtection="1">
      <alignment horizontal="center" vertical="top" wrapText="1"/>
      <protection locked="0"/>
    </xf>
    <xf numFmtId="0" fontId="5" fillId="8" borderId="93" xfId="0" applyFont="1" applyFill="1" applyBorder="1" applyAlignment="1" applyProtection="1">
      <alignment horizontal="center" vertical="top" wrapText="1"/>
      <protection locked="0"/>
    </xf>
    <xf numFmtId="0" fontId="5" fillId="8" borderId="41" xfId="0" applyFont="1" applyFill="1" applyBorder="1" applyAlignment="1" applyProtection="1">
      <alignment horizontal="center" vertical="top" wrapText="1"/>
      <protection locked="0"/>
    </xf>
    <xf numFmtId="0" fontId="11" fillId="3" borderId="33" xfId="0" applyFont="1" applyFill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wrapText="1"/>
      <protection locked="0"/>
    </xf>
    <xf numFmtId="0" fontId="3" fillId="5" borderId="25" xfId="0" applyFont="1" applyFill="1" applyBorder="1" applyAlignment="1" applyProtection="1">
      <alignment horizontal="center" vertical="center" wrapText="1"/>
      <protection locked="0"/>
    </xf>
    <xf numFmtId="0" fontId="3" fillId="5" borderId="26" xfId="0" applyFont="1" applyFill="1" applyBorder="1" applyAlignment="1" applyProtection="1">
      <alignment horizontal="center" vertical="center" wrapText="1"/>
      <protection locked="0"/>
    </xf>
    <xf numFmtId="0" fontId="3" fillId="5" borderId="27" xfId="0" applyFont="1" applyFill="1" applyBorder="1" applyAlignment="1" applyProtection="1">
      <alignment horizontal="center" vertical="center" wrapText="1"/>
      <protection locked="0"/>
    </xf>
    <xf numFmtId="0" fontId="3" fillId="15" borderId="25" xfId="0" applyFont="1" applyFill="1" applyBorder="1" applyAlignment="1" applyProtection="1">
      <alignment horizontal="center" vertical="center" wrapText="1"/>
      <protection locked="0"/>
    </xf>
    <xf numFmtId="0" fontId="3" fillId="15" borderId="26" xfId="0" applyFont="1" applyFill="1" applyBorder="1" applyAlignment="1" applyProtection="1">
      <alignment horizontal="center" vertical="center" wrapText="1"/>
      <protection locked="0"/>
    </xf>
    <xf numFmtId="0" fontId="3" fillId="15" borderId="27" xfId="0" applyFont="1" applyFill="1" applyBorder="1" applyAlignment="1" applyProtection="1">
      <alignment horizontal="center" vertical="center" wrapText="1"/>
      <protection locked="0"/>
    </xf>
    <xf numFmtId="0" fontId="3" fillId="16" borderId="25" xfId="0" applyFont="1" applyFill="1" applyBorder="1" applyAlignment="1" applyProtection="1">
      <alignment horizontal="center" vertical="center" wrapText="1"/>
      <protection locked="0"/>
    </xf>
    <xf numFmtId="0" fontId="3" fillId="16" borderId="26" xfId="0" applyFont="1" applyFill="1" applyBorder="1" applyAlignment="1" applyProtection="1">
      <alignment horizontal="center" vertical="center" wrapText="1"/>
      <protection locked="0"/>
    </xf>
    <xf numFmtId="0" fontId="3" fillId="16" borderId="27" xfId="0" applyFont="1" applyFill="1" applyBorder="1" applyAlignment="1" applyProtection="1">
      <alignment horizontal="center" vertical="center" wrapText="1"/>
      <protection locked="0"/>
    </xf>
    <xf numFmtId="0" fontId="3" fillId="10" borderId="22" xfId="0" applyFont="1" applyFill="1" applyBorder="1" applyAlignment="1" applyProtection="1">
      <alignment horizontal="center" vertical="center" wrapText="1"/>
      <protection locked="0"/>
    </xf>
    <xf numFmtId="0" fontId="3" fillId="10" borderId="21" xfId="0" applyFont="1" applyFill="1" applyBorder="1" applyAlignment="1" applyProtection="1">
      <alignment horizontal="center" vertical="center" wrapText="1"/>
      <protection locked="0"/>
    </xf>
    <xf numFmtId="0" fontId="2" fillId="14" borderId="25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27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3" fillId="7" borderId="21" xfId="0" applyFont="1" applyFill="1" applyBorder="1" applyAlignment="1" applyProtection="1">
      <alignment horizontal="center" vertical="center" wrapText="1"/>
      <protection locked="0"/>
    </xf>
    <xf numFmtId="0" fontId="3" fillId="7" borderId="23" xfId="0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/>
    </xf>
    <xf numFmtId="0" fontId="1" fillId="12" borderId="19" xfId="0" applyFont="1" applyFill="1" applyBorder="1" applyAlignment="1">
      <alignment horizontal="center"/>
    </xf>
    <xf numFmtId="0" fontId="1" fillId="13" borderId="17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/>
    </xf>
    <xf numFmtId="0" fontId="0" fillId="0" borderId="31" xfId="0" applyFill="1" applyBorder="1" applyAlignment="1">
      <alignment horizontal="left" wrapText="1"/>
    </xf>
    <xf numFmtId="164" fontId="0" fillId="3" borderId="0" xfId="0" applyNumberFormat="1" applyFill="1" applyAlignment="1">
      <alignment horizontal="center"/>
    </xf>
    <xf numFmtId="14" fontId="0" fillId="3" borderId="28" xfId="0" applyNumberFormat="1" applyFill="1" applyBorder="1" applyAlignment="1" applyProtection="1">
      <alignment horizontal="center" wrapText="1"/>
      <protection locked="0"/>
    </xf>
    <xf numFmtId="0" fontId="11" fillId="3" borderId="33" xfId="0" applyFont="1" applyFill="1" applyBorder="1" applyAlignment="1" applyProtection="1">
      <alignment horizontal="center" wrapText="1"/>
      <protection locked="0"/>
    </xf>
    <xf numFmtId="0" fontId="11" fillId="3" borderId="8" xfId="0" applyFont="1" applyFill="1" applyBorder="1" applyAlignment="1" applyProtection="1">
      <alignment horizontal="left" wrapText="1"/>
      <protection locked="0"/>
    </xf>
    <xf numFmtId="0" fontId="0" fillId="3" borderId="34" xfId="0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28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0" fillId="3" borderId="50" xfId="0" applyFill="1" applyBorder="1" applyAlignment="1">
      <alignment horizontal="left" wrapText="1"/>
    </xf>
    <xf numFmtId="0" fontId="0" fillId="3" borderId="14" xfId="0" applyFill="1" applyBorder="1" applyAlignment="1">
      <alignment horizontal="center" wrapText="1"/>
    </xf>
    <xf numFmtId="0" fontId="0" fillId="3" borderId="96" xfId="0" applyFill="1" applyBorder="1" applyAlignment="1" applyProtection="1">
      <alignment wrapText="1"/>
      <protection locked="0"/>
    </xf>
    <xf numFmtId="0" fontId="0" fillId="3" borderId="49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wrapText="1"/>
    </xf>
    <xf numFmtId="0" fontId="0" fillId="3" borderId="50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1" fillId="3" borderId="103" xfId="0" applyFont="1" applyFill="1" applyBorder="1" applyAlignment="1">
      <alignment horizontal="center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1</xdr:row>
      <xdr:rowOff>180975</xdr:rowOff>
    </xdr:from>
    <xdr:to>
      <xdr:col>10</xdr:col>
      <xdr:colOff>428336</xdr:colOff>
      <xdr:row>9</xdr:row>
      <xdr:rowOff>76023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19DD0827-DD48-40A9-8E1A-3C8CC5AC3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371475"/>
          <a:ext cx="2314286" cy="1419048"/>
        </a:xfrm>
        <a:prstGeom prst="rect">
          <a:avLst/>
        </a:prstGeom>
      </xdr:spPr>
    </xdr:pic>
    <xdr:clientData/>
  </xdr:twoCellAnchor>
  <xdr:twoCellAnchor>
    <xdr:from>
      <xdr:col>5</xdr:col>
      <xdr:colOff>123825</xdr:colOff>
      <xdr:row>4</xdr:row>
      <xdr:rowOff>66675</xdr:rowOff>
    </xdr:from>
    <xdr:to>
      <xdr:col>8</xdr:col>
      <xdr:colOff>409575</xdr:colOff>
      <xdr:row>6</xdr:row>
      <xdr:rowOff>76200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xmlns="" id="{CFA91D76-2A78-43A5-87D4-0904186A9853}"/>
            </a:ext>
          </a:extLst>
        </xdr:cNvPr>
        <xdr:cNvCxnSpPr/>
      </xdr:nvCxnSpPr>
      <xdr:spPr>
        <a:xfrm>
          <a:off x="3933825" y="828675"/>
          <a:ext cx="2571750" cy="390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orge\Desktop\Axis%20Guibertin\Saison%202022-2023\Calendrier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"/>
      <sheetName val="Réservations vendredi"/>
      <sheetName val="Réservations samedi"/>
      <sheetName val="Réservations dimanche"/>
      <sheetName val="Weekend"/>
      <sheetName val="Bilan réservations"/>
      <sheetName val="Calendrier Loisirs"/>
      <sheetName val="Feuil1"/>
    </sheetNames>
    <sheetDataSet>
      <sheetData sheetId="0">
        <row r="1">
          <cell r="F1">
            <v>0</v>
          </cell>
          <cell r="AL1">
            <v>0</v>
          </cell>
          <cell r="AO1">
            <v>0</v>
          </cell>
        </row>
        <row r="2">
          <cell r="C2" t="str">
            <v>Jour</v>
          </cell>
          <cell r="F2" t="str">
            <v>M</v>
          </cell>
          <cell r="AL2" t="str">
            <v>T</v>
          </cell>
          <cell r="AO2" t="str">
            <v>T</v>
          </cell>
        </row>
        <row r="3">
          <cell r="C3" t="str">
            <v>Ven</v>
          </cell>
          <cell r="F3">
            <v>0</v>
          </cell>
          <cell r="AL3" t="str">
            <v/>
          </cell>
          <cell r="AO3" t="str">
            <v/>
          </cell>
        </row>
        <row r="4">
          <cell r="C4" t="str">
            <v>Sam</v>
          </cell>
          <cell r="F4">
            <v>0</v>
          </cell>
          <cell r="AL4" t="str">
            <v/>
          </cell>
          <cell r="AO4" t="str">
            <v/>
          </cell>
        </row>
        <row r="5">
          <cell r="C5" t="str">
            <v>Dim</v>
          </cell>
          <cell r="F5">
            <v>0</v>
          </cell>
          <cell r="AL5" t="str">
            <v/>
          </cell>
          <cell r="AO5" t="str">
            <v/>
          </cell>
        </row>
        <row r="6">
          <cell r="C6">
            <v>44809</v>
          </cell>
          <cell r="F6">
            <v>0</v>
          </cell>
          <cell r="AL6" t="str">
            <v/>
          </cell>
          <cell r="AO6" t="str">
            <v/>
          </cell>
        </row>
        <row r="7">
          <cell r="C7">
            <v>44810</v>
          </cell>
          <cell r="F7">
            <v>0</v>
          </cell>
          <cell r="AL7" t="str">
            <v/>
          </cell>
          <cell r="AO7" t="str">
            <v/>
          </cell>
        </row>
        <row r="8">
          <cell r="C8">
            <v>44811</v>
          </cell>
          <cell r="F8">
            <v>0</v>
          </cell>
          <cell r="AL8" t="str">
            <v/>
          </cell>
          <cell r="AO8" t="str">
            <v/>
          </cell>
        </row>
        <row r="9">
          <cell r="C9">
            <v>44812</v>
          </cell>
          <cell r="F9">
            <v>0</v>
          </cell>
          <cell r="AL9" t="str">
            <v/>
          </cell>
          <cell r="AO9" t="str">
            <v/>
          </cell>
        </row>
        <row r="10">
          <cell r="C10" t="str">
            <v>Ven</v>
          </cell>
          <cell r="F10">
            <v>0</v>
          </cell>
          <cell r="AL10" t="str">
            <v/>
          </cell>
          <cell r="AO10" t="str">
            <v/>
          </cell>
        </row>
        <row r="11">
          <cell r="C11" t="str">
            <v>Sam</v>
          </cell>
          <cell r="F11">
            <v>0</v>
          </cell>
          <cell r="AL11" t="str">
            <v/>
          </cell>
          <cell r="AO11" t="str">
            <v/>
          </cell>
        </row>
        <row r="12">
          <cell r="C12" t="str">
            <v>Dim</v>
          </cell>
          <cell r="F12">
            <v>0</v>
          </cell>
          <cell r="AL12" t="str">
            <v/>
          </cell>
          <cell r="AO12" t="str">
            <v/>
          </cell>
        </row>
        <row r="13">
          <cell r="C13">
            <v>44816</v>
          </cell>
          <cell r="F13">
            <v>0</v>
          </cell>
          <cell r="AL13" t="str">
            <v/>
          </cell>
          <cell r="AO13" t="str">
            <v/>
          </cell>
        </row>
        <row r="14">
          <cell r="C14">
            <v>44817</v>
          </cell>
          <cell r="F14">
            <v>0</v>
          </cell>
          <cell r="AL14" t="str">
            <v/>
          </cell>
          <cell r="AO14" t="str">
            <v/>
          </cell>
        </row>
        <row r="15">
          <cell r="C15">
            <v>44818</v>
          </cell>
          <cell r="F15">
            <v>0</v>
          </cell>
          <cell r="AL15" t="str">
            <v/>
          </cell>
          <cell r="AO15" t="str">
            <v/>
          </cell>
        </row>
        <row r="16">
          <cell r="C16">
            <v>44819</v>
          </cell>
          <cell r="F16">
            <v>0</v>
          </cell>
          <cell r="AL16" t="str">
            <v/>
          </cell>
          <cell r="AO16" t="str">
            <v/>
          </cell>
        </row>
        <row r="17">
          <cell r="C17" t="str">
            <v>Ven</v>
          </cell>
          <cell r="F17">
            <v>0</v>
          </cell>
          <cell r="AL17" t="str">
            <v/>
          </cell>
          <cell r="AO17" t="str">
            <v/>
          </cell>
        </row>
        <row r="18">
          <cell r="C18" t="str">
            <v>Sam</v>
          </cell>
          <cell r="F18">
            <v>0</v>
          </cell>
          <cell r="AL18" t="str">
            <v/>
          </cell>
          <cell r="AO18" t="str">
            <v/>
          </cell>
        </row>
        <row r="19">
          <cell r="C19" t="str">
            <v>Dim</v>
          </cell>
          <cell r="F19">
            <v>0</v>
          </cell>
          <cell r="AL19" t="str">
            <v/>
          </cell>
          <cell r="AO19" t="str">
            <v/>
          </cell>
        </row>
        <row r="20">
          <cell r="C20">
            <v>44823</v>
          </cell>
          <cell r="F20">
            <v>0</v>
          </cell>
          <cell r="AL20" t="str">
            <v/>
          </cell>
          <cell r="AO20" t="str">
            <v/>
          </cell>
        </row>
        <row r="21">
          <cell r="C21">
            <v>44824</v>
          </cell>
          <cell r="F21">
            <v>0</v>
          </cell>
          <cell r="AL21" t="str">
            <v/>
          </cell>
          <cell r="AO21" t="str">
            <v/>
          </cell>
        </row>
        <row r="22">
          <cell r="C22">
            <v>44825</v>
          </cell>
          <cell r="F22">
            <v>0</v>
          </cell>
          <cell r="AL22" t="str">
            <v/>
          </cell>
          <cell r="AO22" t="str">
            <v/>
          </cell>
        </row>
        <row r="23">
          <cell r="C23">
            <v>44826</v>
          </cell>
          <cell r="F23">
            <v>0</v>
          </cell>
          <cell r="AL23" t="str">
            <v/>
          </cell>
          <cell r="AO23" t="str">
            <v/>
          </cell>
        </row>
        <row r="24">
          <cell r="C24" t="str">
            <v>Ven</v>
          </cell>
          <cell r="F24">
            <v>0</v>
          </cell>
          <cell r="AL24">
            <v>2</v>
          </cell>
          <cell r="AO24" t="str">
            <v/>
          </cell>
        </row>
        <row r="25">
          <cell r="C25" t="str">
            <v>Sam</v>
          </cell>
          <cell r="F25">
            <v>0</v>
          </cell>
          <cell r="AL25" t="str">
            <v/>
          </cell>
          <cell r="AO25" t="str">
            <v/>
          </cell>
        </row>
        <row r="26">
          <cell r="C26" t="str">
            <v>Dim</v>
          </cell>
          <cell r="F26">
            <v>0</v>
          </cell>
          <cell r="AL26" t="str">
            <v/>
          </cell>
          <cell r="AO26" t="str">
            <v/>
          </cell>
        </row>
        <row r="27">
          <cell r="C27">
            <v>44830</v>
          </cell>
          <cell r="F27">
            <v>0</v>
          </cell>
          <cell r="AL27" t="str">
            <v/>
          </cell>
          <cell r="AO27" t="str">
            <v/>
          </cell>
        </row>
        <row r="28">
          <cell r="C28">
            <v>44831</v>
          </cell>
          <cell r="F28">
            <v>0</v>
          </cell>
          <cell r="AL28" t="str">
            <v/>
          </cell>
          <cell r="AO28" t="str">
            <v/>
          </cell>
        </row>
        <row r="29">
          <cell r="C29">
            <v>44832</v>
          </cell>
          <cell r="F29">
            <v>0</v>
          </cell>
          <cell r="AL29" t="str">
            <v/>
          </cell>
          <cell r="AO29" t="str">
            <v/>
          </cell>
        </row>
        <row r="30">
          <cell r="C30">
            <v>44833</v>
          </cell>
          <cell r="F30">
            <v>0</v>
          </cell>
          <cell r="AL30" t="str">
            <v/>
          </cell>
          <cell r="AO30" t="str">
            <v/>
          </cell>
        </row>
        <row r="31">
          <cell r="C31" t="str">
            <v>Ven</v>
          </cell>
          <cell r="F31">
            <v>0</v>
          </cell>
          <cell r="AL31" t="str">
            <v/>
          </cell>
          <cell r="AO31" t="str">
            <v/>
          </cell>
        </row>
        <row r="32">
          <cell r="C32" t="str">
            <v>Sam</v>
          </cell>
          <cell r="F32">
            <v>0</v>
          </cell>
          <cell r="AL32" t="str">
            <v/>
          </cell>
          <cell r="AO32" t="str">
            <v/>
          </cell>
        </row>
        <row r="33">
          <cell r="C33" t="str">
            <v>Dim</v>
          </cell>
          <cell r="F33">
            <v>0</v>
          </cell>
          <cell r="AL33" t="str">
            <v/>
          </cell>
          <cell r="AO33" t="str">
            <v/>
          </cell>
        </row>
        <row r="34">
          <cell r="C34">
            <v>44837</v>
          </cell>
          <cell r="F34">
            <v>0</v>
          </cell>
          <cell r="AL34" t="str">
            <v/>
          </cell>
          <cell r="AO34" t="str">
            <v/>
          </cell>
        </row>
        <row r="35">
          <cell r="C35">
            <v>44838</v>
          </cell>
          <cell r="F35">
            <v>0</v>
          </cell>
          <cell r="AL35" t="str">
            <v/>
          </cell>
          <cell r="AO35" t="str">
            <v/>
          </cell>
        </row>
        <row r="36">
          <cell r="C36">
            <v>44839</v>
          </cell>
          <cell r="F36">
            <v>0</v>
          </cell>
          <cell r="AL36" t="str">
            <v/>
          </cell>
          <cell r="AO36" t="str">
            <v/>
          </cell>
        </row>
        <row r="37">
          <cell r="C37">
            <v>44840</v>
          </cell>
          <cell r="F37">
            <v>0</v>
          </cell>
          <cell r="AL37" t="str">
            <v/>
          </cell>
          <cell r="AO37" t="str">
            <v/>
          </cell>
        </row>
        <row r="38">
          <cell r="C38" t="str">
            <v>Ven</v>
          </cell>
          <cell r="F38">
            <v>0</v>
          </cell>
          <cell r="AL38">
            <v>2</v>
          </cell>
          <cell r="AO38">
            <v>2</v>
          </cell>
        </row>
        <row r="39">
          <cell r="C39" t="str">
            <v>Sam</v>
          </cell>
          <cell r="F39">
            <v>0</v>
          </cell>
          <cell r="AL39" t="str">
            <v/>
          </cell>
          <cell r="AO39" t="str">
            <v/>
          </cell>
        </row>
        <row r="40">
          <cell r="C40" t="str">
            <v>Dim</v>
          </cell>
          <cell r="F40">
            <v>0</v>
          </cell>
          <cell r="AL40" t="str">
            <v/>
          </cell>
          <cell r="AO40" t="str">
            <v/>
          </cell>
        </row>
        <row r="41">
          <cell r="C41">
            <v>44844</v>
          </cell>
          <cell r="F41">
            <v>0</v>
          </cell>
          <cell r="AL41" t="str">
            <v/>
          </cell>
          <cell r="AO41" t="str">
            <v/>
          </cell>
        </row>
        <row r="42">
          <cell r="C42">
            <v>44845</v>
          </cell>
          <cell r="F42">
            <v>0</v>
          </cell>
          <cell r="AL42" t="str">
            <v/>
          </cell>
          <cell r="AO42" t="str">
            <v/>
          </cell>
        </row>
        <row r="43">
          <cell r="C43">
            <v>44846</v>
          </cell>
          <cell r="F43">
            <v>0</v>
          </cell>
          <cell r="AL43" t="str">
            <v/>
          </cell>
          <cell r="AO43" t="str">
            <v/>
          </cell>
        </row>
        <row r="44">
          <cell r="C44">
            <v>44847</v>
          </cell>
          <cell r="F44">
            <v>0</v>
          </cell>
          <cell r="AL44" t="str">
            <v/>
          </cell>
          <cell r="AO44" t="str">
            <v/>
          </cell>
        </row>
        <row r="45">
          <cell r="C45" t="str">
            <v>Ven</v>
          </cell>
          <cell r="F45">
            <v>0</v>
          </cell>
          <cell r="AL45" t="str">
            <v/>
          </cell>
          <cell r="AO45" t="str">
            <v/>
          </cell>
        </row>
        <row r="46">
          <cell r="C46" t="str">
            <v>Sam</v>
          </cell>
          <cell r="F46">
            <v>0</v>
          </cell>
          <cell r="AL46" t="str">
            <v/>
          </cell>
          <cell r="AO46" t="str">
            <v/>
          </cell>
        </row>
        <row r="47">
          <cell r="C47" t="str">
            <v>Dim</v>
          </cell>
          <cell r="F47" t="str">
            <v>1 - Roeselare</v>
          </cell>
          <cell r="AL47" t="str">
            <v/>
          </cell>
          <cell r="AO47" t="str">
            <v/>
          </cell>
        </row>
        <row r="48">
          <cell r="C48">
            <v>44851</v>
          </cell>
          <cell r="F48">
            <v>0</v>
          </cell>
          <cell r="AL48" t="str">
            <v/>
          </cell>
          <cell r="AO48" t="str">
            <v/>
          </cell>
        </row>
        <row r="49">
          <cell r="C49">
            <v>44852</v>
          </cell>
          <cell r="F49">
            <v>0</v>
          </cell>
          <cell r="AL49" t="str">
            <v/>
          </cell>
          <cell r="AO49" t="str">
            <v/>
          </cell>
        </row>
        <row r="50">
          <cell r="C50">
            <v>44853</v>
          </cell>
          <cell r="F50">
            <v>0</v>
          </cell>
          <cell r="AL50" t="str">
            <v/>
          </cell>
          <cell r="AO50" t="str">
            <v/>
          </cell>
        </row>
        <row r="51">
          <cell r="C51">
            <v>44854</v>
          </cell>
          <cell r="F51">
            <v>0</v>
          </cell>
          <cell r="AL51" t="str">
            <v/>
          </cell>
          <cell r="AO51" t="str">
            <v/>
          </cell>
        </row>
        <row r="52">
          <cell r="C52" t="str">
            <v>Ven</v>
          </cell>
          <cell r="F52">
            <v>0</v>
          </cell>
          <cell r="AL52" t="str">
            <v/>
          </cell>
          <cell r="AO52">
            <v>2</v>
          </cell>
        </row>
        <row r="53">
          <cell r="C53" t="str">
            <v>Sam</v>
          </cell>
          <cell r="F53" t="str">
            <v>Menen - 1</v>
          </cell>
          <cell r="AL53" t="str">
            <v/>
          </cell>
          <cell r="AO53" t="str">
            <v/>
          </cell>
        </row>
        <row r="54">
          <cell r="C54" t="str">
            <v>Dim</v>
          </cell>
          <cell r="F54">
            <v>0</v>
          </cell>
          <cell r="AL54" t="str">
            <v/>
          </cell>
          <cell r="AO54" t="str">
            <v/>
          </cell>
        </row>
        <row r="55">
          <cell r="C55">
            <v>44858</v>
          </cell>
          <cell r="F55">
            <v>0</v>
          </cell>
          <cell r="AL55" t="str">
            <v/>
          </cell>
          <cell r="AO55" t="str">
            <v/>
          </cell>
        </row>
        <row r="56">
          <cell r="C56">
            <v>44859</v>
          </cell>
          <cell r="F56">
            <v>0</v>
          </cell>
          <cell r="AL56" t="str">
            <v/>
          </cell>
          <cell r="AO56" t="str">
            <v/>
          </cell>
        </row>
        <row r="57">
          <cell r="C57" t="str">
            <v>Mer</v>
          </cell>
          <cell r="F57" t="str">
            <v>Waremme - 1</v>
          </cell>
          <cell r="AL57" t="str">
            <v/>
          </cell>
          <cell r="AO57" t="str">
            <v/>
          </cell>
        </row>
        <row r="58">
          <cell r="C58">
            <v>44861</v>
          </cell>
          <cell r="F58">
            <v>0</v>
          </cell>
          <cell r="AL58" t="str">
            <v/>
          </cell>
          <cell r="AO58" t="str">
            <v/>
          </cell>
        </row>
        <row r="59">
          <cell r="C59" t="str">
            <v>Ven</v>
          </cell>
          <cell r="F59" t="str">
            <v xml:space="preserve">  1/8 Belgian Cup</v>
          </cell>
          <cell r="AL59" t="str">
            <v/>
          </cell>
          <cell r="AO59" t="str">
            <v/>
          </cell>
        </row>
        <row r="60">
          <cell r="C60" t="str">
            <v>Sam</v>
          </cell>
          <cell r="F60" t="str">
            <v xml:space="preserve">  1/8 Belgian Cup</v>
          </cell>
          <cell r="AL60" t="str">
            <v/>
          </cell>
          <cell r="AO60" t="str">
            <v/>
          </cell>
        </row>
        <row r="61">
          <cell r="C61" t="str">
            <v>Dim</v>
          </cell>
          <cell r="F61" t="str">
            <v xml:space="preserve">  1/8 Belgian Cup</v>
          </cell>
          <cell r="AL61" t="str">
            <v/>
          </cell>
          <cell r="AO61" t="str">
            <v/>
          </cell>
        </row>
        <row r="62">
          <cell r="C62">
            <v>44865</v>
          </cell>
          <cell r="F62">
            <v>0</v>
          </cell>
          <cell r="AL62" t="str">
            <v/>
          </cell>
          <cell r="AO62" t="str">
            <v/>
          </cell>
        </row>
        <row r="63">
          <cell r="C63">
            <v>44866</v>
          </cell>
          <cell r="F63">
            <v>0</v>
          </cell>
          <cell r="AL63" t="str">
            <v/>
          </cell>
          <cell r="AO63" t="str">
            <v/>
          </cell>
        </row>
        <row r="64">
          <cell r="C64">
            <v>44867</v>
          </cell>
          <cell r="F64">
            <v>0</v>
          </cell>
          <cell r="AL64" t="str">
            <v/>
          </cell>
          <cell r="AO64" t="str">
            <v/>
          </cell>
        </row>
        <row r="65">
          <cell r="C65">
            <v>44868</v>
          </cell>
          <cell r="F65">
            <v>0</v>
          </cell>
          <cell r="AL65" t="str">
            <v/>
          </cell>
          <cell r="AO65" t="str">
            <v/>
          </cell>
        </row>
        <row r="66">
          <cell r="C66" t="str">
            <v>Ven</v>
          </cell>
          <cell r="F66" t="str">
            <v xml:space="preserve">  1/4 Belgian Cup</v>
          </cell>
          <cell r="AL66" t="str">
            <v/>
          </cell>
          <cell r="AO66" t="str">
            <v/>
          </cell>
        </row>
        <row r="67">
          <cell r="C67" t="str">
            <v>Sam</v>
          </cell>
          <cell r="F67" t="str">
            <v xml:space="preserve">  1/4 Belgian Cup</v>
          </cell>
          <cell r="AL67" t="str">
            <v/>
          </cell>
          <cell r="AO67" t="str">
            <v/>
          </cell>
        </row>
        <row r="68">
          <cell r="C68" t="str">
            <v>Dim</v>
          </cell>
          <cell r="F68" t="str">
            <v xml:space="preserve">  1/4 Belgian Cup</v>
          </cell>
          <cell r="AL68" t="str">
            <v/>
          </cell>
          <cell r="AO68" t="str">
            <v/>
          </cell>
        </row>
        <row r="69">
          <cell r="C69">
            <v>44872</v>
          </cell>
          <cell r="F69">
            <v>0</v>
          </cell>
          <cell r="AL69" t="str">
            <v/>
          </cell>
          <cell r="AO69" t="str">
            <v/>
          </cell>
        </row>
        <row r="70">
          <cell r="C70">
            <v>44873</v>
          </cell>
          <cell r="F70">
            <v>0</v>
          </cell>
          <cell r="AL70" t="str">
            <v/>
          </cell>
          <cell r="AO70" t="str">
            <v/>
          </cell>
        </row>
        <row r="71">
          <cell r="C71">
            <v>44874</v>
          </cell>
          <cell r="F71">
            <v>0</v>
          </cell>
          <cell r="AL71" t="str">
            <v/>
          </cell>
          <cell r="AO71" t="str">
            <v/>
          </cell>
        </row>
        <row r="72">
          <cell r="C72">
            <v>44875</v>
          </cell>
          <cell r="F72">
            <v>0</v>
          </cell>
          <cell r="AL72" t="str">
            <v/>
          </cell>
          <cell r="AO72" t="str">
            <v/>
          </cell>
        </row>
        <row r="73">
          <cell r="C73" t="str">
            <v>Ven</v>
          </cell>
          <cell r="F73">
            <v>0</v>
          </cell>
          <cell r="AL73">
            <v>2</v>
          </cell>
          <cell r="AO73" t="str">
            <v/>
          </cell>
        </row>
        <row r="74">
          <cell r="C74" t="str">
            <v>Sam</v>
          </cell>
          <cell r="F74">
            <v>0</v>
          </cell>
          <cell r="AL74" t="str">
            <v/>
          </cell>
          <cell r="AO74" t="str">
            <v/>
          </cell>
        </row>
        <row r="75">
          <cell r="C75" t="str">
            <v>Dim</v>
          </cell>
          <cell r="F75" t="str">
            <v>1 - Leuven</v>
          </cell>
          <cell r="AL75" t="str">
            <v/>
          </cell>
          <cell r="AO75" t="str">
            <v/>
          </cell>
        </row>
        <row r="76">
          <cell r="C76">
            <v>44879</v>
          </cell>
          <cell r="F76">
            <v>0</v>
          </cell>
          <cell r="AL76" t="str">
            <v/>
          </cell>
          <cell r="AO76" t="str">
            <v/>
          </cell>
        </row>
        <row r="77">
          <cell r="C77">
            <v>44880</v>
          </cell>
          <cell r="F77">
            <v>0</v>
          </cell>
          <cell r="AL77" t="str">
            <v/>
          </cell>
          <cell r="AO77" t="str">
            <v/>
          </cell>
        </row>
        <row r="78">
          <cell r="C78">
            <v>44881</v>
          </cell>
          <cell r="F78">
            <v>0</v>
          </cell>
          <cell r="AL78" t="str">
            <v/>
          </cell>
          <cell r="AO78" t="str">
            <v/>
          </cell>
        </row>
        <row r="79">
          <cell r="C79">
            <v>44882</v>
          </cell>
          <cell r="F79">
            <v>0</v>
          </cell>
          <cell r="AL79" t="str">
            <v/>
          </cell>
          <cell r="AO79" t="str">
            <v/>
          </cell>
        </row>
        <row r="80">
          <cell r="C80" t="str">
            <v>Ven</v>
          </cell>
          <cell r="F80">
            <v>0</v>
          </cell>
          <cell r="AL80">
            <v>2</v>
          </cell>
          <cell r="AO80">
            <v>2</v>
          </cell>
        </row>
        <row r="81">
          <cell r="C81" t="str">
            <v>Sam</v>
          </cell>
          <cell r="F81" t="str">
            <v>Gent - 1</v>
          </cell>
          <cell r="AL81" t="str">
            <v/>
          </cell>
          <cell r="AO81" t="str">
            <v/>
          </cell>
        </row>
        <row r="82">
          <cell r="C82" t="str">
            <v>Dim</v>
          </cell>
          <cell r="F82">
            <v>0</v>
          </cell>
          <cell r="AL82" t="str">
            <v/>
          </cell>
          <cell r="AO82" t="str">
            <v/>
          </cell>
        </row>
        <row r="83">
          <cell r="C83">
            <v>44886</v>
          </cell>
          <cell r="F83">
            <v>0</v>
          </cell>
          <cell r="AL83" t="str">
            <v/>
          </cell>
          <cell r="AO83" t="str">
            <v/>
          </cell>
        </row>
        <row r="84">
          <cell r="C84">
            <v>44887</v>
          </cell>
          <cell r="F84">
            <v>0</v>
          </cell>
          <cell r="AL84" t="str">
            <v/>
          </cell>
          <cell r="AO84" t="str">
            <v/>
          </cell>
        </row>
        <row r="85">
          <cell r="C85">
            <v>44888</v>
          </cell>
          <cell r="F85">
            <v>0</v>
          </cell>
          <cell r="AL85" t="str">
            <v/>
          </cell>
          <cell r="AO85" t="str">
            <v/>
          </cell>
        </row>
        <row r="86">
          <cell r="C86">
            <v>44889</v>
          </cell>
          <cell r="F86">
            <v>0</v>
          </cell>
          <cell r="AL86" t="str">
            <v/>
          </cell>
          <cell r="AO86" t="str">
            <v/>
          </cell>
        </row>
        <row r="87">
          <cell r="C87" t="str">
            <v>Ven</v>
          </cell>
          <cell r="F87">
            <v>0</v>
          </cell>
          <cell r="AL87" t="str">
            <v/>
          </cell>
          <cell r="AO87" t="str">
            <v/>
          </cell>
        </row>
        <row r="88">
          <cell r="C88" t="str">
            <v>Sam</v>
          </cell>
          <cell r="F88">
            <v>0</v>
          </cell>
          <cell r="AL88" t="str">
            <v/>
          </cell>
          <cell r="AO88" t="str">
            <v/>
          </cell>
        </row>
        <row r="89">
          <cell r="C89" t="str">
            <v>Dim</v>
          </cell>
          <cell r="F89" t="str">
            <v>1 - Aalst</v>
          </cell>
          <cell r="AL89" t="str">
            <v/>
          </cell>
          <cell r="AO89" t="str">
            <v/>
          </cell>
        </row>
        <row r="90">
          <cell r="C90">
            <v>44893</v>
          </cell>
          <cell r="F90">
            <v>0</v>
          </cell>
          <cell r="AL90" t="str">
            <v/>
          </cell>
          <cell r="AO90" t="str">
            <v/>
          </cell>
        </row>
        <row r="91">
          <cell r="C91">
            <v>44894</v>
          </cell>
          <cell r="F91">
            <v>0</v>
          </cell>
          <cell r="AL91" t="str">
            <v/>
          </cell>
          <cell r="AO91" t="str">
            <v/>
          </cell>
        </row>
        <row r="92">
          <cell r="C92">
            <v>44895</v>
          </cell>
          <cell r="F92">
            <v>0</v>
          </cell>
          <cell r="AL92" t="str">
            <v/>
          </cell>
          <cell r="AO92" t="str">
            <v/>
          </cell>
        </row>
        <row r="93">
          <cell r="C93">
            <v>44896</v>
          </cell>
          <cell r="F93">
            <v>0</v>
          </cell>
          <cell r="AL93" t="str">
            <v/>
          </cell>
          <cell r="AO93" t="str">
            <v/>
          </cell>
        </row>
        <row r="94">
          <cell r="C94" t="str">
            <v>Ven</v>
          </cell>
          <cell r="F94">
            <v>0</v>
          </cell>
          <cell r="AL94" t="str">
            <v/>
          </cell>
          <cell r="AO94">
            <v>2</v>
          </cell>
        </row>
        <row r="95">
          <cell r="C95" t="str">
            <v>Sam</v>
          </cell>
          <cell r="F95">
            <v>0</v>
          </cell>
          <cell r="AL95" t="str">
            <v/>
          </cell>
          <cell r="AO95" t="str">
            <v/>
          </cell>
        </row>
        <row r="96">
          <cell r="C96" t="str">
            <v>Dim</v>
          </cell>
          <cell r="F96">
            <v>0</v>
          </cell>
          <cell r="AL96" t="str">
            <v/>
          </cell>
          <cell r="AO96" t="str">
            <v/>
          </cell>
        </row>
        <row r="97">
          <cell r="C97">
            <v>44900</v>
          </cell>
          <cell r="F97">
            <v>0</v>
          </cell>
          <cell r="AL97" t="str">
            <v/>
          </cell>
          <cell r="AO97" t="str">
            <v/>
          </cell>
        </row>
        <row r="98">
          <cell r="C98">
            <v>44901</v>
          </cell>
          <cell r="F98">
            <v>0</v>
          </cell>
          <cell r="AL98" t="str">
            <v/>
          </cell>
          <cell r="AO98" t="str">
            <v/>
          </cell>
        </row>
        <row r="99">
          <cell r="C99" t="str">
            <v>Mer</v>
          </cell>
          <cell r="F99" t="str">
            <v>Achel - 1</v>
          </cell>
          <cell r="AL99" t="str">
            <v/>
          </cell>
          <cell r="AO99" t="str">
            <v/>
          </cell>
        </row>
        <row r="100">
          <cell r="C100">
            <v>44903</v>
          </cell>
          <cell r="F100">
            <v>0</v>
          </cell>
          <cell r="AL100" t="str">
            <v/>
          </cell>
          <cell r="AO100" t="str">
            <v/>
          </cell>
        </row>
        <row r="101">
          <cell r="C101" t="str">
            <v>Ven</v>
          </cell>
          <cell r="F101">
            <v>0</v>
          </cell>
          <cell r="AL101" t="str">
            <v/>
          </cell>
          <cell r="AO101" t="str">
            <v/>
          </cell>
        </row>
        <row r="102">
          <cell r="C102" t="str">
            <v>Sam</v>
          </cell>
          <cell r="F102" t="str">
            <v>Maaseik - 1</v>
          </cell>
          <cell r="AL102" t="str">
            <v/>
          </cell>
          <cell r="AO102" t="str">
            <v/>
          </cell>
        </row>
        <row r="103">
          <cell r="C103" t="str">
            <v>Dim</v>
          </cell>
          <cell r="F103">
            <v>0</v>
          </cell>
          <cell r="AL103" t="str">
            <v/>
          </cell>
          <cell r="AO103" t="str">
            <v/>
          </cell>
        </row>
        <row r="104">
          <cell r="C104">
            <v>44907</v>
          </cell>
          <cell r="F104">
            <v>0</v>
          </cell>
          <cell r="AL104" t="str">
            <v/>
          </cell>
          <cell r="AO104" t="str">
            <v/>
          </cell>
        </row>
        <row r="105">
          <cell r="C105">
            <v>44908</v>
          </cell>
          <cell r="F105">
            <v>0</v>
          </cell>
          <cell r="AL105" t="str">
            <v/>
          </cell>
          <cell r="AO105" t="str">
            <v/>
          </cell>
        </row>
        <row r="106">
          <cell r="C106">
            <v>44909</v>
          </cell>
          <cell r="F106">
            <v>0</v>
          </cell>
          <cell r="AL106" t="str">
            <v/>
          </cell>
          <cell r="AO106" t="str">
            <v/>
          </cell>
        </row>
        <row r="107">
          <cell r="C107">
            <v>44910</v>
          </cell>
          <cell r="F107">
            <v>0</v>
          </cell>
          <cell r="AL107" t="str">
            <v/>
          </cell>
          <cell r="AO107" t="str">
            <v/>
          </cell>
        </row>
        <row r="108">
          <cell r="C108" t="str">
            <v>Ven</v>
          </cell>
          <cell r="F108">
            <v>0</v>
          </cell>
          <cell r="AL108" t="str">
            <v/>
          </cell>
          <cell r="AO108" t="str">
            <v/>
          </cell>
        </row>
        <row r="109">
          <cell r="C109" t="str">
            <v>Sam</v>
          </cell>
          <cell r="F109">
            <v>0</v>
          </cell>
          <cell r="AL109" t="str">
            <v/>
          </cell>
          <cell r="AO109" t="str">
            <v/>
          </cell>
        </row>
        <row r="110">
          <cell r="C110" t="str">
            <v>Dim</v>
          </cell>
          <cell r="F110">
            <v>0</v>
          </cell>
          <cell r="AL110" t="str">
            <v/>
          </cell>
          <cell r="AO110" t="str">
            <v/>
          </cell>
        </row>
        <row r="111">
          <cell r="C111">
            <v>44914</v>
          </cell>
          <cell r="F111">
            <v>0</v>
          </cell>
          <cell r="AL111" t="str">
            <v/>
          </cell>
          <cell r="AO111" t="str">
            <v/>
          </cell>
        </row>
        <row r="112">
          <cell r="C112">
            <v>44915</v>
          </cell>
          <cell r="F112">
            <v>0</v>
          </cell>
          <cell r="AL112" t="str">
            <v/>
          </cell>
          <cell r="AO112" t="str">
            <v/>
          </cell>
        </row>
        <row r="113">
          <cell r="C113" t="str">
            <v>Mer</v>
          </cell>
          <cell r="F113" t="str">
            <v>Aalst - 1</v>
          </cell>
          <cell r="AL113" t="str">
            <v/>
          </cell>
          <cell r="AO113" t="str">
            <v/>
          </cell>
        </row>
        <row r="114">
          <cell r="C114">
            <v>44917</v>
          </cell>
          <cell r="F114">
            <v>0</v>
          </cell>
          <cell r="AL114" t="str">
            <v/>
          </cell>
          <cell r="AO114" t="str">
            <v/>
          </cell>
        </row>
        <row r="115">
          <cell r="C115" t="str">
            <v>Ven</v>
          </cell>
          <cell r="F115">
            <v>0</v>
          </cell>
          <cell r="AL115" t="str">
            <v/>
          </cell>
          <cell r="AO115" t="str">
            <v/>
          </cell>
        </row>
        <row r="116">
          <cell r="C116" t="str">
            <v>Sam</v>
          </cell>
          <cell r="F116">
            <v>0</v>
          </cell>
          <cell r="AL116" t="str">
            <v/>
          </cell>
          <cell r="AO116" t="str">
            <v/>
          </cell>
        </row>
        <row r="117">
          <cell r="C117" t="str">
            <v>Dim</v>
          </cell>
          <cell r="F117">
            <v>0</v>
          </cell>
          <cell r="AL117" t="str">
            <v/>
          </cell>
          <cell r="AO117" t="str">
            <v/>
          </cell>
        </row>
        <row r="118">
          <cell r="C118">
            <v>44921</v>
          </cell>
          <cell r="F118">
            <v>0</v>
          </cell>
          <cell r="AL118" t="str">
            <v/>
          </cell>
          <cell r="AO118" t="str">
            <v/>
          </cell>
        </row>
        <row r="119">
          <cell r="C119">
            <v>44922</v>
          </cell>
          <cell r="F119">
            <v>0</v>
          </cell>
          <cell r="AL119" t="str">
            <v/>
          </cell>
          <cell r="AO119" t="str">
            <v/>
          </cell>
        </row>
        <row r="120">
          <cell r="C120">
            <v>44923</v>
          </cell>
          <cell r="F120">
            <v>0</v>
          </cell>
          <cell r="AL120" t="str">
            <v/>
          </cell>
          <cell r="AO120" t="str">
            <v/>
          </cell>
        </row>
        <row r="121">
          <cell r="C121">
            <v>44924</v>
          </cell>
          <cell r="F121">
            <v>0</v>
          </cell>
          <cell r="AL121" t="str">
            <v/>
          </cell>
          <cell r="AO121" t="str">
            <v/>
          </cell>
        </row>
        <row r="122">
          <cell r="C122" t="str">
            <v>Ven</v>
          </cell>
          <cell r="F122">
            <v>0</v>
          </cell>
          <cell r="AL122" t="str">
            <v/>
          </cell>
          <cell r="AO122" t="str">
            <v/>
          </cell>
        </row>
        <row r="123">
          <cell r="C123" t="str">
            <v>Sam</v>
          </cell>
          <cell r="F123">
            <v>0</v>
          </cell>
          <cell r="AL123" t="str">
            <v/>
          </cell>
          <cell r="AO123" t="str">
            <v/>
          </cell>
        </row>
        <row r="124">
          <cell r="C124" t="str">
            <v>Dim</v>
          </cell>
          <cell r="F124">
            <v>0</v>
          </cell>
          <cell r="AL124" t="str">
            <v/>
          </cell>
          <cell r="AO124" t="str">
            <v/>
          </cell>
        </row>
        <row r="125">
          <cell r="C125">
            <v>44928</v>
          </cell>
          <cell r="F125">
            <v>0</v>
          </cell>
          <cell r="AL125" t="str">
            <v/>
          </cell>
          <cell r="AO125" t="str">
            <v/>
          </cell>
        </row>
        <row r="126">
          <cell r="C126">
            <v>44929</v>
          </cell>
          <cell r="F126">
            <v>0</v>
          </cell>
          <cell r="AL126" t="str">
            <v/>
          </cell>
          <cell r="AO126" t="str">
            <v/>
          </cell>
        </row>
        <row r="127">
          <cell r="C127">
            <v>44930</v>
          </cell>
          <cell r="F127">
            <v>0</v>
          </cell>
          <cell r="AL127" t="str">
            <v/>
          </cell>
          <cell r="AO127" t="str">
            <v/>
          </cell>
        </row>
        <row r="128">
          <cell r="C128">
            <v>44931</v>
          </cell>
          <cell r="F128">
            <v>0</v>
          </cell>
          <cell r="AL128" t="str">
            <v/>
          </cell>
          <cell r="AO128" t="str">
            <v/>
          </cell>
        </row>
        <row r="129">
          <cell r="C129" t="str">
            <v>Ven</v>
          </cell>
          <cell r="F129">
            <v>0</v>
          </cell>
          <cell r="AL129">
            <v>3</v>
          </cell>
          <cell r="AO129">
            <v>2</v>
          </cell>
        </row>
        <row r="130">
          <cell r="C130" t="str">
            <v>Sam</v>
          </cell>
          <cell r="F130">
            <v>0</v>
          </cell>
          <cell r="AL130" t="str">
            <v/>
          </cell>
          <cell r="AO130" t="str">
            <v/>
          </cell>
        </row>
        <row r="131">
          <cell r="C131" t="str">
            <v>Dim</v>
          </cell>
          <cell r="F131" t="str">
            <v>1 - Menen</v>
          </cell>
          <cell r="AL131" t="str">
            <v/>
          </cell>
          <cell r="AO131" t="str">
            <v/>
          </cell>
        </row>
        <row r="132">
          <cell r="C132">
            <v>44935</v>
          </cell>
          <cell r="F132">
            <v>0</v>
          </cell>
          <cell r="AL132" t="str">
            <v/>
          </cell>
          <cell r="AO132" t="str">
            <v/>
          </cell>
        </row>
        <row r="133">
          <cell r="C133">
            <v>44936</v>
          </cell>
          <cell r="F133">
            <v>0</v>
          </cell>
          <cell r="AL133" t="str">
            <v/>
          </cell>
          <cell r="AO133" t="str">
            <v/>
          </cell>
        </row>
        <row r="134">
          <cell r="C134">
            <v>44937</v>
          </cell>
          <cell r="F134">
            <v>0</v>
          </cell>
          <cell r="AL134" t="str">
            <v/>
          </cell>
          <cell r="AO134" t="str">
            <v/>
          </cell>
        </row>
        <row r="135">
          <cell r="C135">
            <v>44938</v>
          </cell>
          <cell r="F135">
            <v>0</v>
          </cell>
          <cell r="AL135" t="str">
            <v/>
          </cell>
          <cell r="AO135" t="str">
            <v/>
          </cell>
        </row>
        <row r="136">
          <cell r="C136" t="str">
            <v>Ven</v>
          </cell>
          <cell r="F136">
            <v>0</v>
          </cell>
          <cell r="AL136">
            <v>2</v>
          </cell>
          <cell r="AO136" t="str">
            <v/>
          </cell>
        </row>
        <row r="137">
          <cell r="C137" t="str">
            <v>Sam</v>
          </cell>
          <cell r="F137" t="str">
            <v>Roeselare - 1</v>
          </cell>
          <cell r="AL137" t="str">
            <v/>
          </cell>
          <cell r="AO137" t="str">
            <v/>
          </cell>
        </row>
        <row r="138">
          <cell r="C138" t="str">
            <v>Dim</v>
          </cell>
          <cell r="F138">
            <v>0</v>
          </cell>
          <cell r="AL138" t="str">
            <v/>
          </cell>
          <cell r="AO138" t="str">
            <v/>
          </cell>
        </row>
        <row r="139">
          <cell r="C139">
            <v>44942</v>
          </cell>
          <cell r="F139">
            <v>0</v>
          </cell>
          <cell r="AL139" t="str">
            <v/>
          </cell>
          <cell r="AO139" t="str">
            <v/>
          </cell>
        </row>
        <row r="140">
          <cell r="C140">
            <v>44943</v>
          </cell>
          <cell r="F140">
            <v>0</v>
          </cell>
          <cell r="AL140" t="str">
            <v/>
          </cell>
          <cell r="AO140" t="str">
            <v/>
          </cell>
        </row>
        <row r="141">
          <cell r="C141">
            <v>44944</v>
          </cell>
          <cell r="F141">
            <v>0</v>
          </cell>
          <cell r="AL141" t="str">
            <v/>
          </cell>
          <cell r="AO141" t="str">
            <v/>
          </cell>
        </row>
        <row r="142">
          <cell r="C142">
            <v>44945</v>
          </cell>
          <cell r="F142">
            <v>0</v>
          </cell>
          <cell r="AL142" t="str">
            <v/>
          </cell>
          <cell r="AO142" t="str">
            <v/>
          </cell>
        </row>
        <row r="143">
          <cell r="C143" t="str">
            <v>Ven</v>
          </cell>
          <cell r="F143">
            <v>0</v>
          </cell>
          <cell r="AL143" t="str">
            <v/>
          </cell>
          <cell r="AO143">
            <v>2</v>
          </cell>
        </row>
        <row r="144">
          <cell r="C144" t="str">
            <v>Sam</v>
          </cell>
          <cell r="F144">
            <v>0</v>
          </cell>
          <cell r="AL144" t="str">
            <v/>
          </cell>
          <cell r="AO144" t="str">
            <v/>
          </cell>
        </row>
        <row r="145">
          <cell r="C145" t="str">
            <v>Dim</v>
          </cell>
          <cell r="F145" t="str">
            <v>1 - Maaseik</v>
          </cell>
          <cell r="AL145" t="str">
            <v/>
          </cell>
          <cell r="AO145" t="str">
            <v/>
          </cell>
        </row>
        <row r="146">
          <cell r="C146">
            <v>44949</v>
          </cell>
          <cell r="F146">
            <v>0</v>
          </cell>
          <cell r="AL146" t="str">
            <v/>
          </cell>
          <cell r="AO146" t="str">
            <v/>
          </cell>
        </row>
        <row r="147">
          <cell r="C147">
            <v>44950</v>
          </cell>
          <cell r="F147">
            <v>0</v>
          </cell>
          <cell r="AL147" t="str">
            <v/>
          </cell>
          <cell r="AO147" t="str">
            <v/>
          </cell>
        </row>
        <row r="148">
          <cell r="C148">
            <v>44951</v>
          </cell>
          <cell r="F148">
            <v>0</v>
          </cell>
          <cell r="AL148" t="str">
            <v/>
          </cell>
          <cell r="AO148" t="str">
            <v/>
          </cell>
        </row>
        <row r="149">
          <cell r="C149">
            <v>44952</v>
          </cell>
          <cell r="F149">
            <v>0</v>
          </cell>
          <cell r="AL149" t="str">
            <v/>
          </cell>
          <cell r="AO149" t="str">
            <v/>
          </cell>
        </row>
        <row r="150">
          <cell r="C150" t="str">
            <v>Ven</v>
          </cell>
          <cell r="F150">
            <v>0</v>
          </cell>
          <cell r="AL150" t="str">
            <v/>
          </cell>
          <cell r="AO150" t="str">
            <v/>
          </cell>
        </row>
        <row r="151">
          <cell r="C151" t="str">
            <v>Sam</v>
          </cell>
          <cell r="F151">
            <v>0</v>
          </cell>
          <cell r="AL151" t="str">
            <v/>
          </cell>
          <cell r="AO151" t="str">
            <v/>
          </cell>
        </row>
        <row r="152">
          <cell r="C152" t="str">
            <v>Dim</v>
          </cell>
          <cell r="F152" t="str">
            <v>1 - Achel</v>
          </cell>
          <cell r="AL152" t="str">
            <v/>
          </cell>
          <cell r="AO152" t="str">
            <v/>
          </cell>
        </row>
        <row r="153">
          <cell r="C153">
            <v>44956</v>
          </cell>
          <cell r="F153">
            <v>0</v>
          </cell>
          <cell r="AL153" t="str">
            <v/>
          </cell>
          <cell r="AO153" t="str">
            <v/>
          </cell>
        </row>
        <row r="154">
          <cell r="C154">
            <v>44957</v>
          </cell>
          <cell r="F154">
            <v>0</v>
          </cell>
          <cell r="AL154" t="str">
            <v/>
          </cell>
          <cell r="AO154" t="str">
            <v/>
          </cell>
        </row>
        <row r="155">
          <cell r="C155" t="str">
            <v>Mer</v>
          </cell>
          <cell r="F155" t="str">
            <v>1 - Waremme</v>
          </cell>
          <cell r="AL155" t="str">
            <v/>
          </cell>
          <cell r="AO155" t="str">
            <v/>
          </cell>
        </row>
        <row r="156">
          <cell r="C156">
            <v>44959</v>
          </cell>
          <cell r="F156">
            <v>0</v>
          </cell>
          <cell r="AL156" t="str">
            <v/>
          </cell>
          <cell r="AO156" t="str">
            <v/>
          </cell>
        </row>
        <row r="157">
          <cell r="C157" t="str">
            <v>Ven</v>
          </cell>
          <cell r="F157">
            <v>0</v>
          </cell>
          <cell r="AL157" t="str">
            <v/>
          </cell>
          <cell r="AO157" t="str">
            <v/>
          </cell>
        </row>
        <row r="158">
          <cell r="C158" t="str">
            <v>Sam</v>
          </cell>
          <cell r="F158" t="str">
            <v>Leuven - 1</v>
          </cell>
          <cell r="AL158" t="str">
            <v/>
          </cell>
          <cell r="AO158" t="str">
            <v/>
          </cell>
        </row>
        <row r="159">
          <cell r="C159" t="str">
            <v>Dim</v>
          </cell>
          <cell r="F159">
            <v>0</v>
          </cell>
          <cell r="AL159" t="str">
            <v/>
          </cell>
          <cell r="AO159" t="str">
            <v/>
          </cell>
        </row>
        <row r="160">
          <cell r="C160">
            <v>44963</v>
          </cell>
          <cell r="F160">
            <v>0</v>
          </cell>
          <cell r="AL160" t="str">
            <v/>
          </cell>
          <cell r="AO160" t="str">
            <v/>
          </cell>
        </row>
        <row r="161">
          <cell r="C161">
            <v>44964</v>
          </cell>
          <cell r="F161">
            <v>0</v>
          </cell>
          <cell r="AL161" t="str">
            <v/>
          </cell>
          <cell r="AO161" t="str">
            <v/>
          </cell>
        </row>
        <row r="162">
          <cell r="C162">
            <v>44965</v>
          </cell>
          <cell r="F162">
            <v>0</v>
          </cell>
          <cell r="AL162" t="str">
            <v/>
          </cell>
          <cell r="AO162" t="str">
            <v/>
          </cell>
        </row>
        <row r="163">
          <cell r="C163">
            <v>44966</v>
          </cell>
          <cell r="F163">
            <v>0</v>
          </cell>
          <cell r="AL163" t="str">
            <v/>
          </cell>
          <cell r="AO163" t="str">
            <v/>
          </cell>
        </row>
        <row r="164">
          <cell r="C164" t="str">
            <v>Ven</v>
          </cell>
          <cell r="F164">
            <v>0</v>
          </cell>
          <cell r="AL164" t="str">
            <v/>
          </cell>
          <cell r="AO164" t="str">
            <v/>
          </cell>
        </row>
        <row r="165">
          <cell r="C165" t="str">
            <v>Sam</v>
          </cell>
          <cell r="F165">
            <v>0</v>
          </cell>
          <cell r="AL165" t="str">
            <v/>
          </cell>
          <cell r="AO165" t="str">
            <v/>
          </cell>
        </row>
        <row r="166">
          <cell r="C166" t="str">
            <v>Dim</v>
          </cell>
          <cell r="F166">
            <v>0</v>
          </cell>
          <cell r="AL166" t="str">
            <v/>
          </cell>
          <cell r="AO166" t="str">
            <v/>
          </cell>
        </row>
        <row r="167">
          <cell r="C167">
            <v>44970</v>
          </cell>
          <cell r="F167">
            <v>0</v>
          </cell>
          <cell r="AL167" t="str">
            <v/>
          </cell>
          <cell r="AO167" t="str">
            <v/>
          </cell>
        </row>
        <row r="168">
          <cell r="C168">
            <v>44971</v>
          </cell>
          <cell r="F168">
            <v>0</v>
          </cell>
          <cell r="AL168" t="str">
            <v/>
          </cell>
          <cell r="AO168" t="str">
            <v/>
          </cell>
        </row>
        <row r="169">
          <cell r="C169">
            <v>44972</v>
          </cell>
          <cell r="F169">
            <v>0</v>
          </cell>
          <cell r="AL169" t="str">
            <v/>
          </cell>
          <cell r="AO169" t="str">
            <v/>
          </cell>
        </row>
        <row r="170">
          <cell r="C170">
            <v>44973</v>
          </cell>
          <cell r="F170">
            <v>0</v>
          </cell>
          <cell r="AL170" t="str">
            <v/>
          </cell>
          <cell r="AO170" t="str">
            <v/>
          </cell>
        </row>
        <row r="171">
          <cell r="C171" t="str">
            <v>Ven</v>
          </cell>
          <cell r="F171">
            <v>0</v>
          </cell>
          <cell r="AL171" t="str">
            <v/>
          </cell>
          <cell r="AO171" t="str">
            <v/>
          </cell>
        </row>
        <row r="172">
          <cell r="C172" t="str">
            <v>Sam</v>
          </cell>
          <cell r="F172">
            <v>0</v>
          </cell>
          <cell r="AL172" t="str">
            <v/>
          </cell>
          <cell r="AO172" t="str">
            <v/>
          </cell>
        </row>
        <row r="173">
          <cell r="C173" t="str">
            <v>Dim</v>
          </cell>
          <cell r="F173" t="str">
            <v>1 - Gent</v>
          </cell>
          <cell r="AL173" t="str">
            <v/>
          </cell>
          <cell r="AO173" t="str">
            <v/>
          </cell>
        </row>
        <row r="174">
          <cell r="C174">
            <v>44977</v>
          </cell>
          <cell r="F174">
            <v>0</v>
          </cell>
          <cell r="AL174" t="str">
            <v/>
          </cell>
          <cell r="AO174" t="str">
            <v/>
          </cell>
        </row>
        <row r="175">
          <cell r="C175">
            <v>44978</v>
          </cell>
          <cell r="F175">
            <v>0</v>
          </cell>
          <cell r="AL175" t="str">
            <v/>
          </cell>
          <cell r="AO175" t="str">
            <v/>
          </cell>
        </row>
        <row r="176">
          <cell r="C176">
            <v>44979</v>
          </cell>
          <cell r="F176">
            <v>0</v>
          </cell>
          <cell r="AL176" t="str">
            <v/>
          </cell>
          <cell r="AO176" t="str">
            <v/>
          </cell>
        </row>
        <row r="177">
          <cell r="C177">
            <v>44980</v>
          </cell>
          <cell r="F177">
            <v>0</v>
          </cell>
          <cell r="AL177" t="str">
            <v/>
          </cell>
          <cell r="AO177" t="str">
            <v/>
          </cell>
        </row>
        <row r="178">
          <cell r="C178" t="str">
            <v>Ven</v>
          </cell>
          <cell r="F178">
            <v>0</v>
          </cell>
          <cell r="AL178" t="str">
            <v/>
          </cell>
          <cell r="AO178" t="str">
            <v/>
          </cell>
        </row>
        <row r="179">
          <cell r="C179" t="str">
            <v>Sam</v>
          </cell>
          <cell r="F179">
            <v>0</v>
          </cell>
          <cell r="AL179" t="str">
            <v/>
          </cell>
          <cell r="AO179" t="str">
            <v/>
          </cell>
        </row>
        <row r="180">
          <cell r="C180" t="str">
            <v>Dim</v>
          </cell>
          <cell r="F180">
            <v>0</v>
          </cell>
          <cell r="AL180" t="str">
            <v/>
          </cell>
          <cell r="AO180" t="str">
            <v/>
          </cell>
        </row>
        <row r="181">
          <cell r="C181">
            <v>44984</v>
          </cell>
          <cell r="F181">
            <v>0</v>
          </cell>
          <cell r="AL181" t="str">
            <v/>
          </cell>
          <cell r="AO181" t="str">
            <v/>
          </cell>
        </row>
        <row r="182">
          <cell r="C182">
            <v>44985</v>
          </cell>
          <cell r="F182">
            <v>0</v>
          </cell>
          <cell r="AL182" t="str">
            <v/>
          </cell>
          <cell r="AO182" t="str">
            <v/>
          </cell>
        </row>
        <row r="183">
          <cell r="C183">
            <v>44986</v>
          </cell>
          <cell r="F183">
            <v>0</v>
          </cell>
          <cell r="AL183" t="str">
            <v/>
          </cell>
          <cell r="AO183" t="str">
            <v/>
          </cell>
        </row>
        <row r="184">
          <cell r="C184">
            <v>44987</v>
          </cell>
          <cell r="F184">
            <v>0</v>
          </cell>
          <cell r="AL184" t="str">
            <v/>
          </cell>
          <cell r="AO184" t="str">
            <v/>
          </cell>
        </row>
        <row r="185">
          <cell r="C185" t="str">
            <v>Ven</v>
          </cell>
          <cell r="F185">
            <v>0</v>
          </cell>
          <cell r="AL185" t="str">
            <v/>
          </cell>
          <cell r="AO185" t="str">
            <v/>
          </cell>
        </row>
        <row r="186">
          <cell r="C186" t="str">
            <v>Sam</v>
          </cell>
          <cell r="F186">
            <v>0</v>
          </cell>
          <cell r="AL186" t="str">
            <v/>
          </cell>
          <cell r="AO186" t="str">
            <v/>
          </cell>
        </row>
        <row r="187">
          <cell r="C187" t="str">
            <v>Dim</v>
          </cell>
          <cell r="F187">
            <v>0</v>
          </cell>
          <cell r="AL187" t="str">
            <v/>
          </cell>
          <cell r="AO187" t="str">
            <v/>
          </cell>
        </row>
        <row r="188">
          <cell r="C188">
            <v>44991</v>
          </cell>
          <cell r="F188">
            <v>0</v>
          </cell>
          <cell r="AL188" t="str">
            <v/>
          </cell>
          <cell r="AO188" t="str">
            <v/>
          </cell>
        </row>
        <row r="189">
          <cell r="C189">
            <v>44992</v>
          </cell>
          <cell r="F189">
            <v>0</v>
          </cell>
          <cell r="AL189" t="str">
            <v/>
          </cell>
          <cell r="AO189" t="str">
            <v/>
          </cell>
        </row>
        <row r="190">
          <cell r="C190">
            <v>44993</v>
          </cell>
          <cell r="F190">
            <v>0</v>
          </cell>
          <cell r="AL190" t="str">
            <v/>
          </cell>
          <cell r="AO190" t="str">
            <v/>
          </cell>
        </row>
        <row r="191">
          <cell r="C191">
            <v>44994</v>
          </cell>
          <cell r="F191">
            <v>0</v>
          </cell>
          <cell r="AL191" t="str">
            <v/>
          </cell>
          <cell r="AO191" t="str">
            <v/>
          </cell>
        </row>
        <row r="192">
          <cell r="C192" t="str">
            <v>Ven</v>
          </cell>
          <cell r="F192">
            <v>0</v>
          </cell>
          <cell r="AL192" t="str">
            <v/>
          </cell>
          <cell r="AO192" t="str">
            <v/>
          </cell>
        </row>
        <row r="193">
          <cell r="C193" t="str">
            <v>Sam</v>
          </cell>
          <cell r="F193">
            <v>0</v>
          </cell>
          <cell r="AL193" t="str">
            <v/>
          </cell>
          <cell r="AO193" t="str">
            <v/>
          </cell>
        </row>
        <row r="194">
          <cell r="C194" t="str">
            <v>Dim</v>
          </cell>
          <cell r="F194">
            <v>0</v>
          </cell>
          <cell r="AL194" t="str">
            <v/>
          </cell>
          <cell r="AO194" t="str">
            <v/>
          </cell>
        </row>
        <row r="195">
          <cell r="C195">
            <v>44998</v>
          </cell>
          <cell r="F195">
            <v>0</v>
          </cell>
          <cell r="AL195" t="str">
            <v/>
          </cell>
          <cell r="AO195" t="str">
            <v/>
          </cell>
        </row>
        <row r="196">
          <cell r="C196">
            <v>44999</v>
          </cell>
          <cell r="F196">
            <v>0</v>
          </cell>
          <cell r="AL196" t="str">
            <v/>
          </cell>
          <cell r="AO196" t="str">
            <v/>
          </cell>
        </row>
        <row r="197">
          <cell r="C197">
            <v>45000</v>
          </cell>
          <cell r="F197">
            <v>0</v>
          </cell>
          <cell r="AL197" t="str">
            <v/>
          </cell>
          <cell r="AO197" t="str">
            <v/>
          </cell>
        </row>
        <row r="198">
          <cell r="C198">
            <v>45001</v>
          </cell>
          <cell r="F198">
            <v>0</v>
          </cell>
          <cell r="AL198" t="str">
            <v/>
          </cell>
          <cell r="AO198" t="str">
            <v/>
          </cell>
        </row>
        <row r="199">
          <cell r="C199" t="str">
            <v>Ven</v>
          </cell>
          <cell r="F199">
            <v>0</v>
          </cell>
          <cell r="AL199" t="str">
            <v/>
          </cell>
          <cell r="AO199" t="str">
            <v/>
          </cell>
        </row>
        <row r="200">
          <cell r="C200" t="str">
            <v>Sam</v>
          </cell>
          <cell r="F200">
            <v>0</v>
          </cell>
          <cell r="AL200" t="str">
            <v/>
          </cell>
          <cell r="AO200" t="str">
            <v/>
          </cell>
        </row>
        <row r="201">
          <cell r="C201" t="str">
            <v>Dim</v>
          </cell>
          <cell r="F201">
            <v>0</v>
          </cell>
          <cell r="AL201" t="str">
            <v/>
          </cell>
          <cell r="AO201" t="str">
            <v/>
          </cell>
        </row>
        <row r="202">
          <cell r="C202">
            <v>45005</v>
          </cell>
          <cell r="F202">
            <v>0</v>
          </cell>
          <cell r="AL202" t="str">
            <v/>
          </cell>
          <cell r="AO202" t="str">
            <v/>
          </cell>
        </row>
        <row r="203">
          <cell r="C203">
            <v>45006</v>
          </cell>
          <cell r="F203">
            <v>0</v>
          </cell>
          <cell r="AL203" t="str">
            <v/>
          </cell>
          <cell r="AO203" t="str">
            <v/>
          </cell>
        </row>
        <row r="204">
          <cell r="C204">
            <v>45007</v>
          </cell>
          <cell r="F204">
            <v>0</v>
          </cell>
          <cell r="AL204" t="str">
            <v/>
          </cell>
          <cell r="AO204" t="str">
            <v/>
          </cell>
        </row>
        <row r="205">
          <cell r="C205">
            <v>45008</v>
          </cell>
          <cell r="F205">
            <v>0</v>
          </cell>
          <cell r="AL205" t="str">
            <v/>
          </cell>
          <cell r="AO205" t="str">
            <v/>
          </cell>
        </row>
        <row r="206">
          <cell r="C206" t="str">
            <v>Ven</v>
          </cell>
          <cell r="F206">
            <v>0</v>
          </cell>
          <cell r="AL206" t="str">
            <v/>
          </cell>
          <cell r="AO206" t="str">
            <v/>
          </cell>
        </row>
        <row r="207">
          <cell r="C207" t="str">
            <v>Sam</v>
          </cell>
          <cell r="F207">
            <v>0</v>
          </cell>
          <cell r="AL207" t="str">
            <v/>
          </cell>
          <cell r="AO207" t="str">
            <v/>
          </cell>
        </row>
        <row r="208">
          <cell r="C208" t="str">
            <v>Dim</v>
          </cell>
          <cell r="F208">
            <v>0</v>
          </cell>
          <cell r="AL208" t="str">
            <v/>
          </cell>
          <cell r="AO208" t="str">
            <v/>
          </cell>
        </row>
        <row r="209">
          <cell r="C209">
            <v>45012</v>
          </cell>
          <cell r="F209">
            <v>0</v>
          </cell>
          <cell r="AL209" t="str">
            <v/>
          </cell>
          <cell r="AO209" t="str">
            <v/>
          </cell>
        </row>
        <row r="210">
          <cell r="C210">
            <v>45013</v>
          </cell>
          <cell r="F210">
            <v>0</v>
          </cell>
          <cell r="AL210" t="str">
            <v/>
          </cell>
          <cell r="AO210" t="str">
            <v/>
          </cell>
        </row>
        <row r="211">
          <cell r="C211">
            <v>45014</v>
          </cell>
          <cell r="F211">
            <v>0</v>
          </cell>
          <cell r="AL211" t="str">
            <v/>
          </cell>
          <cell r="AO211" t="str">
            <v/>
          </cell>
        </row>
        <row r="212">
          <cell r="C212">
            <v>45015</v>
          </cell>
          <cell r="F212">
            <v>0</v>
          </cell>
          <cell r="AL212" t="str">
            <v/>
          </cell>
          <cell r="AO212" t="str">
            <v/>
          </cell>
        </row>
        <row r="213">
          <cell r="C213" t="str">
            <v>Ven</v>
          </cell>
          <cell r="F213">
            <v>0</v>
          </cell>
          <cell r="AL213" t="str">
            <v/>
          </cell>
          <cell r="AO213" t="str">
            <v/>
          </cell>
        </row>
        <row r="214">
          <cell r="C214" t="str">
            <v>Sam</v>
          </cell>
          <cell r="F214">
            <v>0</v>
          </cell>
          <cell r="AL214" t="str">
            <v/>
          </cell>
          <cell r="AO214" t="str">
            <v/>
          </cell>
        </row>
        <row r="215">
          <cell r="C215" t="str">
            <v>Dim</v>
          </cell>
          <cell r="F215">
            <v>0</v>
          </cell>
          <cell r="AL215" t="str">
            <v/>
          </cell>
          <cell r="AO215" t="str">
            <v/>
          </cell>
        </row>
        <row r="216">
          <cell r="C216">
            <v>45019</v>
          </cell>
          <cell r="F216">
            <v>0</v>
          </cell>
          <cell r="AL216" t="str">
            <v/>
          </cell>
          <cell r="AO216" t="str">
            <v/>
          </cell>
        </row>
        <row r="217">
          <cell r="C217">
            <v>45020</v>
          </cell>
          <cell r="F217">
            <v>0</v>
          </cell>
          <cell r="AL217" t="str">
            <v/>
          </cell>
          <cell r="AO217" t="str">
            <v/>
          </cell>
        </row>
        <row r="218">
          <cell r="C218">
            <v>45021</v>
          </cell>
          <cell r="F218">
            <v>0</v>
          </cell>
          <cell r="AL218" t="str">
            <v/>
          </cell>
          <cell r="AO218" t="str">
            <v/>
          </cell>
        </row>
        <row r="219">
          <cell r="C219">
            <v>45022</v>
          </cell>
          <cell r="F219">
            <v>0</v>
          </cell>
          <cell r="AL219" t="str">
            <v/>
          </cell>
          <cell r="AO219" t="str">
            <v/>
          </cell>
        </row>
        <row r="220">
          <cell r="C220" t="str">
            <v>Ven</v>
          </cell>
          <cell r="F220">
            <v>0</v>
          </cell>
          <cell r="AL220" t="str">
            <v/>
          </cell>
          <cell r="AO220" t="str">
            <v/>
          </cell>
        </row>
        <row r="221">
          <cell r="C221" t="str">
            <v>Sam</v>
          </cell>
          <cell r="F221">
            <v>0</v>
          </cell>
          <cell r="AL221" t="str">
            <v/>
          </cell>
          <cell r="AO221" t="str">
            <v/>
          </cell>
        </row>
        <row r="222">
          <cell r="C222" t="str">
            <v>Dim</v>
          </cell>
          <cell r="F222">
            <v>0</v>
          </cell>
          <cell r="AL222" t="str">
            <v/>
          </cell>
          <cell r="AO222" t="str">
            <v/>
          </cell>
        </row>
        <row r="223">
          <cell r="C223">
            <v>45026</v>
          </cell>
          <cell r="F223">
            <v>0</v>
          </cell>
          <cell r="AL223" t="str">
            <v/>
          </cell>
          <cell r="AO223" t="str">
            <v/>
          </cell>
        </row>
        <row r="224">
          <cell r="C224">
            <v>45027</v>
          </cell>
          <cell r="F224">
            <v>0</v>
          </cell>
          <cell r="AL224" t="str">
            <v/>
          </cell>
          <cell r="AO224" t="str">
            <v/>
          </cell>
        </row>
        <row r="225">
          <cell r="C225">
            <v>45028</v>
          </cell>
          <cell r="F225">
            <v>0</v>
          </cell>
          <cell r="AL225" t="str">
            <v/>
          </cell>
          <cell r="AO225" t="str">
            <v/>
          </cell>
        </row>
        <row r="226">
          <cell r="C226">
            <v>45029</v>
          </cell>
          <cell r="F226">
            <v>0</v>
          </cell>
          <cell r="AL226" t="str">
            <v/>
          </cell>
          <cell r="AO226" t="str">
            <v/>
          </cell>
        </row>
        <row r="227">
          <cell r="C227" t="str">
            <v>Ven</v>
          </cell>
          <cell r="F227">
            <v>0</v>
          </cell>
          <cell r="AL227" t="str">
            <v/>
          </cell>
          <cell r="AO227" t="str">
            <v/>
          </cell>
        </row>
        <row r="228">
          <cell r="C228" t="str">
            <v>Sam</v>
          </cell>
          <cell r="F228">
            <v>0</v>
          </cell>
          <cell r="AL228" t="str">
            <v/>
          </cell>
          <cell r="AO228" t="str">
            <v/>
          </cell>
        </row>
        <row r="229">
          <cell r="C229" t="str">
            <v>Dim</v>
          </cell>
          <cell r="F229">
            <v>0</v>
          </cell>
          <cell r="AL229" t="str">
            <v/>
          </cell>
          <cell r="AO229" t="str">
            <v/>
          </cell>
        </row>
        <row r="230">
          <cell r="C230">
            <v>45033</v>
          </cell>
          <cell r="F230">
            <v>0</v>
          </cell>
          <cell r="AL230" t="str">
            <v/>
          </cell>
          <cell r="AO230" t="str">
            <v/>
          </cell>
        </row>
        <row r="231">
          <cell r="C231">
            <v>45034</v>
          </cell>
          <cell r="F231">
            <v>0</v>
          </cell>
          <cell r="AL231" t="str">
            <v/>
          </cell>
          <cell r="AO231" t="str">
            <v/>
          </cell>
        </row>
        <row r="232">
          <cell r="C232">
            <v>45035</v>
          </cell>
          <cell r="F232">
            <v>0</v>
          </cell>
          <cell r="AL232" t="str">
            <v/>
          </cell>
          <cell r="AO232" t="str">
            <v/>
          </cell>
        </row>
        <row r="233">
          <cell r="C233">
            <v>45036</v>
          </cell>
          <cell r="F233">
            <v>0</v>
          </cell>
          <cell r="AL233" t="str">
            <v/>
          </cell>
          <cell r="AO233" t="str">
            <v/>
          </cell>
        </row>
        <row r="234">
          <cell r="C234" t="str">
            <v>Ven</v>
          </cell>
          <cell r="F234">
            <v>0</v>
          </cell>
          <cell r="AL234" t="str">
            <v/>
          </cell>
          <cell r="AO234" t="str">
            <v/>
          </cell>
        </row>
        <row r="235">
          <cell r="C235" t="str">
            <v>Sam</v>
          </cell>
          <cell r="F235">
            <v>0</v>
          </cell>
          <cell r="AL235" t="str">
            <v/>
          </cell>
          <cell r="AO235" t="str">
            <v/>
          </cell>
        </row>
        <row r="236">
          <cell r="C236" t="str">
            <v>Dim</v>
          </cell>
          <cell r="F236">
            <v>0</v>
          </cell>
          <cell r="AL236" t="str">
            <v/>
          </cell>
          <cell r="AO236" t="str">
            <v/>
          </cell>
        </row>
        <row r="237">
          <cell r="C237">
            <v>45040</v>
          </cell>
          <cell r="F237">
            <v>0</v>
          </cell>
          <cell r="AL237" t="str">
            <v/>
          </cell>
          <cell r="AO237" t="str">
            <v/>
          </cell>
        </row>
        <row r="238">
          <cell r="C238">
            <v>45041</v>
          </cell>
          <cell r="F238">
            <v>0</v>
          </cell>
          <cell r="AL238" t="str">
            <v/>
          </cell>
          <cell r="AO238" t="str">
            <v/>
          </cell>
        </row>
        <row r="239">
          <cell r="C239">
            <v>45042</v>
          </cell>
          <cell r="F239">
            <v>0</v>
          </cell>
          <cell r="AL239" t="str">
            <v/>
          </cell>
          <cell r="AO239" t="str">
            <v/>
          </cell>
        </row>
        <row r="240">
          <cell r="C240">
            <v>45043</v>
          </cell>
          <cell r="F240">
            <v>0</v>
          </cell>
          <cell r="AL240" t="str">
            <v/>
          </cell>
          <cell r="AO240" t="str">
            <v/>
          </cell>
        </row>
        <row r="241">
          <cell r="C241" t="str">
            <v>Ven</v>
          </cell>
          <cell r="F241">
            <v>0</v>
          </cell>
          <cell r="AL241" t="str">
            <v/>
          </cell>
          <cell r="AO241" t="str">
            <v/>
          </cell>
        </row>
        <row r="242">
          <cell r="C242" t="str">
            <v>Sam</v>
          </cell>
          <cell r="F242">
            <v>0</v>
          </cell>
          <cell r="AL242" t="str">
            <v/>
          </cell>
          <cell r="AO242" t="str">
            <v/>
          </cell>
        </row>
        <row r="243">
          <cell r="C243" t="str">
            <v>Dim</v>
          </cell>
          <cell r="F243">
            <v>0</v>
          </cell>
          <cell r="AL243" t="str">
            <v/>
          </cell>
          <cell r="AO243" t="str">
            <v/>
          </cell>
        </row>
        <row r="244">
          <cell r="C244">
            <v>45047</v>
          </cell>
          <cell r="F244">
            <v>0</v>
          </cell>
          <cell r="AL244" t="str">
            <v/>
          </cell>
          <cell r="AO244" t="str">
            <v/>
          </cell>
        </row>
        <row r="245">
          <cell r="C245">
            <v>45048</v>
          </cell>
          <cell r="F245">
            <v>0</v>
          </cell>
          <cell r="AL245" t="str">
            <v/>
          </cell>
          <cell r="AO245" t="str">
            <v/>
          </cell>
        </row>
        <row r="246">
          <cell r="C246">
            <v>45049</v>
          </cell>
          <cell r="F246">
            <v>0</v>
          </cell>
          <cell r="AL246" t="str">
            <v/>
          </cell>
          <cell r="AO246" t="str">
            <v/>
          </cell>
        </row>
        <row r="247">
          <cell r="C247">
            <v>45050</v>
          </cell>
          <cell r="F247">
            <v>0</v>
          </cell>
          <cell r="AL247" t="str">
            <v/>
          </cell>
          <cell r="AO247" t="str">
            <v/>
          </cell>
        </row>
        <row r="248">
          <cell r="C248" t="str">
            <v>Ven</v>
          </cell>
          <cell r="F248">
            <v>0</v>
          </cell>
          <cell r="AL248" t="str">
            <v/>
          </cell>
          <cell r="AO248" t="str">
            <v/>
          </cell>
        </row>
        <row r="249">
          <cell r="C249" t="str">
            <v>Sam</v>
          </cell>
          <cell r="F249">
            <v>0</v>
          </cell>
          <cell r="AL249" t="str">
            <v/>
          </cell>
          <cell r="AO249" t="str">
            <v/>
          </cell>
        </row>
        <row r="250">
          <cell r="C250" t="str">
            <v>Dim</v>
          </cell>
          <cell r="F250">
            <v>0</v>
          </cell>
          <cell r="AL250" t="str">
            <v/>
          </cell>
          <cell r="AO250" t="str">
            <v/>
          </cell>
        </row>
        <row r="251">
          <cell r="C251">
            <v>45054</v>
          </cell>
          <cell r="F251">
            <v>0</v>
          </cell>
          <cell r="AL251" t="str">
            <v/>
          </cell>
          <cell r="AO251" t="str">
            <v/>
          </cell>
        </row>
        <row r="252">
          <cell r="C252">
            <v>45055</v>
          </cell>
          <cell r="F252">
            <v>0</v>
          </cell>
          <cell r="AL252" t="str">
            <v/>
          </cell>
          <cell r="AO252" t="str">
            <v/>
          </cell>
        </row>
        <row r="253">
          <cell r="C253">
            <v>45056</v>
          </cell>
          <cell r="F253">
            <v>0</v>
          </cell>
          <cell r="AL253" t="str">
            <v/>
          </cell>
          <cell r="AO253" t="str">
            <v/>
          </cell>
        </row>
        <row r="254">
          <cell r="C254">
            <v>45057</v>
          </cell>
          <cell r="F254">
            <v>0</v>
          </cell>
          <cell r="AL254" t="str">
            <v/>
          </cell>
          <cell r="AO254" t="str">
            <v/>
          </cell>
        </row>
        <row r="255">
          <cell r="C255" t="str">
            <v>Ven</v>
          </cell>
          <cell r="F255">
            <v>0</v>
          </cell>
          <cell r="AL255" t="str">
            <v/>
          </cell>
          <cell r="AO255" t="str">
            <v/>
          </cell>
        </row>
        <row r="256">
          <cell r="C256" t="str">
            <v>Sam</v>
          </cell>
          <cell r="F256">
            <v>0</v>
          </cell>
          <cell r="AL256" t="str">
            <v/>
          </cell>
          <cell r="AO256" t="str">
            <v/>
          </cell>
        </row>
        <row r="257">
          <cell r="C257" t="str">
            <v>Dim</v>
          </cell>
          <cell r="F257">
            <v>0</v>
          </cell>
          <cell r="AL257" t="str">
            <v/>
          </cell>
          <cell r="AO257" t="str">
            <v/>
          </cell>
        </row>
        <row r="258">
          <cell r="C258">
            <v>45061</v>
          </cell>
          <cell r="F258">
            <v>0</v>
          </cell>
          <cell r="AL258" t="str">
            <v/>
          </cell>
          <cell r="AO258" t="str">
            <v/>
          </cell>
        </row>
        <row r="259">
          <cell r="C259">
            <v>45062</v>
          </cell>
          <cell r="F259">
            <v>0</v>
          </cell>
          <cell r="AL259" t="str">
            <v/>
          </cell>
          <cell r="AO259" t="str">
            <v/>
          </cell>
        </row>
        <row r="260">
          <cell r="C260">
            <v>45063</v>
          </cell>
          <cell r="F260">
            <v>0</v>
          </cell>
          <cell r="AL260" t="str">
            <v/>
          </cell>
          <cell r="AO260" t="str">
            <v/>
          </cell>
        </row>
        <row r="261">
          <cell r="C261">
            <v>45064</v>
          </cell>
          <cell r="F261">
            <v>0</v>
          </cell>
          <cell r="AL261" t="str">
            <v/>
          </cell>
          <cell r="AO261" t="str">
            <v/>
          </cell>
        </row>
        <row r="262">
          <cell r="C262" t="str">
            <v>Ven</v>
          </cell>
          <cell r="F262">
            <v>0</v>
          </cell>
          <cell r="AL262" t="str">
            <v/>
          </cell>
          <cell r="AO262" t="str">
            <v/>
          </cell>
        </row>
        <row r="263">
          <cell r="C263" t="str">
            <v>Sam</v>
          </cell>
          <cell r="F263">
            <v>0</v>
          </cell>
          <cell r="AL263" t="str">
            <v/>
          </cell>
          <cell r="AO263" t="str">
            <v/>
          </cell>
        </row>
        <row r="264">
          <cell r="C264" t="str">
            <v>Dim</v>
          </cell>
          <cell r="F264">
            <v>0</v>
          </cell>
          <cell r="AL264" t="str">
            <v/>
          </cell>
          <cell r="AO264" t="str">
            <v/>
          </cell>
        </row>
        <row r="265">
          <cell r="C265">
            <v>45068</v>
          </cell>
          <cell r="F265">
            <v>0</v>
          </cell>
          <cell r="AL265" t="str">
            <v/>
          </cell>
          <cell r="AO265" t="str">
            <v/>
          </cell>
        </row>
        <row r="266">
          <cell r="C266">
            <v>45069</v>
          </cell>
          <cell r="F266">
            <v>0</v>
          </cell>
          <cell r="AL266" t="str">
            <v/>
          </cell>
          <cell r="AO266" t="str">
            <v/>
          </cell>
        </row>
        <row r="267">
          <cell r="C267">
            <v>45070</v>
          </cell>
          <cell r="F267">
            <v>0</v>
          </cell>
          <cell r="AL267" t="str">
            <v/>
          </cell>
          <cell r="AO267" t="str">
            <v/>
          </cell>
        </row>
        <row r="268">
          <cell r="C268">
            <v>45071</v>
          </cell>
          <cell r="F268">
            <v>0</v>
          </cell>
          <cell r="AL268" t="str">
            <v/>
          </cell>
          <cell r="AO268" t="str">
            <v/>
          </cell>
        </row>
        <row r="269">
          <cell r="C269" t="str">
            <v>Ven</v>
          </cell>
          <cell r="F269">
            <v>0</v>
          </cell>
          <cell r="AL269" t="str">
            <v/>
          </cell>
          <cell r="AO269" t="str">
            <v/>
          </cell>
        </row>
        <row r="270">
          <cell r="C270" t="str">
            <v>Sam</v>
          </cell>
          <cell r="F270">
            <v>0</v>
          </cell>
          <cell r="AL270" t="str">
            <v/>
          </cell>
          <cell r="AO270" t="str">
            <v/>
          </cell>
        </row>
        <row r="271">
          <cell r="C271" t="str">
            <v>Dim</v>
          </cell>
          <cell r="F271">
            <v>0</v>
          </cell>
          <cell r="AL271" t="str">
            <v/>
          </cell>
          <cell r="AO271" t="str">
            <v/>
          </cell>
        </row>
        <row r="272">
          <cell r="C272">
            <v>45075</v>
          </cell>
          <cell r="F272">
            <v>0</v>
          </cell>
          <cell r="AL272" t="str">
            <v/>
          </cell>
          <cell r="AO272">
            <v>0</v>
          </cell>
        </row>
        <row r="273">
          <cell r="C273">
            <v>45076</v>
          </cell>
          <cell r="F273">
            <v>0</v>
          </cell>
          <cell r="AL273" t="str">
            <v/>
          </cell>
          <cell r="AO273">
            <v>0</v>
          </cell>
        </row>
        <row r="274">
          <cell r="C274">
            <v>0</v>
          </cell>
          <cell r="F274">
            <v>0</v>
          </cell>
          <cell r="AL274">
            <v>0</v>
          </cell>
          <cell r="AO274">
            <v>0</v>
          </cell>
        </row>
        <row r="275">
          <cell r="C275">
            <v>0</v>
          </cell>
          <cell r="F275">
            <v>0</v>
          </cell>
          <cell r="AL275">
            <v>0</v>
          </cell>
          <cell r="AO275">
            <v>0</v>
          </cell>
        </row>
        <row r="276">
          <cell r="C276">
            <v>0</v>
          </cell>
          <cell r="F276">
            <v>0</v>
          </cell>
          <cell r="AL276">
            <v>0</v>
          </cell>
          <cell r="AO276">
            <v>0</v>
          </cell>
        </row>
        <row r="277">
          <cell r="C277">
            <v>0</v>
          </cell>
          <cell r="F277">
            <v>0</v>
          </cell>
          <cell r="AL277">
            <v>0</v>
          </cell>
          <cell r="AO277">
            <v>0</v>
          </cell>
        </row>
        <row r="278">
          <cell r="C278">
            <v>0</v>
          </cell>
          <cell r="F278">
            <v>0</v>
          </cell>
          <cell r="AL278">
            <v>0</v>
          </cell>
          <cell r="AO278">
            <v>0</v>
          </cell>
        </row>
        <row r="279">
          <cell r="F279">
            <v>0</v>
          </cell>
          <cell r="AL279">
            <v>0</v>
          </cell>
          <cell r="AO279">
            <v>0</v>
          </cell>
        </row>
        <row r="280">
          <cell r="F280">
            <v>0</v>
          </cell>
          <cell r="AL280">
            <v>0</v>
          </cell>
          <cell r="AO280">
            <v>0</v>
          </cell>
        </row>
        <row r="281">
          <cell r="F281">
            <v>0</v>
          </cell>
          <cell r="AL281">
            <v>0</v>
          </cell>
          <cell r="AO281">
            <v>0</v>
          </cell>
        </row>
        <row r="282">
          <cell r="F282">
            <v>0</v>
          </cell>
          <cell r="AL282">
            <v>0</v>
          </cell>
          <cell r="AO282">
            <v>0</v>
          </cell>
        </row>
        <row r="283">
          <cell r="F283">
            <v>0</v>
          </cell>
          <cell r="AL283">
            <v>0</v>
          </cell>
          <cell r="AO283">
            <v>0</v>
          </cell>
        </row>
        <row r="284">
          <cell r="F284">
            <v>0</v>
          </cell>
          <cell r="AL284">
            <v>0</v>
          </cell>
          <cell r="AO284">
            <v>0</v>
          </cell>
        </row>
        <row r="285">
          <cell r="F285">
            <v>0</v>
          </cell>
          <cell r="AL285">
            <v>0</v>
          </cell>
          <cell r="AO285">
            <v>0</v>
          </cell>
        </row>
        <row r="286">
          <cell r="F286">
            <v>0</v>
          </cell>
          <cell r="AL286">
            <v>0</v>
          </cell>
          <cell r="AO286">
            <v>0</v>
          </cell>
        </row>
        <row r="287">
          <cell r="F287">
            <v>0</v>
          </cell>
          <cell r="AL287">
            <v>0</v>
          </cell>
          <cell r="AO287">
            <v>0</v>
          </cell>
        </row>
        <row r="288">
          <cell r="F288">
            <v>0</v>
          </cell>
          <cell r="AL288">
            <v>0</v>
          </cell>
          <cell r="AO288">
            <v>0</v>
          </cell>
        </row>
        <row r="289">
          <cell r="F289">
            <v>0</v>
          </cell>
          <cell r="AL289">
            <v>0</v>
          </cell>
          <cell r="AO289">
            <v>0</v>
          </cell>
        </row>
        <row r="290">
          <cell r="F290">
            <v>0</v>
          </cell>
          <cell r="AL290">
            <v>0</v>
          </cell>
          <cell r="AO290">
            <v>0</v>
          </cell>
        </row>
        <row r="291">
          <cell r="F291">
            <v>0</v>
          </cell>
          <cell r="AL291">
            <v>0</v>
          </cell>
          <cell r="AO291">
            <v>0</v>
          </cell>
        </row>
        <row r="292">
          <cell r="F292">
            <v>0</v>
          </cell>
          <cell r="AL292">
            <v>0</v>
          </cell>
          <cell r="AO292">
            <v>0</v>
          </cell>
        </row>
        <row r="293">
          <cell r="F293">
            <v>0</v>
          </cell>
          <cell r="AL293">
            <v>0</v>
          </cell>
          <cell r="AO293">
            <v>0</v>
          </cell>
        </row>
        <row r="294">
          <cell r="F294">
            <v>0</v>
          </cell>
          <cell r="AL294">
            <v>0</v>
          </cell>
          <cell r="AO294">
            <v>0</v>
          </cell>
        </row>
        <row r="295">
          <cell r="F295">
            <v>0</v>
          </cell>
          <cell r="AL295">
            <v>0</v>
          </cell>
          <cell r="AO295">
            <v>0</v>
          </cell>
        </row>
        <row r="296">
          <cell r="F296">
            <v>0</v>
          </cell>
          <cell r="AL296">
            <v>0</v>
          </cell>
          <cell r="AO296">
            <v>0</v>
          </cell>
        </row>
        <row r="297">
          <cell r="F297">
            <v>0</v>
          </cell>
          <cell r="AL297">
            <v>0</v>
          </cell>
          <cell r="AO297">
            <v>0</v>
          </cell>
        </row>
        <row r="298">
          <cell r="F298">
            <v>0</v>
          </cell>
          <cell r="AL298">
            <v>0</v>
          </cell>
          <cell r="AO298">
            <v>0</v>
          </cell>
        </row>
        <row r="299">
          <cell r="F299">
            <v>0</v>
          </cell>
          <cell r="AL299">
            <v>0</v>
          </cell>
          <cell r="AO299">
            <v>0</v>
          </cell>
        </row>
      </sheetData>
      <sheetData sheetId="1"/>
      <sheetData sheetId="2"/>
      <sheetData sheetId="3"/>
      <sheetData sheetId="4">
        <row r="4">
          <cell r="C4" t="str">
            <v/>
          </cell>
          <cell r="F4" t="str">
            <v/>
          </cell>
        </row>
      </sheetData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Q310"/>
  <sheetViews>
    <sheetView workbookViewId="0">
      <pane xSplit="4" ySplit="2" topLeftCell="E230" activePane="bottomRight" state="frozen"/>
      <selection pane="topRight" activeCell="C1" sqref="C1"/>
      <selection pane="bottomLeft" activeCell="A3" sqref="A3"/>
      <selection pane="bottomRight" activeCell="A234" sqref="A234"/>
    </sheetView>
  </sheetViews>
  <sheetFormatPr baseColWidth="10" defaultColWidth="11.44140625" defaultRowHeight="14.4" x14ac:dyDescent="0.3"/>
  <cols>
    <col min="1" max="1" width="9.5546875" style="24" customWidth="1"/>
    <col min="2" max="2" width="4.109375" style="24" customWidth="1"/>
    <col min="3" max="3" width="4.6640625" style="25" bestFit="1" customWidth="1"/>
    <col min="4" max="4" width="12.44140625" style="25" customWidth="1"/>
    <col min="5" max="5" width="9.88671875" style="25" customWidth="1"/>
    <col min="6" max="6" width="23" style="59" customWidth="1"/>
    <col min="7" max="7" width="4" style="25" bestFit="1" customWidth="1"/>
    <col min="8" max="8" width="9.44140625" style="25" bestFit="1" customWidth="1"/>
    <col min="9" max="9" width="18" style="59" customWidth="1"/>
    <col min="10" max="10" width="4.109375" style="25" customWidth="1"/>
    <col min="11" max="11" width="8.88671875" style="25" bestFit="1" customWidth="1"/>
    <col min="12" max="12" width="22" style="25" customWidth="1"/>
    <col min="13" max="13" width="2.33203125" style="25" bestFit="1" customWidth="1"/>
    <col min="14" max="14" width="8.88671875" style="24" bestFit="1" customWidth="1"/>
    <col min="15" max="15" width="21.6640625" style="24" customWidth="1"/>
    <col min="16" max="16" width="2.33203125" style="25" bestFit="1" customWidth="1"/>
    <col min="17" max="17" width="8.88671875" style="24" bestFit="1" customWidth="1"/>
    <col min="18" max="18" width="21.44140625" style="24" customWidth="1"/>
    <col min="19" max="19" width="2.33203125" style="25" bestFit="1" customWidth="1"/>
    <col min="20" max="20" width="6.5546875" style="56" bestFit="1" customWidth="1"/>
    <col min="21" max="21" width="6.109375" style="56" bestFit="1" customWidth="1"/>
    <col min="22" max="22" width="6.33203125" style="56" bestFit="1" customWidth="1"/>
    <col min="23" max="23" width="3.33203125" style="25" bestFit="1" customWidth="1"/>
    <col min="24" max="24" width="3.33203125" style="25" customWidth="1"/>
    <col min="25" max="25" width="9.44140625" style="56" bestFit="1" customWidth="1"/>
    <col min="26" max="26" width="9.88671875" style="56" bestFit="1" customWidth="1"/>
    <col min="27" max="27" width="9.44140625" style="24" customWidth="1"/>
    <col min="28" max="28" width="17.5546875" style="24" customWidth="1"/>
    <col min="29" max="29" width="2.33203125" style="25" bestFit="1" customWidth="1"/>
    <col min="30" max="30" width="9.33203125" style="24" customWidth="1"/>
    <col min="31" max="31" width="16" style="24" customWidth="1"/>
    <col min="32" max="32" width="2.33203125" style="25" bestFit="1" customWidth="1"/>
    <col min="33" max="33" width="8.88671875" style="24" customWidth="1"/>
    <col min="34" max="34" width="18.88671875" style="24" customWidth="1"/>
    <col min="35" max="35" width="2.33203125" style="25" bestFit="1" customWidth="1"/>
    <col min="36" max="36" width="8.88671875" style="25" bestFit="1" customWidth="1"/>
    <col min="37" max="37" width="21.88671875" style="25" customWidth="1"/>
    <col min="38" max="38" width="3.33203125" style="25" customWidth="1"/>
    <col min="39" max="39" width="8.88671875" style="24" customWidth="1"/>
    <col min="40" max="40" width="23.44140625" style="24" customWidth="1"/>
    <col min="41" max="41" width="3" style="25" customWidth="1"/>
    <col min="42" max="42" width="8.88671875" style="25" bestFit="1" customWidth="1"/>
    <col min="43" max="43" width="22.6640625" style="25" customWidth="1"/>
    <col min="44" max="44" width="2.88671875" style="25" customWidth="1"/>
    <col min="45" max="45" width="8.88671875" style="24" bestFit="1" customWidth="1"/>
    <col min="46" max="46" width="20.88671875" style="24" customWidth="1"/>
    <col min="47" max="47" width="3.109375" style="24" customWidth="1"/>
    <col min="48" max="48" width="8.88671875" style="24" bestFit="1" customWidth="1"/>
    <col min="49" max="49" width="15.33203125" style="24" bestFit="1" customWidth="1"/>
    <col min="50" max="50" width="3.109375" style="24" hidden="1" customWidth="1"/>
    <col min="51" max="51" width="8.88671875" style="24" bestFit="1" customWidth="1"/>
    <col min="52" max="52" width="16.5546875" style="24" bestFit="1" customWidth="1"/>
    <col min="53" max="53" width="3.5546875" style="24" hidden="1" customWidth="1"/>
    <col min="54" max="54" width="11.44140625" style="24" hidden="1" customWidth="1"/>
    <col min="55" max="55" width="9.33203125" style="24" bestFit="1" customWidth="1"/>
    <col min="56" max="56" width="17.109375" style="24" bestFit="1" customWidth="1"/>
    <col min="57" max="57" width="0" style="24" hidden="1" customWidth="1"/>
    <col min="58" max="58" width="9.33203125" style="24" bestFit="1" customWidth="1"/>
    <col min="59" max="59" width="16.88671875" style="24" customWidth="1"/>
    <col min="60" max="60" width="0" style="24" hidden="1" customWidth="1"/>
    <col min="61" max="61" width="11.44140625" style="24"/>
    <col min="62" max="62" width="16.44140625" style="24" customWidth="1"/>
    <col min="63" max="63" width="11.44140625" style="24" hidden="1" customWidth="1"/>
    <col min="64" max="16384" width="11.44140625" style="24"/>
  </cols>
  <sheetData>
    <row r="1" spans="1:69" ht="18" customHeight="1" thickTop="1" thickBot="1" x14ac:dyDescent="0.35">
      <c r="D1" s="26"/>
      <c r="E1" s="425" t="s">
        <v>0</v>
      </c>
      <c r="F1" s="426"/>
      <c r="G1" s="427"/>
      <c r="H1" s="428" t="s">
        <v>439</v>
      </c>
      <c r="I1" s="429"/>
      <c r="J1" s="430"/>
      <c r="K1" s="428" t="s">
        <v>438</v>
      </c>
      <c r="L1" s="429"/>
      <c r="M1" s="430"/>
      <c r="N1" s="431" t="s">
        <v>1</v>
      </c>
      <c r="O1" s="432"/>
      <c r="P1" s="433"/>
      <c r="Q1" s="431" t="s">
        <v>2</v>
      </c>
      <c r="R1" s="432"/>
      <c r="S1" s="433"/>
      <c r="T1" s="27" t="s">
        <v>3</v>
      </c>
      <c r="U1" s="28" t="s">
        <v>4</v>
      </c>
      <c r="V1" s="28" t="s">
        <v>5</v>
      </c>
      <c r="W1" s="29" t="s">
        <v>6</v>
      </c>
      <c r="X1" s="185" t="s">
        <v>7</v>
      </c>
      <c r="Y1" s="30" t="s">
        <v>8</v>
      </c>
      <c r="Z1" s="31" t="s">
        <v>8</v>
      </c>
      <c r="AA1" s="434" t="s">
        <v>9</v>
      </c>
      <c r="AB1" s="435"/>
      <c r="AC1" s="436"/>
      <c r="AD1" s="434" t="s">
        <v>10</v>
      </c>
      <c r="AE1" s="435"/>
      <c r="AF1" s="435"/>
      <c r="AG1" s="434" t="s">
        <v>349</v>
      </c>
      <c r="AH1" s="435"/>
      <c r="AI1" s="436"/>
      <c r="AJ1" s="434" t="s">
        <v>350</v>
      </c>
      <c r="AK1" s="435"/>
      <c r="AL1" s="436"/>
      <c r="AM1" s="434" t="s">
        <v>276</v>
      </c>
      <c r="AN1" s="435"/>
      <c r="AO1" s="436"/>
      <c r="AP1" s="423" t="s">
        <v>11</v>
      </c>
      <c r="AQ1" s="424"/>
      <c r="AR1" s="424"/>
      <c r="AS1" s="423" t="s">
        <v>413</v>
      </c>
      <c r="AT1" s="424"/>
      <c r="AU1" s="424"/>
      <c r="AV1" s="420" t="s">
        <v>198</v>
      </c>
      <c r="AW1" s="421"/>
      <c r="AX1" s="422"/>
      <c r="AY1" s="414" t="s">
        <v>194</v>
      </c>
      <c r="AZ1" s="415"/>
      <c r="BA1" s="416"/>
      <c r="BB1" s="367"/>
      <c r="BC1" s="414" t="s">
        <v>195</v>
      </c>
      <c r="BD1" s="415"/>
      <c r="BE1" s="416"/>
      <c r="BF1" s="414" t="s">
        <v>196</v>
      </c>
      <c r="BG1" s="415"/>
      <c r="BH1" s="415"/>
      <c r="BI1" s="417" t="s">
        <v>197</v>
      </c>
      <c r="BJ1" s="418"/>
      <c r="BK1" s="419"/>
      <c r="BL1" s="331"/>
      <c r="BM1" s="21"/>
      <c r="BN1" s="21"/>
      <c r="BO1" s="21"/>
      <c r="BP1" s="21"/>
      <c r="BQ1" s="21"/>
    </row>
    <row r="2" spans="1:69" ht="17.399999999999999" thickBot="1" x14ac:dyDescent="0.35">
      <c r="C2" s="32" t="s">
        <v>12</v>
      </c>
      <c r="D2" s="33" t="s">
        <v>13</v>
      </c>
      <c r="E2" s="159" t="s">
        <v>14</v>
      </c>
      <c r="F2" s="160" t="s">
        <v>15</v>
      </c>
      <c r="G2" s="161" t="s">
        <v>16</v>
      </c>
      <c r="H2" s="34" t="s">
        <v>17</v>
      </c>
      <c r="I2" s="35" t="s">
        <v>15</v>
      </c>
      <c r="J2" s="36" t="s">
        <v>16</v>
      </c>
      <c r="K2" s="34" t="s">
        <v>17</v>
      </c>
      <c r="L2" s="35" t="s">
        <v>15</v>
      </c>
      <c r="M2" s="36" t="s">
        <v>16</v>
      </c>
      <c r="N2" s="37" t="s">
        <v>17</v>
      </c>
      <c r="O2" s="38" t="s">
        <v>15</v>
      </c>
      <c r="P2" s="39" t="s">
        <v>16</v>
      </c>
      <c r="Q2" s="37" t="s">
        <v>17</v>
      </c>
      <c r="R2" s="38" t="s">
        <v>15</v>
      </c>
      <c r="S2" s="39" t="s">
        <v>16</v>
      </c>
      <c r="T2" s="406"/>
      <c r="U2" s="407"/>
      <c r="V2" s="407"/>
      <c r="W2" s="408"/>
      <c r="X2" s="409"/>
      <c r="Y2" s="410" t="s">
        <v>18</v>
      </c>
      <c r="Z2" s="411" t="s">
        <v>19</v>
      </c>
      <c r="AA2" s="45" t="s">
        <v>17</v>
      </c>
      <c r="AB2" s="46" t="s">
        <v>15</v>
      </c>
      <c r="AC2" s="47" t="s">
        <v>16</v>
      </c>
      <c r="AD2" s="45" t="s">
        <v>17</v>
      </c>
      <c r="AE2" s="46" t="s">
        <v>15</v>
      </c>
      <c r="AF2" s="47" t="s">
        <v>16</v>
      </c>
      <c r="AG2" s="45" t="s">
        <v>17</v>
      </c>
      <c r="AH2" s="46" t="s">
        <v>15</v>
      </c>
      <c r="AI2" s="47" t="s">
        <v>16</v>
      </c>
      <c r="AJ2" s="45" t="s">
        <v>17</v>
      </c>
      <c r="AK2" s="46" t="s">
        <v>15</v>
      </c>
      <c r="AL2" s="47" t="s">
        <v>16</v>
      </c>
      <c r="AM2" s="45" t="s">
        <v>17</v>
      </c>
      <c r="AN2" s="46" t="s">
        <v>15</v>
      </c>
      <c r="AO2" s="174" t="s">
        <v>16</v>
      </c>
      <c r="AP2" s="48" t="s">
        <v>17</v>
      </c>
      <c r="AQ2" s="49" t="s">
        <v>15</v>
      </c>
      <c r="AR2" s="175" t="s">
        <v>16</v>
      </c>
      <c r="AS2" s="48" t="s">
        <v>17</v>
      </c>
      <c r="AT2" s="49" t="s">
        <v>15</v>
      </c>
      <c r="AU2" s="329" t="s">
        <v>16</v>
      </c>
      <c r="AV2" s="333" t="s">
        <v>17</v>
      </c>
      <c r="AW2" s="334" t="s">
        <v>15</v>
      </c>
      <c r="AX2" s="351" t="s">
        <v>16</v>
      </c>
      <c r="AY2" s="361" t="s">
        <v>17</v>
      </c>
      <c r="AZ2" s="362" t="s">
        <v>15</v>
      </c>
      <c r="BA2" s="363" t="s">
        <v>16</v>
      </c>
      <c r="BB2" s="368"/>
      <c r="BC2" s="361" t="s">
        <v>17</v>
      </c>
      <c r="BD2" s="362" t="s">
        <v>15</v>
      </c>
      <c r="BE2" s="363" t="s">
        <v>16</v>
      </c>
      <c r="BF2" s="361" t="s">
        <v>17</v>
      </c>
      <c r="BG2" s="362" t="s">
        <v>15</v>
      </c>
      <c r="BH2" s="362" t="s">
        <v>16</v>
      </c>
      <c r="BI2" s="369" t="s">
        <v>17</v>
      </c>
      <c r="BJ2" s="370" t="s">
        <v>15</v>
      </c>
      <c r="BK2" s="371" t="s">
        <v>16</v>
      </c>
      <c r="BL2" s="331"/>
      <c r="BM2" s="21"/>
      <c r="BN2" s="21"/>
      <c r="BO2" s="21"/>
      <c r="BP2" s="21"/>
      <c r="BQ2" s="21"/>
    </row>
    <row r="3" spans="1:69" ht="17.399999999999999" hidden="1" thickBot="1" x14ac:dyDescent="0.35">
      <c r="C3" s="32"/>
      <c r="D3" s="62">
        <v>45159</v>
      </c>
      <c r="E3" s="279"/>
      <c r="F3" s="280"/>
      <c r="G3" s="252"/>
      <c r="H3" s="281"/>
      <c r="I3" s="282"/>
      <c r="J3" s="253"/>
      <c r="K3" s="281"/>
      <c r="L3" s="282"/>
      <c r="M3" s="253"/>
      <c r="N3" s="283"/>
      <c r="O3" s="284"/>
      <c r="P3" s="285"/>
      <c r="Q3" s="283"/>
      <c r="R3" s="284"/>
      <c r="S3" s="285"/>
      <c r="T3" s="286"/>
      <c r="U3" s="41"/>
      <c r="V3" s="41"/>
      <c r="W3" s="42"/>
      <c r="X3" s="99"/>
      <c r="Y3" s="43"/>
      <c r="Z3" s="44"/>
      <c r="AA3" s="287"/>
      <c r="AB3" s="288"/>
      <c r="AC3" s="174"/>
      <c r="AD3" s="287"/>
      <c r="AE3" s="288"/>
      <c r="AF3" s="174"/>
      <c r="AG3" s="287"/>
      <c r="AH3" s="288"/>
      <c r="AI3" s="174"/>
      <c r="AJ3" s="288"/>
      <c r="AK3" s="288"/>
      <c r="AL3" s="174"/>
      <c r="AM3" s="287"/>
      <c r="AN3" s="288"/>
      <c r="AO3" s="289"/>
      <c r="AP3" s="290"/>
      <c r="AQ3" s="291"/>
      <c r="AR3" s="292"/>
      <c r="AS3" s="290"/>
      <c r="AT3" s="291"/>
      <c r="AU3" s="291"/>
      <c r="AV3" s="291"/>
      <c r="AW3" s="291"/>
      <c r="AX3" s="291"/>
      <c r="AY3" s="350"/>
      <c r="AZ3" s="350"/>
      <c r="BA3" s="350"/>
      <c r="BB3" s="332"/>
      <c r="BC3" s="21"/>
      <c r="BD3" s="21"/>
      <c r="BE3" s="21"/>
      <c r="BF3" s="21"/>
      <c r="BG3" s="21"/>
      <c r="BH3" s="372"/>
      <c r="BI3" s="271"/>
      <c r="BJ3" s="21"/>
      <c r="BK3" s="356"/>
      <c r="BL3" s="331"/>
      <c r="BM3" s="21"/>
      <c r="BN3" s="21"/>
      <c r="BO3" s="21"/>
      <c r="BP3" s="21"/>
      <c r="BQ3" s="21"/>
    </row>
    <row r="4" spans="1:69" ht="17.399999999999999" hidden="1" thickBot="1" x14ac:dyDescent="0.35">
      <c r="C4" s="32"/>
      <c r="D4" s="62">
        <v>45160</v>
      </c>
      <c r="E4" s="279"/>
      <c r="F4" s="280"/>
      <c r="G4" s="252"/>
      <c r="H4" s="281"/>
      <c r="I4" s="282"/>
      <c r="J4" s="253"/>
      <c r="K4" s="281"/>
      <c r="L4" s="282"/>
      <c r="M4" s="253"/>
      <c r="N4" s="283"/>
      <c r="O4" s="284"/>
      <c r="P4" s="285"/>
      <c r="Q4" s="283"/>
      <c r="R4" s="284"/>
      <c r="S4" s="285"/>
      <c r="T4" s="286"/>
      <c r="U4" s="41"/>
      <c r="V4" s="41"/>
      <c r="W4" s="42"/>
      <c r="X4" s="99"/>
      <c r="Y4" s="43"/>
      <c r="Z4" s="44"/>
      <c r="AA4" s="287"/>
      <c r="AB4" s="288"/>
      <c r="AC4" s="174"/>
      <c r="AD4" s="287"/>
      <c r="AE4" s="288"/>
      <c r="AF4" s="174"/>
      <c r="AG4" s="287"/>
      <c r="AH4" s="288"/>
      <c r="AI4" s="174"/>
      <c r="AJ4" s="288"/>
      <c r="AK4" s="288"/>
      <c r="AL4" s="174"/>
      <c r="AM4" s="287"/>
      <c r="AN4" s="288"/>
      <c r="AO4" s="289"/>
      <c r="AP4" s="290"/>
      <c r="AQ4" s="291"/>
      <c r="AR4" s="292"/>
      <c r="AS4" s="290"/>
      <c r="AT4" s="291"/>
      <c r="AU4" s="291"/>
      <c r="AV4" s="291"/>
      <c r="AW4" s="291"/>
      <c r="AX4" s="291"/>
      <c r="AY4" s="332"/>
      <c r="AZ4" s="332"/>
      <c r="BA4" s="332"/>
      <c r="BB4" s="332"/>
      <c r="BC4" s="21"/>
      <c r="BD4" s="21"/>
      <c r="BE4" s="21"/>
      <c r="BF4" s="21"/>
      <c r="BG4" s="21"/>
      <c r="BH4" s="372"/>
      <c r="BI4" s="271"/>
      <c r="BJ4" s="21"/>
      <c r="BK4" s="356"/>
      <c r="BL4" s="331"/>
      <c r="BM4" s="21"/>
      <c r="BN4" s="21"/>
      <c r="BO4" s="21"/>
      <c r="BP4" s="21"/>
      <c r="BQ4" s="21"/>
    </row>
    <row r="5" spans="1:69" ht="17.399999999999999" hidden="1" thickBot="1" x14ac:dyDescent="0.35">
      <c r="C5" s="32"/>
      <c r="D5" s="62">
        <v>45161</v>
      </c>
      <c r="E5" s="279"/>
      <c r="F5" s="280"/>
      <c r="G5" s="252"/>
      <c r="H5" s="281"/>
      <c r="I5" s="282"/>
      <c r="J5" s="253"/>
      <c r="K5" s="281"/>
      <c r="L5" s="282"/>
      <c r="M5" s="253"/>
      <c r="N5" s="283"/>
      <c r="O5" s="284"/>
      <c r="P5" s="285"/>
      <c r="Q5" s="283"/>
      <c r="R5" s="284"/>
      <c r="S5" s="285"/>
      <c r="T5" s="286"/>
      <c r="U5" s="41"/>
      <c r="V5" s="41"/>
      <c r="W5" s="42"/>
      <c r="X5" s="99"/>
      <c r="Y5" s="43"/>
      <c r="Z5" s="44"/>
      <c r="AA5" s="287"/>
      <c r="AB5" s="288"/>
      <c r="AC5" s="174"/>
      <c r="AD5" s="287"/>
      <c r="AE5" s="288"/>
      <c r="AF5" s="174"/>
      <c r="AG5" s="287"/>
      <c r="AH5" s="288"/>
      <c r="AI5" s="174"/>
      <c r="AJ5" s="288"/>
      <c r="AK5" s="288"/>
      <c r="AL5" s="174"/>
      <c r="AM5" s="287"/>
      <c r="AN5" s="288"/>
      <c r="AO5" s="289"/>
      <c r="AP5" s="290"/>
      <c r="AQ5" s="291"/>
      <c r="AR5" s="292"/>
      <c r="AS5" s="290"/>
      <c r="AT5" s="291"/>
      <c r="AU5" s="291"/>
      <c r="AV5" s="291"/>
      <c r="AW5" s="291"/>
      <c r="AX5" s="291"/>
      <c r="AY5" s="332"/>
      <c r="AZ5" s="332"/>
      <c r="BA5" s="332"/>
      <c r="BB5" s="332"/>
      <c r="BC5" s="21"/>
      <c r="BD5" s="21"/>
      <c r="BE5" s="21"/>
      <c r="BF5" s="21"/>
      <c r="BG5" s="21"/>
      <c r="BH5" s="372"/>
      <c r="BI5" s="271"/>
      <c r="BJ5" s="21"/>
      <c r="BK5" s="356"/>
      <c r="BL5" s="331"/>
      <c r="BM5" s="21"/>
      <c r="BN5" s="21"/>
      <c r="BO5" s="21"/>
      <c r="BP5" s="21"/>
      <c r="BQ5" s="21"/>
    </row>
    <row r="6" spans="1:69" ht="17.399999999999999" hidden="1" thickBot="1" x14ac:dyDescent="0.35">
      <c r="C6" s="32"/>
      <c r="D6" s="62">
        <v>45162</v>
      </c>
      <c r="E6" s="279"/>
      <c r="F6" s="280"/>
      <c r="G6" s="252"/>
      <c r="H6" s="281"/>
      <c r="I6" s="282"/>
      <c r="J6" s="253"/>
      <c r="K6" s="281"/>
      <c r="L6" s="282"/>
      <c r="M6" s="253"/>
      <c r="N6" s="283"/>
      <c r="O6" s="284"/>
      <c r="P6" s="285"/>
      <c r="Q6" s="283"/>
      <c r="R6" s="284"/>
      <c r="S6" s="285"/>
      <c r="T6" s="286"/>
      <c r="U6" s="41"/>
      <c r="V6" s="41"/>
      <c r="W6" s="42"/>
      <c r="X6" s="99"/>
      <c r="Y6" s="43"/>
      <c r="Z6" s="44"/>
      <c r="AA6" s="287"/>
      <c r="AB6" s="288"/>
      <c r="AC6" s="174"/>
      <c r="AD6" s="287"/>
      <c r="AE6" s="288"/>
      <c r="AF6" s="174"/>
      <c r="AG6" s="287"/>
      <c r="AH6" s="288"/>
      <c r="AI6" s="174"/>
      <c r="AJ6" s="288"/>
      <c r="AK6" s="288"/>
      <c r="AL6" s="174"/>
      <c r="AM6" s="287"/>
      <c r="AN6" s="288"/>
      <c r="AO6" s="289"/>
      <c r="AP6" s="290"/>
      <c r="AQ6" s="291"/>
      <c r="AR6" s="292"/>
      <c r="AS6" s="290"/>
      <c r="AT6" s="291"/>
      <c r="AU6" s="291"/>
      <c r="AV6" s="291"/>
      <c r="AW6" s="291"/>
      <c r="AX6" s="291"/>
      <c r="AY6" s="336"/>
      <c r="AZ6" s="336"/>
      <c r="BA6" s="332"/>
      <c r="BB6" s="332"/>
      <c r="BC6" s="353"/>
      <c r="BD6" s="353"/>
      <c r="BE6" s="21"/>
      <c r="BF6" s="353"/>
      <c r="BG6" s="353"/>
      <c r="BH6" s="372"/>
      <c r="BI6" s="373"/>
      <c r="BJ6" s="353"/>
      <c r="BK6" s="356"/>
      <c r="BL6" s="331"/>
      <c r="BM6" s="21"/>
      <c r="BN6" s="21"/>
      <c r="BO6" s="21"/>
      <c r="BP6" s="21"/>
      <c r="BQ6" s="21"/>
    </row>
    <row r="7" spans="1:69" ht="17.399999999999999" hidden="1" thickBot="1" x14ac:dyDescent="0.35">
      <c r="A7" s="25">
        <v>0</v>
      </c>
      <c r="B7" s="25" t="s">
        <v>20</v>
      </c>
      <c r="C7" s="32"/>
      <c r="D7" s="62">
        <v>45163</v>
      </c>
      <c r="E7" s="94"/>
      <c r="F7" s="95"/>
      <c r="G7" s="65" t="str">
        <f t="shared" ref="G7:G14" si="0">IF(LEFT(F7,1)="1",123,"")</f>
        <v/>
      </c>
      <c r="H7" s="94"/>
      <c r="I7" s="278"/>
      <c r="J7" s="65" t="str">
        <f t="shared" ref="J7:J14" si="1">IF(LEFT(I7,1)="2",123,"")</f>
        <v/>
      </c>
      <c r="K7" s="94"/>
      <c r="L7" s="95"/>
      <c r="M7" s="65" t="str">
        <f t="shared" ref="M7:M14" si="2">IF(LEFT(L7,1)="3",1,"")</f>
        <v/>
      </c>
      <c r="N7" s="94"/>
      <c r="O7" s="95"/>
      <c r="P7" s="65" t="str">
        <f t="shared" ref="P7:P13" si="3">IF(LEFT(O7,1)="5",1,"")</f>
        <v/>
      </c>
      <c r="Q7" s="94"/>
      <c r="R7" s="95"/>
      <c r="S7" s="97" t="str">
        <f t="shared" ref="S7:S13" si="4">IF(LEFT(R7,1)="4",3,"")</f>
        <v/>
      </c>
      <c r="T7" s="22">
        <f t="shared" ref="T7:T13" si="5">IF(M7&lt;&gt;"",1,0)+IF(P7&lt;&gt;"",1,0)+IF(S7&lt;&gt;"",1,0)</f>
        <v>0</v>
      </c>
      <c r="U7" s="17">
        <f t="shared" ref="U7:U13" si="6">IF(AC7&lt;&gt;"",1,0)+IF(AI7&lt;&gt;"",1,0)+IF(AU7&lt;&gt;"",1,0)+IF(AL7&lt;&gt;"",1,0)+IF(AO7&lt;&gt;"",1,0)+IF(AR7&lt;&gt;"",1,0)+IF(AF7&lt;&gt;"",1,0)</f>
        <v>0</v>
      </c>
      <c r="V7" s="17">
        <f t="shared" ref="V7:V13" si="7">T7+U7</f>
        <v>0</v>
      </c>
      <c r="W7" s="42"/>
      <c r="X7" s="99"/>
      <c r="Y7" s="17">
        <f t="shared" ref="Y7:Y13" si="8">IF(AC7&lt;&gt;"",1,0)+IF(AI7&lt;&gt;"",1,0)+IF(AU7&lt;&gt;"",1,0)+IF(AL7&lt;&gt;"",1,0)+IF(AO7&lt;&gt;"",1,0)+IF(AR7&lt;&gt;"",1,0)+IF(AF7&lt;&gt;"",1,0)</f>
        <v>0</v>
      </c>
      <c r="Z7" s="84">
        <f t="shared" ref="Z7:Z13" si="9">IF(G7&lt;&gt;"",1,0)+IF(J7&lt;&gt;"",1,0)+IF(AR7&lt;&gt;"",1,0)</f>
        <v>0</v>
      </c>
      <c r="AA7" s="89"/>
      <c r="AB7" s="93"/>
      <c r="AC7" s="65" t="str">
        <f t="shared" ref="AC7:AC14" si="10">IF(LEFT(AB7,1)="6",3,"")</f>
        <v/>
      </c>
      <c r="AD7" s="89"/>
      <c r="AE7" s="93"/>
      <c r="AF7" s="65" t="str">
        <f t="shared" ref="AF7:AF14" si="11">IF(LEFT(AE7,1)="7",1,"")</f>
        <v/>
      </c>
      <c r="AG7" s="89"/>
      <c r="AH7" s="93"/>
      <c r="AI7" s="65" t="str">
        <f t="shared" ref="AI7:AI14" si="12">IF(LEFT(AH7,1)="8",2,"")</f>
        <v/>
      </c>
      <c r="AJ7" s="178"/>
      <c r="AK7" s="179"/>
      <c r="AL7" s="97" t="str">
        <f t="shared" ref="AL7:AL14" si="13">IF(LEFT(AK7,1)="9",2,"")</f>
        <v/>
      </c>
      <c r="AM7" s="89"/>
      <c r="AN7" s="93"/>
      <c r="AO7" s="97" t="str">
        <f t="shared" ref="AO7:AO14" si="14">IF(LEFT(AN7,2)="10",2,"")</f>
        <v/>
      </c>
      <c r="AP7" s="89"/>
      <c r="AQ7" s="93"/>
      <c r="AR7" s="97" t="str">
        <f t="shared" ref="AR7:AR14" si="15">IF(LEFT(AQ7,2)="P3",2,"")</f>
        <v/>
      </c>
      <c r="AS7" s="89"/>
      <c r="AT7" s="93"/>
      <c r="AU7" s="330" t="str">
        <f t="shared" ref="AU7:AU14" si="16">IF(LEFT(AT7,2)="P4",1,"")</f>
        <v/>
      </c>
      <c r="AV7" s="338"/>
      <c r="AW7" s="339"/>
      <c r="AX7" s="364"/>
      <c r="AY7" s="338"/>
      <c r="AZ7" s="339"/>
      <c r="BA7" s="150"/>
      <c r="BB7" s="352"/>
      <c r="BC7" s="354"/>
      <c r="BD7" s="355"/>
      <c r="BE7" s="111"/>
      <c r="BF7" s="354"/>
      <c r="BG7" s="355"/>
      <c r="BH7" s="111"/>
      <c r="BI7" s="354"/>
      <c r="BJ7" s="355"/>
      <c r="BK7" s="341"/>
      <c r="BL7" s="331"/>
      <c r="BM7" s="21"/>
      <c r="BN7" s="21"/>
      <c r="BO7" s="21"/>
      <c r="BP7" s="21"/>
      <c r="BQ7" s="21"/>
    </row>
    <row r="8" spans="1:69" ht="17.399999999999999" hidden="1" thickBot="1" x14ac:dyDescent="0.35">
      <c r="A8" s="25">
        <v>0</v>
      </c>
      <c r="B8" s="25" t="s">
        <v>21</v>
      </c>
      <c r="C8" s="32"/>
      <c r="D8" s="62">
        <v>45164</v>
      </c>
      <c r="E8" s="94"/>
      <c r="F8" s="95"/>
      <c r="G8" s="65" t="str">
        <f t="shared" si="0"/>
        <v/>
      </c>
      <c r="H8" s="168"/>
      <c r="I8" s="169"/>
      <c r="J8" s="65" t="str">
        <f t="shared" si="1"/>
        <v/>
      </c>
      <c r="K8" s="94"/>
      <c r="L8" s="95"/>
      <c r="M8" s="65" t="str">
        <f t="shared" si="2"/>
        <v/>
      </c>
      <c r="N8" s="94"/>
      <c r="O8" s="95"/>
      <c r="P8" s="65" t="str">
        <f t="shared" si="3"/>
        <v/>
      </c>
      <c r="Q8" s="94"/>
      <c r="R8" s="95"/>
      <c r="S8" s="97" t="str">
        <f t="shared" si="4"/>
        <v/>
      </c>
      <c r="T8" s="22">
        <f t="shared" si="5"/>
        <v>0</v>
      </c>
      <c r="U8" s="17">
        <f t="shared" si="6"/>
        <v>0</v>
      </c>
      <c r="V8" s="17">
        <f t="shared" si="7"/>
        <v>0</v>
      </c>
      <c r="W8" s="42"/>
      <c r="X8" s="99"/>
      <c r="Y8" s="17">
        <f t="shared" si="8"/>
        <v>0</v>
      </c>
      <c r="Z8" s="84">
        <f t="shared" si="9"/>
        <v>0</v>
      </c>
      <c r="AA8" s="89"/>
      <c r="AB8" s="93"/>
      <c r="AC8" s="65" t="str">
        <f t="shared" si="10"/>
        <v/>
      </c>
      <c r="AD8" s="89"/>
      <c r="AE8" s="93"/>
      <c r="AF8" s="65" t="str">
        <f t="shared" si="11"/>
        <v/>
      </c>
      <c r="AG8" s="89"/>
      <c r="AH8" s="93"/>
      <c r="AI8" s="65" t="str">
        <f t="shared" si="12"/>
        <v/>
      </c>
      <c r="AJ8" s="178"/>
      <c r="AK8" s="179"/>
      <c r="AL8" s="97" t="str">
        <f t="shared" si="13"/>
        <v/>
      </c>
      <c r="AM8" s="89"/>
      <c r="AN8" s="93"/>
      <c r="AO8" s="97" t="str">
        <f t="shared" si="14"/>
        <v/>
      </c>
      <c r="AP8" s="89"/>
      <c r="AQ8" s="93"/>
      <c r="AR8" s="97" t="str">
        <f t="shared" si="15"/>
        <v/>
      </c>
      <c r="AS8" s="89"/>
      <c r="AT8" s="93"/>
      <c r="AU8" s="330" t="str">
        <f t="shared" si="16"/>
        <v/>
      </c>
      <c r="AV8" s="340"/>
      <c r="AW8" s="341"/>
      <c r="AX8" s="364"/>
      <c r="AY8" s="340"/>
      <c r="AZ8" s="341"/>
      <c r="BA8" s="111"/>
      <c r="BB8" s="352"/>
      <c r="BC8" s="271"/>
      <c r="BD8" s="356"/>
      <c r="BE8" s="111"/>
      <c r="BF8" s="271"/>
      <c r="BG8" s="356"/>
      <c r="BH8" s="111"/>
      <c r="BI8" s="271"/>
      <c r="BJ8" s="356"/>
      <c r="BK8" s="341"/>
      <c r="BL8" s="331"/>
      <c r="BM8" s="21"/>
      <c r="BN8" s="21"/>
      <c r="BO8" s="21"/>
      <c r="BP8" s="21"/>
      <c r="BQ8" s="21"/>
    </row>
    <row r="9" spans="1:69" ht="17.399999999999999" hidden="1" thickBot="1" x14ac:dyDescent="0.35">
      <c r="A9" s="25">
        <v>0</v>
      </c>
      <c r="B9" s="25" t="s">
        <v>22</v>
      </c>
      <c r="C9" s="32"/>
      <c r="D9" s="62">
        <v>45165</v>
      </c>
      <c r="E9" s="94"/>
      <c r="F9" s="95"/>
      <c r="G9" s="65" t="str">
        <f t="shared" si="0"/>
        <v/>
      </c>
      <c r="H9" s="94"/>
      <c r="I9" s="278"/>
      <c r="J9" s="65" t="str">
        <f t="shared" si="1"/>
        <v/>
      </c>
      <c r="K9" s="94"/>
      <c r="L9" s="95"/>
      <c r="M9" s="65" t="str">
        <f t="shared" si="2"/>
        <v/>
      </c>
      <c r="N9" s="94"/>
      <c r="O9" s="95"/>
      <c r="P9" s="65" t="str">
        <f t="shared" si="3"/>
        <v/>
      </c>
      <c r="Q9" s="94"/>
      <c r="R9" s="95"/>
      <c r="S9" s="97" t="str">
        <f t="shared" si="4"/>
        <v/>
      </c>
      <c r="T9" s="22">
        <f t="shared" si="5"/>
        <v>0</v>
      </c>
      <c r="U9" s="17">
        <f t="shared" si="6"/>
        <v>0</v>
      </c>
      <c r="V9" s="17">
        <f t="shared" si="7"/>
        <v>0</v>
      </c>
      <c r="W9" s="42"/>
      <c r="X9" s="99"/>
      <c r="Y9" s="17">
        <f t="shared" si="8"/>
        <v>0</v>
      </c>
      <c r="Z9" s="84">
        <f t="shared" si="9"/>
        <v>0</v>
      </c>
      <c r="AA9" s="89"/>
      <c r="AB9" s="93"/>
      <c r="AC9" s="65" t="str">
        <f t="shared" si="10"/>
        <v/>
      </c>
      <c r="AD9" s="89"/>
      <c r="AE9" s="93"/>
      <c r="AF9" s="65" t="str">
        <f t="shared" si="11"/>
        <v/>
      </c>
      <c r="AG9" s="89"/>
      <c r="AH9" s="93"/>
      <c r="AI9" s="65" t="str">
        <f t="shared" si="12"/>
        <v/>
      </c>
      <c r="AJ9" s="178"/>
      <c r="AK9" s="179"/>
      <c r="AL9" s="97" t="str">
        <f t="shared" si="13"/>
        <v/>
      </c>
      <c r="AM9" s="89"/>
      <c r="AN9" s="93"/>
      <c r="AO9" s="97" t="str">
        <f t="shared" si="14"/>
        <v/>
      </c>
      <c r="AP9" s="89"/>
      <c r="AQ9" s="93"/>
      <c r="AR9" s="97" t="str">
        <f t="shared" si="15"/>
        <v/>
      </c>
      <c r="AS9" s="89"/>
      <c r="AT9" s="93"/>
      <c r="AU9" s="330" t="str">
        <f t="shared" si="16"/>
        <v/>
      </c>
      <c r="AV9" s="340"/>
      <c r="AW9" s="341"/>
      <c r="AX9" s="364"/>
      <c r="AY9" s="340"/>
      <c r="AZ9" s="341"/>
      <c r="BA9" s="111"/>
      <c r="BB9" s="352"/>
      <c r="BC9" s="271"/>
      <c r="BD9" s="356"/>
      <c r="BE9" s="111"/>
      <c r="BF9" s="271"/>
      <c r="BG9" s="356"/>
      <c r="BH9" s="111"/>
      <c r="BI9" s="271"/>
      <c r="BJ9" s="356"/>
      <c r="BK9" s="341"/>
      <c r="BL9" s="331"/>
      <c r="BM9" s="21"/>
      <c r="BN9" s="21"/>
      <c r="BO9" s="21"/>
      <c r="BP9" s="21"/>
      <c r="BQ9" s="21"/>
    </row>
    <row r="10" spans="1:69" ht="17.399999999999999" hidden="1" thickBot="1" x14ac:dyDescent="0.35">
      <c r="C10" s="32"/>
      <c r="D10" s="62">
        <v>45166</v>
      </c>
      <c r="E10" s="94"/>
      <c r="F10" s="95"/>
      <c r="G10" s="65" t="str">
        <f t="shared" si="0"/>
        <v/>
      </c>
      <c r="H10" s="94"/>
      <c r="I10" s="278"/>
      <c r="J10" s="65" t="str">
        <f t="shared" si="1"/>
        <v/>
      </c>
      <c r="K10" s="94"/>
      <c r="L10" s="95"/>
      <c r="M10" s="65" t="str">
        <f t="shared" si="2"/>
        <v/>
      </c>
      <c r="N10" s="94"/>
      <c r="O10" s="95"/>
      <c r="P10" s="65" t="str">
        <f t="shared" si="3"/>
        <v/>
      </c>
      <c r="Q10" s="94"/>
      <c r="R10" s="95"/>
      <c r="S10" s="97" t="str">
        <f t="shared" si="4"/>
        <v/>
      </c>
      <c r="T10" s="22">
        <f t="shared" si="5"/>
        <v>0</v>
      </c>
      <c r="U10" s="17">
        <f t="shared" si="6"/>
        <v>0</v>
      </c>
      <c r="V10" s="17">
        <f t="shared" si="7"/>
        <v>0</v>
      </c>
      <c r="W10" s="42"/>
      <c r="X10" s="99"/>
      <c r="Y10" s="17">
        <f t="shared" si="8"/>
        <v>0</v>
      </c>
      <c r="Z10" s="84">
        <f t="shared" si="9"/>
        <v>0</v>
      </c>
      <c r="AA10" s="89"/>
      <c r="AB10" s="93"/>
      <c r="AC10" s="65" t="str">
        <f t="shared" si="10"/>
        <v/>
      </c>
      <c r="AD10" s="89"/>
      <c r="AE10" s="93"/>
      <c r="AF10" s="65" t="str">
        <f t="shared" si="11"/>
        <v/>
      </c>
      <c r="AG10" s="89"/>
      <c r="AH10" s="93"/>
      <c r="AI10" s="65" t="str">
        <f t="shared" si="12"/>
        <v/>
      </c>
      <c r="AJ10" s="178"/>
      <c r="AK10" s="179"/>
      <c r="AL10" s="97" t="str">
        <f t="shared" si="13"/>
        <v/>
      </c>
      <c r="AM10" s="89"/>
      <c r="AN10" s="93"/>
      <c r="AO10" s="97" t="str">
        <f t="shared" si="14"/>
        <v/>
      </c>
      <c r="AP10" s="89"/>
      <c r="AQ10" s="93"/>
      <c r="AR10" s="97" t="str">
        <f t="shared" si="15"/>
        <v/>
      </c>
      <c r="AS10" s="89"/>
      <c r="AT10" s="93"/>
      <c r="AU10" s="330" t="str">
        <f t="shared" si="16"/>
        <v/>
      </c>
      <c r="AV10" s="340"/>
      <c r="AW10" s="341"/>
      <c r="AX10" s="364"/>
      <c r="AY10" s="340"/>
      <c r="AZ10" s="341"/>
      <c r="BA10" s="111"/>
      <c r="BB10" s="294"/>
      <c r="BC10" s="271"/>
      <c r="BD10" s="356"/>
      <c r="BE10" s="111"/>
      <c r="BF10" s="271"/>
      <c r="BG10" s="356"/>
      <c r="BH10" s="111"/>
      <c r="BI10" s="271"/>
      <c r="BJ10" s="356"/>
      <c r="BK10" s="341"/>
      <c r="BL10" s="331"/>
      <c r="BM10" s="21"/>
      <c r="BN10" s="21"/>
      <c r="BO10" s="21"/>
      <c r="BP10" s="21"/>
      <c r="BQ10" s="21"/>
    </row>
    <row r="11" spans="1:69" ht="17.399999999999999" hidden="1" thickBot="1" x14ac:dyDescent="0.35">
      <c r="C11" s="32"/>
      <c r="D11" s="62">
        <v>45167</v>
      </c>
      <c r="E11" s="94"/>
      <c r="F11" s="95"/>
      <c r="G11" s="65" t="str">
        <f t="shared" si="0"/>
        <v/>
      </c>
      <c r="H11" s="94"/>
      <c r="I11" s="278"/>
      <c r="J11" s="65" t="str">
        <f t="shared" si="1"/>
        <v/>
      </c>
      <c r="K11" s="94"/>
      <c r="L11" s="95"/>
      <c r="M11" s="65" t="str">
        <f t="shared" si="2"/>
        <v/>
      </c>
      <c r="N11" s="94"/>
      <c r="O11" s="95"/>
      <c r="P11" s="65" t="str">
        <f t="shared" si="3"/>
        <v/>
      </c>
      <c r="Q11" s="94"/>
      <c r="R11" s="95"/>
      <c r="S11" s="97" t="str">
        <f t="shared" si="4"/>
        <v/>
      </c>
      <c r="T11" s="22">
        <f t="shared" si="5"/>
        <v>0</v>
      </c>
      <c r="U11" s="17">
        <f t="shared" si="6"/>
        <v>0</v>
      </c>
      <c r="V11" s="17">
        <f t="shared" si="7"/>
        <v>0</v>
      </c>
      <c r="W11" s="42"/>
      <c r="X11" s="99"/>
      <c r="Y11" s="17">
        <f t="shared" si="8"/>
        <v>0</v>
      </c>
      <c r="Z11" s="84">
        <f t="shared" si="9"/>
        <v>0</v>
      </c>
      <c r="AA11" s="89"/>
      <c r="AB11" s="93"/>
      <c r="AC11" s="65" t="str">
        <f t="shared" si="10"/>
        <v/>
      </c>
      <c r="AD11" s="89"/>
      <c r="AE11" s="93"/>
      <c r="AF11" s="65" t="str">
        <f t="shared" si="11"/>
        <v/>
      </c>
      <c r="AG11" s="89"/>
      <c r="AH11" s="93"/>
      <c r="AI11" s="65" t="str">
        <f t="shared" si="12"/>
        <v/>
      </c>
      <c r="AJ11" s="178"/>
      <c r="AK11" s="179"/>
      <c r="AL11" s="97" t="str">
        <f t="shared" si="13"/>
        <v/>
      </c>
      <c r="AM11" s="89"/>
      <c r="AN11" s="93"/>
      <c r="AO11" s="97" t="str">
        <f t="shared" si="14"/>
        <v/>
      </c>
      <c r="AP11" s="89"/>
      <c r="AQ11" s="93"/>
      <c r="AR11" s="97" t="str">
        <f t="shared" si="15"/>
        <v/>
      </c>
      <c r="AS11" s="89"/>
      <c r="AT11" s="93"/>
      <c r="AU11" s="330" t="str">
        <f t="shared" si="16"/>
        <v/>
      </c>
      <c r="AV11" s="340"/>
      <c r="AW11" s="341"/>
      <c r="AX11" s="364"/>
      <c r="AY11" s="340"/>
      <c r="AZ11" s="341"/>
      <c r="BA11" s="111"/>
      <c r="BB11" s="293"/>
      <c r="BC11" s="271"/>
      <c r="BD11" s="356"/>
      <c r="BE11" s="111"/>
      <c r="BF11" s="271"/>
      <c r="BG11" s="356"/>
      <c r="BH11" s="111"/>
      <c r="BI11" s="271"/>
      <c r="BJ11" s="356"/>
      <c r="BK11" s="341"/>
      <c r="BL11" s="331"/>
      <c r="BM11" s="21"/>
      <c r="BN11" s="21"/>
      <c r="BO11" s="21"/>
      <c r="BP11" s="21"/>
      <c r="BQ11" s="21"/>
    </row>
    <row r="12" spans="1:69" ht="17.399999999999999" hidden="1" thickBot="1" x14ac:dyDescent="0.35">
      <c r="C12" s="32"/>
      <c r="D12" s="62">
        <v>45168</v>
      </c>
      <c r="E12" s="94"/>
      <c r="F12" s="95"/>
      <c r="G12" s="65" t="str">
        <f t="shared" si="0"/>
        <v/>
      </c>
      <c r="H12" s="94"/>
      <c r="I12" s="278"/>
      <c r="J12" s="65" t="str">
        <f t="shared" si="1"/>
        <v/>
      </c>
      <c r="K12" s="94"/>
      <c r="L12" s="95"/>
      <c r="M12" s="65" t="str">
        <f t="shared" si="2"/>
        <v/>
      </c>
      <c r="N12" s="94"/>
      <c r="O12" s="95"/>
      <c r="P12" s="65" t="str">
        <f t="shared" si="3"/>
        <v/>
      </c>
      <c r="Q12" s="94"/>
      <c r="R12" s="95"/>
      <c r="S12" s="97" t="str">
        <f t="shared" si="4"/>
        <v/>
      </c>
      <c r="T12" s="22">
        <f t="shared" si="5"/>
        <v>0</v>
      </c>
      <c r="U12" s="17">
        <f t="shared" si="6"/>
        <v>0</v>
      </c>
      <c r="V12" s="17">
        <f t="shared" si="7"/>
        <v>0</v>
      </c>
      <c r="W12" s="42"/>
      <c r="X12" s="99"/>
      <c r="Y12" s="17">
        <f t="shared" si="8"/>
        <v>0</v>
      </c>
      <c r="Z12" s="84">
        <f t="shared" si="9"/>
        <v>0</v>
      </c>
      <c r="AA12" s="89"/>
      <c r="AB12" s="93"/>
      <c r="AC12" s="65" t="str">
        <f t="shared" si="10"/>
        <v/>
      </c>
      <c r="AD12" s="89"/>
      <c r="AE12" s="93"/>
      <c r="AF12" s="65" t="str">
        <f t="shared" si="11"/>
        <v/>
      </c>
      <c r="AG12" s="89"/>
      <c r="AH12" s="93"/>
      <c r="AI12" s="65" t="str">
        <f t="shared" si="12"/>
        <v/>
      </c>
      <c r="AJ12" s="178"/>
      <c r="AK12" s="179"/>
      <c r="AL12" s="97" t="str">
        <f t="shared" si="13"/>
        <v/>
      </c>
      <c r="AM12" s="89"/>
      <c r="AN12" s="93"/>
      <c r="AO12" s="97" t="str">
        <f t="shared" si="14"/>
        <v/>
      </c>
      <c r="AP12" s="89"/>
      <c r="AQ12" s="93"/>
      <c r="AR12" s="97" t="str">
        <f t="shared" si="15"/>
        <v/>
      </c>
      <c r="AS12" s="89"/>
      <c r="AT12" s="93"/>
      <c r="AU12" s="330" t="str">
        <f t="shared" si="16"/>
        <v/>
      </c>
      <c r="AV12" s="340"/>
      <c r="AW12" s="341"/>
      <c r="AX12" s="364"/>
      <c r="AY12" s="340"/>
      <c r="AZ12" s="341"/>
      <c r="BA12" s="111"/>
      <c r="BB12" s="293"/>
      <c r="BC12" s="271"/>
      <c r="BD12" s="356"/>
      <c r="BE12" s="111"/>
      <c r="BF12" s="271"/>
      <c r="BG12" s="356"/>
      <c r="BH12" s="111"/>
      <c r="BI12" s="271"/>
      <c r="BJ12" s="356"/>
      <c r="BK12" s="341"/>
      <c r="BL12" s="331"/>
      <c r="BM12" s="21"/>
      <c r="BN12" s="21"/>
      <c r="BO12" s="21"/>
      <c r="BP12" s="21"/>
      <c r="BQ12" s="21"/>
    </row>
    <row r="13" spans="1:69" ht="17.399999999999999" hidden="1" thickBot="1" x14ac:dyDescent="0.35">
      <c r="C13" s="32"/>
      <c r="D13" s="62">
        <v>45169</v>
      </c>
      <c r="E13" s="94"/>
      <c r="F13" s="95"/>
      <c r="G13" s="65" t="str">
        <f t="shared" si="0"/>
        <v/>
      </c>
      <c r="H13" s="94"/>
      <c r="I13" s="278"/>
      <c r="J13" s="65" t="str">
        <f t="shared" si="1"/>
        <v/>
      </c>
      <c r="K13" s="94"/>
      <c r="L13" s="95"/>
      <c r="M13" s="65" t="str">
        <f t="shared" si="2"/>
        <v/>
      </c>
      <c r="N13" s="94"/>
      <c r="O13" s="95"/>
      <c r="P13" s="65" t="str">
        <f t="shared" si="3"/>
        <v/>
      </c>
      <c r="Q13" s="94"/>
      <c r="R13" s="95"/>
      <c r="S13" s="97" t="str">
        <f t="shared" si="4"/>
        <v/>
      </c>
      <c r="T13" s="22">
        <f t="shared" si="5"/>
        <v>0</v>
      </c>
      <c r="U13" s="17">
        <f t="shared" si="6"/>
        <v>0</v>
      </c>
      <c r="V13" s="17">
        <f t="shared" si="7"/>
        <v>0</v>
      </c>
      <c r="W13" s="42"/>
      <c r="X13" s="99"/>
      <c r="Y13" s="17">
        <f t="shared" si="8"/>
        <v>0</v>
      </c>
      <c r="Z13" s="84">
        <f t="shared" si="9"/>
        <v>0</v>
      </c>
      <c r="AA13" s="89"/>
      <c r="AB13" s="93"/>
      <c r="AC13" s="65" t="str">
        <f t="shared" si="10"/>
        <v/>
      </c>
      <c r="AD13" s="89"/>
      <c r="AE13" s="93"/>
      <c r="AF13" s="65" t="str">
        <f t="shared" si="11"/>
        <v/>
      </c>
      <c r="AG13" s="89"/>
      <c r="AH13" s="93"/>
      <c r="AI13" s="65" t="str">
        <f t="shared" si="12"/>
        <v/>
      </c>
      <c r="AJ13" s="178"/>
      <c r="AK13" s="179"/>
      <c r="AL13" s="97" t="str">
        <f t="shared" si="13"/>
        <v/>
      </c>
      <c r="AM13" s="89"/>
      <c r="AN13" s="93"/>
      <c r="AO13" s="97" t="str">
        <f t="shared" si="14"/>
        <v/>
      </c>
      <c r="AP13" s="89"/>
      <c r="AQ13" s="93"/>
      <c r="AR13" s="97" t="str">
        <f t="shared" si="15"/>
        <v/>
      </c>
      <c r="AS13" s="89"/>
      <c r="AT13" s="93"/>
      <c r="AU13" s="330" t="str">
        <f t="shared" si="16"/>
        <v/>
      </c>
      <c r="AV13" s="340"/>
      <c r="AW13" s="341"/>
      <c r="AX13" s="364"/>
      <c r="AY13" s="340"/>
      <c r="AZ13" s="341"/>
      <c r="BA13" s="111"/>
      <c r="BB13" s="293"/>
      <c r="BC13" s="271"/>
      <c r="BD13" s="356"/>
      <c r="BE13" s="111"/>
      <c r="BF13" s="271"/>
      <c r="BG13" s="356"/>
      <c r="BH13" s="111"/>
      <c r="BI13" s="271"/>
      <c r="BJ13" s="356"/>
      <c r="BK13" s="341"/>
      <c r="BL13" s="331"/>
      <c r="BM13" s="21"/>
      <c r="BN13" s="21"/>
      <c r="BO13" s="21"/>
      <c r="BP13" s="21"/>
      <c r="BQ13" s="21"/>
    </row>
    <row r="14" spans="1:69" ht="15.75" customHeight="1" thickBot="1" x14ac:dyDescent="0.35">
      <c r="A14" s="51">
        <v>1</v>
      </c>
      <c r="B14" s="201" t="s">
        <v>20</v>
      </c>
      <c r="C14" s="81">
        <f>D14</f>
        <v>45170</v>
      </c>
      <c r="D14" s="62">
        <v>45170</v>
      </c>
      <c r="E14" s="94"/>
      <c r="F14" s="95"/>
      <c r="G14" s="65" t="str">
        <f t="shared" si="0"/>
        <v/>
      </c>
      <c r="H14" s="94"/>
      <c r="I14" s="278"/>
      <c r="J14" s="65" t="str">
        <f t="shared" si="1"/>
        <v/>
      </c>
      <c r="K14" s="94"/>
      <c r="L14" s="95"/>
      <c r="M14" s="65" t="str">
        <f t="shared" si="2"/>
        <v/>
      </c>
      <c r="N14" s="94"/>
      <c r="O14" s="95"/>
      <c r="P14" s="65" t="str">
        <f>IF(LEFT(O14,1)="5",1,"")</f>
        <v/>
      </c>
      <c r="Q14" s="94"/>
      <c r="R14" s="95"/>
      <c r="S14" s="97" t="str">
        <f>IF(LEFT(R14,1)="4",3,"")</f>
        <v/>
      </c>
      <c r="T14" s="22">
        <f>IF(M14&lt;&gt;"",1,0)+IF(P14&lt;&gt;"",1,0)+IF(S14&lt;&gt;"",1,0)</f>
        <v>0</v>
      </c>
      <c r="U14" s="17">
        <f>IF(AC14&lt;&gt;"",1,0)+IF(AI14&lt;&gt;"",1,0)+IF(AU14&lt;&gt;"",1,0)+IF(AL14&lt;&gt;"",1,0)+IF(AO14&lt;&gt;"",1,0)+IF(AR14&lt;&gt;"",1,0)+IF(AF14&lt;&gt;"",1,0)</f>
        <v>0</v>
      </c>
      <c r="V14" s="17">
        <f>T14+U14</f>
        <v>0</v>
      </c>
      <c r="W14" s="55"/>
      <c r="X14" s="55"/>
      <c r="Y14" s="17">
        <f>IF(AC14&lt;&gt;"",1,0)+IF(AI14&lt;&gt;"",1,0)+IF(AU14&lt;&gt;"",1,0)+IF(AL14&lt;&gt;"",1,0)+IF(AO14&lt;&gt;"",1,0)+IF(AR14&lt;&gt;"",1,0)+IF(AF14&lt;&gt;"",1,0)</f>
        <v>0</v>
      </c>
      <c r="Z14" s="84">
        <f>IF(G14&lt;&gt;"",1,0)+IF(J14&lt;&gt;"",1,0)+IF(AR14&lt;&gt;"",1,0)</f>
        <v>0</v>
      </c>
      <c r="AA14" s="89"/>
      <c r="AB14" s="93"/>
      <c r="AC14" s="65" t="str">
        <f t="shared" si="10"/>
        <v/>
      </c>
      <c r="AD14" s="89"/>
      <c r="AE14" s="93"/>
      <c r="AF14" s="65" t="str">
        <f t="shared" si="11"/>
        <v/>
      </c>
      <c r="AG14" s="89"/>
      <c r="AH14" s="93"/>
      <c r="AI14" s="65" t="str">
        <f t="shared" si="12"/>
        <v/>
      </c>
      <c r="AJ14" s="178"/>
      <c r="AK14" s="179"/>
      <c r="AL14" s="97" t="str">
        <f t="shared" si="13"/>
        <v/>
      </c>
      <c r="AM14" s="89"/>
      <c r="AN14" s="93"/>
      <c r="AO14" s="97" t="str">
        <f t="shared" si="14"/>
        <v/>
      </c>
      <c r="AP14" s="89"/>
      <c r="AQ14" s="93"/>
      <c r="AR14" s="97" t="str">
        <f t="shared" si="15"/>
        <v/>
      </c>
      <c r="AS14" s="89"/>
      <c r="AT14" s="93"/>
      <c r="AU14" s="330" t="str">
        <f t="shared" si="16"/>
        <v/>
      </c>
      <c r="AV14" s="340"/>
      <c r="AW14" s="341"/>
      <c r="AX14" s="364"/>
      <c r="AY14" s="340"/>
      <c r="AZ14" s="341"/>
      <c r="BA14" s="111"/>
      <c r="BB14" s="150"/>
      <c r="BC14" s="271"/>
      <c r="BD14" s="356"/>
      <c r="BE14" s="111"/>
      <c r="BF14" s="271"/>
      <c r="BG14" s="356"/>
      <c r="BH14" s="111"/>
      <c r="BI14" s="271"/>
      <c r="BJ14" s="356"/>
      <c r="BK14" s="341"/>
      <c r="BL14" s="331"/>
      <c r="BM14" s="21"/>
      <c r="BN14" s="21"/>
      <c r="BO14" s="21"/>
      <c r="BP14" s="21"/>
      <c r="BQ14" s="21"/>
    </row>
    <row r="15" spans="1:69" ht="15.75" customHeight="1" thickBot="1" x14ac:dyDescent="0.35">
      <c r="A15" s="51">
        <v>1</v>
      </c>
      <c r="B15" s="201" t="s">
        <v>21</v>
      </c>
      <c r="C15" s="81">
        <f t="shared" ref="C15:C78" si="17">D15</f>
        <v>45171</v>
      </c>
      <c r="D15" s="62">
        <v>45171</v>
      </c>
      <c r="E15" s="94"/>
      <c r="F15" s="95"/>
      <c r="G15" s="65" t="str">
        <f t="shared" ref="G15:G78" si="18">IF(LEFT(F15,1)="1",123,"")</f>
        <v/>
      </c>
      <c r="H15" s="94"/>
      <c r="I15" s="278"/>
      <c r="J15" s="65" t="str">
        <f t="shared" ref="J15:J78" si="19">IF(LEFT(I15,1)="2",123,"")</f>
        <v/>
      </c>
      <c r="K15" s="94"/>
      <c r="L15" s="95"/>
      <c r="M15" s="65" t="str">
        <f t="shared" ref="M15:M78" si="20">IF(LEFT(L15,1)="3",1,"")</f>
        <v/>
      </c>
      <c r="N15" s="89"/>
      <c r="O15" s="93"/>
      <c r="P15" s="65" t="str">
        <f t="shared" ref="P15:P78" si="21">IF(LEFT(O15,1)="5",1,"")</f>
        <v/>
      </c>
      <c r="Q15" s="89"/>
      <c r="R15" s="93"/>
      <c r="S15" s="97" t="str">
        <f t="shared" ref="S15:S78" si="22">IF(LEFT(R15,1)="4",3,"")</f>
        <v/>
      </c>
      <c r="T15" s="22">
        <f t="shared" ref="T15:T78" si="23">IF(M15&lt;&gt;"",1,0)+IF(P15&lt;&gt;"",1,0)+IF(S15&lt;&gt;"",1,0)</f>
        <v>0</v>
      </c>
      <c r="U15" s="17">
        <f t="shared" ref="U15:U78" si="24">IF(AC15&lt;&gt;"",1,0)+IF(AI15&lt;&gt;"",1,0)+IF(AU15&lt;&gt;"",1,0)+IF(AL15&lt;&gt;"",1,0)+IF(AO15&lt;&gt;"",1,0)+IF(AR15&lt;&gt;"",1,0)+IF(AF15&lt;&gt;"",1,0)</f>
        <v>0</v>
      </c>
      <c r="V15" s="17">
        <f t="shared" ref="V15:V78" si="25">T15+U15</f>
        <v>0</v>
      </c>
      <c r="W15" s="55"/>
      <c r="X15" s="55"/>
      <c r="Y15" s="17">
        <f t="shared" ref="Y15:Y78" si="26">IF(AC15&lt;&gt;"",1,0)+IF(AI15&lt;&gt;"",1,0)+IF(AU15&lt;&gt;"",1,0)+IF(AL15&lt;&gt;"",1,0)+IF(AO15&lt;&gt;"",1,0)+IF(AR15&lt;&gt;"",1,0)+IF(AF15&lt;&gt;"",1,0)</f>
        <v>0</v>
      </c>
      <c r="Z15" s="84">
        <f t="shared" ref="Z15:Z78" si="27">IF(G15&lt;&gt;"",1,0)+IF(J15&lt;&gt;"",1,0)+IF(AR15&lt;&gt;"",1,0)</f>
        <v>0</v>
      </c>
      <c r="AA15" s="89"/>
      <c r="AB15" s="93"/>
      <c r="AC15" s="65" t="str">
        <f t="shared" ref="AC15:AC78" si="28">IF(LEFT(AB15,1)="6",3,"")</f>
        <v/>
      </c>
      <c r="AD15" s="89"/>
      <c r="AE15" s="93"/>
      <c r="AF15" s="65" t="str">
        <f t="shared" ref="AF15:AF78" si="29">IF(LEFT(AE15,1)="7",1,"")</f>
        <v/>
      </c>
      <c r="AG15" s="89"/>
      <c r="AH15" s="93"/>
      <c r="AI15" s="65" t="str">
        <f t="shared" ref="AI15:AI41" si="30">IF(LEFT(AH15,1)="8",2,"")</f>
        <v/>
      </c>
      <c r="AJ15" s="178"/>
      <c r="AK15" s="179"/>
      <c r="AL15" s="97" t="str">
        <f t="shared" ref="AL15:AL78" si="31">IF(LEFT(AK15,1)="9",2,"")</f>
        <v/>
      </c>
      <c r="AM15" s="89"/>
      <c r="AN15" s="93"/>
      <c r="AO15" s="97" t="str">
        <f>IF(LEFT(AN15,2)="10",2,"")</f>
        <v/>
      </c>
      <c r="AP15" s="89"/>
      <c r="AQ15" s="93"/>
      <c r="AR15" s="97" t="str">
        <f t="shared" ref="AR15:AR78" si="32">IF(LEFT(AQ15,2)="P3",2,"")</f>
        <v/>
      </c>
      <c r="AS15" s="89"/>
      <c r="AT15" s="93"/>
      <c r="AU15" s="330" t="str">
        <f t="shared" ref="AU15:AU78" si="33">IF(LEFT(AT15,2)="P4",1,"")</f>
        <v/>
      </c>
      <c r="AV15" s="340"/>
      <c r="AW15" s="341"/>
      <c r="AX15" s="364"/>
      <c r="AY15" s="340"/>
      <c r="AZ15" s="341"/>
      <c r="BA15" s="111"/>
      <c r="BB15" s="111"/>
      <c r="BC15" s="271"/>
      <c r="BD15" s="356"/>
      <c r="BE15" s="111"/>
      <c r="BF15" s="271"/>
      <c r="BG15" s="356"/>
      <c r="BH15" s="111"/>
      <c r="BI15" s="271"/>
      <c r="BJ15" s="356"/>
      <c r="BK15" s="341"/>
      <c r="BL15" s="331"/>
      <c r="BM15" s="21"/>
      <c r="BN15" s="21"/>
      <c r="BO15" s="21"/>
      <c r="BP15" s="21"/>
      <c r="BQ15" s="21"/>
    </row>
    <row r="16" spans="1:69" ht="15.75" customHeight="1" thickBot="1" x14ac:dyDescent="0.35">
      <c r="A16" s="51">
        <v>1</v>
      </c>
      <c r="B16" s="201" t="s">
        <v>22</v>
      </c>
      <c r="C16" s="81">
        <f t="shared" si="17"/>
        <v>45172</v>
      </c>
      <c r="D16" s="62">
        <v>45172</v>
      </c>
      <c r="E16" s="94"/>
      <c r="F16" s="95"/>
      <c r="G16" s="65" t="str">
        <f>IF(LEFT(F16,1)="1",123,"")</f>
        <v/>
      </c>
      <c r="H16" s="305"/>
      <c r="I16" s="169"/>
      <c r="J16" s="65" t="str">
        <f t="shared" si="19"/>
        <v/>
      </c>
      <c r="K16" s="94"/>
      <c r="L16" s="95"/>
      <c r="M16" s="65" t="str">
        <f t="shared" si="20"/>
        <v/>
      </c>
      <c r="N16" s="89"/>
      <c r="O16" s="93"/>
      <c r="P16" s="65" t="str">
        <f t="shared" si="21"/>
        <v/>
      </c>
      <c r="Q16" s="89"/>
      <c r="R16" s="93"/>
      <c r="S16" s="97" t="str">
        <f t="shared" si="22"/>
        <v/>
      </c>
      <c r="T16" s="22">
        <f t="shared" si="23"/>
        <v>0</v>
      </c>
      <c r="U16" s="17">
        <f t="shared" si="24"/>
        <v>0</v>
      </c>
      <c r="V16" s="17">
        <f t="shared" si="25"/>
        <v>0</v>
      </c>
      <c r="W16" s="55"/>
      <c r="X16" s="55"/>
      <c r="Y16" s="17">
        <f t="shared" si="26"/>
        <v>0</v>
      </c>
      <c r="Z16" s="84">
        <f t="shared" si="27"/>
        <v>0</v>
      </c>
      <c r="AA16" s="89"/>
      <c r="AB16" s="93"/>
      <c r="AC16" s="65" t="str">
        <f t="shared" si="28"/>
        <v/>
      </c>
      <c r="AD16" s="89"/>
      <c r="AE16" s="93"/>
      <c r="AF16" s="65" t="str">
        <f t="shared" si="29"/>
        <v/>
      </c>
      <c r="AG16" s="89"/>
      <c r="AH16" s="93"/>
      <c r="AI16" s="65" t="str">
        <f t="shared" si="30"/>
        <v/>
      </c>
      <c r="AJ16" s="178"/>
      <c r="AK16" s="179"/>
      <c r="AL16" s="97" t="str">
        <f t="shared" si="31"/>
        <v/>
      </c>
      <c r="AM16" s="89"/>
      <c r="AN16" s="93"/>
      <c r="AO16" s="97" t="str">
        <f t="shared" ref="AO16:AO79" si="34">IF(LEFT(AN16,2)="10",2,"")</f>
        <v/>
      </c>
      <c r="AP16" s="89"/>
      <c r="AQ16" s="93"/>
      <c r="AR16" s="97" t="str">
        <f t="shared" si="32"/>
        <v/>
      </c>
      <c r="AS16" s="89"/>
      <c r="AT16" s="93"/>
      <c r="AU16" s="330" t="str">
        <f t="shared" si="33"/>
        <v/>
      </c>
      <c r="AV16" s="340"/>
      <c r="AW16" s="341"/>
      <c r="AX16" s="364"/>
      <c r="AY16" s="340"/>
      <c r="AZ16" s="341"/>
      <c r="BA16" s="111"/>
      <c r="BB16" s="111"/>
      <c r="BC16" s="271"/>
      <c r="BD16" s="356"/>
      <c r="BE16" s="111"/>
      <c r="BF16" s="271"/>
      <c r="BG16" s="356"/>
      <c r="BH16" s="111"/>
      <c r="BI16" s="271"/>
      <c r="BJ16" s="356"/>
      <c r="BK16" s="341"/>
      <c r="BL16" s="331"/>
      <c r="BM16" s="21"/>
      <c r="BN16" s="21"/>
      <c r="BO16" s="21"/>
      <c r="BP16" s="21"/>
      <c r="BQ16" s="21"/>
    </row>
    <row r="17" spans="1:69" ht="15.75" hidden="1" customHeight="1" thickBot="1" x14ac:dyDescent="0.35">
      <c r="C17" s="81">
        <f t="shared" si="17"/>
        <v>45173</v>
      </c>
      <c r="D17" s="62">
        <v>45173</v>
      </c>
      <c r="E17" s="94"/>
      <c r="F17" s="95"/>
      <c r="G17" s="65" t="str">
        <f t="shared" si="18"/>
        <v/>
      </c>
      <c r="H17" s="94"/>
      <c r="I17" s="95"/>
      <c r="J17" s="65" t="str">
        <f t="shared" si="19"/>
        <v/>
      </c>
      <c r="K17" s="94"/>
      <c r="L17" s="95"/>
      <c r="M17" s="65" t="str">
        <f t="shared" si="20"/>
        <v/>
      </c>
      <c r="N17" s="89"/>
      <c r="O17" s="93"/>
      <c r="P17" s="65" t="str">
        <f t="shared" si="21"/>
        <v/>
      </c>
      <c r="Q17" s="89"/>
      <c r="R17" s="93"/>
      <c r="S17" s="97" t="str">
        <f t="shared" si="22"/>
        <v/>
      </c>
      <c r="T17" s="22">
        <f t="shared" si="23"/>
        <v>0</v>
      </c>
      <c r="U17" s="17">
        <f t="shared" si="24"/>
        <v>0</v>
      </c>
      <c r="V17" s="17">
        <f t="shared" si="25"/>
        <v>0</v>
      </c>
      <c r="W17" s="55"/>
      <c r="X17" s="55"/>
      <c r="Y17" s="17">
        <f t="shared" si="26"/>
        <v>0</v>
      </c>
      <c r="Z17" s="84">
        <f t="shared" si="27"/>
        <v>0</v>
      </c>
      <c r="AA17" s="89"/>
      <c r="AB17" s="93"/>
      <c r="AC17" s="65" t="str">
        <f t="shared" si="28"/>
        <v/>
      </c>
      <c r="AD17" s="89"/>
      <c r="AE17" s="93"/>
      <c r="AF17" s="65" t="str">
        <f t="shared" si="29"/>
        <v/>
      </c>
      <c r="AG17" s="89"/>
      <c r="AH17" s="93"/>
      <c r="AI17" s="65" t="str">
        <f t="shared" si="30"/>
        <v/>
      </c>
      <c r="AJ17" s="178"/>
      <c r="AK17" s="179"/>
      <c r="AL17" s="97" t="str">
        <f t="shared" si="31"/>
        <v/>
      </c>
      <c r="AM17" s="89"/>
      <c r="AN17" s="93"/>
      <c r="AO17" s="97" t="str">
        <f t="shared" si="34"/>
        <v/>
      </c>
      <c r="AP17" s="89"/>
      <c r="AQ17" s="93"/>
      <c r="AR17" s="97" t="str">
        <f t="shared" si="32"/>
        <v/>
      </c>
      <c r="AS17" s="89"/>
      <c r="AT17" s="93"/>
      <c r="AU17" s="330" t="str">
        <f t="shared" si="33"/>
        <v/>
      </c>
      <c r="AV17" s="340"/>
      <c r="AW17" s="341"/>
      <c r="AX17" s="364"/>
      <c r="AY17" s="340"/>
      <c r="AZ17" s="341"/>
      <c r="BA17" s="111"/>
      <c r="BB17" s="111"/>
      <c r="BC17" s="271"/>
      <c r="BD17" s="356"/>
      <c r="BE17" s="111"/>
      <c r="BF17" s="271"/>
      <c r="BG17" s="356"/>
      <c r="BH17" s="111"/>
      <c r="BI17" s="271"/>
      <c r="BJ17" s="356"/>
      <c r="BK17" s="341"/>
      <c r="BL17" s="331"/>
      <c r="BM17" s="21"/>
      <c r="BN17" s="21"/>
      <c r="BO17" s="21"/>
      <c r="BP17" s="21"/>
      <c r="BQ17" s="21"/>
    </row>
    <row r="18" spans="1:69" ht="15.75" hidden="1" customHeight="1" thickBot="1" x14ac:dyDescent="0.35">
      <c r="C18" s="81">
        <f t="shared" si="17"/>
        <v>45174</v>
      </c>
      <c r="D18" s="62">
        <v>45174</v>
      </c>
      <c r="E18" s="94"/>
      <c r="F18" s="95"/>
      <c r="G18" s="65" t="str">
        <f t="shared" si="18"/>
        <v/>
      </c>
      <c r="H18" s="94"/>
      <c r="I18" s="95"/>
      <c r="J18" s="65" t="str">
        <f t="shared" si="19"/>
        <v/>
      </c>
      <c r="K18" s="94"/>
      <c r="L18" s="95"/>
      <c r="M18" s="65" t="str">
        <f t="shared" si="20"/>
        <v/>
      </c>
      <c r="N18" s="89"/>
      <c r="O18" s="93"/>
      <c r="P18" s="65" t="str">
        <f t="shared" si="21"/>
        <v/>
      </c>
      <c r="Q18" s="89"/>
      <c r="R18" s="93"/>
      <c r="S18" s="97" t="str">
        <f t="shared" si="22"/>
        <v/>
      </c>
      <c r="T18" s="22">
        <f t="shared" si="23"/>
        <v>0</v>
      </c>
      <c r="U18" s="17">
        <f t="shared" si="24"/>
        <v>0</v>
      </c>
      <c r="V18" s="17">
        <f t="shared" si="25"/>
        <v>0</v>
      </c>
      <c r="W18" s="55"/>
      <c r="X18" s="55"/>
      <c r="Y18" s="17">
        <f t="shared" si="26"/>
        <v>0</v>
      </c>
      <c r="Z18" s="84">
        <f t="shared" si="27"/>
        <v>0</v>
      </c>
      <c r="AA18" s="89"/>
      <c r="AB18" s="93"/>
      <c r="AC18" s="65" t="str">
        <f t="shared" si="28"/>
        <v/>
      </c>
      <c r="AD18" s="89"/>
      <c r="AE18" s="93"/>
      <c r="AF18" s="65" t="str">
        <f t="shared" si="29"/>
        <v/>
      </c>
      <c r="AG18" s="89"/>
      <c r="AH18" s="93"/>
      <c r="AI18" s="65" t="str">
        <f t="shared" si="30"/>
        <v/>
      </c>
      <c r="AJ18" s="178"/>
      <c r="AK18" s="179"/>
      <c r="AL18" s="97" t="str">
        <f t="shared" si="31"/>
        <v/>
      </c>
      <c r="AM18" s="89"/>
      <c r="AN18" s="93"/>
      <c r="AO18" s="97" t="str">
        <f t="shared" si="34"/>
        <v/>
      </c>
      <c r="AP18" s="89"/>
      <c r="AQ18" s="93"/>
      <c r="AR18" s="97" t="str">
        <f t="shared" si="32"/>
        <v/>
      </c>
      <c r="AS18" s="89"/>
      <c r="AT18" s="93"/>
      <c r="AU18" s="330" t="str">
        <f t="shared" si="33"/>
        <v/>
      </c>
      <c r="AV18" s="340"/>
      <c r="AW18" s="341"/>
      <c r="AX18" s="364"/>
      <c r="AY18" s="340"/>
      <c r="AZ18" s="341"/>
      <c r="BA18" s="111"/>
      <c r="BB18" s="111"/>
      <c r="BC18" s="271"/>
      <c r="BD18" s="356"/>
      <c r="BE18" s="111"/>
      <c r="BF18" s="271"/>
      <c r="BG18" s="356"/>
      <c r="BH18" s="111"/>
      <c r="BI18" s="271"/>
      <c r="BJ18" s="356"/>
      <c r="BK18" s="341"/>
      <c r="BL18" s="331"/>
      <c r="BM18" s="21"/>
      <c r="BN18" s="21"/>
      <c r="BO18" s="21"/>
      <c r="BP18" s="21"/>
      <c r="BQ18" s="21"/>
    </row>
    <row r="19" spans="1:69" ht="15.75" hidden="1" customHeight="1" thickBot="1" x14ac:dyDescent="0.35">
      <c r="C19" s="81">
        <f t="shared" si="17"/>
        <v>45175</v>
      </c>
      <c r="D19" s="62">
        <v>45175</v>
      </c>
      <c r="E19" s="94"/>
      <c r="F19" s="95"/>
      <c r="G19" s="65" t="str">
        <f t="shared" si="18"/>
        <v/>
      </c>
      <c r="H19" s="94"/>
      <c r="I19" s="95"/>
      <c r="J19" s="65" t="str">
        <f t="shared" si="19"/>
        <v/>
      </c>
      <c r="K19" s="94"/>
      <c r="L19" s="95"/>
      <c r="M19" s="65" t="str">
        <f t="shared" si="20"/>
        <v/>
      </c>
      <c r="N19" s="89"/>
      <c r="O19" s="93"/>
      <c r="P19" s="65" t="str">
        <f t="shared" si="21"/>
        <v/>
      </c>
      <c r="Q19" s="89"/>
      <c r="R19" s="93"/>
      <c r="S19" s="97" t="str">
        <f t="shared" si="22"/>
        <v/>
      </c>
      <c r="T19" s="22">
        <f t="shared" si="23"/>
        <v>0</v>
      </c>
      <c r="U19" s="17">
        <f t="shared" si="24"/>
        <v>0</v>
      </c>
      <c r="V19" s="17">
        <f t="shared" si="25"/>
        <v>0</v>
      </c>
      <c r="W19" s="55"/>
      <c r="X19" s="55"/>
      <c r="Y19" s="17">
        <f t="shared" si="26"/>
        <v>0</v>
      </c>
      <c r="Z19" s="84">
        <f t="shared" si="27"/>
        <v>0</v>
      </c>
      <c r="AA19" s="89"/>
      <c r="AB19" s="93"/>
      <c r="AC19" s="65" t="str">
        <f t="shared" si="28"/>
        <v/>
      </c>
      <c r="AD19" s="89"/>
      <c r="AE19" s="93"/>
      <c r="AF19" s="65" t="str">
        <f t="shared" si="29"/>
        <v/>
      </c>
      <c r="AG19" s="89"/>
      <c r="AH19" s="93"/>
      <c r="AI19" s="65" t="str">
        <f t="shared" si="30"/>
        <v/>
      </c>
      <c r="AJ19" s="178"/>
      <c r="AK19" s="179"/>
      <c r="AL19" s="97" t="str">
        <f t="shared" si="31"/>
        <v/>
      </c>
      <c r="AM19" s="89"/>
      <c r="AN19" s="93"/>
      <c r="AO19" s="97" t="str">
        <f t="shared" si="34"/>
        <v/>
      </c>
      <c r="AP19" s="89"/>
      <c r="AQ19" s="93"/>
      <c r="AR19" s="97" t="str">
        <f t="shared" si="32"/>
        <v/>
      </c>
      <c r="AS19" s="89"/>
      <c r="AT19" s="93"/>
      <c r="AU19" s="330" t="str">
        <f t="shared" si="33"/>
        <v/>
      </c>
      <c r="AV19" s="340"/>
      <c r="AW19" s="341"/>
      <c r="AX19" s="364"/>
      <c r="AY19" s="340"/>
      <c r="AZ19" s="341"/>
      <c r="BA19" s="111"/>
      <c r="BB19" s="111"/>
      <c r="BC19" s="271"/>
      <c r="BD19" s="356"/>
      <c r="BE19" s="111"/>
      <c r="BF19" s="271"/>
      <c r="BG19" s="356"/>
      <c r="BH19" s="111"/>
      <c r="BI19" s="271"/>
      <c r="BJ19" s="356"/>
      <c r="BK19" s="341"/>
      <c r="BL19" s="331"/>
      <c r="BM19" s="21"/>
      <c r="BN19" s="21"/>
      <c r="BO19" s="21"/>
      <c r="BP19" s="21"/>
      <c r="BQ19" s="21"/>
    </row>
    <row r="20" spans="1:69" ht="15.75" hidden="1" customHeight="1" thickBot="1" x14ac:dyDescent="0.35">
      <c r="C20" s="81">
        <f t="shared" si="17"/>
        <v>45176</v>
      </c>
      <c r="D20" s="62">
        <v>45176</v>
      </c>
      <c r="E20" s="94"/>
      <c r="F20" s="95"/>
      <c r="G20" s="65" t="str">
        <f t="shared" si="18"/>
        <v/>
      </c>
      <c r="H20" s="94"/>
      <c r="I20" s="95"/>
      <c r="J20" s="65" t="str">
        <f t="shared" si="19"/>
        <v/>
      </c>
      <c r="K20" s="94"/>
      <c r="L20" s="95"/>
      <c r="M20" s="65" t="str">
        <f t="shared" si="20"/>
        <v/>
      </c>
      <c r="N20" s="89"/>
      <c r="O20" s="93"/>
      <c r="P20" s="65" t="str">
        <f t="shared" si="21"/>
        <v/>
      </c>
      <c r="Q20" s="89"/>
      <c r="R20" s="93"/>
      <c r="S20" s="97" t="str">
        <f t="shared" si="22"/>
        <v/>
      </c>
      <c r="T20" s="22">
        <f t="shared" si="23"/>
        <v>0</v>
      </c>
      <c r="U20" s="17">
        <f t="shared" si="24"/>
        <v>0</v>
      </c>
      <c r="V20" s="17">
        <f t="shared" si="25"/>
        <v>0</v>
      </c>
      <c r="W20" s="55"/>
      <c r="X20" s="55"/>
      <c r="Y20" s="17">
        <f t="shared" si="26"/>
        <v>0</v>
      </c>
      <c r="Z20" s="84">
        <f t="shared" si="27"/>
        <v>0</v>
      </c>
      <c r="AA20" s="89"/>
      <c r="AB20" s="93"/>
      <c r="AC20" s="65" t="str">
        <f t="shared" si="28"/>
        <v/>
      </c>
      <c r="AD20" s="89"/>
      <c r="AE20" s="93"/>
      <c r="AF20" s="65" t="str">
        <f t="shared" si="29"/>
        <v/>
      </c>
      <c r="AG20" s="89"/>
      <c r="AH20" s="93"/>
      <c r="AI20" s="65" t="str">
        <f t="shared" si="30"/>
        <v/>
      </c>
      <c r="AJ20" s="178"/>
      <c r="AK20" s="179"/>
      <c r="AL20" s="97" t="str">
        <f t="shared" si="31"/>
        <v/>
      </c>
      <c r="AM20" s="89"/>
      <c r="AN20" s="93"/>
      <c r="AO20" s="97" t="str">
        <f t="shared" si="34"/>
        <v/>
      </c>
      <c r="AP20" s="89"/>
      <c r="AQ20" s="93"/>
      <c r="AR20" s="97" t="str">
        <f t="shared" si="32"/>
        <v/>
      </c>
      <c r="AS20" s="89"/>
      <c r="AT20" s="93"/>
      <c r="AU20" s="330" t="str">
        <f t="shared" si="33"/>
        <v/>
      </c>
      <c r="AV20" s="340"/>
      <c r="AW20" s="341"/>
      <c r="AX20" s="364"/>
      <c r="AY20" s="340"/>
      <c r="AZ20" s="341"/>
      <c r="BA20" s="111"/>
      <c r="BB20" s="111"/>
      <c r="BC20" s="271"/>
      <c r="BD20" s="356"/>
      <c r="BE20" s="111"/>
      <c r="BF20" s="271"/>
      <c r="BG20" s="356"/>
      <c r="BH20" s="111"/>
      <c r="BI20" s="271"/>
      <c r="BJ20" s="356"/>
      <c r="BK20" s="341"/>
      <c r="BL20" s="331"/>
      <c r="BM20" s="21"/>
      <c r="BN20" s="21"/>
      <c r="BO20" s="21"/>
      <c r="BP20" s="21"/>
      <c r="BQ20" s="21"/>
    </row>
    <row r="21" spans="1:69" ht="15.75" customHeight="1" thickBot="1" x14ac:dyDescent="0.35">
      <c r="A21" s="51">
        <v>2</v>
      </c>
      <c r="B21" s="51" t="s">
        <v>20</v>
      </c>
      <c r="C21" s="8">
        <f t="shared" si="17"/>
        <v>45177</v>
      </c>
      <c r="D21" s="62">
        <v>45177</v>
      </c>
      <c r="E21" s="94"/>
      <c r="F21" s="278"/>
      <c r="G21" s="65" t="str">
        <f t="shared" si="18"/>
        <v/>
      </c>
      <c r="H21" s="94"/>
      <c r="I21" s="95"/>
      <c r="J21" s="65" t="str">
        <f t="shared" si="19"/>
        <v/>
      </c>
      <c r="K21" s="94"/>
      <c r="L21" s="95"/>
      <c r="M21" s="65" t="str">
        <f t="shared" si="20"/>
        <v/>
      </c>
      <c r="N21" s="89"/>
      <c r="O21" s="93"/>
      <c r="P21" s="65" t="str">
        <f t="shared" si="21"/>
        <v/>
      </c>
      <c r="Q21" s="89"/>
      <c r="R21" s="93"/>
      <c r="S21" s="97" t="str">
        <f t="shared" si="22"/>
        <v/>
      </c>
      <c r="T21" s="22">
        <f t="shared" si="23"/>
        <v>0</v>
      </c>
      <c r="U21" s="17">
        <f t="shared" si="24"/>
        <v>0</v>
      </c>
      <c r="V21" s="17">
        <f t="shared" si="25"/>
        <v>0</v>
      </c>
      <c r="W21" s="55"/>
      <c r="X21" s="55"/>
      <c r="Y21" s="17">
        <f t="shared" si="26"/>
        <v>0</v>
      </c>
      <c r="Z21" s="84">
        <f t="shared" si="27"/>
        <v>0</v>
      </c>
      <c r="AA21" s="89"/>
      <c r="AB21" s="93"/>
      <c r="AC21" s="65" t="str">
        <f t="shared" si="28"/>
        <v/>
      </c>
      <c r="AD21" s="89"/>
      <c r="AE21" s="93"/>
      <c r="AF21" s="65" t="str">
        <f t="shared" si="29"/>
        <v/>
      </c>
      <c r="AG21" s="89"/>
      <c r="AH21" s="93"/>
      <c r="AI21" s="65" t="str">
        <f t="shared" si="30"/>
        <v/>
      </c>
      <c r="AJ21" s="178"/>
      <c r="AK21" s="179"/>
      <c r="AL21" s="97" t="str">
        <f t="shared" si="31"/>
        <v/>
      </c>
      <c r="AM21" s="89"/>
      <c r="AN21" s="93"/>
      <c r="AO21" s="97" t="str">
        <f t="shared" si="34"/>
        <v/>
      </c>
      <c r="AP21" s="89"/>
      <c r="AQ21" s="93"/>
      <c r="AR21" s="97" t="str">
        <f t="shared" si="32"/>
        <v/>
      </c>
      <c r="AS21" s="89"/>
      <c r="AT21" s="93"/>
      <c r="AU21" s="330" t="str">
        <f t="shared" si="33"/>
        <v/>
      </c>
      <c r="AV21" s="340"/>
      <c r="AW21" s="341"/>
      <c r="AX21" s="364"/>
      <c r="AY21" s="340"/>
      <c r="AZ21" s="341"/>
      <c r="BA21" s="111"/>
      <c r="BB21" s="111"/>
      <c r="BC21" s="271"/>
      <c r="BD21" s="356"/>
      <c r="BE21" s="111"/>
      <c r="BF21" s="271"/>
      <c r="BG21" s="356"/>
      <c r="BH21" s="111"/>
      <c r="BI21" s="271"/>
      <c r="BJ21" s="356"/>
      <c r="BK21" s="341"/>
      <c r="BL21" s="331"/>
      <c r="BM21" s="21"/>
      <c r="BN21" s="21"/>
      <c r="BO21" s="21"/>
      <c r="BP21" s="21"/>
      <c r="BQ21" s="21"/>
    </row>
    <row r="22" spans="1:69" ht="15.75" customHeight="1" thickBot="1" x14ac:dyDescent="0.35">
      <c r="A22" s="51">
        <v>2</v>
      </c>
      <c r="B22" s="51" t="s">
        <v>21</v>
      </c>
      <c r="C22" s="8">
        <f t="shared" si="17"/>
        <v>45178</v>
      </c>
      <c r="D22" s="62">
        <v>45178</v>
      </c>
      <c r="E22" s="168"/>
      <c r="F22" s="169"/>
      <c r="G22" s="65" t="str">
        <f t="shared" si="18"/>
        <v/>
      </c>
      <c r="H22" s="168"/>
      <c r="I22" s="169"/>
      <c r="J22" s="65" t="str">
        <f t="shared" si="19"/>
        <v/>
      </c>
      <c r="K22" s="94"/>
      <c r="L22" s="95"/>
      <c r="M22" s="65" t="str">
        <f t="shared" si="20"/>
        <v/>
      </c>
      <c r="N22" s="89"/>
      <c r="O22" s="93"/>
      <c r="P22" s="65" t="str">
        <f t="shared" si="21"/>
        <v/>
      </c>
      <c r="Q22" s="89"/>
      <c r="R22" s="93"/>
      <c r="S22" s="97" t="str">
        <f t="shared" si="22"/>
        <v/>
      </c>
      <c r="T22" s="22">
        <f t="shared" si="23"/>
        <v>0</v>
      </c>
      <c r="U22" s="17">
        <f t="shared" si="24"/>
        <v>0</v>
      </c>
      <c r="V22" s="17">
        <f t="shared" si="25"/>
        <v>0</v>
      </c>
      <c r="W22" s="55"/>
      <c r="X22" s="55"/>
      <c r="Y22" s="17">
        <f t="shared" si="26"/>
        <v>0</v>
      </c>
      <c r="Z22" s="84">
        <f t="shared" si="27"/>
        <v>0</v>
      </c>
      <c r="AA22" s="89"/>
      <c r="AB22" s="93"/>
      <c r="AC22" s="65" t="str">
        <f t="shared" si="28"/>
        <v/>
      </c>
      <c r="AD22" s="89"/>
      <c r="AE22" s="93"/>
      <c r="AF22" s="65" t="str">
        <f t="shared" si="29"/>
        <v/>
      </c>
      <c r="AG22" s="89"/>
      <c r="AH22" s="93"/>
      <c r="AI22" s="65" t="str">
        <f t="shared" si="30"/>
        <v/>
      </c>
      <c r="AJ22" s="178"/>
      <c r="AK22" s="179"/>
      <c r="AL22" s="97" t="str">
        <f t="shared" si="31"/>
        <v/>
      </c>
      <c r="AM22" s="89"/>
      <c r="AN22" s="93"/>
      <c r="AO22" s="97" t="str">
        <f t="shared" si="34"/>
        <v/>
      </c>
      <c r="AP22" s="89"/>
      <c r="AQ22" s="93"/>
      <c r="AR22" s="97" t="str">
        <f t="shared" si="32"/>
        <v/>
      </c>
      <c r="AS22" s="89"/>
      <c r="AT22" s="93"/>
      <c r="AU22" s="330" t="str">
        <f t="shared" si="33"/>
        <v/>
      </c>
      <c r="AV22" s="340"/>
      <c r="AW22" s="341"/>
      <c r="AX22" s="364"/>
      <c r="AY22" s="340"/>
      <c r="AZ22" s="341"/>
      <c r="BA22" s="111"/>
      <c r="BB22" s="111"/>
      <c r="BC22" s="271"/>
      <c r="BD22" s="356"/>
      <c r="BE22" s="111"/>
      <c r="BF22" s="271"/>
      <c r="BG22" s="356"/>
      <c r="BH22" s="111"/>
      <c r="BI22" s="271"/>
      <c r="BJ22" s="356"/>
      <c r="BK22" s="341"/>
      <c r="BL22" s="331"/>
      <c r="BM22" s="21"/>
      <c r="BN22" s="21"/>
      <c r="BO22" s="21"/>
      <c r="BP22" s="21"/>
      <c r="BQ22" s="21"/>
    </row>
    <row r="23" spans="1:69" ht="15.75" customHeight="1" thickBot="1" x14ac:dyDescent="0.35">
      <c r="A23" s="51">
        <v>2</v>
      </c>
      <c r="B23" s="51" t="s">
        <v>22</v>
      </c>
      <c r="C23" s="8">
        <f t="shared" si="17"/>
        <v>45179</v>
      </c>
      <c r="D23" s="62">
        <v>45179</v>
      </c>
      <c r="E23" s="162"/>
      <c r="F23" s="95"/>
      <c r="G23" s="65" t="str">
        <f t="shared" si="18"/>
        <v/>
      </c>
      <c r="H23" s="96"/>
      <c r="I23" s="95"/>
      <c r="J23" s="65" t="str">
        <f t="shared" si="19"/>
        <v/>
      </c>
      <c r="K23" s="94"/>
      <c r="L23" s="95"/>
      <c r="M23" s="65" t="str">
        <f t="shared" si="20"/>
        <v/>
      </c>
      <c r="N23" s="89"/>
      <c r="O23" s="93"/>
      <c r="P23" s="65" t="str">
        <f t="shared" si="21"/>
        <v/>
      </c>
      <c r="Q23" s="89"/>
      <c r="R23" s="93"/>
      <c r="S23" s="97" t="str">
        <f t="shared" si="22"/>
        <v/>
      </c>
      <c r="T23" s="22">
        <f t="shared" si="23"/>
        <v>0</v>
      </c>
      <c r="U23" s="17">
        <f t="shared" si="24"/>
        <v>0</v>
      </c>
      <c r="V23" s="17">
        <f t="shared" si="25"/>
        <v>0</v>
      </c>
      <c r="W23" s="55"/>
      <c r="X23" s="55"/>
      <c r="Y23" s="17">
        <f t="shared" si="26"/>
        <v>0</v>
      </c>
      <c r="Z23" s="84">
        <f t="shared" si="27"/>
        <v>0</v>
      </c>
      <c r="AA23" s="89"/>
      <c r="AB23" s="93"/>
      <c r="AC23" s="65" t="str">
        <f t="shared" si="28"/>
        <v/>
      </c>
      <c r="AD23" s="89"/>
      <c r="AE23" s="93"/>
      <c r="AF23" s="65" t="str">
        <f t="shared" si="29"/>
        <v/>
      </c>
      <c r="AG23" s="89"/>
      <c r="AH23" s="93"/>
      <c r="AI23" s="65" t="str">
        <f t="shared" si="30"/>
        <v/>
      </c>
      <c r="AJ23" s="178"/>
      <c r="AK23" s="179"/>
      <c r="AL23" s="97" t="str">
        <f t="shared" si="31"/>
        <v/>
      </c>
      <c r="AM23" s="89"/>
      <c r="AN23" s="93"/>
      <c r="AO23" s="97" t="str">
        <f t="shared" si="34"/>
        <v/>
      </c>
      <c r="AP23" s="89"/>
      <c r="AQ23" s="93"/>
      <c r="AR23" s="97" t="str">
        <f t="shared" si="32"/>
        <v/>
      </c>
      <c r="AS23" s="89"/>
      <c r="AT23" s="93"/>
      <c r="AU23" s="330" t="str">
        <f t="shared" si="33"/>
        <v/>
      </c>
      <c r="AV23" s="340"/>
      <c r="AW23" s="341"/>
      <c r="AX23" s="364"/>
      <c r="AY23" s="340"/>
      <c r="AZ23" s="341"/>
      <c r="BA23" s="111"/>
      <c r="BB23" s="111"/>
      <c r="BC23" s="271"/>
      <c r="BD23" s="356"/>
      <c r="BE23" s="111"/>
      <c r="BF23" s="271"/>
      <c r="BG23" s="356"/>
      <c r="BH23" s="111"/>
      <c r="BI23" s="271"/>
      <c r="BJ23" s="356"/>
      <c r="BK23" s="341"/>
      <c r="BL23" s="331"/>
      <c r="BM23" s="21"/>
      <c r="BN23" s="21"/>
      <c r="BO23" s="21"/>
      <c r="BP23" s="21"/>
      <c r="BQ23" s="21"/>
    </row>
    <row r="24" spans="1:69" ht="15.75" hidden="1" customHeight="1" thickBot="1" x14ac:dyDescent="0.35">
      <c r="C24" s="81">
        <f t="shared" si="17"/>
        <v>45180</v>
      </c>
      <c r="D24" s="62">
        <v>45180</v>
      </c>
      <c r="E24" s="94"/>
      <c r="F24" s="95"/>
      <c r="G24" s="65" t="str">
        <f t="shared" si="18"/>
        <v/>
      </c>
      <c r="H24" s="94"/>
      <c r="I24" s="95"/>
      <c r="J24" s="65" t="str">
        <f t="shared" si="19"/>
        <v/>
      </c>
      <c r="K24" s="94"/>
      <c r="L24" s="95"/>
      <c r="M24" s="65" t="str">
        <f t="shared" si="20"/>
        <v/>
      </c>
      <c r="N24" s="89"/>
      <c r="O24" s="93"/>
      <c r="P24" s="65" t="str">
        <f t="shared" si="21"/>
        <v/>
      </c>
      <c r="Q24" s="89"/>
      <c r="R24" s="93"/>
      <c r="S24" s="97" t="str">
        <f t="shared" si="22"/>
        <v/>
      </c>
      <c r="T24" s="22">
        <f t="shared" si="23"/>
        <v>0</v>
      </c>
      <c r="U24" s="17">
        <f t="shared" si="24"/>
        <v>0</v>
      </c>
      <c r="V24" s="17">
        <f t="shared" si="25"/>
        <v>0</v>
      </c>
      <c r="W24" s="55"/>
      <c r="X24" s="55"/>
      <c r="Y24" s="17">
        <f t="shared" si="26"/>
        <v>0</v>
      </c>
      <c r="Z24" s="84">
        <f t="shared" si="27"/>
        <v>0</v>
      </c>
      <c r="AA24" s="89"/>
      <c r="AB24" s="93"/>
      <c r="AC24" s="65" t="str">
        <f t="shared" si="28"/>
        <v/>
      </c>
      <c r="AD24" s="89"/>
      <c r="AE24" s="93"/>
      <c r="AF24" s="65" t="str">
        <f t="shared" si="29"/>
        <v/>
      </c>
      <c r="AG24" s="89"/>
      <c r="AH24" s="93"/>
      <c r="AI24" s="65" t="str">
        <f t="shared" si="30"/>
        <v/>
      </c>
      <c r="AJ24" s="178"/>
      <c r="AK24" s="179"/>
      <c r="AL24" s="97" t="str">
        <f t="shared" si="31"/>
        <v/>
      </c>
      <c r="AM24" s="89"/>
      <c r="AN24" s="93"/>
      <c r="AO24" s="97" t="str">
        <f t="shared" si="34"/>
        <v/>
      </c>
      <c r="AP24" s="89"/>
      <c r="AQ24" s="93"/>
      <c r="AR24" s="97" t="str">
        <f t="shared" si="32"/>
        <v/>
      </c>
      <c r="AS24" s="89"/>
      <c r="AT24" s="93"/>
      <c r="AU24" s="330" t="str">
        <f t="shared" si="33"/>
        <v/>
      </c>
      <c r="AV24" s="340"/>
      <c r="AW24" s="341"/>
      <c r="AX24" s="364"/>
      <c r="AY24" s="340"/>
      <c r="AZ24" s="341"/>
      <c r="BA24" s="111"/>
      <c r="BB24" s="111"/>
      <c r="BC24" s="271"/>
      <c r="BD24" s="356"/>
      <c r="BE24" s="111"/>
      <c r="BF24" s="271"/>
      <c r="BG24" s="356"/>
      <c r="BH24" s="111"/>
      <c r="BI24" s="271"/>
      <c r="BJ24" s="356"/>
      <c r="BK24" s="341"/>
      <c r="BL24" s="331"/>
      <c r="BM24" s="21"/>
      <c r="BN24" s="21"/>
      <c r="BO24" s="21"/>
      <c r="BP24" s="21"/>
      <c r="BQ24" s="21"/>
    </row>
    <row r="25" spans="1:69" ht="15.75" hidden="1" customHeight="1" thickBot="1" x14ac:dyDescent="0.35">
      <c r="C25" s="81">
        <f t="shared" si="17"/>
        <v>45181</v>
      </c>
      <c r="D25" s="62">
        <v>45181</v>
      </c>
      <c r="E25" s="94"/>
      <c r="F25" s="95"/>
      <c r="G25" s="65" t="str">
        <f t="shared" si="18"/>
        <v/>
      </c>
      <c r="H25" s="94"/>
      <c r="I25" s="95"/>
      <c r="J25" s="65" t="str">
        <f t="shared" si="19"/>
        <v/>
      </c>
      <c r="K25" s="94"/>
      <c r="L25" s="95"/>
      <c r="M25" s="65" t="str">
        <f t="shared" si="20"/>
        <v/>
      </c>
      <c r="N25" s="89"/>
      <c r="O25" s="93"/>
      <c r="P25" s="65" t="str">
        <f t="shared" si="21"/>
        <v/>
      </c>
      <c r="Q25" s="89"/>
      <c r="R25" s="93"/>
      <c r="S25" s="97" t="str">
        <f t="shared" si="22"/>
        <v/>
      </c>
      <c r="T25" s="22">
        <f t="shared" si="23"/>
        <v>0</v>
      </c>
      <c r="U25" s="17">
        <f t="shared" si="24"/>
        <v>0</v>
      </c>
      <c r="V25" s="17">
        <f t="shared" si="25"/>
        <v>0</v>
      </c>
      <c r="W25" s="55"/>
      <c r="X25" s="55"/>
      <c r="Y25" s="17">
        <f t="shared" si="26"/>
        <v>0</v>
      </c>
      <c r="Z25" s="84">
        <f t="shared" si="27"/>
        <v>0</v>
      </c>
      <c r="AA25" s="89"/>
      <c r="AB25" s="93"/>
      <c r="AC25" s="65" t="str">
        <f t="shared" si="28"/>
        <v/>
      </c>
      <c r="AD25" s="89"/>
      <c r="AE25" s="93"/>
      <c r="AF25" s="65" t="str">
        <f t="shared" si="29"/>
        <v/>
      </c>
      <c r="AG25" s="89"/>
      <c r="AH25" s="93"/>
      <c r="AI25" s="65" t="str">
        <f t="shared" si="30"/>
        <v/>
      </c>
      <c r="AJ25" s="178"/>
      <c r="AK25" s="179"/>
      <c r="AL25" s="97" t="str">
        <f t="shared" si="31"/>
        <v/>
      </c>
      <c r="AM25" s="89"/>
      <c r="AN25" s="93"/>
      <c r="AO25" s="97" t="str">
        <f t="shared" si="34"/>
        <v/>
      </c>
      <c r="AP25" s="89"/>
      <c r="AQ25" s="93"/>
      <c r="AR25" s="97" t="str">
        <f t="shared" si="32"/>
        <v/>
      </c>
      <c r="AS25" s="89"/>
      <c r="AT25" s="93"/>
      <c r="AU25" s="330" t="str">
        <f t="shared" si="33"/>
        <v/>
      </c>
      <c r="AV25" s="340"/>
      <c r="AW25" s="341"/>
      <c r="AX25" s="364"/>
      <c r="AY25" s="340"/>
      <c r="AZ25" s="341"/>
      <c r="BA25" s="111"/>
      <c r="BB25" s="111"/>
      <c r="BC25" s="271"/>
      <c r="BD25" s="356"/>
      <c r="BE25" s="111"/>
      <c r="BF25" s="271"/>
      <c r="BG25" s="356"/>
      <c r="BH25" s="111"/>
      <c r="BI25" s="271"/>
      <c r="BJ25" s="356"/>
      <c r="BK25" s="341"/>
      <c r="BL25" s="331"/>
      <c r="BM25" s="21"/>
      <c r="BN25" s="21"/>
      <c r="BO25" s="21"/>
      <c r="BP25" s="21"/>
      <c r="BQ25" s="21"/>
    </row>
    <row r="26" spans="1:69" ht="15.75" hidden="1" customHeight="1" thickBot="1" x14ac:dyDescent="0.35">
      <c r="C26" s="81">
        <f t="shared" si="17"/>
        <v>45182</v>
      </c>
      <c r="D26" s="62">
        <v>45182</v>
      </c>
      <c r="E26" s="94"/>
      <c r="F26" s="95"/>
      <c r="G26" s="65" t="str">
        <f t="shared" si="18"/>
        <v/>
      </c>
      <c r="H26" s="94"/>
      <c r="I26" s="95"/>
      <c r="J26" s="65" t="str">
        <f t="shared" si="19"/>
        <v/>
      </c>
      <c r="K26" s="94"/>
      <c r="L26" s="95"/>
      <c r="M26" s="65" t="str">
        <f t="shared" si="20"/>
        <v/>
      </c>
      <c r="N26" s="89"/>
      <c r="O26" s="93"/>
      <c r="P26" s="65" t="str">
        <f t="shared" si="21"/>
        <v/>
      </c>
      <c r="Q26" s="89"/>
      <c r="R26" s="93"/>
      <c r="S26" s="97" t="str">
        <f t="shared" si="22"/>
        <v/>
      </c>
      <c r="T26" s="22">
        <f t="shared" si="23"/>
        <v>0</v>
      </c>
      <c r="U26" s="17">
        <f t="shared" si="24"/>
        <v>0</v>
      </c>
      <c r="V26" s="17">
        <f t="shared" si="25"/>
        <v>0</v>
      </c>
      <c r="W26" s="55"/>
      <c r="X26" s="55"/>
      <c r="Y26" s="17">
        <f t="shared" si="26"/>
        <v>0</v>
      </c>
      <c r="Z26" s="84">
        <f t="shared" si="27"/>
        <v>0</v>
      </c>
      <c r="AA26" s="89"/>
      <c r="AB26" s="93"/>
      <c r="AC26" s="65" t="str">
        <f t="shared" si="28"/>
        <v/>
      </c>
      <c r="AD26" s="89"/>
      <c r="AE26" s="93"/>
      <c r="AF26" s="65" t="str">
        <f t="shared" si="29"/>
        <v/>
      </c>
      <c r="AG26" s="89"/>
      <c r="AH26" s="93"/>
      <c r="AI26" s="65" t="str">
        <f t="shared" si="30"/>
        <v/>
      </c>
      <c r="AJ26" s="178"/>
      <c r="AK26" s="179"/>
      <c r="AL26" s="97" t="str">
        <f t="shared" si="31"/>
        <v/>
      </c>
      <c r="AM26" s="89"/>
      <c r="AN26" s="93"/>
      <c r="AO26" s="97" t="str">
        <f t="shared" si="34"/>
        <v/>
      </c>
      <c r="AP26" s="89"/>
      <c r="AQ26" s="93"/>
      <c r="AR26" s="97" t="str">
        <f t="shared" si="32"/>
        <v/>
      </c>
      <c r="AS26" s="89"/>
      <c r="AT26" s="93"/>
      <c r="AU26" s="330" t="str">
        <f t="shared" si="33"/>
        <v/>
      </c>
      <c r="AV26" s="340"/>
      <c r="AW26" s="341"/>
      <c r="AX26" s="364"/>
      <c r="AY26" s="340"/>
      <c r="AZ26" s="341"/>
      <c r="BA26" s="111"/>
      <c r="BB26" s="111"/>
      <c r="BC26" s="271"/>
      <c r="BD26" s="356"/>
      <c r="BE26" s="111"/>
      <c r="BF26" s="271"/>
      <c r="BG26" s="356"/>
      <c r="BH26" s="111"/>
      <c r="BI26" s="271"/>
      <c r="BJ26" s="356"/>
      <c r="BK26" s="341"/>
      <c r="BL26" s="331"/>
      <c r="BM26" s="21"/>
      <c r="BN26" s="21"/>
      <c r="BO26" s="21"/>
      <c r="BP26" s="21"/>
      <c r="BQ26" s="21"/>
    </row>
    <row r="27" spans="1:69" ht="15.75" hidden="1" customHeight="1" thickBot="1" x14ac:dyDescent="0.35">
      <c r="C27" s="81">
        <f t="shared" si="17"/>
        <v>45183</v>
      </c>
      <c r="D27" s="62">
        <v>45183</v>
      </c>
      <c r="E27" s="94"/>
      <c r="F27" s="95"/>
      <c r="G27" s="65" t="str">
        <f t="shared" si="18"/>
        <v/>
      </c>
      <c r="H27" s="94"/>
      <c r="I27" s="95"/>
      <c r="J27" s="65" t="str">
        <f t="shared" si="19"/>
        <v/>
      </c>
      <c r="K27" s="94"/>
      <c r="L27" s="95"/>
      <c r="M27" s="65" t="str">
        <f t="shared" si="20"/>
        <v/>
      </c>
      <c r="N27" s="89"/>
      <c r="O27" s="93"/>
      <c r="P27" s="65" t="str">
        <f t="shared" si="21"/>
        <v/>
      </c>
      <c r="Q27" s="89"/>
      <c r="R27" s="93"/>
      <c r="S27" s="97" t="str">
        <f t="shared" si="22"/>
        <v/>
      </c>
      <c r="T27" s="22">
        <f t="shared" si="23"/>
        <v>0</v>
      </c>
      <c r="U27" s="17">
        <f t="shared" si="24"/>
        <v>0</v>
      </c>
      <c r="V27" s="17">
        <f t="shared" si="25"/>
        <v>0</v>
      </c>
      <c r="W27" s="55"/>
      <c r="X27" s="55"/>
      <c r="Y27" s="17">
        <f t="shared" si="26"/>
        <v>0</v>
      </c>
      <c r="Z27" s="84">
        <f t="shared" si="27"/>
        <v>0</v>
      </c>
      <c r="AA27" s="89"/>
      <c r="AB27" s="93"/>
      <c r="AC27" s="65" t="str">
        <f t="shared" si="28"/>
        <v/>
      </c>
      <c r="AD27" s="89"/>
      <c r="AE27" s="93"/>
      <c r="AF27" s="65" t="str">
        <f t="shared" si="29"/>
        <v/>
      </c>
      <c r="AG27" s="89"/>
      <c r="AH27" s="93"/>
      <c r="AI27" s="65" t="str">
        <f t="shared" si="30"/>
        <v/>
      </c>
      <c r="AJ27" s="178"/>
      <c r="AK27" s="179"/>
      <c r="AL27" s="97" t="str">
        <f t="shared" si="31"/>
        <v/>
      </c>
      <c r="AM27" s="89"/>
      <c r="AN27" s="93"/>
      <c r="AO27" s="97" t="str">
        <f t="shared" si="34"/>
        <v/>
      </c>
      <c r="AP27" s="207"/>
      <c r="AQ27" s="208"/>
      <c r="AR27" s="97" t="str">
        <f t="shared" si="32"/>
        <v/>
      </c>
      <c r="AS27" s="89"/>
      <c r="AT27" s="93"/>
      <c r="AU27" s="330" t="str">
        <f t="shared" si="33"/>
        <v/>
      </c>
      <c r="AV27" s="340"/>
      <c r="AW27" s="341"/>
      <c r="AX27" s="364"/>
      <c r="AY27" s="340"/>
      <c r="AZ27" s="341"/>
      <c r="BA27" s="111"/>
      <c r="BB27" s="111"/>
      <c r="BC27" s="271"/>
      <c r="BD27" s="356"/>
      <c r="BE27" s="111"/>
      <c r="BF27" s="271"/>
      <c r="BG27" s="356"/>
      <c r="BH27" s="111"/>
      <c r="BI27" s="271"/>
      <c r="BJ27" s="356"/>
      <c r="BK27" s="341"/>
      <c r="BL27" s="331"/>
      <c r="BM27" s="21"/>
      <c r="BN27" s="21"/>
      <c r="BO27" s="21"/>
      <c r="BP27" s="21"/>
      <c r="BQ27" s="21"/>
    </row>
    <row r="28" spans="1:69" ht="15.75" customHeight="1" thickBot="1" x14ac:dyDescent="0.35">
      <c r="A28" s="51">
        <v>3</v>
      </c>
      <c r="B28" s="201" t="s">
        <v>20</v>
      </c>
      <c r="C28" s="81">
        <f t="shared" si="17"/>
        <v>45184</v>
      </c>
      <c r="D28" s="62">
        <v>45184</v>
      </c>
      <c r="E28" s="94"/>
      <c r="F28" s="95"/>
      <c r="G28" s="65" t="str">
        <f t="shared" si="18"/>
        <v/>
      </c>
      <c r="H28" s="94"/>
      <c r="I28" s="95"/>
      <c r="J28" s="65" t="str">
        <f t="shared" si="19"/>
        <v/>
      </c>
      <c r="K28" s="94"/>
      <c r="L28" s="95"/>
      <c r="M28" s="65" t="str">
        <f t="shared" si="20"/>
        <v/>
      </c>
      <c r="N28" s="92" t="s">
        <v>24</v>
      </c>
      <c r="O28" s="328" t="s">
        <v>204</v>
      </c>
      <c r="P28" s="65">
        <f t="shared" si="21"/>
        <v>1</v>
      </c>
      <c r="Q28" s="92"/>
      <c r="R28" s="93"/>
      <c r="S28" s="97" t="str">
        <f t="shared" si="22"/>
        <v/>
      </c>
      <c r="T28" s="22">
        <f t="shared" si="23"/>
        <v>1</v>
      </c>
      <c r="U28" s="17">
        <f t="shared" si="24"/>
        <v>0</v>
      </c>
      <c r="V28" s="17">
        <f t="shared" si="25"/>
        <v>1</v>
      </c>
      <c r="W28" s="55"/>
      <c r="X28" s="55"/>
      <c r="Y28" s="17">
        <f t="shared" si="26"/>
        <v>0</v>
      </c>
      <c r="Z28" s="84">
        <f t="shared" si="27"/>
        <v>0</v>
      </c>
      <c r="AA28" s="89"/>
      <c r="AB28" s="93"/>
      <c r="AC28" s="65" t="str">
        <f t="shared" si="28"/>
        <v/>
      </c>
      <c r="AD28" s="89"/>
      <c r="AE28" s="93"/>
      <c r="AF28" s="65" t="str">
        <f t="shared" si="29"/>
        <v/>
      </c>
      <c r="AG28" s="92"/>
      <c r="AH28" s="93"/>
      <c r="AI28" s="65" t="str">
        <f t="shared" si="30"/>
        <v/>
      </c>
      <c r="AJ28" s="178"/>
      <c r="AK28" s="179"/>
      <c r="AL28" s="97" t="str">
        <f t="shared" si="31"/>
        <v/>
      </c>
      <c r="AM28" s="89"/>
      <c r="AN28" s="93"/>
      <c r="AO28" s="97" t="str">
        <f t="shared" si="34"/>
        <v/>
      </c>
      <c r="AP28" s="209"/>
      <c r="AQ28" s="210"/>
      <c r="AR28" s="97" t="str">
        <f t="shared" si="32"/>
        <v/>
      </c>
      <c r="AS28" s="89"/>
      <c r="AT28" s="93"/>
      <c r="AU28" s="330" t="str">
        <f t="shared" si="33"/>
        <v/>
      </c>
      <c r="AV28" s="340"/>
      <c r="AW28" s="341"/>
      <c r="AX28" s="364"/>
      <c r="AY28" s="340"/>
      <c r="AZ28" s="341"/>
      <c r="BA28" s="111"/>
      <c r="BB28" s="111"/>
      <c r="BC28" s="271"/>
      <c r="BD28" s="356"/>
      <c r="BE28" s="111"/>
      <c r="BF28" s="271"/>
      <c r="BG28" s="356"/>
      <c r="BH28" s="111"/>
      <c r="BI28" s="271"/>
      <c r="BJ28" s="356"/>
      <c r="BK28" s="341"/>
      <c r="BL28" s="331"/>
      <c r="BM28" s="21"/>
      <c r="BN28" s="21"/>
      <c r="BO28" s="21"/>
      <c r="BP28" s="21"/>
      <c r="BQ28" s="21"/>
    </row>
    <row r="29" spans="1:69" ht="15.75" customHeight="1" thickBot="1" x14ac:dyDescent="0.35">
      <c r="A29" s="51">
        <v>3</v>
      </c>
      <c r="B29" s="201" t="s">
        <v>21</v>
      </c>
      <c r="C29" s="81">
        <f t="shared" si="17"/>
        <v>45185</v>
      </c>
      <c r="D29" s="62">
        <v>45185</v>
      </c>
      <c r="E29" s="94"/>
      <c r="F29" s="95"/>
      <c r="G29" s="65" t="str">
        <f t="shared" si="18"/>
        <v/>
      </c>
      <c r="H29" s="94"/>
      <c r="I29" s="95"/>
      <c r="J29" s="65" t="str">
        <f t="shared" si="19"/>
        <v/>
      </c>
      <c r="K29" s="94"/>
      <c r="L29" s="95"/>
      <c r="M29" s="65" t="str">
        <f t="shared" si="20"/>
        <v/>
      </c>
      <c r="N29" s="91"/>
      <c r="O29" s="90"/>
      <c r="P29" s="65" t="str">
        <f t="shared" si="21"/>
        <v/>
      </c>
      <c r="Q29" s="89" t="s">
        <v>48</v>
      </c>
      <c r="R29" s="93" t="s">
        <v>222</v>
      </c>
      <c r="S29" s="97" t="str">
        <f t="shared" si="22"/>
        <v/>
      </c>
      <c r="T29" s="22">
        <f t="shared" si="23"/>
        <v>0</v>
      </c>
      <c r="U29" s="17">
        <f t="shared" si="24"/>
        <v>0</v>
      </c>
      <c r="V29" s="17">
        <f t="shared" si="25"/>
        <v>0</v>
      </c>
      <c r="W29" s="55"/>
      <c r="X29" s="55"/>
      <c r="Y29" s="17">
        <f t="shared" si="26"/>
        <v>0</v>
      </c>
      <c r="Z29" s="84">
        <f t="shared" si="27"/>
        <v>0</v>
      </c>
      <c r="AA29" s="89" t="s">
        <v>44</v>
      </c>
      <c r="AB29" s="90" t="s">
        <v>45</v>
      </c>
      <c r="AC29" s="65" t="str">
        <f t="shared" si="28"/>
        <v/>
      </c>
      <c r="AD29" s="91"/>
      <c r="AE29" s="93"/>
      <c r="AF29" s="65" t="str">
        <f t="shared" si="29"/>
        <v/>
      </c>
      <c r="AG29" s="89"/>
      <c r="AH29" s="93"/>
      <c r="AI29" s="65" t="str">
        <f t="shared" si="30"/>
        <v/>
      </c>
      <c r="AJ29" s="178"/>
      <c r="AK29" s="179"/>
      <c r="AL29" s="97" t="str">
        <f t="shared" si="31"/>
        <v/>
      </c>
      <c r="AM29" s="89"/>
      <c r="AN29" s="93"/>
      <c r="AO29" s="97" t="str">
        <f t="shared" si="34"/>
        <v/>
      </c>
      <c r="AP29" s="402" t="s">
        <v>32</v>
      </c>
      <c r="AQ29" s="210" t="s">
        <v>397</v>
      </c>
      <c r="AR29" s="97" t="str">
        <f t="shared" si="32"/>
        <v/>
      </c>
      <c r="AS29" s="89"/>
      <c r="AT29" s="90"/>
      <c r="AU29" s="330" t="str">
        <f t="shared" si="33"/>
        <v/>
      </c>
      <c r="AV29" s="340"/>
      <c r="AW29" s="341"/>
      <c r="AX29" s="364"/>
      <c r="AY29" s="340"/>
      <c r="AZ29" s="341"/>
      <c r="BA29" s="111"/>
      <c r="BB29" s="111"/>
      <c r="BC29" s="271"/>
      <c r="BD29" s="356"/>
      <c r="BE29" s="111"/>
      <c r="BF29" s="271"/>
      <c r="BG29" s="356"/>
      <c r="BH29" s="111"/>
      <c r="BI29" s="271"/>
      <c r="BJ29" s="356"/>
      <c r="BK29" s="341"/>
      <c r="BL29" s="331"/>
      <c r="BM29" s="21"/>
      <c r="BN29" s="21"/>
      <c r="BO29" s="21"/>
      <c r="BP29" s="21"/>
      <c r="BQ29" s="21"/>
    </row>
    <row r="30" spans="1:69" ht="15.75" customHeight="1" thickBot="1" x14ac:dyDescent="0.35">
      <c r="A30" s="51">
        <v>3</v>
      </c>
      <c r="B30" s="201" t="s">
        <v>22</v>
      </c>
      <c r="C30" s="81">
        <f t="shared" si="17"/>
        <v>45186</v>
      </c>
      <c r="D30" s="62">
        <v>45186</v>
      </c>
      <c r="E30" s="94"/>
      <c r="F30" s="95"/>
      <c r="G30" s="65" t="str">
        <f t="shared" si="18"/>
        <v/>
      </c>
      <c r="H30" s="96"/>
      <c r="I30" s="95"/>
      <c r="J30" s="65" t="str">
        <f t="shared" si="19"/>
        <v/>
      </c>
      <c r="K30" s="94"/>
      <c r="L30" s="95"/>
      <c r="M30" s="65" t="str">
        <f t="shared" si="20"/>
        <v/>
      </c>
      <c r="N30" s="92"/>
      <c r="O30" s="93"/>
      <c r="P30" s="65" t="str">
        <f t="shared" si="21"/>
        <v/>
      </c>
      <c r="Q30" s="89"/>
      <c r="R30" s="93"/>
      <c r="S30" s="97" t="str">
        <f t="shared" si="22"/>
        <v/>
      </c>
      <c r="T30" s="22">
        <f t="shared" si="23"/>
        <v>0</v>
      </c>
      <c r="U30" s="17">
        <f t="shared" si="24"/>
        <v>3</v>
      </c>
      <c r="V30" s="17">
        <f t="shared" si="25"/>
        <v>3</v>
      </c>
      <c r="W30" s="55"/>
      <c r="X30" s="55"/>
      <c r="Y30" s="17">
        <f t="shared" si="26"/>
        <v>3</v>
      </c>
      <c r="Z30" s="84">
        <f t="shared" si="27"/>
        <v>0</v>
      </c>
      <c r="AA30" s="89"/>
      <c r="AB30" s="90"/>
      <c r="AC30" s="65" t="str">
        <f t="shared" si="28"/>
        <v/>
      </c>
      <c r="AD30" s="92" t="s">
        <v>172</v>
      </c>
      <c r="AE30" s="328" t="s">
        <v>297</v>
      </c>
      <c r="AF30" s="65">
        <f t="shared" si="29"/>
        <v>1</v>
      </c>
      <c r="AG30" s="92" t="s">
        <v>172</v>
      </c>
      <c r="AH30" s="328" t="s">
        <v>301</v>
      </c>
      <c r="AI30" s="65">
        <f t="shared" si="30"/>
        <v>2</v>
      </c>
      <c r="AJ30" s="267" t="s">
        <v>172</v>
      </c>
      <c r="AK30" s="260" t="s">
        <v>348</v>
      </c>
      <c r="AL30" s="97" t="str">
        <f t="shared" si="31"/>
        <v/>
      </c>
      <c r="AM30" s="89" t="s">
        <v>26</v>
      </c>
      <c r="AN30" s="93" t="s">
        <v>374</v>
      </c>
      <c r="AO30" s="97" t="str">
        <f>IF(LEFT(AN30,2)="10",1,"")</f>
        <v/>
      </c>
      <c r="AP30" s="209"/>
      <c r="AQ30" s="210"/>
      <c r="AR30" s="97" t="str">
        <f t="shared" si="32"/>
        <v/>
      </c>
      <c r="AS30" s="92" t="s">
        <v>172</v>
      </c>
      <c r="AT30" s="386" t="s">
        <v>412</v>
      </c>
      <c r="AU30" s="330">
        <f t="shared" si="33"/>
        <v>1</v>
      </c>
      <c r="AV30" s="340"/>
      <c r="AW30" s="341"/>
      <c r="AX30" s="364"/>
      <c r="AY30" s="340"/>
      <c r="AZ30" s="341"/>
      <c r="BA30" s="111"/>
      <c r="BB30" s="111"/>
      <c r="BC30" s="271"/>
      <c r="BD30" s="356"/>
      <c r="BE30" s="111"/>
      <c r="BF30" s="271"/>
      <c r="BG30" s="356"/>
      <c r="BH30" s="111"/>
      <c r="BI30" s="271"/>
      <c r="BJ30" s="356"/>
      <c r="BK30" s="341"/>
      <c r="BL30" s="331"/>
      <c r="BM30" s="21"/>
      <c r="BN30" s="21"/>
      <c r="BO30" s="21"/>
      <c r="BP30" s="21"/>
      <c r="BQ30" s="21"/>
    </row>
    <row r="31" spans="1:69" ht="15.75" hidden="1" customHeight="1" thickBot="1" x14ac:dyDescent="0.35">
      <c r="C31" s="81">
        <f t="shared" si="17"/>
        <v>45187</v>
      </c>
      <c r="D31" s="62">
        <v>45187</v>
      </c>
      <c r="E31" s="94"/>
      <c r="F31" s="95"/>
      <c r="G31" s="65" t="str">
        <f t="shared" si="18"/>
        <v/>
      </c>
      <c r="H31" s="94"/>
      <c r="I31" s="95"/>
      <c r="J31" s="65" t="str">
        <f t="shared" si="19"/>
        <v/>
      </c>
      <c r="K31" s="94"/>
      <c r="L31" s="95"/>
      <c r="M31" s="65" t="str">
        <f t="shared" si="20"/>
        <v/>
      </c>
      <c r="N31" s="89"/>
      <c r="O31" s="93"/>
      <c r="P31" s="65" t="str">
        <f t="shared" si="21"/>
        <v/>
      </c>
      <c r="Q31" s="89"/>
      <c r="R31" s="93"/>
      <c r="S31" s="97" t="str">
        <f t="shared" si="22"/>
        <v/>
      </c>
      <c r="T31" s="22">
        <f t="shared" si="23"/>
        <v>0</v>
      </c>
      <c r="U31" s="17">
        <f t="shared" si="24"/>
        <v>0</v>
      </c>
      <c r="V31" s="17">
        <f t="shared" si="25"/>
        <v>0</v>
      </c>
      <c r="W31" s="55"/>
      <c r="X31" s="55"/>
      <c r="Y31" s="17">
        <f t="shared" si="26"/>
        <v>0</v>
      </c>
      <c r="Z31" s="84">
        <f t="shared" si="27"/>
        <v>0</v>
      </c>
      <c r="AA31" s="89"/>
      <c r="AB31" s="93"/>
      <c r="AC31" s="65" t="str">
        <f t="shared" si="28"/>
        <v/>
      </c>
      <c r="AD31" s="89"/>
      <c r="AE31" s="93"/>
      <c r="AF31" s="65" t="str">
        <f t="shared" si="29"/>
        <v/>
      </c>
      <c r="AG31" s="89"/>
      <c r="AH31" s="93"/>
      <c r="AI31" s="65" t="str">
        <f t="shared" si="30"/>
        <v/>
      </c>
      <c r="AJ31" s="178"/>
      <c r="AK31" s="179"/>
      <c r="AL31" s="97" t="str">
        <f t="shared" si="31"/>
        <v/>
      </c>
      <c r="AM31" s="89"/>
      <c r="AN31" s="93"/>
      <c r="AO31" s="97" t="str">
        <f t="shared" ref="AO31:AO35" si="35">IF(LEFT(AN31,2)="10",1,"")</f>
        <v/>
      </c>
      <c r="AP31" s="211"/>
      <c r="AQ31" s="212"/>
      <c r="AR31" s="97" t="str">
        <f t="shared" si="32"/>
        <v/>
      </c>
      <c r="AS31" s="89"/>
      <c r="AT31" s="93"/>
      <c r="AU31" s="330" t="str">
        <f t="shared" si="33"/>
        <v/>
      </c>
      <c r="AV31" s="340"/>
      <c r="AW31" s="341"/>
      <c r="AX31" s="364"/>
      <c r="AY31" s="340"/>
      <c r="AZ31" s="341"/>
      <c r="BA31" s="111"/>
      <c r="BB31" s="111"/>
      <c r="BC31" s="271"/>
      <c r="BD31" s="356"/>
      <c r="BE31" s="111"/>
      <c r="BF31" s="271"/>
      <c r="BG31" s="356"/>
      <c r="BH31" s="111"/>
      <c r="BI31" s="271"/>
      <c r="BJ31" s="356"/>
      <c r="BK31" s="341"/>
      <c r="BL31" s="331"/>
      <c r="BM31" s="21"/>
      <c r="BN31" s="21"/>
      <c r="BO31" s="21"/>
      <c r="BP31" s="21"/>
      <c r="BQ31" s="21"/>
    </row>
    <row r="32" spans="1:69" ht="15.75" hidden="1" customHeight="1" thickBot="1" x14ac:dyDescent="0.35">
      <c r="C32" s="81">
        <f t="shared" si="17"/>
        <v>45188</v>
      </c>
      <c r="D32" s="62">
        <v>45188</v>
      </c>
      <c r="E32" s="94"/>
      <c r="F32" s="95"/>
      <c r="G32" s="65" t="str">
        <f t="shared" si="18"/>
        <v/>
      </c>
      <c r="H32" s="94"/>
      <c r="I32" s="95"/>
      <c r="J32" s="65" t="str">
        <f t="shared" si="19"/>
        <v/>
      </c>
      <c r="K32" s="94"/>
      <c r="L32" s="95"/>
      <c r="M32" s="65" t="str">
        <f t="shared" si="20"/>
        <v/>
      </c>
      <c r="N32" s="89"/>
      <c r="O32" s="93"/>
      <c r="P32" s="65" t="str">
        <f t="shared" si="21"/>
        <v/>
      </c>
      <c r="Q32" s="89"/>
      <c r="R32" s="93"/>
      <c r="S32" s="97" t="str">
        <f t="shared" si="22"/>
        <v/>
      </c>
      <c r="T32" s="22">
        <f t="shared" si="23"/>
        <v>0</v>
      </c>
      <c r="U32" s="17">
        <f t="shared" si="24"/>
        <v>0</v>
      </c>
      <c r="V32" s="17">
        <f t="shared" si="25"/>
        <v>0</v>
      </c>
      <c r="W32" s="55"/>
      <c r="X32" s="55"/>
      <c r="Y32" s="17">
        <f t="shared" si="26"/>
        <v>0</v>
      </c>
      <c r="Z32" s="84">
        <f t="shared" si="27"/>
        <v>0</v>
      </c>
      <c r="AA32" s="89"/>
      <c r="AB32" s="93"/>
      <c r="AC32" s="65" t="str">
        <f t="shared" si="28"/>
        <v/>
      </c>
      <c r="AD32" s="89"/>
      <c r="AE32" s="93"/>
      <c r="AF32" s="65" t="str">
        <f t="shared" si="29"/>
        <v/>
      </c>
      <c r="AG32" s="89"/>
      <c r="AH32" s="93"/>
      <c r="AI32" s="65" t="str">
        <f t="shared" si="30"/>
        <v/>
      </c>
      <c r="AJ32" s="178"/>
      <c r="AK32" s="179"/>
      <c r="AL32" s="97" t="str">
        <f t="shared" si="31"/>
        <v/>
      </c>
      <c r="AM32" s="89"/>
      <c r="AN32" s="93"/>
      <c r="AO32" s="97" t="str">
        <f t="shared" si="35"/>
        <v/>
      </c>
      <c r="AP32" s="211"/>
      <c r="AQ32" s="212"/>
      <c r="AR32" s="97" t="str">
        <f t="shared" si="32"/>
        <v/>
      </c>
      <c r="AS32" s="89"/>
      <c r="AT32" s="93"/>
      <c r="AU32" s="330" t="str">
        <f t="shared" si="33"/>
        <v/>
      </c>
      <c r="AV32" s="340"/>
      <c r="AW32" s="341"/>
      <c r="AX32" s="364"/>
      <c r="AY32" s="340"/>
      <c r="AZ32" s="341"/>
      <c r="BA32" s="111"/>
      <c r="BB32" s="111"/>
      <c r="BC32" s="271"/>
      <c r="BD32" s="356"/>
      <c r="BE32" s="111"/>
      <c r="BF32" s="271"/>
      <c r="BG32" s="356"/>
      <c r="BH32" s="111"/>
      <c r="BI32" s="271"/>
      <c r="BJ32" s="356"/>
      <c r="BK32" s="341"/>
      <c r="BL32" s="331"/>
      <c r="BM32" s="21"/>
      <c r="BN32" s="21"/>
      <c r="BO32" s="21"/>
      <c r="BP32" s="21"/>
      <c r="BQ32" s="21"/>
    </row>
    <row r="33" spans="1:69" ht="15.75" hidden="1" customHeight="1" thickBot="1" x14ac:dyDescent="0.35">
      <c r="C33" s="81">
        <f t="shared" si="17"/>
        <v>45189</v>
      </c>
      <c r="D33" s="62">
        <v>45189</v>
      </c>
      <c r="E33" s="94"/>
      <c r="F33" s="95"/>
      <c r="G33" s="65" t="str">
        <f t="shared" si="18"/>
        <v/>
      </c>
      <c r="H33" s="94"/>
      <c r="I33" s="95"/>
      <c r="J33" s="65" t="str">
        <f t="shared" si="19"/>
        <v/>
      </c>
      <c r="K33" s="94"/>
      <c r="L33" s="95"/>
      <c r="M33" s="65" t="str">
        <f t="shared" si="20"/>
        <v/>
      </c>
      <c r="N33" s="89"/>
      <c r="O33" s="93"/>
      <c r="P33" s="65" t="str">
        <f t="shared" si="21"/>
        <v/>
      </c>
      <c r="Q33" s="89"/>
      <c r="R33" s="93"/>
      <c r="S33" s="97" t="str">
        <f t="shared" si="22"/>
        <v/>
      </c>
      <c r="T33" s="22">
        <f t="shared" si="23"/>
        <v>0</v>
      </c>
      <c r="U33" s="17">
        <f t="shared" si="24"/>
        <v>0</v>
      </c>
      <c r="V33" s="17">
        <f t="shared" si="25"/>
        <v>0</v>
      </c>
      <c r="W33" s="55"/>
      <c r="X33" s="55"/>
      <c r="Y33" s="17">
        <f t="shared" si="26"/>
        <v>0</v>
      </c>
      <c r="Z33" s="84">
        <f t="shared" si="27"/>
        <v>0</v>
      </c>
      <c r="AA33" s="89"/>
      <c r="AB33" s="93"/>
      <c r="AC33" s="65" t="str">
        <f t="shared" si="28"/>
        <v/>
      </c>
      <c r="AD33" s="89"/>
      <c r="AE33" s="93"/>
      <c r="AF33" s="65" t="str">
        <f t="shared" si="29"/>
        <v/>
      </c>
      <c r="AG33" s="89"/>
      <c r="AH33" s="93"/>
      <c r="AI33" s="65" t="str">
        <f t="shared" si="30"/>
        <v/>
      </c>
      <c r="AJ33" s="178"/>
      <c r="AK33" s="179"/>
      <c r="AL33" s="97" t="str">
        <f t="shared" si="31"/>
        <v/>
      </c>
      <c r="AM33" s="89"/>
      <c r="AN33" s="93"/>
      <c r="AO33" s="97" t="str">
        <f t="shared" si="35"/>
        <v/>
      </c>
      <c r="AP33" s="211"/>
      <c r="AQ33" s="212"/>
      <c r="AR33" s="97" t="str">
        <f t="shared" si="32"/>
        <v/>
      </c>
      <c r="AS33" s="89"/>
      <c r="AT33" s="93"/>
      <c r="AU33" s="330" t="str">
        <f t="shared" si="33"/>
        <v/>
      </c>
      <c r="AV33" s="340"/>
      <c r="AW33" s="341"/>
      <c r="AX33" s="364"/>
      <c r="AY33" s="340"/>
      <c r="AZ33" s="341"/>
      <c r="BA33" s="111"/>
      <c r="BB33" s="111"/>
      <c r="BC33" s="271"/>
      <c r="BD33" s="356"/>
      <c r="BE33" s="111"/>
      <c r="BF33" s="271"/>
      <c r="BG33" s="356"/>
      <c r="BH33" s="111"/>
      <c r="BI33" s="271"/>
      <c r="BJ33" s="356"/>
      <c r="BK33" s="341"/>
      <c r="BL33" s="331"/>
      <c r="BM33" s="21"/>
      <c r="BN33" s="21"/>
      <c r="BO33" s="21"/>
      <c r="BP33" s="21"/>
      <c r="BQ33" s="21"/>
    </row>
    <row r="34" spans="1:69" ht="15.75" hidden="1" customHeight="1" thickBot="1" x14ac:dyDescent="0.35">
      <c r="C34" s="81">
        <f t="shared" si="17"/>
        <v>45190</v>
      </c>
      <c r="D34" s="62">
        <v>45190</v>
      </c>
      <c r="E34" s="94"/>
      <c r="F34" s="95"/>
      <c r="G34" s="65" t="str">
        <f t="shared" si="18"/>
        <v/>
      </c>
      <c r="H34" s="94"/>
      <c r="I34" s="95"/>
      <c r="J34" s="65" t="str">
        <f t="shared" si="19"/>
        <v/>
      </c>
      <c r="K34" s="94"/>
      <c r="L34" s="95"/>
      <c r="M34" s="65" t="str">
        <f t="shared" si="20"/>
        <v/>
      </c>
      <c r="N34" s="89"/>
      <c r="O34" s="93"/>
      <c r="P34" s="65" t="str">
        <f t="shared" si="21"/>
        <v/>
      </c>
      <c r="Q34" s="89"/>
      <c r="R34" s="93"/>
      <c r="S34" s="97" t="str">
        <f t="shared" si="22"/>
        <v/>
      </c>
      <c r="T34" s="22">
        <f t="shared" si="23"/>
        <v>0</v>
      </c>
      <c r="U34" s="17">
        <f t="shared" si="24"/>
        <v>0</v>
      </c>
      <c r="V34" s="17">
        <f t="shared" si="25"/>
        <v>0</v>
      </c>
      <c r="W34" s="55"/>
      <c r="X34" s="55"/>
      <c r="Y34" s="17">
        <f t="shared" si="26"/>
        <v>0</v>
      </c>
      <c r="Z34" s="84">
        <f t="shared" si="27"/>
        <v>0</v>
      </c>
      <c r="AA34" s="89"/>
      <c r="AB34" s="93"/>
      <c r="AC34" s="65" t="str">
        <f t="shared" si="28"/>
        <v/>
      </c>
      <c r="AD34" s="89"/>
      <c r="AE34" s="93"/>
      <c r="AF34" s="65" t="str">
        <f t="shared" si="29"/>
        <v/>
      </c>
      <c r="AG34" s="89"/>
      <c r="AH34" s="93"/>
      <c r="AI34" s="65" t="str">
        <f t="shared" si="30"/>
        <v/>
      </c>
      <c r="AJ34" s="178"/>
      <c r="AK34" s="179"/>
      <c r="AL34" s="97" t="str">
        <f t="shared" si="31"/>
        <v/>
      </c>
      <c r="AM34" s="89"/>
      <c r="AN34" s="93"/>
      <c r="AO34" s="97" t="str">
        <f t="shared" si="35"/>
        <v/>
      </c>
      <c r="AP34" s="211"/>
      <c r="AQ34" s="212"/>
      <c r="AR34" s="97" t="str">
        <f t="shared" si="32"/>
        <v/>
      </c>
      <c r="AS34" s="89"/>
      <c r="AT34" s="93"/>
      <c r="AU34" s="330" t="str">
        <f t="shared" si="33"/>
        <v/>
      </c>
      <c r="AV34" s="340"/>
      <c r="AW34" s="341"/>
      <c r="AX34" s="364"/>
      <c r="AY34" s="340"/>
      <c r="AZ34" s="341"/>
      <c r="BA34" s="111"/>
      <c r="BB34" s="111"/>
      <c r="BC34" s="271"/>
      <c r="BD34" s="356"/>
      <c r="BE34" s="111"/>
      <c r="BF34" s="271"/>
      <c r="BG34" s="356"/>
      <c r="BH34" s="111"/>
      <c r="BI34" s="271"/>
      <c r="BJ34" s="356"/>
      <c r="BK34" s="341"/>
      <c r="BL34" s="331"/>
      <c r="BM34" s="21"/>
      <c r="BN34" s="21"/>
      <c r="BO34" s="21"/>
      <c r="BP34" s="21"/>
      <c r="BQ34" s="21"/>
    </row>
    <row r="35" spans="1:69" ht="15.75" customHeight="1" thickBot="1" x14ac:dyDescent="0.35">
      <c r="A35" s="51">
        <v>4</v>
      </c>
      <c r="B35" s="51" t="s">
        <v>20</v>
      </c>
      <c r="C35" s="8">
        <f t="shared" si="17"/>
        <v>45191</v>
      </c>
      <c r="D35" s="62">
        <v>45191</v>
      </c>
      <c r="E35" s="94"/>
      <c r="F35" s="95"/>
      <c r="G35" s="65" t="str">
        <f t="shared" si="18"/>
        <v/>
      </c>
      <c r="H35" s="94"/>
      <c r="I35" s="95"/>
      <c r="J35" s="65" t="str">
        <f t="shared" si="19"/>
        <v/>
      </c>
      <c r="K35" s="96"/>
      <c r="L35" s="95"/>
      <c r="M35" s="65" t="str">
        <f t="shared" si="20"/>
        <v/>
      </c>
      <c r="N35" s="89"/>
      <c r="O35" s="93"/>
      <c r="P35" s="65" t="str">
        <f t="shared" si="21"/>
        <v/>
      </c>
      <c r="Q35" s="357" t="s">
        <v>24</v>
      </c>
      <c r="R35" s="387" t="s">
        <v>223</v>
      </c>
      <c r="S35" s="97">
        <f t="shared" si="22"/>
        <v>3</v>
      </c>
      <c r="T35" s="22">
        <f t="shared" si="23"/>
        <v>1</v>
      </c>
      <c r="U35" s="17">
        <f t="shared" si="24"/>
        <v>1</v>
      </c>
      <c r="V35" s="17">
        <f t="shared" si="25"/>
        <v>2</v>
      </c>
      <c r="W35" s="55"/>
      <c r="X35" s="55"/>
      <c r="Y35" s="17">
        <f t="shared" si="26"/>
        <v>1</v>
      </c>
      <c r="Z35" s="84">
        <f t="shared" si="27"/>
        <v>0</v>
      </c>
      <c r="AA35" s="92" t="s">
        <v>24</v>
      </c>
      <c r="AB35" s="328" t="s">
        <v>277</v>
      </c>
      <c r="AC35" s="65">
        <f t="shared" si="28"/>
        <v>3</v>
      </c>
      <c r="AD35" s="89"/>
      <c r="AE35" s="93"/>
      <c r="AF35" s="65" t="str">
        <f t="shared" si="29"/>
        <v/>
      </c>
      <c r="AG35" s="89"/>
      <c r="AH35" s="93"/>
      <c r="AI35" s="65" t="str">
        <f t="shared" si="30"/>
        <v/>
      </c>
      <c r="AJ35" s="180"/>
      <c r="AK35" s="179"/>
      <c r="AL35" s="97" t="str">
        <f t="shared" si="31"/>
        <v/>
      </c>
      <c r="AM35" s="89"/>
      <c r="AN35" s="93"/>
      <c r="AO35" s="97" t="str">
        <f t="shared" si="35"/>
        <v/>
      </c>
      <c r="AP35" s="211"/>
      <c r="AQ35" s="213"/>
      <c r="AR35" s="97" t="str">
        <f t="shared" si="32"/>
        <v/>
      </c>
      <c r="AS35" s="89"/>
      <c r="AT35" s="90"/>
      <c r="AU35" s="330" t="str">
        <f t="shared" si="33"/>
        <v/>
      </c>
      <c r="AV35" s="340"/>
      <c r="AW35" s="341"/>
      <c r="AX35" s="364"/>
      <c r="AY35" s="340"/>
      <c r="AZ35" s="341"/>
      <c r="BA35" s="111"/>
      <c r="BB35" s="111"/>
      <c r="BC35" s="271"/>
      <c r="BD35" s="356"/>
      <c r="BE35" s="111"/>
      <c r="BF35" s="271"/>
      <c r="BG35" s="356"/>
      <c r="BH35" s="111"/>
      <c r="BI35" s="271"/>
      <c r="BJ35" s="356"/>
      <c r="BK35" s="341"/>
      <c r="BL35" s="331"/>
      <c r="BM35" s="21"/>
      <c r="BN35" s="21"/>
      <c r="BO35" s="21"/>
      <c r="BP35" s="21"/>
      <c r="BQ35" s="21"/>
    </row>
    <row r="36" spans="1:69" ht="15.75" customHeight="1" thickBot="1" x14ac:dyDescent="0.35">
      <c r="A36" s="51">
        <v>4</v>
      </c>
      <c r="B36" s="51" t="s">
        <v>21</v>
      </c>
      <c r="C36" s="8">
        <f t="shared" si="17"/>
        <v>45192</v>
      </c>
      <c r="D36" s="62">
        <v>45192</v>
      </c>
      <c r="E36" s="94"/>
      <c r="F36" s="95"/>
      <c r="G36" s="65" t="str">
        <f t="shared" si="18"/>
        <v/>
      </c>
      <c r="H36" s="270"/>
      <c r="I36" s="170"/>
      <c r="J36" s="65" t="str">
        <f t="shared" si="19"/>
        <v/>
      </c>
      <c r="K36" s="94"/>
      <c r="L36" s="95"/>
      <c r="M36" s="65" t="str">
        <f t="shared" si="20"/>
        <v/>
      </c>
      <c r="N36" s="89"/>
      <c r="O36" s="93"/>
      <c r="P36" s="65" t="str">
        <f t="shared" si="21"/>
        <v/>
      </c>
      <c r="Q36" s="89"/>
      <c r="R36" s="93"/>
      <c r="S36" s="97" t="str">
        <f t="shared" si="22"/>
        <v/>
      </c>
      <c r="T36" s="22">
        <f t="shared" si="23"/>
        <v>0</v>
      </c>
      <c r="U36" s="17">
        <f t="shared" si="24"/>
        <v>1</v>
      </c>
      <c r="V36" s="17">
        <f t="shared" si="25"/>
        <v>1</v>
      </c>
      <c r="W36" s="55"/>
      <c r="X36" s="55"/>
      <c r="Y36" s="17">
        <f t="shared" si="26"/>
        <v>1</v>
      </c>
      <c r="Z36" s="84">
        <f t="shared" si="27"/>
        <v>0</v>
      </c>
      <c r="AA36" s="89"/>
      <c r="AB36" s="93"/>
      <c r="AC36" s="65" t="str">
        <f t="shared" si="28"/>
        <v/>
      </c>
      <c r="AD36" s="89"/>
      <c r="AE36" s="93"/>
      <c r="AF36" s="65" t="str">
        <f t="shared" si="29"/>
        <v/>
      </c>
      <c r="AG36" s="89" t="s">
        <v>32</v>
      </c>
      <c r="AH36" s="93" t="s">
        <v>306</v>
      </c>
      <c r="AI36" s="65" t="str">
        <f t="shared" si="30"/>
        <v/>
      </c>
      <c r="AJ36" s="180" t="s">
        <v>24</v>
      </c>
      <c r="AK36" s="401" t="s">
        <v>351</v>
      </c>
      <c r="AL36" s="97">
        <f t="shared" si="31"/>
        <v>2</v>
      </c>
      <c r="AM36" s="89"/>
      <c r="AN36" s="93"/>
      <c r="AO36" s="97" t="str">
        <f t="shared" si="34"/>
        <v/>
      </c>
      <c r="AP36" s="211"/>
      <c r="AQ36" s="213"/>
      <c r="AR36" s="97" t="str">
        <f t="shared" si="32"/>
        <v/>
      </c>
      <c r="AS36" s="92"/>
      <c r="AT36" s="93"/>
      <c r="AU36" s="330" t="str">
        <f t="shared" si="33"/>
        <v/>
      </c>
      <c r="AV36" s="340"/>
      <c r="AW36" s="341"/>
      <c r="AX36" s="364"/>
      <c r="AY36" s="340"/>
      <c r="AZ36" s="341"/>
      <c r="BA36" s="111"/>
      <c r="BB36" s="111"/>
      <c r="BC36" s="271"/>
      <c r="BD36" s="356"/>
      <c r="BE36" s="111"/>
      <c r="BF36" s="271"/>
      <c r="BG36" s="356"/>
      <c r="BH36" s="111"/>
      <c r="BI36" s="271"/>
      <c r="BJ36" s="356"/>
      <c r="BK36" s="341"/>
      <c r="BL36" s="331"/>
      <c r="BM36" s="21"/>
      <c r="BN36" s="21"/>
      <c r="BO36" s="21"/>
      <c r="BP36" s="21"/>
      <c r="BQ36" s="21"/>
    </row>
    <row r="37" spans="1:69" ht="15.75" customHeight="1" thickBot="1" x14ac:dyDescent="0.35">
      <c r="A37" s="51">
        <v>4</v>
      </c>
      <c r="B37" s="51" t="s">
        <v>22</v>
      </c>
      <c r="C37" s="8">
        <f t="shared" si="17"/>
        <v>45193</v>
      </c>
      <c r="D37" s="62">
        <v>45193</v>
      </c>
      <c r="E37" s="94"/>
      <c r="F37" s="95"/>
      <c r="G37" s="65" t="str">
        <f t="shared" si="18"/>
        <v/>
      </c>
      <c r="H37" s="270"/>
      <c r="I37" s="170"/>
      <c r="J37" s="65" t="str">
        <f t="shared" si="19"/>
        <v/>
      </c>
      <c r="K37" s="94"/>
      <c r="L37" s="95"/>
      <c r="M37" s="65" t="str">
        <f t="shared" si="20"/>
        <v/>
      </c>
      <c r="N37" s="89" t="s">
        <v>40</v>
      </c>
      <c r="O37" s="93" t="s">
        <v>200</v>
      </c>
      <c r="P37" s="65" t="str">
        <f t="shared" si="21"/>
        <v/>
      </c>
      <c r="Q37" s="89"/>
      <c r="R37" s="93"/>
      <c r="S37" s="97" t="str">
        <f t="shared" si="22"/>
        <v/>
      </c>
      <c r="T37" s="22">
        <f t="shared" si="23"/>
        <v>0</v>
      </c>
      <c r="U37" s="17">
        <f t="shared" si="24"/>
        <v>2</v>
      </c>
      <c r="V37" s="17">
        <f t="shared" si="25"/>
        <v>2</v>
      </c>
      <c r="W37" s="55"/>
      <c r="X37" s="55"/>
      <c r="Y37" s="17">
        <f t="shared" si="26"/>
        <v>2</v>
      </c>
      <c r="Z37" s="84">
        <f t="shared" si="27"/>
        <v>1</v>
      </c>
      <c r="AA37" s="89"/>
      <c r="AB37" s="93"/>
      <c r="AC37" s="65" t="str">
        <f>IF(LEFT(AB37,1)="6",3,"")</f>
        <v/>
      </c>
      <c r="AD37" s="91" t="s">
        <v>157</v>
      </c>
      <c r="AE37" s="93" t="s">
        <v>50</v>
      </c>
      <c r="AF37" s="65" t="str">
        <f t="shared" si="29"/>
        <v/>
      </c>
      <c r="AG37" s="89"/>
      <c r="AH37" s="90"/>
      <c r="AI37" s="65" t="str">
        <f t="shared" si="30"/>
        <v/>
      </c>
      <c r="AJ37" s="257"/>
      <c r="AK37" s="258"/>
      <c r="AL37" s="97" t="str">
        <f t="shared" si="31"/>
        <v/>
      </c>
      <c r="AM37" s="92" t="s">
        <v>172</v>
      </c>
      <c r="AN37" s="328" t="s">
        <v>375</v>
      </c>
      <c r="AO37" s="97">
        <f t="shared" si="34"/>
        <v>2</v>
      </c>
      <c r="AP37" s="214" t="s">
        <v>26</v>
      </c>
      <c r="AQ37" s="403" t="s">
        <v>398</v>
      </c>
      <c r="AR37" s="97">
        <f t="shared" si="32"/>
        <v>2</v>
      </c>
      <c r="AS37" s="89" t="s">
        <v>157</v>
      </c>
      <c r="AT37" s="93" t="s">
        <v>414</v>
      </c>
      <c r="AU37" s="330" t="str">
        <f t="shared" si="33"/>
        <v/>
      </c>
      <c r="AV37" s="340"/>
      <c r="AW37" s="341"/>
      <c r="AX37" s="364"/>
      <c r="AY37" s="340"/>
      <c r="AZ37" s="341"/>
      <c r="BA37" s="111"/>
      <c r="BB37" s="111"/>
      <c r="BC37" s="271"/>
      <c r="BD37" s="356"/>
      <c r="BE37" s="111"/>
      <c r="BF37" s="271"/>
      <c r="BG37" s="356"/>
      <c r="BH37" s="111"/>
      <c r="BI37" s="271"/>
      <c r="BJ37" s="356"/>
      <c r="BK37" s="341"/>
      <c r="BL37" s="331"/>
      <c r="BM37" s="21"/>
      <c r="BN37" s="21"/>
      <c r="BO37" s="21"/>
      <c r="BP37" s="21"/>
      <c r="BQ37" s="21"/>
    </row>
    <row r="38" spans="1:69" ht="15.75" hidden="1" customHeight="1" thickBot="1" x14ac:dyDescent="0.35">
      <c r="C38" s="81">
        <f t="shared" si="17"/>
        <v>45194</v>
      </c>
      <c r="D38" s="62">
        <v>45194</v>
      </c>
      <c r="E38" s="94"/>
      <c r="F38" s="95"/>
      <c r="G38" s="65" t="str">
        <f t="shared" si="18"/>
        <v/>
      </c>
      <c r="H38" s="94"/>
      <c r="I38" s="95"/>
      <c r="J38" s="65" t="str">
        <f t="shared" si="19"/>
        <v/>
      </c>
      <c r="K38" s="94"/>
      <c r="L38" s="95"/>
      <c r="M38" s="65" t="str">
        <f t="shared" si="20"/>
        <v/>
      </c>
      <c r="N38" s="89"/>
      <c r="O38" s="93"/>
      <c r="P38" s="65" t="str">
        <f t="shared" si="21"/>
        <v/>
      </c>
      <c r="Q38" s="89"/>
      <c r="R38" s="93"/>
      <c r="S38" s="97" t="str">
        <f t="shared" si="22"/>
        <v/>
      </c>
      <c r="T38" s="22">
        <f t="shared" si="23"/>
        <v>0</v>
      </c>
      <c r="U38" s="17">
        <f t="shared" si="24"/>
        <v>0</v>
      </c>
      <c r="V38" s="17">
        <f t="shared" si="25"/>
        <v>0</v>
      </c>
      <c r="W38" s="55"/>
      <c r="X38" s="55"/>
      <c r="Y38" s="17">
        <f t="shared" si="26"/>
        <v>0</v>
      </c>
      <c r="Z38" s="84">
        <f t="shared" si="27"/>
        <v>0</v>
      </c>
      <c r="AA38" s="89"/>
      <c r="AB38" s="93"/>
      <c r="AC38" s="65" t="str">
        <f t="shared" si="28"/>
        <v/>
      </c>
      <c r="AD38" s="89"/>
      <c r="AE38" s="93"/>
      <c r="AF38" s="65" t="str">
        <f t="shared" si="29"/>
        <v/>
      </c>
      <c r="AG38" s="89" t="s">
        <v>302</v>
      </c>
      <c r="AH38" s="93"/>
      <c r="AI38" s="65" t="str">
        <f t="shared" si="30"/>
        <v/>
      </c>
      <c r="AJ38" s="178"/>
      <c r="AK38" s="179"/>
      <c r="AL38" s="97" t="str">
        <f t="shared" si="31"/>
        <v/>
      </c>
      <c r="AM38" s="89"/>
      <c r="AN38" s="93"/>
      <c r="AO38" s="97" t="str">
        <f t="shared" si="34"/>
        <v/>
      </c>
      <c r="AP38" s="211"/>
      <c r="AQ38" s="213"/>
      <c r="AR38" s="97" t="str">
        <f t="shared" si="32"/>
        <v/>
      </c>
      <c r="AS38" s="89"/>
      <c r="AT38" s="93"/>
      <c r="AU38" s="330" t="str">
        <f t="shared" si="33"/>
        <v/>
      </c>
      <c r="AV38" s="340"/>
      <c r="AW38" s="341"/>
      <c r="AX38" s="364"/>
      <c r="AY38" s="340"/>
      <c r="AZ38" s="341"/>
      <c r="BA38" s="111"/>
      <c r="BB38" s="111"/>
      <c r="BC38" s="271"/>
      <c r="BD38" s="356"/>
      <c r="BE38" s="111"/>
      <c r="BF38" s="271"/>
      <c r="BG38" s="356"/>
      <c r="BH38" s="111"/>
      <c r="BI38" s="271"/>
      <c r="BJ38" s="356"/>
      <c r="BK38" s="341"/>
      <c r="BL38" s="331"/>
      <c r="BM38" s="21"/>
      <c r="BN38" s="21"/>
      <c r="BO38" s="21"/>
      <c r="BP38" s="21"/>
      <c r="BQ38" s="21"/>
    </row>
    <row r="39" spans="1:69" ht="15.75" hidden="1" customHeight="1" thickBot="1" x14ac:dyDescent="0.35">
      <c r="C39" s="81">
        <f t="shared" si="17"/>
        <v>45195</v>
      </c>
      <c r="D39" s="62">
        <v>45195</v>
      </c>
      <c r="E39" s="94"/>
      <c r="F39" s="95"/>
      <c r="G39" s="65" t="str">
        <f t="shared" si="18"/>
        <v/>
      </c>
      <c r="H39" s="94"/>
      <c r="I39" s="95"/>
      <c r="J39" s="65" t="str">
        <f t="shared" si="19"/>
        <v/>
      </c>
      <c r="K39" s="94"/>
      <c r="L39" s="95"/>
      <c r="M39" s="65" t="str">
        <f t="shared" si="20"/>
        <v/>
      </c>
      <c r="N39" s="89"/>
      <c r="O39" s="93"/>
      <c r="P39" s="65" t="str">
        <f t="shared" si="21"/>
        <v/>
      </c>
      <c r="Q39" s="89"/>
      <c r="R39" s="93"/>
      <c r="S39" s="97" t="str">
        <f t="shared" si="22"/>
        <v/>
      </c>
      <c r="T39" s="22">
        <f t="shared" si="23"/>
        <v>0</v>
      </c>
      <c r="U39" s="17">
        <f t="shared" si="24"/>
        <v>0</v>
      </c>
      <c r="V39" s="17">
        <f t="shared" si="25"/>
        <v>0</v>
      </c>
      <c r="W39" s="55"/>
      <c r="X39" s="55"/>
      <c r="Y39" s="17">
        <f t="shared" si="26"/>
        <v>0</v>
      </c>
      <c r="Z39" s="84">
        <f t="shared" si="27"/>
        <v>0</v>
      </c>
      <c r="AA39" s="89"/>
      <c r="AB39" s="93"/>
      <c r="AC39" s="65" t="str">
        <f t="shared" si="28"/>
        <v/>
      </c>
      <c r="AD39" s="89"/>
      <c r="AE39" s="93"/>
      <c r="AF39" s="65" t="str">
        <f t="shared" si="29"/>
        <v/>
      </c>
      <c r="AG39" s="89" t="s">
        <v>303</v>
      </c>
      <c r="AH39" s="93"/>
      <c r="AI39" s="65" t="str">
        <f t="shared" si="30"/>
        <v/>
      </c>
      <c r="AJ39" s="178"/>
      <c r="AK39" s="179"/>
      <c r="AL39" s="97" t="str">
        <f t="shared" si="31"/>
        <v/>
      </c>
      <c r="AM39" s="89"/>
      <c r="AN39" s="93"/>
      <c r="AO39" s="97" t="str">
        <f t="shared" si="34"/>
        <v/>
      </c>
      <c r="AP39" s="211"/>
      <c r="AQ39" s="213"/>
      <c r="AR39" s="97" t="str">
        <f t="shared" si="32"/>
        <v/>
      </c>
      <c r="AS39" s="89"/>
      <c r="AT39" s="93"/>
      <c r="AU39" s="330" t="str">
        <f t="shared" si="33"/>
        <v/>
      </c>
      <c r="AV39" s="340"/>
      <c r="AW39" s="341"/>
      <c r="AX39" s="364"/>
      <c r="AY39" s="340"/>
      <c r="AZ39" s="341"/>
      <c r="BA39" s="111"/>
      <c r="BB39" s="111"/>
      <c r="BC39" s="271"/>
      <c r="BD39" s="356"/>
      <c r="BE39" s="111"/>
      <c r="BF39" s="271"/>
      <c r="BG39" s="356"/>
      <c r="BH39" s="111"/>
      <c r="BI39" s="271"/>
      <c r="BJ39" s="356"/>
      <c r="BK39" s="341"/>
      <c r="BL39" s="331"/>
      <c r="BM39" s="21"/>
      <c r="BN39" s="21"/>
      <c r="BO39" s="21"/>
      <c r="BP39" s="21"/>
      <c r="BQ39" s="21"/>
    </row>
    <row r="40" spans="1:69" ht="15.75" hidden="1" customHeight="1" thickBot="1" x14ac:dyDescent="0.35">
      <c r="C40" s="81">
        <f t="shared" si="17"/>
        <v>45196</v>
      </c>
      <c r="D40" s="62">
        <v>45196</v>
      </c>
      <c r="E40" s="94"/>
      <c r="F40" s="95"/>
      <c r="G40" s="65" t="str">
        <f t="shared" si="18"/>
        <v/>
      </c>
      <c r="H40" s="94"/>
      <c r="I40" s="95"/>
      <c r="J40" s="65" t="str">
        <f t="shared" si="19"/>
        <v/>
      </c>
      <c r="K40" s="94"/>
      <c r="L40" s="95"/>
      <c r="M40" s="65" t="str">
        <f t="shared" si="20"/>
        <v/>
      </c>
      <c r="N40" s="89"/>
      <c r="O40" s="93"/>
      <c r="P40" s="65" t="str">
        <f t="shared" si="21"/>
        <v/>
      </c>
      <c r="Q40" s="89"/>
      <c r="R40" s="93"/>
      <c r="S40" s="97" t="str">
        <f t="shared" si="22"/>
        <v/>
      </c>
      <c r="T40" s="22">
        <f t="shared" si="23"/>
        <v>0</v>
      </c>
      <c r="U40" s="17">
        <f t="shared" si="24"/>
        <v>0</v>
      </c>
      <c r="V40" s="17">
        <f t="shared" si="25"/>
        <v>0</v>
      </c>
      <c r="W40" s="55"/>
      <c r="X40" s="55"/>
      <c r="Y40" s="17">
        <f t="shared" si="26"/>
        <v>0</v>
      </c>
      <c r="Z40" s="84">
        <f t="shared" si="27"/>
        <v>0</v>
      </c>
      <c r="AA40" s="89"/>
      <c r="AB40" s="93"/>
      <c r="AC40" s="65" t="str">
        <f t="shared" si="28"/>
        <v/>
      </c>
      <c r="AD40" s="89"/>
      <c r="AE40" s="93"/>
      <c r="AF40" s="65" t="str">
        <f t="shared" si="29"/>
        <v/>
      </c>
      <c r="AG40" s="89" t="s">
        <v>304</v>
      </c>
      <c r="AH40" s="93"/>
      <c r="AI40" s="65" t="str">
        <f t="shared" si="30"/>
        <v/>
      </c>
      <c r="AJ40" s="178"/>
      <c r="AK40" s="179"/>
      <c r="AL40" s="97" t="str">
        <f t="shared" si="31"/>
        <v/>
      </c>
      <c r="AM40" s="89"/>
      <c r="AN40" s="93"/>
      <c r="AO40" s="97" t="str">
        <f t="shared" si="34"/>
        <v/>
      </c>
      <c r="AP40" s="211"/>
      <c r="AQ40" s="213"/>
      <c r="AR40" s="97" t="str">
        <f t="shared" si="32"/>
        <v/>
      </c>
      <c r="AS40" s="89"/>
      <c r="AT40" s="93"/>
      <c r="AU40" s="330" t="str">
        <f t="shared" si="33"/>
        <v/>
      </c>
      <c r="AV40" s="340"/>
      <c r="AW40" s="341"/>
      <c r="AX40" s="364"/>
      <c r="AY40" s="340"/>
      <c r="AZ40" s="341"/>
      <c r="BA40" s="111"/>
      <c r="BB40" s="111"/>
      <c r="BC40" s="271"/>
      <c r="BD40" s="356"/>
      <c r="BE40" s="111"/>
      <c r="BF40" s="271"/>
      <c r="BG40" s="356"/>
      <c r="BH40" s="111"/>
      <c r="BI40" s="271"/>
      <c r="BJ40" s="356"/>
      <c r="BK40" s="341"/>
      <c r="BL40" s="331"/>
      <c r="BM40" s="21"/>
      <c r="BN40" s="21"/>
      <c r="BO40" s="21"/>
      <c r="BP40" s="21"/>
      <c r="BQ40" s="21"/>
    </row>
    <row r="41" spans="1:69" ht="15.75" hidden="1" customHeight="1" thickBot="1" x14ac:dyDescent="0.35">
      <c r="C41" s="81">
        <f t="shared" si="17"/>
        <v>45197</v>
      </c>
      <c r="D41" s="62">
        <v>45197</v>
      </c>
      <c r="E41" s="94"/>
      <c r="F41" s="95"/>
      <c r="G41" s="65" t="str">
        <f t="shared" si="18"/>
        <v/>
      </c>
      <c r="H41" s="94"/>
      <c r="I41" s="95"/>
      <c r="J41" s="65" t="str">
        <f t="shared" si="19"/>
        <v/>
      </c>
      <c r="K41" s="94"/>
      <c r="L41" s="95"/>
      <c r="M41" s="65" t="str">
        <f t="shared" si="20"/>
        <v/>
      </c>
      <c r="N41" s="89"/>
      <c r="O41" s="93"/>
      <c r="P41" s="65" t="str">
        <f t="shared" si="21"/>
        <v/>
      </c>
      <c r="Q41" s="89"/>
      <c r="R41" s="93"/>
      <c r="S41" s="97" t="str">
        <f t="shared" si="22"/>
        <v/>
      </c>
      <c r="T41" s="22">
        <f t="shared" si="23"/>
        <v>0</v>
      </c>
      <c r="U41" s="17">
        <f t="shared" si="24"/>
        <v>0</v>
      </c>
      <c r="V41" s="17">
        <f t="shared" si="25"/>
        <v>0</v>
      </c>
      <c r="W41" s="55"/>
      <c r="X41" s="55"/>
      <c r="Y41" s="17">
        <f t="shared" si="26"/>
        <v>0</v>
      </c>
      <c r="Z41" s="84">
        <f t="shared" si="27"/>
        <v>0</v>
      </c>
      <c r="AA41" s="89"/>
      <c r="AB41" s="93"/>
      <c r="AC41" s="65" t="str">
        <f t="shared" si="28"/>
        <v/>
      </c>
      <c r="AD41" s="89"/>
      <c r="AE41" s="93"/>
      <c r="AF41" s="65" t="str">
        <f t="shared" si="29"/>
        <v/>
      </c>
      <c r="AG41" s="89" t="s">
        <v>305</v>
      </c>
      <c r="AH41" s="93"/>
      <c r="AI41" s="65" t="str">
        <f t="shared" si="30"/>
        <v/>
      </c>
      <c r="AJ41" s="178"/>
      <c r="AK41" s="179"/>
      <c r="AL41" s="97" t="str">
        <f t="shared" si="31"/>
        <v/>
      </c>
      <c r="AM41" s="89"/>
      <c r="AN41" s="93"/>
      <c r="AO41" s="97" t="str">
        <f t="shared" si="34"/>
        <v/>
      </c>
      <c r="AP41" s="211"/>
      <c r="AQ41" s="213"/>
      <c r="AR41" s="97" t="str">
        <f t="shared" si="32"/>
        <v/>
      </c>
      <c r="AS41" s="89"/>
      <c r="AT41" s="93"/>
      <c r="AU41" s="330" t="str">
        <f t="shared" si="33"/>
        <v/>
      </c>
      <c r="AV41" s="340"/>
      <c r="AW41" s="341"/>
      <c r="AX41" s="364"/>
      <c r="AY41" s="340"/>
      <c r="AZ41" s="341"/>
      <c r="BA41" s="111"/>
      <c r="BB41" s="111"/>
      <c r="BC41" s="271"/>
      <c r="BD41" s="356"/>
      <c r="BE41" s="111"/>
      <c r="BF41" s="271"/>
      <c r="BG41" s="356"/>
      <c r="BH41" s="111"/>
      <c r="BI41" s="271"/>
      <c r="BJ41" s="356"/>
      <c r="BK41" s="341"/>
      <c r="BL41" s="331"/>
      <c r="BM41" s="21"/>
      <c r="BN41" s="21"/>
      <c r="BO41" s="21"/>
      <c r="BP41" s="21"/>
      <c r="BQ41" s="21"/>
    </row>
    <row r="42" spans="1:69" ht="15.75" customHeight="1" thickBot="1" x14ac:dyDescent="0.35">
      <c r="A42" s="51">
        <v>5</v>
      </c>
      <c r="B42" s="201" t="s">
        <v>20</v>
      </c>
      <c r="C42" s="81">
        <f t="shared" si="17"/>
        <v>45198</v>
      </c>
      <c r="D42" s="62">
        <v>45198</v>
      </c>
      <c r="E42" s="94"/>
      <c r="F42" s="95"/>
      <c r="G42" s="65" t="str">
        <f t="shared" si="18"/>
        <v/>
      </c>
      <c r="H42" s="94"/>
      <c r="I42" s="95"/>
      <c r="J42" s="65" t="str">
        <f t="shared" si="19"/>
        <v/>
      </c>
      <c r="K42" s="94"/>
      <c r="L42" s="95"/>
      <c r="M42" s="65" t="str">
        <f t="shared" si="20"/>
        <v/>
      </c>
      <c r="N42" s="92" t="s">
        <v>24</v>
      </c>
      <c r="O42" s="387" t="s">
        <v>201</v>
      </c>
      <c r="P42" s="65">
        <f t="shared" si="21"/>
        <v>1</v>
      </c>
      <c r="Q42" s="92"/>
      <c r="R42" s="93"/>
      <c r="S42" s="97" t="str">
        <f>IF(LEFT(R42,1)="4",3,"")</f>
        <v/>
      </c>
      <c r="T42" s="22">
        <f t="shared" si="23"/>
        <v>1</v>
      </c>
      <c r="U42" s="17">
        <f t="shared" si="24"/>
        <v>0</v>
      </c>
      <c r="V42" s="17">
        <f t="shared" si="25"/>
        <v>1</v>
      </c>
      <c r="W42" s="55"/>
      <c r="X42" s="55"/>
      <c r="Y42" s="17">
        <f t="shared" si="26"/>
        <v>0</v>
      </c>
      <c r="Z42" s="84">
        <f t="shared" si="27"/>
        <v>0</v>
      </c>
      <c r="AA42" s="89"/>
      <c r="AB42" s="93"/>
      <c r="AC42" s="65" t="str">
        <f t="shared" si="28"/>
        <v/>
      </c>
      <c r="AD42" s="89"/>
      <c r="AE42" s="93"/>
      <c r="AF42" s="65" t="str">
        <f t="shared" si="29"/>
        <v/>
      </c>
      <c r="AG42" s="89"/>
      <c r="AH42" s="90"/>
      <c r="AI42" s="65" t="str">
        <f>IF(LEFT(AH42,1)="8",2,"")</f>
        <v/>
      </c>
      <c r="AJ42" s="178"/>
      <c r="AK42" s="179"/>
      <c r="AL42" s="97" t="str">
        <f t="shared" si="31"/>
        <v/>
      </c>
      <c r="AM42" s="89"/>
      <c r="AN42" s="90"/>
      <c r="AO42" s="97" t="str">
        <f t="shared" si="34"/>
        <v/>
      </c>
      <c r="AP42" s="214"/>
      <c r="AQ42" s="213"/>
      <c r="AR42" s="97" t="str">
        <f t="shared" si="32"/>
        <v/>
      </c>
      <c r="AS42" s="89"/>
      <c r="AT42" s="93"/>
      <c r="AU42" s="330" t="str">
        <f t="shared" si="33"/>
        <v/>
      </c>
      <c r="AV42" s="340"/>
      <c r="AW42" s="341"/>
      <c r="AX42" s="365"/>
      <c r="AY42" s="340"/>
      <c r="AZ42" s="341"/>
      <c r="BA42" s="111"/>
      <c r="BB42" s="111"/>
      <c r="BC42" s="271"/>
      <c r="BD42" s="356"/>
      <c r="BE42" s="111"/>
      <c r="BF42" s="271"/>
      <c r="BG42" s="356"/>
      <c r="BH42" s="111"/>
      <c r="BI42" s="271"/>
      <c r="BJ42" s="356"/>
      <c r="BK42" s="341"/>
      <c r="BL42" s="331"/>
      <c r="BM42" s="21"/>
      <c r="BN42" s="21"/>
      <c r="BO42" s="21"/>
      <c r="BP42" s="21"/>
      <c r="BQ42" s="21"/>
    </row>
    <row r="43" spans="1:69" ht="15.75" customHeight="1" thickBot="1" x14ac:dyDescent="0.35">
      <c r="A43" s="51">
        <v>5</v>
      </c>
      <c r="B43" s="201" t="s">
        <v>21</v>
      </c>
      <c r="C43" s="81">
        <f t="shared" si="17"/>
        <v>45199</v>
      </c>
      <c r="D43" s="62">
        <v>45199</v>
      </c>
      <c r="E43" s="94"/>
      <c r="F43" s="95"/>
      <c r="G43" s="65" t="str">
        <f t="shared" si="18"/>
        <v/>
      </c>
      <c r="H43" s="94"/>
      <c r="I43" s="95"/>
      <c r="J43" s="65" t="str">
        <f t="shared" si="19"/>
        <v/>
      </c>
      <c r="K43" s="94"/>
      <c r="L43" s="95"/>
      <c r="M43" s="65" t="str">
        <f t="shared" si="20"/>
        <v/>
      </c>
      <c r="N43" s="89"/>
      <c r="O43" s="93"/>
      <c r="P43" s="65" t="str">
        <f t="shared" si="21"/>
        <v/>
      </c>
      <c r="Q43" s="89" t="s">
        <v>224</v>
      </c>
      <c r="R43" s="93" t="s">
        <v>38</v>
      </c>
      <c r="S43" s="97" t="str">
        <f t="shared" si="22"/>
        <v/>
      </c>
      <c r="T43" s="22">
        <f t="shared" si="23"/>
        <v>0</v>
      </c>
      <c r="U43" s="17">
        <f t="shared" si="24"/>
        <v>0</v>
      </c>
      <c r="V43" s="17">
        <f t="shared" si="25"/>
        <v>0</v>
      </c>
      <c r="W43" s="55"/>
      <c r="X43" s="55"/>
      <c r="Y43" s="17">
        <f t="shared" si="26"/>
        <v>0</v>
      </c>
      <c r="Z43" s="84">
        <f t="shared" si="27"/>
        <v>0</v>
      </c>
      <c r="AA43" s="89"/>
      <c r="AB43" s="93"/>
      <c r="AC43" s="65" t="str">
        <f t="shared" si="28"/>
        <v/>
      </c>
      <c r="AD43" s="91"/>
      <c r="AE43" s="93"/>
      <c r="AF43" s="65" t="str">
        <f t="shared" si="29"/>
        <v/>
      </c>
      <c r="AG43" s="89"/>
      <c r="AH43" s="93"/>
      <c r="AI43" s="65" t="str">
        <f t="shared" ref="AI43:AI55" si="36">IF(LEFT(AH43,1)="8",2,"")</f>
        <v/>
      </c>
      <c r="AJ43" s="89"/>
      <c r="AK43" s="93"/>
      <c r="AL43" s="97" t="str">
        <f t="shared" si="31"/>
        <v/>
      </c>
      <c r="AM43" s="89" t="s">
        <v>362</v>
      </c>
      <c r="AN43" s="93" t="s">
        <v>376</v>
      </c>
      <c r="AO43" s="97" t="str">
        <f t="shared" si="34"/>
        <v/>
      </c>
      <c r="AP43" s="89"/>
      <c r="AQ43" s="93"/>
      <c r="AR43" s="97" t="str">
        <f t="shared" si="32"/>
        <v/>
      </c>
      <c r="AS43" s="89"/>
      <c r="AT43" s="93"/>
      <c r="AU43" s="330" t="str">
        <f t="shared" si="33"/>
        <v/>
      </c>
      <c r="AV43" s="340"/>
      <c r="AW43" s="341"/>
      <c r="AX43" s="365"/>
      <c r="AY43" s="340"/>
      <c r="AZ43" s="341"/>
      <c r="BA43" s="111"/>
      <c r="BB43" s="111"/>
      <c r="BC43" s="357"/>
      <c r="BD43" s="358"/>
      <c r="BE43" s="111"/>
      <c r="BF43" s="357"/>
      <c r="BG43" s="358"/>
      <c r="BH43" s="111"/>
      <c r="BI43" s="357"/>
      <c r="BJ43" s="358"/>
      <c r="BK43" s="341"/>
      <c r="BL43" s="331"/>
      <c r="BM43" s="21"/>
      <c r="BN43" s="21"/>
      <c r="BO43" s="21"/>
      <c r="BP43" s="21"/>
      <c r="BQ43" s="21"/>
    </row>
    <row r="44" spans="1:69" ht="15.75" customHeight="1" thickBot="1" x14ac:dyDescent="0.35">
      <c r="A44" s="51">
        <v>5</v>
      </c>
      <c r="B44" s="201" t="s">
        <v>22</v>
      </c>
      <c r="C44" s="81">
        <f t="shared" si="17"/>
        <v>45200</v>
      </c>
      <c r="D44" s="62">
        <v>45200</v>
      </c>
      <c r="E44" s="94"/>
      <c r="F44" s="95"/>
      <c r="G44" s="65" t="str">
        <f t="shared" si="18"/>
        <v/>
      </c>
      <c r="H44" s="96"/>
      <c r="I44" s="95"/>
      <c r="J44" s="65" t="str">
        <f t="shared" si="19"/>
        <v/>
      </c>
      <c r="K44" s="94"/>
      <c r="L44" s="95"/>
      <c r="M44" s="65" t="str">
        <f t="shared" si="20"/>
        <v/>
      </c>
      <c r="N44" s="92"/>
      <c r="O44" s="93"/>
      <c r="P44" s="65" t="str">
        <f>IF(LEFT(O44,1)="5",1,"")</f>
        <v/>
      </c>
      <c r="Q44" s="89"/>
      <c r="R44" s="93"/>
      <c r="S44" s="97" t="str">
        <f t="shared" si="22"/>
        <v/>
      </c>
      <c r="T44" s="22">
        <f t="shared" si="23"/>
        <v>0</v>
      </c>
      <c r="U44" s="17">
        <f t="shared" si="24"/>
        <v>3</v>
      </c>
      <c r="V44" s="17">
        <f t="shared" si="25"/>
        <v>3</v>
      </c>
      <c r="W44" s="55"/>
      <c r="X44" s="55"/>
      <c r="Y44" s="17">
        <f t="shared" si="26"/>
        <v>3</v>
      </c>
      <c r="Z44" s="84">
        <f t="shared" si="27"/>
        <v>0</v>
      </c>
      <c r="AA44" s="89" t="s">
        <v>278</v>
      </c>
      <c r="AB44" s="93" t="s">
        <v>283</v>
      </c>
      <c r="AC44" s="65" t="str">
        <f t="shared" si="28"/>
        <v/>
      </c>
      <c r="AD44" s="92" t="s">
        <v>172</v>
      </c>
      <c r="AE44" s="328" t="s">
        <v>295</v>
      </c>
      <c r="AF44" s="65">
        <f t="shared" si="29"/>
        <v>1</v>
      </c>
      <c r="AG44" s="92" t="s">
        <v>172</v>
      </c>
      <c r="AH44" s="386" t="s">
        <v>307</v>
      </c>
      <c r="AI44" s="65">
        <f t="shared" si="36"/>
        <v>2</v>
      </c>
      <c r="AJ44" s="178" t="s">
        <v>318</v>
      </c>
      <c r="AK44" s="179" t="s">
        <v>352</v>
      </c>
      <c r="AL44" s="97" t="str">
        <f t="shared" si="31"/>
        <v/>
      </c>
      <c r="AM44" s="89"/>
      <c r="AN44" s="93"/>
      <c r="AO44" s="97" t="str">
        <f t="shared" si="34"/>
        <v/>
      </c>
      <c r="AP44" s="211" t="s">
        <v>318</v>
      </c>
      <c r="AQ44" s="213" t="s">
        <v>399</v>
      </c>
      <c r="AR44" s="97" t="str">
        <f t="shared" si="32"/>
        <v/>
      </c>
      <c r="AS44" s="92" t="s">
        <v>172</v>
      </c>
      <c r="AT44" s="328" t="s">
        <v>416</v>
      </c>
      <c r="AU44" s="330">
        <f t="shared" si="33"/>
        <v>1</v>
      </c>
      <c r="AV44" s="340"/>
      <c r="AW44" s="341"/>
      <c r="AX44" s="365"/>
      <c r="AY44" s="340"/>
      <c r="AZ44" s="341"/>
      <c r="BA44" s="111"/>
      <c r="BB44" s="111"/>
      <c r="BC44" s="271"/>
      <c r="BD44" s="356"/>
      <c r="BE44" s="111"/>
      <c r="BF44" s="271"/>
      <c r="BG44" s="356"/>
      <c r="BH44" s="111"/>
      <c r="BI44" s="357"/>
      <c r="BJ44" s="358"/>
      <c r="BK44" s="341"/>
      <c r="BL44" s="331"/>
      <c r="BM44" s="21"/>
      <c r="BN44" s="21"/>
      <c r="BO44" s="21"/>
      <c r="BP44" s="21"/>
      <c r="BQ44" s="21"/>
    </row>
    <row r="45" spans="1:69" ht="15.75" hidden="1" customHeight="1" thickBot="1" x14ac:dyDescent="0.35">
      <c r="C45" s="81">
        <f t="shared" si="17"/>
        <v>45201</v>
      </c>
      <c r="D45" s="62">
        <v>45201</v>
      </c>
      <c r="E45" s="94"/>
      <c r="F45" s="95"/>
      <c r="G45" s="65" t="str">
        <f t="shared" si="18"/>
        <v/>
      </c>
      <c r="H45" s="94"/>
      <c r="I45" s="95"/>
      <c r="J45" s="65" t="str">
        <f t="shared" si="19"/>
        <v/>
      </c>
      <c r="K45" s="94"/>
      <c r="L45" s="95"/>
      <c r="M45" s="65" t="str">
        <f t="shared" si="20"/>
        <v/>
      </c>
      <c r="N45" s="89"/>
      <c r="O45" s="93"/>
      <c r="P45" s="65" t="str">
        <f t="shared" si="21"/>
        <v/>
      </c>
      <c r="Q45" s="89"/>
      <c r="R45" s="93"/>
      <c r="S45" s="97" t="str">
        <f t="shared" si="22"/>
        <v/>
      </c>
      <c r="T45" s="22">
        <f t="shared" si="23"/>
        <v>0</v>
      </c>
      <c r="U45" s="17">
        <f t="shared" si="24"/>
        <v>0</v>
      </c>
      <c r="V45" s="17">
        <f t="shared" si="25"/>
        <v>0</v>
      </c>
      <c r="W45" s="55"/>
      <c r="X45" s="55"/>
      <c r="Y45" s="17">
        <f t="shared" si="26"/>
        <v>0</v>
      </c>
      <c r="Z45" s="84">
        <f t="shared" si="27"/>
        <v>0</v>
      </c>
      <c r="AA45" s="89"/>
      <c r="AB45" s="93"/>
      <c r="AC45" s="65" t="str">
        <f t="shared" si="28"/>
        <v/>
      </c>
      <c r="AD45" s="89"/>
      <c r="AE45" s="93"/>
      <c r="AF45" s="65" t="str">
        <f t="shared" si="29"/>
        <v/>
      </c>
      <c r="AG45" s="89"/>
      <c r="AH45" s="93"/>
      <c r="AI45" s="65" t="str">
        <f t="shared" si="36"/>
        <v/>
      </c>
      <c r="AJ45" s="178"/>
      <c r="AK45" s="179"/>
      <c r="AL45" s="97" t="str">
        <f t="shared" si="31"/>
        <v/>
      </c>
      <c r="AM45" s="89"/>
      <c r="AN45" s="93"/>
      <c r="AO45" s="97" t="str">
        <f t="shared" si="34"/>
        <v/>
      </c>
      <c r="AP45" s="211"/>
      <c r="AQ45" s="213"/>
      <c r="AR45" s="97" t="str">
        <f t="shared" si="32"/>
        <v/>
      </c>
      <c r="AS45" s="89"/>
      <c r="AT45" s="93"/>
      <c r="AU45" s="330" t="str">
        <f t="shared" si="33"/>
        <v/>
      </c>
      <c r="AV45" s="340"/>
      <c r="AW45" s="341"/>
      <c r="AX45" s="365"/>
      <c r="AY45" s="340"/>
      <c r="AZ45" s="341"/>
      <c r="BA45" s="111"/>
      <c r="BB45" s="111"/>
      <c r="BC45" s="271"/>
      <c r="BD45" s="356"/>
      <c r="BE45" s="111"/>
      <c r="BF45" s="271"/>
      <c r="BG45" s="356"/>
      <c r="BH45" s="111"/>
      <c r="BI45" s="271"/>
      <c r="BJ45" s="356"/>
      <c r="BK45" s="341"/>
      <c r="BL45" s="331"/>
      <c r="BM45" s="21"/>
      <c r="BN45" s="21"/>
      <c r="BO45" s="21"/>
      <c r="BP45" s="21"/>
      <c r="BQ45" s="21"/>
    </row>
    <row r="46" spans="1:69" ht="15.75" hidden="1" customHeight="1" thickBot="1" x14ac:dyDescent="0.35">
      <c r="C46" s="81">
        <f t="shared" si="17"/>
        <v>45202</v>
      </c>
      <c r="D46" s="62">
        <v>45202</v>
      </c>
      <c r="E46" s="94"/>
      <c r="F46" s="95"/>
      <c r="G46" s="65" t="str">
        <f t="shared" si="18"/>
        <v/>
      </c>
      <c r="H46" s="94"/>
      <c r="I46" s="95"/>
      <c r="J46" s="65" t="str">
        <f t="shared" si="19"/>
        <v/>
      </c>
      <c r="K46" s="94"/>
      <c r="L46" s="95"/>
      <c r="M46" s="65" t="str">
        <f t="shared" si="20"/>
        <v/>
      </c>
      <c r="N46" s="89"/>
      <c r="O46" s="93"/>
      <c r="P46" s="65" t="str">
        <f t="shared" si="21"/>
        <v/>
      </c>
      <c r="Q46" s="89"/>
      <c r="R46" s="93"/>
      <c r="S46" s="97" t="str">
        <f t="shared" si="22"/>
        <v/>
      </c>
      <c r="T46" s="22">
        <f t="shared" si="23"/>
        <v>0</v>
      </c>
      <c r="U46" s="17">
        <f t="shared" si="24"/>
        <v>0</v>
      </c>
      <c r="V46" s="17">
        <f t="shared" si="25"/>
        <v>0</v>
      </c>
      <c r="W46" s="55"/>
      <c r="X46" s="55"/>
      <c r="Y46" s="17">
        <f t="shared" si="26"/>
        <v>0</v>
      </c>
      <c r="Z46" s="84">
        <f t="shared" si="27"/>
        <v>0</v>
      </c>
      <c r="AA46" s="89"/>
      <c r="AB46" s="93"/>
      <c r="AC46" s="65" t="str">
        <f t="shared" si="28"/>
        <v/>
      </c>
      <c r="AD46" s="89"/>
      <c r="AE46" s="93"/>
      <c r="AF46" s="65" t="str">
        <f t="shared" si="29"/>
        <v/>
      </c>
      <c r="AG46" s="89"/>
      <c r="AH46" s="93"/>
      <c r="AI46" s="65" t="str">
        <f t="shared" si="36"/>
        <v/>
      </c>
      <c r="AJ46" s="178"/>
      <c r="AK46" s="179"/>
      <c r="AL46" s="97" t="str">
        <f t="shared" si="31"/>
        <v/>
      </c>
      <c r="AM46" s="89"/>
      <c r="AN46" s="93"/>
      <c r="AO46" s="97" t="str">
        <f t="shared" si="34"/>
        <v/>
      </c>
      <c r="AP46" s="211"/>
      <c r="AQ46" s="213"/>
      <c r="AR46" s="97" t="str">
        <f t="shared" si="32"/>
        <v/>
      </c>
      <c r="AS46" s="89"/>
      <c r="AT46" s="93"/>
      <c r="AU46" s="330" t="str">
        <f t="shared" si="33"/>
        <v/>
      </c>
      <c r="AV46" s="340"/>
      <c r="AW46" s="341"/>
      <c r="AX46" s="365"/>
      <c r="AY46" s="340"/>
      <c r="AZ46" s="341"/>
      <c r="BA46" s="111"/>
      <c r="BB46" s="111"/>
      <c r="BC46" s="271"/>
      <c r="BD46" s="356"/>
      <c r="BE46" s="111"/>
      <c r="BF46" s="271"/>
      <c r="BG46" s="356"/>
      <c r="BH46" s="111"/>
      <c r="BI46" s="271"/>
      <c r="BJ46" s="356"/>
      <c r="BK46" s="341"/>
      <c r="BL46" s="331"/>
      <c r="BM46" s="21"/>
      <c r="BN46" s="21"/>
      <c r="BO46" s="21"/>
      <c r="BP46" s="21"/>
      <c r="BQ46" s="21"/>
    </row>
    <row r="47" spans="1:69" ht="15.75" hidden="1" customHeight="1" thickBot="1" x14ac:dyDescent="0.35">
      <c r="B47" s="25" t="s">
        <v>34</v>
      </c>
      <c r="C47" s="81">
        <f t="shared" si="17"/>
        <v>45203</v>
      </c>
      <c r="D47" s="62">
        <v>45203</v>
      </c>
      <c r="E47" s="94"/>
      <c r="F47" s="95"/>
      <c r="G47" s="65" t="str">
        <f t="shared" si="18"/>
        <v/>
      </c>
      <c r="H47" s="94"/>
      <c r="I47" s="95"/>
      <c r="J47" s="65" t="str">
        <f t="shared" si="19"/>
        <v/>
      </c>
      <c r="K47" s="94"/>
      <c r="L47" s="95"/>
      <c r="M47" s="65" t="str">
        <f t="shared" si="20"/>
        <v/>
      </c>
      <c r="N47" s="89"/>
      <c r="O47" s="93"/>
      <c r="P47" s="65" t="str">
        <f t="shared" si="21"/>
        <v/>
      </c>
      <c r="Q47" s="89"/>
      <c r="R47" s="93"/>
      <c r="S47" s="97" t="str">
        <f t="shared" si="22"/>
        <v/>
      </c>
      <c r="T47" s="22">
        <f t="shared" si="23"/>
        <v>0</v>
      </c>
      <c r="U47" s="17">
        <f t="shared" si="24"/>
        <v>0</v>
      </c>
      <c r="V47" s="17">
        <f t="shared" si="25"/>
        <v>0</v>
      </c>
      <c r="W47" s="55"/>
      <c r="X47" s="55"/>
      <c r="Y47" s="17">
        <f t="shared" si="26"/>
        <v>0</v>
      </c>
      <c r="Z47" s="84">
        <f t="shared" si="27"/>
        <v>0</v>
      </c>
      <c r="AA47" s="89"/>
      <c r="AB47" s="93"/>
      <c r="AC47" s="65" t="str">
        <f t="shared" si="28"/>
        <v/>
      </c>
      <c r="AD47" s="89"/>
      <c r="AE47" s="93"/>
      <c r="AF47" s="65" t="str">
        <f t="shared" si="29"/>
        <v/>
      </c>
      <c r="AG47" s="89"/>
      <c r="AH47" s="93"/>
      <c r="AI47" s="65" t="str">
        <f t="shared" si="36"/>
        <v/>
      </c>
      <c r="AJ47" s="178"/>
      <c r="AK47" s="179"/>
      <c r="AL47" s="97" t="str">
        <f t="shared" si="31"/>
        <v/>
      </c>
      <c r="AM47" s="89"/>
      <c r="AN47" s="93"/>
      <c r="AO47" s="97" t="str">
        <f t="shared" si="34"/>
        <v/>
      </c>
      <c r="AP47" s="211"/>
      <c r="AQ47" s="213"/>
      <c r="AR47" s="97" t="str">
        <f t="shared" si="32"/>
        <v/>
      </c>
      <c r="AS47" s="89"/>
      <c r="AT47" s="93"/>
      <c r="AU47" s="330" t="str">
        <f t="shared" si="33"/>
        <v/>
      </c>
      <c r="AV47" s="340"/>
      <c r="AW47" s="341"/>
      <c r="AX47" s="365"/>
      <c r="AY47" s="340"/>
      <c r="AZ47" s="341"/>
      <c r="BA47" s="111"/>
      <c r="BB47" s="111"/>
      <c r="BC47" s="271"/>
      <c r="BD47" s="356"/>
      <c r="BE47" s="111"/>
      <c r="BF47" s="357"/>
      <c r="BG47" s="358"/>
      <c r="BH47" s="111"/>
      <c r="BI47" s="271"/>
      <c r="BJ47" s="356"/>
      <c r="BK47" s="341"/>
      <c r="BL47" s="331"/>
      <c r="BM47" s="21"/>
      <c r="BN47" s="21"/>
      <c r="BO47" s="21"/>
      <c r="BP47" s="21"/>
      <c r="BQ47" s="21"/>
    </row>
    <row r="48" spans="1:69" ht="15.75" hidden="1" customHeight="1" thickBot="1" x14ac:dyDescent="0.35">
      <c r="C48" s="81">
        <f t="shared" si="17"/>
        <v>45204</v>
      </c>
      <c r="D48" s="62">
        <v>45204</v>
      </c>
      <c r="E48" s="94"/>
      <c r="F48" s="95"/>
      <c r="G48" s="65" t="str">
        <f t="shared" si="18"/>
        <v/>
      </c>
      <c r="H48" s="94"/>
      <c r="I48" s="95"/>
      <c r="J48" s="65" t="str">
        <f t="shared" si="19"/>
        <v/>
      </c>
      <c r="K48" s="94"/>
      <c r="L48" s="95"/>
      <c r="M48" s="65" t="str">
        <f t="shared" si="20"/>
        <v/>
      </c>
      <c r="N48" s="89"/>
      <c r="O48" s="93"/>
      <c r="P48" s="65" t="str">
        <f t="shared" si="21"/>
        <v/>
      </c>
      <c r="Q48" s="89"/>
      <c r="R48" s="93"/>
      <c r="S48" s="97" t="str">
        <f t="shared" si="22"/>
        <v/>
      </c>
      <c r="T48" s="22">
        <f t="shared" si="23"/>
        <v>0</v>
      </c>
      <c r="U48" s="17">
        <f t="shared" si="24"/>
        <v>0</v>
      </c>
      <c r="V48" s="17">
        <f t="shared" si="25"/>
        <v>0</v>
      </c>
      <c r="W48" s="55"/>
      <c r="X48" s="55"/>
      <c r="Y48" s="17">
        <f t="shared" si="26"/>
        <v>0</v>
      </c>
      <c r="Z48" s="84">
        <f t="shared" si="27"/>
        <v>0</v>
      </c>
      <c r="AA48" s="89"/>
      <c r="AB48" s="93"/>
      <c r="AC48" s="65" t="str">
        <f t="shared" si="28"/>
        <v/>
      </c>
      <c r="AD48" s="89"/>
      <c r="AE48" s="93"/>
      <c r="AF48" s="65" t="str">
        <f t="shared" si="29"/>
        <v/>
      </c>
      <c r="AG48" s="89"/>
      <c r="AH48" s="93"/>
      <c r="AI48" s="65" t="str">
        <f t="shared" si="36"/>
        <v/>
      </c>
      <c r="AJ48" s="178"/>
      <c r="AK48" s="179"/>
      <c r="AL48" s="97" t="str">
        <f t="shared" si="31"/>
        <v/>
      </c>
      <c r="AM48" s="89"/>
      <c r="AN48" s="93"/>
      <c r="AO48" s="97" t="str">
        <f t="shared" si="34"/>
        <v/>
      </c>
      <c r="AP48" s="211"/>
      <c r="AQ48" s="213"/>
      <c r="AR48" s="97" t="str">
        <f t="shared" si="32"/>
        <v/>
      </c>
      <c r="AS48" s="89"/>
      <c r="AT48" s="93"/>
      <c r="AU48" s="330" t="str">
        <f t="shared" si="33"/>
        <v/>
      </c>
      <c r="AV48" s="340"/>
      <c r="AW48" s="341"/>
      <c r="AX48" s="365"/>
      <c r="AY48" s="340"/>
      <c r="AZ48" s="341"/>
      <c r="BA48" s="111"/>
      <c r="BB48" s="111"/>
      <c r="BC48" s="271"/>
      <c r="BD48" s="356"/>
      <c r="BE48" s="111"/>
      <c r="BF48" s="271"/>
      <c r="BG48" s="356"/>
      <c r="BH48" s="111"/>
      <c r="BI48" s="271"/>
      <c r="BJ48" s="356"/>
      <c r="BK48" s="341"/>
      <c r="BL48" s="331"/>
      <c r="BM48" s="21"/>
      <c r="BN48" s="21"/>
      <c r="BO48" s="21"/>
      <c r="BP48" s="21"/>
      <c r="BQ48" s="21"/>
    </row>
    <row r="49" spans="1:69" ht="15.75" customHeight="1" thickBot="1" x14ac:dyDescent="0.35">
      <c r="A49" s="51">
        <v>6</v>
      </c>
      <c r="B49" s="51" t="s">
        <v>20</v>
      </c>
      <c r="C49" s="8">
        <f t="shared" si="17"/>
        <v>45205</v>
      </c>
      <c r="D49" s="62">
        <v>45205</v>
      </c>
      <c r="E49" s="94"/>
      <c r="F49" s="95"/>
      <c r="G49" s="65" t="str">
        <f t="shared" si="18"/>
        <v/>
      </c>
      <c r="H49" s="94"/>
      <c r="I49" s="95"/>
      <c r="J49" s="65" t="str">
        <f t="shared" si="19"/>
        <v/>
      </c>
      <c r="K49" s="96"/>
      <c r="L49" s="95"/>
      <c r="M49" s="65" t="str">
        <f t="shared" si="20"/>
        <v/>
      </c>
      <c r="N49" s="89"/>
      <c r="O49" s="93"/>
      <c r="P49" s="65" t="str">
        <f t="shared" si="21"/>
        <v/>
      </c>
      <c r="Q49" s="357" t="s">
        <v>24</v>
      </c>
      <c r="R49" s="387" t="s">
        <v>225</v>
      </c>
      <c r="S49" s="97">
        <f t="shared" si="22"/>
        <v>3</v>
      </c>
      <c r="T49" s="22">
        <f t="shared" si="23"/>
        <v>1</v>
      </c>
      <c r="U49" s="17">
        <f t="shared" si="24"/>
        <v>2</v>
      </c>
      <c r="V49" s="17">
        <f t="shared" si="25"/>
        <v>3</v>
      </c>
      <c r="W49" s="55"/>
      <c r="X49" s="55"/>
      <c r="Y49" s="17">
        <f t="shared" si="26"/>
        <v>2</v>
      </c>
      <c r="Z49" s="84">
        <f t="shared" si="27"/>
        <v>0</v>
      </c>
      <c r="AA49" s="92" t="s">
        <v>24</v>
      </c>
      <c r="AB49" s="93" t="s">
        <v>53</v>
      </c>
      <c r="AC49" s="65">
        <f>IF(LEFT(AB49,1)="6",3,"")</f>
        <v>3</v>
      </c>
      <c r="AD49" s="89"/>
      <c r="AE49" s="93"/>
      <c r="AF49" s="65" t="str">
        <f t="shared" si="29"/>
        <v/>
      </c>
      <c r="AG49" s="89"/>
      <c r="AH49" s="90"/>
      <c r="AI49" s="65" t="str">
        <f t="shared" si="36"/>
        <v/>
      </c>
      <c r="AJ49" s="180" t="s">
        <v>24</v>
      </c>
      <c r="AK49" s="401" t="s">
        <v>353</v>
      </c>
      <c r="AL49" s="97">
        <f t="shared" si="31"/>
        <v>2</v>
      </c>
      <c r="AM49" s="92"/>
      <c r="AN49" s="90"/>
      <c r="AO49" s="97" t="str">
        <f t="shared" si="34"/>
        <v/>
      </c>
      <c r="AP49" s="92"/>
      <c r="AQ49" s="93"/>
      <c r="AR49" s="97" t="str">
        <f t="shared" si="32"/>
        <v/>
      </c>
      <c r="AS49" s="89"/>
      <c r="AT49" s="90"/>
      <c r="AU49" s="330" t="str">
        <f t="shared" si="33"/>
        <v/>
      </c>
      <c r="AV49" s="340"/>
      <c r="AW49" s="341"/>
      <c r="AX49" s="365"/>
      <c r="AY49" s="340"/>
      <c r="AZ49" s="341"/>
      <c r="BA49" s="111"/>
      <c r="BB49" s="111"/>
      <c r="BC49" s="271"/>
      <c r="BD49" s="356"/>
      <c r="BE49" s="111"/>
      <c r="BF49" s="271"/>
      <c r="BG49" s="356"/>
      <c r="BH49" s="111"/>
      <c r="BI49" s="271"/>
      <c r="BJ49" s="356"/>
      <c r="BK49" s="341"/>
      <c r="BL49" s="331"/>
      <c r="BM49" s="21"/>
      <c r="BN49" s="21"/>
      <c r="BO49" s="21"/>
      <c r="BP49" s="21"/>
      <c r="BQ49" s="21"/>
    </row>
    <row r="50" spans="1:69" ht="15.75" customHeight="1" thickBot="1" x14ac:dyDescent="0.35">
      <c r="A50" s="51">
        <v>6</v>
      </c>
      <c r="B50" s="51" t="s">
        <v>21</v>
      </c>
      <c r="C50" s="8">
        <f t="shared" si="17"/>
        <v>45206</v>
      </c>
      <c r="D50" s="62">
        <v>45206</v>
      </c>
      <c r="E50" s="94"/>
      <c r="F50" s="95"/>
      <c r="G50" s="65" t="str">
        <f t="shared" si="18"/>
        <v/>
      </c>
      <c r="H50" s="94"/>
      <c r="I50" s="95"/>
      <c r="J50" s="65" t="str">
        <f t="shared" si="19"/>
        <v/>
      </c>
      <c r="K50" s="94"/>
      <c r="L50" s="95"/>
      <c r="M50" s="65" t="str">
        <f t="shared" si="20"/>
        <v/>
      </c>
      <c r="N50" s="89" t="s">
        <v>48</v>
      </c>
      <c r="O50" s="93" t="s">
        <v>202</v>
      </c>
      <c r="P50" s="65" t="str">
        <f t="shared" si="21"/>
        <v/>
      </c>
      <c r="Q50" s="89"/>
      <c r="R50" s="93"/>
      <c r="S50" s="97" t="str">
        <f t="shared" si="22"/>
        <v/>
      </c>
      <c r="T50" s="22">
        <f t="shared" si="23"/>
        <v>0</v>
      </c>
      <c r="U50" s="17">
        <f t="shared" si="24"/>
        <v>0</v>
      </c>
      <c r="V50" s="17">
        <f t="shared" si="25"/>
        <v>0</v>
      </c>
      <c r="W50" s="55"/>
      <c r="X50" s="55"/>
      <c r="Y50" s="17">
        <f t="shared" si="26"/>
        <v>0</v>
      </c>
      <c r="Z50" s="84">
        <f t="shared" si="27"/>
        <v>0</v>
      </c>
      <c r="AA50" s="89"/>
      <c r="AB50" s="93"/>
      <c r="AC50" s="65" t="str">
        <f t="shared" si="28"/>
        <v/>
      </c>
      <c r="AD50" s="91"/>
      <c r="AE50" s="90"/>
      <c r="AF50" s="65" t="str">
        <f t="shared" si="29"/>
        <v/>
      </c>
      <c r="AG50" s="89" t="s">
        <v>308</v>
      </c>
      <c r="AH50" s="93" t="s">
        <v>309</v>
      </c>
      <c r="AI50" s="65" t="str">
        <f t="shared" si="36"/>
        <v/>
      </c>
      <c r="AJ50" s="178"/>
      <c r="AK50" s="179"/>
      <c r="AL50" s="97" t="str">
        <f t="shared" si="31"/>
        <v/>
      </c>
      <c r="AM50" s="89"/>
      <c r="AN50" s="93"/>
      <c r="AO50" s="97" t="str">
        <f t="shared" si="34"/>
        <v/>
      </c>
      <c r="AP50" s="211"/>
      <c r="AQ50" s="213"/>
      <c r="AR50" s="97" t="str">
        <f t="shared" si="32"/>
        <v/>
      </c>
      <c r="AS50" s="89" t="s">
        <v>417</v>
      </c>
      <c r="AT50" s="93" t="s">
        <v>418</v>
      </c>
      <c r="AU50" s="330" t="str">
        <f t="shared" si="33"/>
        <v/>
      </c>
      <c r="AV50" s="342"/>
      <c r="AW50" s="343"/>
      <c r="AX50" s="365"/>
      <c r="AY50" s="342"/>
      <c r="AZ50" s="343"/>
      <c r="BA50" s="151"/>
      <c r="BB50" s="151"/>
      <c r="BC50" s="271"/>
      <c r="BD50" s="356"/>
      <c r="BE50" s="111"/>
      <c r="BF50" s="271"/>
      <c r="BG50" s="356"/>
      <c r="BH50" s="111"/>
      <c r="BI50" s="357"/>
      <c r="BJ50" s="358"/>
      <c r="BK50" s="341"/>
      <c r="BL50" s="331"/>
      <c r="BM50" s="21"/>
      <c r="BN50" s="21"/>
      <c r="BO50" s="21"/>
      <c r="BP50" s="21"/>
      <c r="BQ50" s="21"/>
    </row>
    <row r="51" spans="1:69" ht="15.75" customHeight="1" thickBot="1" x14ac:dyDescent="0.35">
      <c r="A51" s="51">
        <v>6</v>
      </c>
      <c r="B51" s="51" t="s">
        <v>22</v>
      </c>
      <c r="C51" s="8">
        <f t="shared" si="17"/>
        <v>45207</v>
      </c>
      <c r="D51" s="62">
        <v>45207</v>
      </c>
      <c r="E51" s="94"/>
      <c r="F51" s="95"/>
      <c r="G51" s="65" t="str">
        <f t="shared" si="18"/>
        <v/>
      </c>
      <c r="H51" s="94"/>
      <c r="I51" s="95"/>
      <c r="J51" s="65" t="str">
        <f t="shared" si="19"/>
        <v/>
      </c>
      <c r="K51" s="94"/>
      <c r="L51" s="95"/>
      <c r="M51" s="65" t="str">
        <f t="shared" si="20"/>
        <v/>
      </c>
      <c r="N51" s="89"/>
      <c r="O51" s="93"/>
      <c r="P51" s="65" t="str">
        <f t="shared" si="21"/>
        <v/>
      </c>
      <c r="Q51" s="89"/>
      <c r="R51" s="93"/>
      <c r="S51" s="97" t="str">
        <f t="shared" si="22"/>
        <v/>
      </c>
      <c r="T51" s="22">
        <f t="shared" si="23"/>
        <v>0</v>
      </c>
      <c r="U51" s="17">
        <f t="shared" si="24"/>
        <v>2</v>
      </c>
      <c r="V51" s="17">
        <f t="shared" si="25"/>
        <v>2</v>
      </c>
      <c r="W51" s="55"/>
      <c r="X51" s="55"/>
      <c r="Y51" s="17">
        <f t="shared" si="26"/>
        <v>2</v>
      </c>
      <c r="Z51" s="84">
        <f t="shared" si="27"/>
        <v>1</v>
      </c>
      <c r="AA51" s="92"/>
      <c r="AB51" s="93"/>
      <c r="AC51" s="65" t="str">
        <f>IF(LEFT(AB51,1)="6",1,"")</f>
        <v/>
      </c>
      <c r="AD51" s="91" t="s">
        <v>23</v>
      </c>
      <c r="AE51" s="90" t="s">
        <v>296</v>
      </c>
      <c r="AF51" s="65" t="str">
        <f t="shared" si="29"/>
        <v/>
      </c>
      <c r="AG51" s="89"/>
      <c r="AH51" s="90"/>
      <c r="AI51" s="65" t="str">
        <f t="shared" si="36"/>
        <v/>
      </c>
      <c r="AJ51" s="178"/>
      <c r="AK51" s="179"/>
      <c r="AL51" s="97" t="str">
        <f t="shared" si="31"/>
        <v/>
      </c>
      <c r="AM51" s="92" t="s">
        <v>172</v>
      </c>
      <c r="AN51" s="386" t="s">
        <v>377</v>
      </c>
      <c r="AO51" s="97">
        <f>IF(LEFT(AN51,2)="10",1,"")</f>
        <v>1</v>
      </c>
      <c r="AP51" s="214" t="s">
        <v>26</v>
      </c>
      <c r="AQ51" s="403" t="s">
        <v>400</v>
      </c>
      <c r="AR51" s="97">
        <f t="shared" si="32"/>
        <v>2</v>
      </c>
      <c r="AS51" s="92"/>
      <c r="AT51" s="93"/>
      <c r="AU51" s="330" t="str">
        <f t="shared" si="33"/>
        <v/>
      </c>
      <c r="AV51" s="340"/>
      <c r="AW51" s="341"/>
      <c r="AX51" s="365"/>
      <c r="AY51" s="342"/>
      <c r="AZ51" s="343"/>
      <c r="BA51" s="111"/>
      <c r="BB51" s="111"/>
      <c r="BC51" s="271"/>
      <c r="BD51" s="356"/>
      <c r="BE51" s="111"/>
      <c r="BF51" s="271"/>
      <c r="BG51" s="356"/>
      <c r="BH51" s="111"/>
      <c r="BI51" s="271"/>
      <c r="BJ51" s="356"/>
      <c r="BK51" s="341"/>
      <c r="BL51" s="331"/>
      <c r="BM51" s="21"/>
      <c r="BN51" s="21"/>
      <c r="BO51" s="21"/>
      <c r="BP51" s="21"/>
      <c r="BQ51" s="21"/>
    </row>
    <row r="52" spans="1:69" ht="15.75" hidden="1" customHeight="1" thickBot="1" x14ac:dyDescent="0.35">
      <c r="C52" s="81">
        <f t="shared" si="17"/>
        <v>45208</v>
      </c>
      <c r="D52" s="62">
        <v>45208</v>
      </c>
      <c r="E52" s="94"/>
      <c r="F52" s="95"/>
      <c r="G52" s="65" t="str">
        <f t="shared" si="18"/>
        <v/>
      </c>
      <c r="H52" s="94"/>
      <c r="I52" s="95"/>
      <c r="J52" s="65" t="str">
        <f t="shared" si="19"/>
        <v/>
      </c>
      <c r="K52" s="94"/>
      <c r="L52" s="95"/>
      <c r="M52" s="65" t="str">
        <f t="shared" si="20"/>
        <v/>
      </c>
      <c r="N52" s="89"/>
      <c r="O52" s="93"/>
      <c r="P52" s="65" t="str">
        <f t="shared" si="21"/>
        <v/>
      </c>
      <c r="Q52" s="89"/>
      <c r="R52" s="93"/>
      <c r="S52" s="97" t="str">
        <f t="shared" si="22"/>
        <v/>
      </c>
      <c r="T52" s="22">
        <f t="shared" si="23"/>
        <v>0</v>
      </c>
      <c r="U52" s="17">
        <f t="shared" si="24"/>
        <v>0</v>
      </c>
      <c r="V52" s="17">
        <f t="shared" si="25"/>
        <v>0</v>
      </c>
      <c r="W52" s="55"/>
      <c r="X52" s="55"/>
      <c r="Y52" s="17">
        <f t="shared" si="26"/>
        <v>0</v>
      </c>
      <c r="Z52" s="84">
        <f t="shared" si="27"/>
        <v>0</v>
      </c>
      <c r="AA52" s="89"/>
      <c r="AB52" s="93"/>
      <c r="AC52" s="65" t="str">
        <f t="shared" ref="AC52:AC56" si="37">IF(LEFT(AB52,1)="6",1,"")</f>
        <v/>
      </c>
      <c r="AD52" s="89"/>
      <c r="AE52" s="93"/>
      <c r="AF52" s="65" t="str">
        <f t="shared" si="29"/>
        <v/>
      </c>
      <c r="AG52" s="89"/>
      <c r="AH52" s="93"/>
      <c r="AI52" s="65" t="str">
        <f t="shared" si="36"/>
        <v/>
      </c>
      <c r="AJ52" s="178"/>
      <c r="AK52" s="179"/>
      <c r="AL52" s="97" t="str">
        <f t="shared" si="31"/>
        <v/>
      </c>
      <c r="AM52" s="89"/>
      <c r="AN52" s="93"/>
      <c r="AO52" s="97" t="str">
        <f t="shared" ref="AO52:AO56" si="38">IF(LEFT(AN52,2)="10",1,"")</f>
        <v/>
      </c>
      <c r="AP52" s="211"/>
      <c r="AQ52" s="213"/>
      <c r="AR52" s="97" t="str">
        <f t="shared" si="32"/>
        <v/>
      </c>
      <c r="AS52" s="89"/>
      <c r="AT52" s="93"/>
      <c r="AU52" s="330" t="str">
        <f t="shared" si="33"/>
        <v/>
      </c>
      <c r="AV52" s="340"/>
      <c r="AW52" s="341"/>
      <c r="AX52" s="365"/>
      <c r="AY52" s="340"/>
      <c r="AZ52" s="341"/>
      <c r="BA52" s="111"/>
      <c r="BB52" s="111"/>
      <c r="BC52" s="271"/>
      <c r="BD52" s="356"/>
      <c r="BE52" s="111"/>
      <c r="BF52" s="271"/>
      <c r="BG52" s="356"/>
      <c r="BH52" s="111"/>
      <c r="BI52" s="271"/>
      <c r="BJ52" s="356"/>
      <c r="BK52" s="341"/>
      <c r="BL52" s="331"/>
      <c r="BM52" s="21"/>
      <c r="BN52" s="21"/>
      <c r="BO52" s="21"/>
      <c r="BP52" s="21"/>
      <c r="BQ52" s="21"/>
    </row>
    <row r="53" spans="1:69" ht="15.75" hidden="1" customHeight="1" thickBot="1" x14ac:dyDescent="0.35">
      <c r="B53" s="375" t="s">
        <v>199</v>
      </c>
      <c r="C53" s="81">
        <f t="shared" si="17"/>
        <v>45209</v>
      </c>
      <c r="D53" s="62">
        <v>45209</v>
      </c>
      <c r="E53" s="94"/>
      <c r="F53" s="95"/>
      <c r="G53" s="65" t="str">
        <f t="shared" si="18"/>
        <v/>
      </c>
      <c r="H53" s="94"/>
      <c r="I53" s="95"/>
      <c r="J53" s="65" t="str">
        <f t="shared" si="19"/>
        <v/>
      </c>
      <c r="K53" s="94"/>
      <c r="L53" s="95"/>
      <c r="M53" s="65" t="str">
        <f t="shared" si="20"/>
        <v/>
      </c>
      <c r="N53" s="89"/>
      <c r="O53" s="93"/>
      <c r="P53" s="65" t="str">
        <f t="shared" si="21"/>
        <v/>
      </c>
      <c r="Q53" s="89"/>
      <c r="R53" s="93"/>
      <c r="S53" s="97" t="str">
        <f t="shared" si="22"/>
        <v/>
      </c>
      <c r="T53" s="22">
        <f t="shared" si="23"/>
        <v>0</v>
      </c>
      <c r="U53" s="17">
        <f t="shared" si="24"/>
        <v>0</v>
      </c>
      <c r="V53" s="17">
        <f t="shared" si="25"/>
        <v>0</v>
      </c>
      <c r="W53" s="55"/>
      <c r="X53" s="55"/>
      <c r="Y53" s="17">
        <f t="shared" si="26"/>
        <v>0</v>
      </c>
      <c r="Z53" s="84">
        <f t="shared" si="27"/>
        <v>0</v>
      </c>
      <c r="AA53" s="89"/>
      <c r="AB53" s="93"/>
      <c r="AC53" s="65" t="str">
        <f t="shared" si="37"/>
        <v/>
      </c>
      <c r="AD53" s="89"/>
      <c r="AE53" s="93"/>
      <c r="AF53" s="65" t="str">
        <f t="shared" si="29"/>
        <v/>
      </c>
      <c r="AG53" s="89"/>
      <c r="AH53" s="93"/>
      <c r="AI53" s="65" t="str">
        <f t="shared" si="36"/>
        <v/>
      </c>
      <c r="AJ53" s="178"/>
      <c r="AK53" s="179"/>
      <c r="AL53" s="97" t="str">
        <f t="shared" si="31"/>
        <v/>
      </c>
      <c r="AM53" s="89"/>
      <c r="AN53" s="93"/>
      <c r="AO53" s="97" t="str">
        <f t="shared" si="38"/>
        <v/>
      </c>
      <c r="AP53" s="211"/>
      <c r="AQ53" s="213"/>
      <c r="AR53" s="97" t="str">
        <f t="shared" si="32"/>
        <v/>
      </c>
      <c r="AS53" s="89"/>
      <c r="AT53" s="93"/>
      <c r="AU53" s="330" t="str">
        <f t="shared" si="33"/>
        <v/>
      </c>
      <c r="AV53" s="340"/>
      <c r="AW53" s="341"/>
      <c r="AX53" s="365"/>
      <c r="AY53" s="340"/>
      <c r="AZ53" s="341"/>
      <c r="BA53" s="111"/>
      <c r="BB53" s="111"/>
      <c r="BC53" s="271"/>
      <c r="BD53" s="356"/>
      <c r="BE53" s="111"/>
      <c r="BF53" s="271"/>
      <c r="BG53" s="356"/>
      <c r="BH53" s="111"/>
      <c r="BI53" s="271"/>
      <c r="BJ53" s="356"/>
      <c r="BK53" s="341"/>
      <c r="BL53" s="331"/>
      <c r="BM53" s="21"/>
      <c r="BN53" s="21"/>
      <c r="BO53" s="21"/>
      <c r="BP53" s="21"/>
      <c r="BQ53" s="21"/>
    </row>
    <row r="54" spans="1:69" ht="15.75" hidden="1" customHeight="1" thickBot="1" x14ac:dyDescent="0.35">
      <c r="B54" s="375" t="s">
        <v>34</v>
      </c>
      <c r="C54" s="81">
        <f t="shared" si="17"/>
        <v>45210</v>
      </c>
      <c r="D54" s="62">
        <v>45210</v>
      </c>
      <c r="E54" s="94"/>
      <c r="F54" s="95"/>
      <c r="G54" s="65" t="str">
        <f t="shared" si="18"/>
        <v/>
      </c>
      <c r="H54" s="94"/>
      <c r="I54" s="95"/>
      <c r="J54" s="65" t="str">
        <f t="shared" si="19"/>
        <v/>
      </c>
      <c r="K54" s="94"/>
      <c r="L54" s="95"/>
      <c r="M54" s="65" t="str">
        <f t="shared" si="20"/>
        <v/>
      </c>
      <c r="N54" s="89"/>
      <c r="O54" s="93"/>
      <c r="P54" s="65" t="str">
        <f t="shared" si="21"/>
        <v/>
      </c>
      <c r="Q54" s="89"/>
      <c r="R54" s="93"/>
      <c r="S54" s="97" t="str">
        <f t="shared" si="22"/>
        <v/>
      </c>
      <c r="T54" s="22">
        <f t="shared" si="23"/>
        <v>0</v>
      </c>
      <c r="U54" s="17">
        <f t="shared" si="24"/>
        <v>0</v>
      </c>
      <c r="V54" s="17">
        <f t="shared" si="25"/>
        <v>0</v>
      </c>
      <c r="W54" s="55"/>
      <c r="X54" s="55"/>
      <c r="Y54" s="17">
        <f t="shared" si="26"/>
        <v>0</v>
      </c>
      <c r="Z54" s="84">
        <f t="shared" si="27"/>
        <v>0</v>
      </c>
      <c r="AA54" s="89"/>
      <c r="AB54" s="93"/>
      <c r="AC54" s="65" t="str">
        <f t="shared" si="37"/>
        <v/>
      </c>
      <c r="AD54" s="89"/>
      <c r="AE54" s="93"/>
      <c r="AF54" s="65" t="str">
        <f t="shared" si="29"/>
        <v/>
      </c>
      <c r="AG54" s="89"/>
      <c r="AH54" s="93"/>
      <c r="AI54" s="65" t="str">
        <f t="shared" si="36"/>
        <v/>
      </c>
      <c r="AJ54" s="178"/>
      <c r="AK54" s="179"/>
      <c r="AL54" s="97" t="str">
        <f t="shared" si="31"/>
        <v/>
      </c>
      <c r="AM54" s="89"/>
      <c r="AN54" s="93"/>
      <c r="AO54" s="97" t="str">
        <f t="shared" si="38"/>
        <v/>
      </c>
      <c r="AP54" s="211"/>
      <c r="AQ54" s="213"/>
      <c r="AR54" s="97" t="str">
        <f t="shared" si="32"/>
        <v/>
      </c>
      <c r="AS54" s="89"/>
      <c r="AT54" s="93"/>
      <c r="AU54" s="330" t="str">
        <f t="shared" si="33"/>
        <v/>
      </c>
      <c r="AV54" s="340"/>
      <c r="AW54" s="341"/>
      <c r="AX54" s="365"/>
      <c r="AY54" s="340"/>
      <c r="AZ54" s="341"/>
      <c r="BA54" s="111"/>
      <c r="BB54" s="111"/>
      <c r="BC54" s="357"/>
      <c r="BD54" s="358"/>
      <c r="BE54" s="111"/>
      <c r="BF54" s="271"/>
      <c r="BG54" s="356"/>
      <c r="BH54" s="111"/>
      <c r="BI54" s="271"/>
      <c r="BJ54" s="356"/>
      <c r="BK54" s="341"/>
      <c r="BL54" s="331"/>
      <c r="BM54" s="21"/>
      <c r="BN54" s="21"/>
      <c r="BO54" s="21"/>
      <c r="BP54" s="21"/>
      <c r="BQ54" s="21"/>
    </row>
    <row r="55" spans="1:69" ht="15.75" hidden="1" customHeight="1" thickBot="1" x14ac:dyDescent="0.35">
      <c r="C55" s="81">
        <f t="shared" si="17"/>
        <v>45211</v>
      </c>
      <c r="D55" s="62">
        <v>45211</v>
      </c>
      <c r="E55" s="94"/>
      <c r="F55" s="95"/>
      <c r="G55" s="65" t="str">
        <f t="shared" si="18"/>
        <v/>
      </c>
      <c r="H55" s="94"/>
      <c r="I55" s="95"/>
      <c r="J55" s="65" t="str">
        <f t="shared" si="19"/>
        <v/>
      </c>
      <c r="K55" s="94"/>
      <c r="L55" s="95"/>
      <c r="M55" s="65" t="str">
        <f t="shared" si="20"/>
        <v/>
      </c>
      <c r="N55" s="89"/>
      <c r="O55" s="93"/>
      <c r="P55" s="65" t="str">
        <f t="shared" si="21"/>
        <v/>
      </c>
      <c r="Q55" s="89"/>
      <c r="R55" s="93"/>
      <c r="S55" s="97" t="str">
        <f t="shared" si="22"/>
        <v/>
      </c>
      <c r="T55" s="22">
        <f t="shared" si="23"/>
        <v>0</v>
      </c>
      <c r="U55" s="17">
        <f t="shared" si="24"/>
        <v>0</v>
      </c>
      <c r="V55" s="17">
        <f t="shared" si="25"/>
        <v>0</v>
      </c>
      <c r="W55" s="55"/>
      <c r="X55" s="55"/>
      <c r="Y55" s="17">
        <f t="shared" si="26"/>
        <v>0</v>
      </c>
      <c r="Z55" s="84">
        <f t="shared" si="27"/>
        <v>0</v>
      </c>
      <c r="AA55" s="89"/>
      <c r="AB55" s="93"/>
      <c r="AC55" s="65" t="str">
        <f t="shared" si="37"/>
        <v/>
      </c>
      <c r="AD55" s="89"/>
      <c r="AE55" s="93"/>
      <c r="AF55" s="65" t="str">
        <f t="shared" si="29"/>
        <v/>
      </c>
      <c r="AG55" s="89"/>
      <c r="AH55" s="93"/>
      <c r="AI55" s="65" t="str">
        <f t="shared" si="36"/>
        <v/>
      </c>
      <c r="AJ55" s="178"/>
      <c r="AK55" s="179"/>
      <c r="AL55" s="97" t="str">
        <f t="shared" si="31"/>
        <v/>
      </c>
      <c r="AM55" s="89"/>
      <c r="AN55" s="93"/>
      <c r="AO55" s="97" t="str">
        <f t="shared" si="38"/>
        <v/>
      </c>
      <c r="AP55" s="211"/>
      <c r="AQ55" s="213"/>
      <c r="AR55" s="97" t="str">
        <f t="shared" si="32"/>
        <v/>
      </c>
      <c r="AS55" s="89"/>
      <c r="AT55" s="93"/>
      <c r="AU55" s="330" t="str">
        <f t="shared" si="33"/>
        <v/>
      </c>
      <c r="AV55" s="340"/>
      <c r="AW55" s="341"/>
      <c r="AX55" s="365"/>
      <c r="AY55" s="340"/>
      <c r="AZ55" s="341"/>
      <c r="BA55" s="111"/>
      <c r="BB55" s="111"/>
      <c r="BC55" s="271"/>
      <c r="BD55" s="356"/>
      <c r="BE55" s="111"/>
      <c r="BF55" s="271"/>
      <c r="BG55" s="356"/>
      <c r="BH55" s="111"/>
      <c r="BI55" s="271"/>
      <c r="BJ55" s="356"/>
      <c r="BK55" s="341"/>
      <c r="BL55" s="331"/>
      <c r="BM55" s="21"/>
      <c r="BN55" s="21"/>
      <c r="BO55" s="21"/>
      <c r="BP55" s="21"/>
      <c r="BQ55" s="21"/>
    </row>
    <row r="56" spans="1:69" ht="15.75" customHeight="1" thickBot="1" x14ac:dyDescent="0.35">
      <c r="A56" s="51">
        <v>7</v>
      </c>
      <c r="B56" s="201" t="s">
        <v>20</v>
      </c>
      <c r="C56" s="81">
        <f t="shared" si="17"/>
        <v>45212</v>
      </c>
      <c r="D56" s="62">
        <v>45212</v>
      </c>
      <c r="E56" s="94"/>
      <c r="F56" s="95"/>
      <c r="G56" s="65" t="str">
        <f t="shared" si="18"/>
        <v/>
      </c>
      <c r="H56" s="94"/>
      <c r="I56" s="95"/>
      <c r="J56" s="65" t="str">
        <f t="shared" si="19"/>
        <v/>
      </c>
      <c r="K56" s="94"/>
      <c r="L56" s="95"/>
      <c r="M56" s="65" t="str">
        <f t="shared" si="20"/>
        <v/>
      </c>
      <c r="N56" s="92" t="s">
        <v>24</v>
      </c>
      <c r="O56" s="21" t="s">
        <v>203</v>
      </c>
      <c r="P56" s="65">
        <f t="shared" si="21"/>
        <v>1</v>
      </c>
      <c r="Q56" s="92"/>
      <c r="R56" s="93"/>
      <c r="S56" s="97" t="str">
        <f t="shared" si="22"/>
        <v/>
      </c>
      <c r="T56" s="22">
        <f t="shared" si="23"/>
        <v>1</v>
      </c>
      <c r="U56" s="17">
        <f t="shared" si="24"/>
        <v>0</v>
      </c>
      <c r="V56" s="17">
        <f t="shared" si="25"/>
        <v>1</v>
      </c>
      <c r="W56" s="55"/>
      <c r="X56" s="55"/>
      <c r="Y56" s="17">
        <f t="shared" si="26"/>
        <v>0</v>
      </c>
      <c r="Z56" s="84">
        <f t="shared" si="27"/>
        <v>0</v>
      </c>
      <c r="AA56" s="89"/>
      <c r="AB56" s="93"/>
      <c r="AC56" s="65" t="str">
        <f t="shared" si="37"/>
        <v/>
      </c>
      <c r="AD56" s="89"/>
      <c r="AE56" s="93"/>
      <c r="AF56" s="65" t="str">
        <f t="shared" si="29"/>
        <v/>
      </c>
      <c r="AG56" s="92"/>
      <c r="AH56" s="90"/>
      <c r="AI56" s="65" t="str">
        <f>IF(LEFT(AH56,1)="8",2,"")</f>
        <v/>
      </c>
      <c r="AJ56" s="178"/>
      <c r="AK56" s="179"/>
      <c r="AL56" s="97" t="str">
        <f t="shared" si="31"/>
        <v/>
      </c>
      <c r="AM56" s="89"/>
      <c r="AN56" s="90"/>
      <c r="AO56" s="97" t="str">
        <f t="shared" si="38"/>
        <v/>
      </c>
      <c r="AP56" s="211"/>
      <c r="AQ56" s="213"/>
      <c r="AR56" s="97" t="str">
        <f t="shared" si="32"/>
        <v/>
      </c>
      <c r="AS56" s="89"/>
      <c r="AT56" s="90"/>
      <c r="AU56" s="330" t="str">
        <f t="shared" si="33"/>
        <v/>
      </c>
      <c r="AV56" s="340"/>
      <c r="AW56" s="341"/>
      <c r="AX56" s="365"/>
      <c r="AY56" s="340"/>
      <c r="AZ56" s="341"/>
      <c r="BA56" s="111"/>
      <c r="BB56" s="111"/>
      <c r="BC56" s="271"/>
      <c r="BD56" s="356"/>
      <c r="BE56" s="111"/>
      <c r="BF56" s="271"/>
      <c r="BG56" s="356"/>
      <c r="BH56" s="111"/>
      <c r="BI56" s="271"/>
      <c r="BJ56" s="356"/>
      <c r="BK56" s="341"/>
      <c r="BL56" s="331"/>
      <c r="BM56" s="21"/>
      <c r="BN56" s="21"/>
      <c r="BO56" s="21"/>
      <c r="BP56" s="21"/>
      <c r="BQ56" s="21"/>
    </row>
    <row r="57" spans="1:69" ht="15.75" customHeight="1" thickBot="1" x14ac:dyDescent="0.35">
      <c r="A57" s="51">
        <v>7</v>
      </c>
      <c r="B57" s="201" t="s">
        <v>21</v>
      </c>
      <c r="C57" s="81">
        <f t="shared" si="17"/>
        <v>45213</v>
      </c>
      <c r="D57" s="62">
        <v>45213</v>
      </c>
      <c r="E57" s="94"/>
      <c r="F57" s="95"/>
      <c r="G57" s="65" t="str">
        <f t="shared" si="18"/>
        <v/>
      </c>
      <c r="H57" s="94"/>
      <c r="I57" s="95"/>
      <c r="J57" s="65" t="str">
        <f t="shared" si="19"/>
        <v/>
      </c>
      <c r="K57" s="94"/>
      <c r="L57" s="95"/>
      <c r="M57" s="65" t="str">
        <f t="shared" si="20"/>
        <v/>
      </c>
      <c r="N57" s="89"/>
      <c r="O57" s="93"/>
      <c r="P57" s="65" t="str">
        <f t="shared" si="21"/>
        <v/>
      </c>
      <c r="Q57" s="89"/>
      <c r="R57" s="93"/>
      <c r="S57" s="97" t="str">
        <f t="shared" si="22"/>
        <v/>
      </c>
      <c r="T57" s="22">
        <f t="shared" si="23"/>
        <v>0</v>
      </c>
      <c r="U57" s="17">
        <f t="shared" si="24"/>
        <v>0</v>
      </c>
      <c r="V57" s="17">
        <f t="shared" si="25"/>
        <v>0</v>
      </c>
      <c r="W57" s="55"/>
      <c r="X57" s="55"/>
      <c r="Y57" s="17">
        <f t="shared" si="26"/>
        <v>0</v>
      </c>
      <c r="Z57" s="84">
        <f t="shared" si="27"/>
        <v>0</v>
      </c>
      <c r="AA57" s="89" t="s">
        <v>32</v>
      </c>
      <c r="AB57" s="93" t="s">
        <v>279</v>
      </c>
      <c r="AC57" s="65" t="str">
        <f t="shared" si="28"/>
        <v/>
      </c>
      <c r="AD57" s="91"/>
      <c r="AE57" s="90"/>
      <c r="AF57" s="65" t="str">
        <f t="shared" si="29"/>
        <v/>
      </c>
      <c r="AG57" s="89"/>
      <c r="AH57" s="93"/>
      <c r="AI57" s="65" t="str">
        <f t="shared" ref="AI57:AI76" si="39">IF(LEFT(AH57,1)="8",2,"")</f>
        <v/>
      </c>
      <c r="AJ57" s="178" t="s">
        <v>308</v>
      </c>
      <c r="AK57" s="179" t="s">
        <v>354</v>
      </c>
      <c r="AL57" s="97" t="str">
        <f t="shared" si="31"/>
        <v/>
      </c>
      <c r="AM57" s="89"/>
      <c r="AN57" s="93"/>
      <c r="AO57" s="97" t="str">
        <f t="shared" si="34"/>
        <v/>
      </c>
      <c r="AP57" s="211" t="s">
        <v>30</v>
      </c>
      <c r="AQ57" s="213" t="s">
        <v>401</v>
      </c>
      <c r="AR57" s="97" t="str">
        <f t="shared" si="32"/>
        <v/>
      </c>
      <c r="AS57" s="92"/>
      <c r="AT57" s="93"/>
      <c r="AU57" s="330" t="str">
        <f t="shared" si="33"/>
        <v/>
      </c>
      <c r="AV57" s="342"/>
      <c r="AW57" s="343"/>
      <c r="AX57" s="365"/>
      <c r="AY57" s="340"/>
      <c r="AZ57" s="341"/>
      <c r="BA57" s="111"/>
      <c r="BB57" s="111"/>
      <c r="BC57" s="357"/>
      <c r="BD57" s="358"/>
      <c r="BE57" s="111"/>
      <c r="BF57" s="271"/>
      <c r="BG57" s="356"/>
      <c r="BH57" s="111"/>
      <c r="BI57" s="357"/>
      <c r="BJ57" s="358"/>
      <c r="BK57" s="341"/>
      <c r="BL57" s="331"/>
      <c r="BM57" s="21"/>
      <c r="BN57" s="21"/>
      <c r="BO57" s="21"/>
      <c r="BP57" s="21"/>
      <c r="BQ57" s="21"/>
    </row>
    <row r="58" spans="1:69" ht="15.75" customHeight="1" thickBot="1" x14ac:dyDescent="0.35">
      <c r="A58" s="51">
        <v>7</v>
      </c>
      <c r="B58" s="201" t="s">
        <v>22</v>
      </c>
      <c r="C58" s="81">
        <f t="shared" si="17"/>
        <v>45214</v>
      </c>
      <c r="D58" s="62">
        <v>45214</v>
      </c>
      <c r="E58" s="96"/>
      <c r="F58" s="95"/>
      <c r="G58" s="65" t="str">
        <f t="shared" si="18"/>
        <v/>
      </c>
      <c r="H58" s="96"/>
      <c r="I58" s="95"/>
      <c r="J58" s="65" t="str">
        <f t="shared" si="19"/>
        <v/>
      </c>
      <c r="K58" s="94"/>
      <c r="L58" s="95"/>
      <c r="M58" s="65" t="str">
        <f t="shared" si="20"/>
        <v/>
      </c>
      <c r="N58" s="89"/>
      <c r="O58" s="93"/>
      <c r="P58" s="65" t="str">
        <f t="shared" si="21"/>
        <v/>
      </c>
      <c r="Q58" s="89" t="s">
        <v>36</v>
      </c>
      <c r="R58" s="93" t="s">
        <v>226</v>
      </c>
      <c r="S58" s="97" t="str">
        <f t="shared" si="22"/>
        <v/>
      </c>
      <c r="T58" s="22">
        <f t="shared" si="23"/>
        <v>0</v>
      </c>
      <c r="U58" s="17">
        <f t="shared" si="24"/>
        <v>3</v>
      </c>
      <c r="V58" s="17">
        <f t="shared" si="25"/>
        <v>3</v>
      </c>
      <c r="W58" s="55"/>
      <c r="X58" s="55"/>
      <c r="Y58" s="17">
        <f t="shared" si="26"/>
        <v>3</v>
      </c>
      <c r="Z58" s="84">
        <f t="shared" si="27"/>
        <v>0</v>
      </c>
      <c r="AA58" s="89"/>
      <c r="AB58" s="93"/>
      <c r="AC58" s="65" t="str">
        <f t="shared" si="28"/>
        <v/>
      </c>
      <c r="AD58" s="92" t="s">
        <v>172</v>
      </c>
      <c r="AE58" s="386" t="s">
        <v>52</v>
      </c>
      <c r="AF58" s="65">
        <f t="shared" si="29"/>
        <v>1</v>
      </c>
      <c r="AG58" s="92" t="s">
        <v>310</v>
      </c>
      <c r="AH58" s="328" t="s">
        <v>311</v>
      </c>
      <c r="AI58" s="65">
        <f t="shared" si="39"/>
        <v>2</v>
      </c>
      <c r="AJ58" s="178"/>
      <c r="AK58" s="179"/>
      <c r="AL58" s="97" t="str">
        <f t="shared" si="31"/>
        <v/>
      </c>
      <c r="AM58" s="89" t="s">
        <v>36</v>
      </c>
      <c r="AN58" s="93" t="s">
        <v>378</v>
      </c>
      <c r="AO58" s="97" t="str">
        <f t="shared" si="34"/>
        <v/>
      </c>
      <c r="AP58" s="211"/>
      <c r="AQ58" s="213"/>
      <c r="AR58" s="97" t="str">
        <f t="shared" si="32"/>
        <v/>
      </c>
      <c r="AS58" s="92" t="s">
        <v>172</v>
      </c>
      <c r="AT58" s="328" t="s">
        <v>419</v>
      </c>
      <c r="AU58" s="330">
        <f t="shared" si="33"/>
        <v>1</v>
      </c>
      <c r="AV58" s="340"/>
      <c r="AW58" s="341"/>
      <c r="AX58" s="365"/>
      <c r="AY58" s="340"/>
      <c r="AZ58" s="341"/>
      <c r="BA58" s="111"/>
      <c r="BB58" s="111"/>
      <c r="BC58" s="271"/>
      <c r="BD58" s="356"/>
      <c r="BE58" s="111"/>
      <c r="BF58" s="271"/>
      <c r="BG58" s="356"/>
      <c r="BH58" s="111"/>
      <c r="BI58" s="271"/>
      <c r="BJ58" s="356"/>
      <c r="BK58" s="341"/>
      <c r="BL58" s="331"/>
      <c r="BM58" s="21"/>
      <c r="BN58" s="21"/>
      <c r="BO58" s="21"/>
      <c r="BP58" s="21"/>
      <c r="BQ58" s="21"/>
    </row>
    <row r="59" spans="1:69" ht="15.75" hidden="1" customHeight="1" thickBot="1" x14ac:dyDescent="0.35">
      <c r="C59" s="81">
        <f t="shared" si="17"/>
        <v>45215</v>
      </c>
      <c r="D59" s="62">
        <v>45215</v>
      </c>
      <c r="E59" s="94"/>
      <c r="F59" s="95"/>
      <c r="G59" s="65" t="str">
        <f t="shared" si="18"/>
        <v/>
      </c>
      <c r="H59" s="94"/>
      <c r="I59" s="95"/>
      <c r="J59" s="65" t="str">
        <f t="shared" si="19"/>
        <v/>
      </c>
      <c r="K59" s="94"/>
      <c r="L59" s="95"/>
      <c r="M59" s="65" t="str">
        <f t="shared" si="20"/>
        <v/>
      </c>
      <c r="N59" s="89"/>
      <c r="O59" s="93"/>
      <c r="P59" s="65" t="str">
        <f t="shared" si="21"/>
        <v/>
      </c>
      <c r="Q59" s="89"/>
      <c r="R59" s="93"/>
      <c r="S59" s="97" t="str">
        <f t="shared" si="22"/>
        <v/>
      </c>
      <c r="T59" s="22">
        <f t="shared" si="23"/>
        <v>0</v>
      </c>
      <c r="U59" s="17">
        <f t="shared" si="24"/>
        <v>0</v>
      </c>
      <c r="V59" s="17">
        <f t="shared" si="25"/>
        <v>0</v>
      </c>
      <c r="W59" s="55"/>
      <c r="X59" s="55"/>
      <c r="Y59" s="17">
        <f t="shared" si="26"/>
        <v>0</v>
      </c>
      <c r="Z59" s="84">
        <f t="shared" si="27"/>
        <v>0</v>
      </c>
      <c r="AA59" s="89"/>
      <c r="AB59" s="93"/>
      <c r="AC59" s="65" t="str">
        <f t="shared" si="28"/>
        <v/>
      </c>
      <c r="AD59" s="89"/>
      <c r="AE59" s="93"/>
      <c r="AF59" s="65" t="str">
        <f t="shared" si="29"/>
        <v/>
      </c>
      <c r="AG59" s="89"/>
      <c r="AH59" s="93"/>
      <c r="AI59" s="65" t="str">
        <f t="shared" si="39"/>
        <v/>
      </c>
      <c r="AJ59" s="178"/>
      <c r="AK59" s="179"/>
      <c r="AL59" s="97" t="str">
        <f t="shared" si="31"/>
        <v/>
      </c>
      <c r="AM59" s="89"/>
      <c r="AN59" s="93"/>
      <c r="AO59" s="97" t="str">
        <f t="shared" si="34"/>
        <v/>
      </c>
      <c r="AP59" s="211"/>
      <c r="AQ59" s="213"/>
      <c r="AR59" s="97" t="str">
        <f t="shared" si="32"/>
        <v/>
      </c>
      <c r="AS59" s="89"/>
      <c r="AT59" s="93"/>
      <c r="AU59" s="330" t="str">
        <f t="shared" si="33"/>
        <v/>
      </c>
      <c r="AV59" s="340"/>
      <c r="AW59" s="341"/>
      <c r="AX59" s="365"/>
      <c r="AY59" s="340"/>
      <c r="AZ59" s="341"/>
      <c r="BA59" s="111"/>
      <c r="BB59" s="111"/>
      <c r="BC59" s="271"/>
      <c r="BD59" s="356"/>
      <c r="BE59" s="111"/>
      <c r="BF59" s="271"/>
      <c r="BG59" s="356"/>
      <c r="BH59" s="111"/>
      <c r="BI59" s="271"/>
      <c r="BJ59" s="356"/>
      <c r="BK59" s="341"/>
      <c r="BL59" s="331"/>
      <c r="BM59" s="21"/>
      <c r="BN59" s="21"/>
      <c r="BO59" s="21"/>
      <c r="BP59" s="21"/>
      <c r="BQ59" s="21"/>
    </row>
    <row r="60" spans="1:69" ht="15.75" hidden="1" customHeight="1" thickBot="1" x14ac:dyDescent="0.35">
      <c r="B60" s="375" t="s">
        <v>199</v>
      </c>
      <c r="C60" s="81">
        <f t="shared" si="17"/>
        <v>45216</v>
      </c>
      <c r="D60" s="62">
        <v>45216</v>
      </c>
      <c r="E60" s="94"/>
      <c r="F60" s="95"/>
      <c r="G60" s="65" t="str">
        <f t="shared" si="18"/>
        <v/>
      </c>
      <c r="H60" s="94"/>
      <c r="I60" s="95"/>
      <c r="J60" s="65" t="str">
        <f t="shared" si="19"/>
        <v/>
      </c>
      <c r="K60" s="94"/>
      <c r="L60" s="95"/>
      <c r="M60" s="65" t="str">
        <f t="shared" si="20"/>
        <v/>
      </c>
      <c r="N60" s="89"/>
      <c r="O60" s="93"/>
      <c r="P60" s="65" t="str">
        <f t="shared" si="21"/>
        <v/>
      </c>
      <c r="Q60" s="89"/>
      <c r="R60" s="93"/>
      <c r="S60" s="97" t="str">
        <f t="shared" si="22"/>
        <v/>
      </c>
      <c r="T60" s="22">
        <f t="shared" si="23"/>
        <v>0</v>
      </c>
      <c r="U60" s="17">
        <f t="shared" si="24"/>
        <v>0</v>
      </c>
      <c r="V60" s="17">
        <f t="shared" si="25"/>
        <v>0</v>
      </c>
      <c r="W60" s="55"/>
      <c r="X60" s="55"/>
      <c r="Y60" s="17">
        <f t="shared" si="26"/>
        <v>0</v>
      </c>
      <c r="Z60" s="84">
        <f t="shared" si="27"/>
        <v>0</v>
      </c>
      <c r="AA60" s="89"/>
      <c r="AB60" s="93"/>
      <c r="AC60" s="65" t="str">
        <f t="shared" si="28"/>
        <v/>
      </c>
      <c r="AD60" s="89"/>
      <c r="AE60" s="93"/>
      <c r="AF60" s="65" t="str">
        <f t="shared" si="29"/>
        <v/>
      </c>
      <c r="AG60" s="89"/>
      <c r="AH60" s="93"/>
      <c r="AI60" s="65" t="str">
        <f t="shared" si="39"/>
        <v/>
      </c>
      <c r="AJ60" s="178"/>
      <c r="AK60" s="179"/>
      <c r="AL60" s="97" t="str">
        <f t="shared" si="31"/>
        <v/>
      </c>
      <c r="AM60" s="89"/>
      <c r="AN60" s="93"/>
      <c r="AO60" s="97" t="str">
        <f t="shared" si="34"/>
        <v/>
      </c>
      <c r="AP60" s="211"/>
      <c r="AQ60" s="213"/>
      <c r="AR60" s="97" t="str">
        <f t="shared" si="32"/>
        <v/>
      </c>
      <c r="AS60" s="89"/>
      <c r="AT60" s="93"/>
      <c r="AU60" s="330" t="str">
        <f t="shared" si="33"/>
        <v/>
      </c>
      <c r="AV60" s="340"/>
      <c r="AW60" s="341"/>
      <c r="AX60" s="365"/>
      <c r="AY60" s="340"/>
      <c r="AZ60" s="341"/>
      <c r="BA60" s="111"/>
      <c r="BB60" s="111"/>
      <c r="BC60" s="271"/>
      <c r="BD60" s="356"/>
      <c r="BE60" s="111"/>
      <c r="BF60" s="271"/>
      <c r="BG60" s="356"/>
      <c r="BH60" s="111"/>
      <c r="BI60" s="271"/>
      <c r="BJ60" s="356"/>
      <c r="BK60" s="341"/>
      <c r="BL60" s="331"/>
      <c r="BM60" s="21"/>
      <c r="BN60" s="21"/>
      <c r="BO60" s="21"/>
      <c r="BP60" s="21"/>
      <c r="BQ60" s="21"/>
    </row>
    <row r="61" spans="1:69" ht="15.75" hidden="1" customHeight="1" thickBot="1" x14ac:dyDescent="0.35">
      <c r="B61" s="25" t="s">
        <v>34</v>
      </c>
      <c r="C61" s="81">
        <f t="shared" si="17"/>
        <v>45217</v>
      </c>
      <c r="D61" s="62">
        <v>45217</v>
      </c>
      <c r="E61" s="94"/>
      <c r="F61" s="95"/>
      <c r="G61" s="65" t="str">
        <f t="shared" si="18"/>
        <v/>
      </c>
      <c r="H61" s="94"/>
      <c r="I61" s="95"/>
      <c r="J61" s="65" t="str">
        <f t="shared" si="19"/>
        <v/>
      </c>
      <c r="K61" s="94"/>
      <c r="L61" s="95"/>
      <c r="M61" s="65" t="str">
        <f t="shared" si="20"/>
        <v/>
      </c>
      <c r="N61" s="89"/>
      <c r="O61" s="93"/>
      <c r="P61" s="65" t="str">
        <f t="shared" si="21"/>
        <v/>
      </c>
      <c r="Q61" s="89"/>
      <c r="R61" s="93"/>
      <c r="S61" s="97" t="str">
        <f t="shared" si="22"/>
        <v/>
      </c>
      <c r="T61" s="22">
        <f t="shared" si="23"/>
        <v>0</v>
      </c>
      <c r="U61" s="17">
        <f t="shared" si="24"/>
        <v>0</v>
      </c>
      <c r="V61" s="17">
        <f t="shared" si="25"/>
        <v>0</v>
      </c>
      <c r="W61" s="55"/>
      <c r="X61" s="55"/>
      <c r="Y61" s="17">
        <f t="shared" si="26"/>
        <v>0</v>
      </c>
      <c r="Z61" s="84">
        <f t="shared" si="27"/>
        <v>0</v>
      </c>
      <c r="AA61" s="89"/>
      <c r="AB61" s="93"/>
      <c r="AC61" s="65" t="str">
        <f t="shared" si="28"/>
        <v/>
      </c>
      <c r="AD61" s="89"/>
      <c r="AE61" s="93"/>
      <c r="AF61" s="65" t="str">
        <f t="shared" si="29"/>
        <v/>
      </c>
      <c r="AG61" s="89"/>
      <c r="AH61" s="93"/>
      <c r="AI61" s="65" t="str">
        <f t="shared" si="39"/>
        <v/>
      </c>
      <c r="AJ61" s="178"/>
      <c r="AK61" s="179"/>
      <c r="AL61" s="97" t="str">
        <f t="shared" si="31"/>
        <v/>
      </c>
      <c r="AM61" s="89"/>
      <c r="AN61" s="93"/>
      <c r="AO61" s="97" t="str">
        <f t="shared" si="34"/>
        <v/>
      </c>
      <c r="AP61" s="211"/>
      <c r="AQ61" s="213"/>
      <c r="AR61" s="97" t="str">
        <f t="shared" si="32"/>
        <v/>
      </c>
      <c r="AS61" s="89"/>
      <c r="AT61" s="93"/>
      <c r="AU61" s="330" t="str">
        <f t="shared" si="33"/>
        <v/>
      </c>
      <c r="AV61" s="340"/>
      <c r="AW61" s="341"/>
      <c r="AX61" s="365"/>
      <c r="AY61" s="340"/>
      <c r="AZ61" s="341"/>
      <c r="BA61" s="111"/>
      <c r="BB61" s="111"/>
      <c r="BC61" s="271"/>
      <c r="BD61" s="356"/>
      <c r="BE61" s="111"/>
      <c r="BF61" s="271"/>
      <c r="BG61" s="356"/>
      <c r="BH61" s="111"/>
      <c r="BI61" s="357"/>
      <c r="BJ61" s="358"/>
      <c r="BK61" s="341"/>
      <c r="BL61" s="331"/>
      <c r="BM61" s="21"/>
      <c r="BN61" s="21"/>
      <c r="BO61" s="21"/>
      <c r="BP61" s="21"/>
      <c r="BQ61" s="21"/>
    </row>
    <row r="62" spans="1:69" ht="15.75" hidden="1" customHeight="1" thickBot="1" x14ac:dyDescent="0.35">
      <c r="C62" s="81">
        <f t="shared" si="17"/>
        <v>45218</v>
      </c>
      <c r="D62" s="62">
        <v>45218</v>
      </c>
      <c r="E62" s="94"/>
      <c r="F62" s="95"/>
      <c r="G62" s="65" t="str">
        <f t="shared" si="18"/>
        <v/>
      </c>
      <c r="H62" s="94"/>
      <c r="I62" s="95"/>
      <c r="J62" s="65" t="str">
        <f t="shared" si="19"/>
        <v/>
      </c>
      <c r="K62" s="94"/>
      <c r="L62" s="95"/>
      <c r="M62" s="65" t="str">
        <f t="shared" si="20"/>
        <v/>
      </c>
      <c r="N62" s="89"/>
      <c r="O62" s="93"/>
      <c r="P62" s="65" t="str">
        <f t="shared" si="21"/>
        <v/>
      </c>
      <c r="Q62" s="89"/>
      <c r="R62" s="93"/>
      <c r="S62" s="97" t="str">
        <f t="shared" si="22"/>
        <v/>
      </c>
      <c r="T62" s="22">
        <f t="shared" si="23"/>
        <v>0</v>
      </c>
      <c r="U62" s="17">
        <f t="shared" si="24"/>
        <v>0</v>
      </c>
      <c r="V62" s="17">
        <f t="shared" si="25"/>
        <v>0</v>
      </c>
      <c r="W62" s="55"/>
      <c r="X62" s="55"/>
      <c r="Y62" s="17">
        <f t="shared" si="26"/>
        <v>0</v>
      </c>
      <c r="Z62" s="84">
        <f t="shared" si="27"/>
        <v>0</v>
      </c>
      <c r="AA62" s="89"/>
      <c r="AB62" s="93"/>
      <c r="AC62" s="65" t="str">
        <f t="shared" si="28"/>
        <v/>
      </c>
      <c r="AD62" s="89"/>
      <c r="AE62" s="93"/>
      <c r="AF62" s="65" t="str">
        <f t="shared" si="29"/>
        <v/>
      </c>
      <c r="AG62" s="89"/>
      <c r="AH62" s="93"/>
      <c r="AI62" s="65" t="str">
        <f t="shared" si="39"/>
        <v/>
      </c>
      <c r="AJ62" s="178"/>
      <c r="AK62" s="179"/>
      <c r="AL62" s="97" t="str">
        <f t="shared" si="31"/>
        <v/>
      </c>
      <c r="AM62" s="89"/>
      <c r="AN62" s="93"/>
      <c r="AO62" s="97" t="str">
        <f t="shared" si="34"/>
        <v/>
      </c>
      <c r="AP62" s="211"/>
      <c r="AQ62" s="213"/>
      <c r="AR62" s="97" t="str">
        <f t="shared" si="32"/>
        <v/>
      </c>
      <c r="AS62" s="89"/>
      <c r="AT62" s="93"/>
      <c r="AU62" s="330" t="str">
        <f t="shared" si="33"/>
        <v/>
      </c>
      <c r="AV62" s="340"/>
      <c r="AW62" s="341"/>
      <c r="AX62" s="365"/>
      <c r="AY62" s="340"/>
      <c r="AZ62" s="341"/>
      <c r="BA62" s="111"/>
      <c r="BB62" s="111"/>
      <c r="BC62" s="271"/>
      <c r="BD62" s="356"/>
      <c r="BE62" s="111"/>
      <c r="BF62" s="271"/>
      <c r="BG62" s="356"/>
      <c r="BH62" s="111"/>
      <c r="BI62" s="271"/>
      <c r="BJ62" s="356"/>
      <c r="BK62" s="341"/>
      <c r="BL62" s="331"/>
      <c r="BM62" s="21"/>
      <c r="BN62" s="21"/>
      <c r="BO62" s="21"/>
      <c r="BP62" s="21"/>
      <c r="BQ62" s="21"/>
    </row>
    <row r="63" spans="1:69" ht="15.75" customHeight="1" thickBot="1" x14ac:dyDescent="0.35">
      <c r="A63" s="51">
        <v>8</v>
      </c>
      <c r="B63" s="51" t="s">
        <v>20</v>
      </c>
      <c r="C63" s="8">
        <f t="shared" si="17"/>
        <v>45219</v>
      </c>
      <c r="D63" s="62">
        <v>45219</v>
      </c>
      <c r="E63" s="94"/>
      <c r="F63" s="95"/>
      <c r="G63" s="65" t="str">
        <f t="shared" si="18"/>
        <v/>
      </c>
      <c r="H63" s="94"/>
      <c r="I63" s="95"/>
      <c r="J63" s="65" t="str">
        <f t="shared" si="19"/>
        <v/>
      </c>
      <c r="K63" s="96"/>
      <c r="L63" s="95"/>
      <c r="M63" s="65" t="str">
        <f t="shared" si="20"/>
        <v/>
      </c>
      <c r="N63" s="89"/>
      <c r="O63" s="93"/>
      <c r="P63" s="65" t="str">
        <f t="shared" si="21"/>
        <v/>
      </c>
      <c r="Q63" s="92" t="s">
        <v>24</v>
      </c>
      <c r="R63" s="328" t="s">
        <v>227</v>
      </c>
      <c r="S63" s="97">
        <f t="shared" si="22"/>
        <v>3</v>
      </c>
      <c r="T63" s="22">
        <f t="shared" si="23"/>
        <v>1</v>
      </c>
      <c r="U63" s="17">
        <f t="shared" si="24"/>
        <v>2</v>
      </c>
      <c r="V63" s="17">
        <f t="shared" si="25"/>
        <v>3</v>
      </c>
      <c r="W63" s="55"/>
      <c r="X63" s="55"/>
      <c r="Y63" s="17">
        <f t="shared" si="26"/>
        <v>2</v>
      </c>
      <c r="Z63" s="84">
        <f t="shared" si="27"/>
        <v>0</v>
      </c>
      <c r="AA63" s="92" t="s">
        <v>24</v>
      </c>
      <c r="AB63" s="328" t="s">
        <v>49</v>
      </c>
      <c r="AC63" s="65">
        <f t="shared" si="28"/>
        <v>3</v>
      </c>
      <c r="AD63" s="89"/>
      <c r="AE63" s="93"/>
      <c r="AF63" s="65" t="str">
        <f t="shared" si="29"/>
        <v/>
      </c>
      <c r="AG63" s="89"/>
      <c r="AH63" s="93"/>
      <c r="AI63" s="65" t="str">
        <f t="shared" si="39"/>
        <v/>
      </c>
      <c r="AJ63" s="180" t="s">
        <v>24</v>
      </c>
      <c r="AK63" s="401" t="s">
        <v>355</v>
      </c>
      <c r="AL63" s="97">
        <f t="shared" si="31"/>
        <v>2</v>
      </c>
      <c r="AM63" s="92"/>
      <c r="AN63" s="93"/>
      <c r="AO63" s="97" t="str">
        <f t="shared" si="34"/>
        <v/>
      </c>
      <c r="AP63" s="211"/>
      <c r="AQ63" s="213"/>
      <c r="AR63" s="97" t="str">
        <f t="shared" si="32"/>
        <v/>
      </c>
      <c r="AS63" s="89"/>
      <c r="AT63" s="93"/>
      <c r="AU63" s="330" t="str">
        <f t="shared" si="33"/>
        <v/>
      </c>
      <c r="AV63" s="340"/>
      <c r="AW63" s="341"/>
      <c r="AX63" s="365"/>
      <c r="AY63" s="340"/>
      <c r="AZ63" s="341"/>
      <c r="BA63" s="111"/>
      <c r="BB63" s="111"/>
      <c r="BC63" s="271"/>
      <c r="BD63" s="356"/>
      <c r="BE63" s="111"/>
      <c r="BF63" s="271"/>
      <c r="BG63" s="356"/>
      <c r="BH63" s="111"/>
      <c r="BI63" s="271"/>
      <c r="BJ63" s="356"/>
      <c r="BK63" s="341"/>
      <c r="BL63" s="331"/>
      <c r="BM63" s="21"/>
      <c r="BN63" s="21"/>
      <c r="BO63" s="21"/>
      <c r="BP63" s="21"/>
      <c r="BQ63" s="21"/>
    </row>
    <row r="64" spans="1:69" ht="15.75" customHeight="1" thickBot="1" x14ac:dyDescent="0.35">
      <c r="A64" s="51">
        <v>8</v>
      </c>
      <c r="B64" s="51" t="s">
        <v>21</v>
      </c>
      <c r="C64" s="8">
        <f t="shared" si="17"/>
        <v>45220</v>
      </c>
      <c r="D64" s="62">
        <v>45220</v>
      </c>
      <c r="E64" s="94"/>
      <c r="F64" s="95"/>
      <c r="G64" s="65" t="str">
        <f t="shared" si="18"/>
        <v/>
      </c>
      <c r="H64" s="94"/>
      <c r="I64" s="95"/>
      <c r="J64" s="65" t="str">
        <f t="shared" si="19"/>
        <v/>
      </c>
      <c r="K64" s="94"/>
      <c r="L64" s="95"/>
      <c r="M64" s="65" t="str">
        <f t="shared" si="20"/>
        <v/>
      </c>
      <c r="N64" s="89" t="s">
        <v>44</v>
      </c>
      <c r="O64" s="93" t="s">
        <v>205</v>
      </c>
      <c r="P64" s="65" t="str">
        <f t="shared" si="21"/>
        <v/>
      </c>
      <c r="Q64" s="89"/>
      <c r="R64" s="93"/>
      <c r="S64" s="97" t="str">
        <f t="shared" si="22"/>
        <v/>
      </c>
      <c r="T64" s="22">
        <f t="shared" si="23"/>
        <v>0</v>
      </c>
      <c r="U64" s="17">
        <f t="shared" si="24"/>
        <v>0</v>
      </c>
      <c r="V64" s="17">
        <f t="shared" si="25"/>
        <v>0</v>
      </c>
      <c r="W64" s="55"/>
      <c r="X64" s="55"/>
      <c r="Y64" s="17">
        <f t="shared" si="26"/>
        <v>0</v>
      </c>
      <c r="Z64" s="84">
        <f t="shared" si="27"/>
        <v>0</v>
      </c>
      <c r="AA64" s="89"/>
      <c r="AB64" s="93"/>
      <c r="AC64" s="65" t="str">
        <f t="shared" si="28"/>
        <v/>
      </c>
      <c r="AD64" s="89"/>
      <c r="AE64" s="93"/>
      <c r="AF64" s="65" t="str">
        <f t="shared" si="29"/>
        <v/>
      </c>
      <c r="AG64" s="89" t="s">
        <v>312</v>
      </c>
      <c r="AH64" s="93" t="s">
        <v>313</v>
      </c>
      <c r="AI64" s="65" t="str">
        <f t="shared" si="39"/>
        <v/>
      </c>
      <c r="AJ64" s="178"/>
      <c r="AK64" s="179"/>
      <c r="AL64" s="97" t="str">
        <f t="shared" si="31"/>
        <v/>
      </c>
      <c r="AM64" s="89"/>
      <c r="AN64" s="93"/>
      <c r="AO64" s="97" t="str">
        <f t="shared" si="34"/>
        <v/>
      </c>
      <c r="AP64" s="211"/>
      <c r="AQ64" s="213"/>
      <c r="AR64" s="97" t="str">
        <f t="shared" si="32"/>
        <v/>
      </c>
      <c r="AS64" s="89"/>
      <c r="AT64" s="93"/>
      <c r="AU64" s="330" t="str">
        <f t="shared" si="33"/>
        <v/>
      </c>
      <c r="AV64" s="342"/>
      <c r="AW64" s="343"/>
      <c r="AX64" s="365"/>
      <c r="AY64" s="342"/>
      <c r="AZ64" s="343"/>
      <c r="BA64" s="151"/>
      <c r="BB64" s="151"/>
      <c r="BC64" s="271"/>
      <c r="BD64" s="356"/>
      <c r="BE64" s="111"/>
      <c r="BF64" s="271"/>
      <c r="BG64" s="356"/>
      <c r="BH64" s="111"/>
      <c r="BI64" s="271"/>
      <c r="BJ64" s="356"/>
      <c r="BK64" s="341"/>
      <c r="BL64" s="331"/>
      <c r="BM64" s="21"/>
      <c r="BN64" s="21"/>
      <c r="BO64" s="21"/>
      <c r="BP64" s="21"/>
      <c r="BQ64" s="21"/>
    </row>
    <row r="65" spans="1:69" ht="15.75" customHeight="1" thickBot="1" x14ac:dyDescent="0.35">
      <c r="A65" s="51">
        <v>8</v>
      </c>
      <c r="B65" s="51" t="s">
        <v>22</v>
      </c>
      <c r="C65" s="8">
        <f t="shared" si="17"/>
        <v>45221</v>
      </c>
      <c r="D65" s="62">
        <v>45221</v>
      </c>
      <c r="E65" s="94"/>
      <c r="F65" s="95"/>
      <c r="G65" s="65" t="str">
        <f t="shared" si="18"/>
        <v/>
      </c>
      <c r="H65" s="94"/>
      <c r="I65" s="95"/>
      <c r="J65" s="65" t="str">
        <f t="shared" si="19"/>
        <v/>
      </c>
      <c r="K65" s="94"/>
      <c r="L65" s="95"/>
      <c r="M65" s="65" t="str">
        <f t="shared" si="20"/>
        <v/>
      </c>
      <c r="N65" s="89"/>
      <c r="O65" s="93"/>
      <c r="P65" s="65" t="str">
        <f t="shared" si="21"/>
        <v/>
      </c>
      <c r="Q65" s="89"/>
      <c r="R65" s="93"/>
      <c r="S65" s="97" t="str">
        <f t="shared" si="22"/>
        <v/>
      </c>
      <c r="T65" s="22">
        <f t="shared" si="23"/>
        <v>0</v>
      </c>
      <c r="U65" s="17">
        <f t="shared" si="24"/>
        <v>1</v>
      </c>
      <c r="V65" s="17">
        <f t="shared" si="25"/>
        <v>1</v>
      </c>
      <c r="W65" s="55"/>
      <c r="X65" s="55"/>
      <c r="Y65" s="17">
        <f t="shared" si="26"/>
        <v>1</v>
      </c>
      <c r="Z65" s="84">
        <f t="shared" si="27"/>
        <v>0</v>
      </c>
      <c r="AA65" s="89"/>
      <c r="AB65" s="93"/>
      <c r="AC65" s="65" t="str">
        <f t="shared" si="28"/>
        <v/>
      </c>
      <c r="AD65" s="91" t="s">
        <v>36</v>
      </c>
      <c r="AE65" s="93" t="s">
        <v>298</v>
      </c>
      <c r="AF65" s="65" t="str">
        <f t="shared" si="29"/>
        <v/>
      </c>
      <c r="AG65" s="89"/>
      <c r="AH65" s="93"/>
      <c r="AI65" s="65" t="str">
        <f t="shared" si="39"/>
        <v/>
      </c>
      <c r="AJ65" s="178"/>
      <c r="AK65" s="179"/>
      <c r="AL65" s="97" t="str">
        <f t="shared" si="31"/>
        <v/>
      </c>
      <c r="AM65" s="92" t="s">
        <v>172</v>
      </c>
      <c r="AN65" s="328" t="s">
        <v>379</v>
      </c>
      <c r="AO65" s="97">
        <f t="shared" si="34"/>
        <v>2</v>
      </c>
      <c r="AP65" s="211" t="s">
        <v>157</v>
      </c>
      <c r="AQ65" s="213" t="s">
        <v>402</v>
      </c>
      <c r="AR65" s="97" t="str">
        <f t="shared" si="32"/>
        <v/>
      </c>
      <c r="AS65" s="89" t="s">
        <v>26</v>
      </c>
      <c r="AT65" s="90" t="s">
        <v>420</v>
      </c>
      <c r="AU65" s="330" t="str">
        <f t="shared" si="33"/>
        <v/>
      </c>
      <c r="AV65" s="340"/>
      <c r="AW65" s="341"/>
      <c r="AX65" s="365"/>
      <c r="AY65" s="342"/>
      <c r="AZ65" s="343"/>
      <c r="BA65" s="111"/>
      <c r="BB65" s="111"/>
      <c r="BC65" s="271"/>
      <c r="BD65" s="356"/>
      <c r="BE65" s="111"/>
      <c r="BF65" s="271"/>
      <c r="BG65" s="356"/>
      <c r="BH65" s="111"/>
      <c r="BI65" s="271"/>
      <c r="BJ65" s="356"/>
      <c r="BK65" s="341"/>
      <c r="BL65" s="331"/>
      <c r="BM65" s="21"/>
      <c r="BN65" s="21"/>
      <c r="BO65" s="21"/>
      <c r="BP65" s="21"/>
      <c r="BQ65" s="21"/>
    </row>
    <row r="66" spans="1:69" ht="15.75" hidden="1" customHeight="1" thickBot="1" x14ac:dyDescent="0.35">
      <c r="B66" s="195"/>
      <c r="C66" s="81">
        <f t="shared" si="17"/>
        <v>45222</v>
      </c>
      <c r="D66" s="62">
        <v>45222</v>
      </c>
      <c r="E66" s="94"/>
      <c r="F66" s="95"/>
      <c r="G66" s="65" t="str">
        <f t="shared" si="18"/>
        <v/>
      </c>
      <c r="H66" s="94"/>
      <c r="I66" s="95"/>
      <c r="J66" s="65" t="str">
        <f t="shared" si="19"/>
        <v/>
      </c>
      <c r="K66" s="94"/>
      <c r="L66" s="95"/>
      <c r="M66" s="65" t="str">
        <f t="shared" si="20"/>
        <v/>
      </c>
      <c r="N66" s="89"/>
      <c r="O66" s="93"/>
      <c r="P66" s="65" t="str">
        <f t="shared" si="21"/>
        <v/>
      </c>
      <c r="Q66" s="89"/>
      <c r="R66" s="93"/>
      <c r="S66" s="97" t="str">
        <f t="shared" si="22"/>
        <v/>
      </c>
      <c r="T66" s="22">
        <f t="shared" si="23"/>
        <v>0</v>
      </c>
      <c r="U66" s="17">
        <f t="shared" si="24"/>
        <v>0</v>
      </c>
      <c r="V66" s="17">
        <f t="shared" si="25"/>
        <v>0</v>
      </c>
      <c r="W66" s="55"/>
      <c r="X66" s="55"/>
      <c r="Y66" s="17">
        <f t="shared" si="26"/>
        <v>0</v>
      </c>
      <c r="Z66" s="84">
        <f t="shared" si="27"/>
        <v>0</v>
      </c>
      <c r="AA66" s="89"/>
      <c r="AB66" s="93"/>
      <c r="AC66" s="65" t="str">
        <f t="shared" si="28"/>
        <v/>
      </c>
      <c r="AD66" s="89"/>
      <c r="AE66" s="93"/>
      <c r="AF66" s="65" t="str">
        <f t="shared" si="29"/>
        <v/>
      </c>
      <c r="AG66" s="89"/>
      <c r="AH66" s="93"/>
      <c r="AI66" s="65" t="str">
        <f t="shared" si="39"/>
        <v/>
      </c>
      <c r="AJ66" s="178"/>
      <c r="AK66" s="179"/>
      <c r="AL66" s="97" t="str">
        <f t="shared" si="31"/>
        <v/>
      </c>
      <c r="AM66" s="89"/>
      <c r="AN66" s="93"/>
      <c r="AO66" s="97" t="str">
        <f t="shared" si="34"/>
        <v/>
      </c>
      <c r="AP66" s="211"/>
      <c r="AQ66" s="213"/>
      <c r="AR66" s="97" t="str">
        <f t="shared" si="32"/>
        <v/>
      </c>
      <c r="AS66" s="89"/>
      <c r="AT66" s="93"/>
      <c r="AU66" s="330" t="str">
        <f t="shared" si="33"/>
        <v/>
      </c>
      <c r="AV66" s="340"/>
      <c r="AW66" s="341"/>
      <c r="AX66" s="365"/>
      <c r="AY66" s="340"/>
      <c r="AZ66" s="341"/>
      <c r="BA66" s="111"/>
      <c r="BB66" s="111"/>
      <c r="BC66" s="271"/>
      <c r="BD66" s="356"/>
      <c r="BE66" s="111"/>
      <c r="BF66" s="271"/>
      <c r="BG66" s="356"/>
      <c r="BH66" s="111"/>
      <c r="BI66" s="271"/>
      <c r="BJ66" s="356"/>
      <c r="BK66" s="341"/>
      <c r="BL66" s="331"/>
      <c r="BM66" s="21"/>
      <c r="BN66" s="21"/>
      <c r="BO66" s="21"/>
      <c r="BP66" s="21"/>
      <c r="BQ66" s="21"/>
    </row>
    <row r="67" spans="1:69" ht="15.75" hidden="1" customHeight="1" thickBot="1" x14ac:dyDescent="0.35">
      <c r="B67" s="195"/>
      <c r="C67" s="81">
        <f t="shared" si="17"/>
        <v>45223</v>
      </c>
      <c r="D67" s="62">
        <v>45223</v>
      </c>
      <c r="E67" s="94"/>
      <c r="F67" s="95"/>
      <c r="G67" s="65" t="str">
        <f t="shared" si="18"/>
        <v/>
      </c>
      <c r="H67" s="94"/>
      <c r="I67" s="95"/>
      <c r="J67" s="65" t="str">
        <f t="shared" si="19"/>
        <v/>
      </c>
      <c r="K67" s="94"/>
      <c r="L67" s="95"/>
      <c r="M67" s="65" t="str">
        <f t="shared" si="20"/>
        <v/>
      </c>
      <c r="N67" s="89"/>
      <c r="O67" s="93"/>
      <c r="P67" s="65" t="str">
        <f t="shared" si="21"/>
        <v/>
      </c>
      <c r="Q67" s="89"/>
      <c r="R67" s="93"/>
      <c r="S67" s="97" t="str">
        <f t="shared" si="22"/>
        <v/>
      </c>
      <c r="T67" s="22">
        <f t="shared" si="23"/>
        <v>0</v>
      </c>
      <c r="U67" s="17">
        <f t="shared" si="24"/>
        <v>0</v>
      </c>
      <c r="V67" s="17">
        <f t="shared" si="25"/>
        <v>0</v>
      </c>
      <c r="W67" s="55"/>
      <c r="X67" s="55"/>
      <c r="Y67" s="17">
        <f t="shared" si="26"/>
        <v>0</v>
      </c>
      <c r="Z67" s="84">
        <f t="shared" si="27"/>
        <v>0</v>
      </c>
      <c r="AA67" s="89"/>
      <c r="AB67" s="93"/>
      <c r="AC67" s="65" t="str">
        <f t="shared" si="28"/>
        <v/>
      </c>
      <c r="AD67" s="89"/>
      <c r="AE67" s="93"/>
      <c r="AF67" s="65" t="str">
        <f t="shared" si="29"/>
        <v/>
      </c>
      <c r="AG67" s="89"/>
      <c r="AH67" s="93"/>
      <c r="AI67" s="65" t="str">
        <f t="shared" si="39"/>
        <v/>
      </c>
      <c r="AJ67" s="178"/>
      <c r="AK67" s="179"/>
      <c r="AL67" s="97" t="str">
        <f t="shared" si="31"/>
        <v/>
      </c>
      <c r="AM67" s="89"/>
      <c r="AN67" s="93"/>
      <c r="AO67" s="97" t="str">
        <f t="shared" si="34"/>
        <v/>
      </c>
      <c r="AP67" s="211"/>
      <c r="AQ67" s="213"/>
      <c r="AR67" s="97" t="str">
        <f t="shared" si="32"/>
        <v/>
      </c>
      <c r="AS67" s="89"/>
      <c r="AT67" s="93"/>
      <c r="AU67" s="330" t="str">
        <f t="shared" si="33"/>
        <v/>
      </c>
      <c r="AV67" s="340"/>
      <c r="AW67" s="341"/>
      <c r="AX67" s="365"/>
      <c r="AY67" s="340"/>
      <c r="AZ67" s="341"/>
      <c r="BA67" s="111"/>
      <c r="BB67" s="111"/>
      <c r="BC67" s="271"/>
      <c r="BD67" s="356"/>
      <c r="BE67" s="111"/>
      <c r="BF67" s="271"/>
      <c r="BG67" s="356"/>
      <c r="BH67" s="111"/>
      <c r="BI67" s="271"/>
      <c r="BJ67" s="356"/>
      <c r="BK67" s="341"/>
      <c r="BL67" s="331"/>
      <c r="BM67" s="21"/>
      <c r="BN67" s="21"/>
      <c r="BO67" s="21"/>
      <c r="BP67" s="21"/>
      <c r="BQ67" s="21"/>
    </row>
    <row r="68" spans="1:69" ht="15.75" hidden="1" customHeight="1" thickBot="1" x14ac:dyDescent="0.35">
      <c r="A68" s="24" t="s">
        <v>153</v>
      </c>
      <c r="B68" s="199" t="s">
        <v>34</v>
      </c>
      <c r="C68" s="81">
        <f t="shared" si="17"/>
        <v>45224</v>
      </c>
      <c r="D68" s="62">
        <v>45224</v>
      </c>
      <c r="E68" s="94"/>
      <c r="F68" s="95"/>
      <c r="G68" s="65" t="str">
        <f t="shared" si="18"/>
        <v/>
      </c>
      <c r="H68" s="94"/>
      <c r="I68" s="95"/>
      <c r="J68" s="65" t="str">
        <f t="shared" si="19"/>
        <v/>
      </c>
      <c r="K68" s="94"/>
      <c r="L68" s="95"/>
      <c r="M68" s="65" t="str">
        <f t="shared" si="20"/>
        <v/>
      </c>
      <c r="N68" s="89"/>
      <c r="O68" s="93"/>
      <c r="P68" s="65" t="str">
        <f t="shared" si="21"/>
        <v/>
      </c>
      <c r="Q68" s="89"/>
      <c r="R68" s="93"/>
      <c r="S68" s="97" t="str">
        <f t="shared" si="22"/>
        <v/>
      </c>
      <c r="T68" s="22">
        <f t="shared" si="23"/>
        <v>0</v>
      </c>
      <c r="U68" s="17">
        <f t="shared" si="24"/>
        <v>0</v>
      </c>
      <c r="V68" s="17">
        <f t="shared" si="25"/>
        <v>0</v>
      </c>
      <c r="W68" s="55"/>
      <c r="X68" s="55"/>
      <c r="Y68" s="17">
        <f t="shared" si="26"/>
        <v>0</v>
      </c>
      <c r="Z68" s="84">
        <f t="shared" si="27"/>
        <v>0</v>
      </c>
      <c r="AA68" s="89"/>
      <c r="AB68" s="93"/>
      <c r="AC68" s="65" t="str">
        <f t="shared" si="28"/>
        <v/>
      </c>
      <c r="AD68" s="89"/>
      <c r="AE68" s="93"/>
      <c r="AF68" s="65" t="str">
        <f t="shared" si="29"/>
        <v/>
      </c>
      <c r="AG68" s="89"/>
      <c r="AH68" s="93"/>
      <c r="AI68" s="65" t="str">
        <f t="shared" si="39"/>
        <v/>
      </c>
      <c r="AJ68" s="178"/>
      <c r="AK68" s="179"/>
      <c r="AL68" s="97" t="str">
        <f t="shared" si="31"/>
        <v/>
      </c>
      <c r="AM68" s="89"/>
      <c r="AN68" s="93"/>
      <c r="AO68" s="97" t="str">
        <f t="shared" si="34"/>
        <v/>
      </c>
      <c r="AP68" s="211"/>
      <c r="AQ68" s="213"/>
      <c r="AR68" s="97" t="str">
        <f t="shared" si="32"/>
        <v/>
      </c>
      <c r="AS68" s="89"/>
      <c r="AT68" s="93"/>
      <c r="AU68" s="330" t="str">
        <f t="shared" si="33"/>
        <v/>
      </c>
      <c r="AV68" s="340"/>
      <c r="AW68" s="341"/>
      <c r="AX68" s="365"/>
      <c r="AY68" s="340"/>
      <c r="AZ68" s="341"/>
      <c r="BA68" s="111"/>
      <c r="BB68" s="111"/>
      <c r="BC68" s="271"/>
      <c r="BD68" s="356"/>
      <c r="BE68" s="111"/>
      <c r="BF68" s="271"/>
      <c r="BG68" s="356"/>
      <c r="BH68" s="111"/>
      <c r="BI68" s="357"/>
      <c r="BJ68" s="358"/>
      <c r="BK68" s="341"/>
      <c r="BL68" s="331"/>
      <c r="BM68" s="21"/>
      <c r="BN68" s="21"/>
      <c r="BO68" s="21"/>
      <c r="BP68" s="21"/>
      <c r="BQ68" s="21"/>
    </row>
    <row r="69" spans="1:69" ht="15.75" hidden="1" customHeight="1" thickBot="1" x14ac:dyDescent="0.35">
      <c r="B69" s="195"/>
      <c r="C69" s="81">
        <f t="shared" si="17"/>
        <v>45225</v>
      </c>
      <c r="D69" s="62">
        <v>45225</v>
      </c>
      <c r="E69" s="94"/>
      <c r="F69" s="95"/>
      <c r="G69" s="65" t="str">
        <f t="shared" si="18"/>
        <v/>
      </c>
      <c r="H69" s="94"/>
      <c r="I69" s="95"/>
      <c r="J69" s="65" t="str">
        <f t="shared" si="19"/>
        <v/>
      </c>
      <c r="K69" s="94"/>
      <c r="L69" s="95"/>
      <c r="M69" s="65" t="str">
        <f t="shared" si="20"/>
        <v/>
      </c>
      <c r="N69" s="89"/>
      <c r="O69" s="93"/>
      <c r="P69" s="65" t="str">
        <f t="shared" si="21"/>
        <v/>
      </c>
      <c r="Q69" s="89"/>
      <c r="R69" s="93"/>
      <c r="S69" s="97" t="str">
        <f t="shared" si="22"/>
        <v/>
      </c>
      <c r="T69" s="22">
        <f t="shared" si="23"/>
        <v>0</v>
      </c>
      <c r="U69" s="17">
        <f t="shared" si="24"/>
        <v>0</v>
      </c>
      <c r="V69" s="17">
        <f t="shared" si="25"/>
        <v>0</v>
      </c>
      <c r="W69" s="55"/>
      <c r="X69" s="55"/>
      <c r="Y69" s="17">
        <f t="shared" si="26"/>
        <v>0</v>
      </c>
      <c r="Z69" s="84">
        <f t="shared" si="27"/>
        <v>0</v>
      </c>
      <c r="AA69" s="89"/>
      <c r="AB69" s="93"/>
      <c r="AC69" s="65" t="str">
        <f t="shared" si="28"/>
        <v/>
      </c>
      <c r="AD69" s="89"/>
      <c r="AE69" s="93"/>
      <c r="AF69" s="65" t="str">
        <f t="shared" si="29"/>
        <v/>
      </c>
      <c r="AG69" s="89"/>
      <c r="AH69" s="93"/>
      <c r="AI69" s="65" t="str">
        <f t="shared" si="39"/>
        <v/>
      </c>
      <c r="AJ69" s="178"/>
      <c r="AK69" s="179"/>
      <c r="AL69" s="97" t="str">
        <f t="shared" si="31"/>
        <v/>
      </c>
      <c r="AM69" s="89"/>
      <c r="AN69" s="93"/>
      <c r="AO69" s="97" t="str">
        <f t="shared" si="34"/>
        <v/>
      </c>
      <c r="AP69" s="211"/>
      <c r="AQ69" s="213"/>
      <c r="AR69" s="97" t="str">
        <f t="shared" si="32"/>
        <v/>
      </c>
      <c r="AS69" s="89"/>
      <c r="AT69" s="93"/>
      <c r="AU69" s="330" t="str">
        <f t="shared" si="33"/>
        <v/>
      </c>
      <c r="AV69" s="340"/>
      <c r="AW69" s="341"/>
      <c r="AX69" s="365"/>
      <c r="AY69" s="340"/>
      <c r="AZ69" s="341"/>
      <c r="BA69" s="111"/>
      <c r="BB69" s="111"/>
      <c r="BC69" s="271"/>
      <c r="BD69" s="356"/>
      <c r="BE69" s="111"/>
      <c r="BF69" s="271"/>
      <c r="BG69" s="356"/>
      <c r="BH69" s="111"/>
      <c r="BI69" s="271"/>
      <c r="BJ69" s="356"/>
      <c r="BK69" s="341"/>
      <c r="BL69" s="331"/>
      <c r="BM69" s="21"/>
      <c r="BN69" s="21"/>
      <c r="BO69" s="21"/>
      <c r="BP69" s="21"/>
      <c r="BQ69" s="21"/>
    </row>
    <row r="70" spans="1:69" ht="15.75" customHeight="1" thickBot="1" x14ac:dyDescent="0.35">
      <c r="A70" s="51">
        <v>9</v>
      </c>
      <c r="B70" s="194" t="s">
        <v>20</v>
      </c>
      <c r="C70" s="81">
        <f t="shared" si="17"/>
        <v>45226</v>
      </c>
      <c r="D70" s="396">
        <v>45226</v>
      </c>
      <c r="E70" s="94"/>
      <c r="F70" s="100"/>
      <c r="G70" s="65" t="str">
        <f t="shared" si="18"/>
        <v/>
      </c>
      <c r="H70" s="94"/>
      <c r="I70" s="100"/>
      <c r="J70" s="65" t="str">
        <f t="shared" si="19"/>
        <v/>
      </c>
      <c r="K70" s="96"/>
      <c r="L70" s="95"/>
      <c r="M70" s="65" t="str">
        <f t="shared" si="20"/>
        <v/>
      </c>
      <c r="N70" s="89"/>
      <c r="O70" s="93"/>
      <c r="P70" s="65" t="str">
        <f t="shared" si="21"/>
        <v/>
      </c>
      <c r="Q70" s="92"/>
      <c r="R70" s="93"/>
      <c r="S70" s="97" t="str">
        <f t="shared" si="22"/>
        <v/>
      </c>
      <c r="T70" s="22">
        <f t="shared" si="23"/>
        <v>0</v>
      </c>
      <c r="U70" s="17">
        <f t="shared" si="24"/>
        <v>0</v>
      </c>
      <c r="V70" s="17">
        <f t="shared" si="25"/>
        <v>0</v>
      </c>
      <c r="W70" s="55"/>
      <c r="X70" s="55"/>
      <c r="Y70" s="17">
        <f t="shared" si="26"/>
        <v>0</v>
      </c>
      <c r="Z70" s="84">
        <f t="shared" si="27"/>
        <v>0</v>
      </c>
      <c r="AA70" s="89"/>
      <c r="AB70" s="93"/>
      <c r="AC70" s="65" t="str">
        <f t="shared" si="28"/>
        <v/>
      </c>
      <c r="AD70" s="89"/>
      <c r="AE70" s="93"/>
      <c r="AF70" s="65" t="str">
        <f t="shared" si="29"/>
        <v/>
      </c>
      <c r="AG70" s="92"/>
      <c r="AH70" s="93"/>
      <c r="AI70" s="65" t="str">
        <f t="shared" si="39"/>
        <v/>
      </c>
      <c r="AJ70" s="257"/>
      <c r="AK70" s="258"/>
      <c r="AL70" s="97" t="str">
        <f t="shared" si="31"/>
        <v/>
      </c>
      <c r="AM70" s="89"/>
      <c r="AN70" s="93"/>
      <c r="AO70" s="97" t="str">
        <f t="shared" si="34"/>
        <v/>
      </c>
      <c r="AP70" s="209"/>
      <c r="AQ70" s="210"/>
      <c r="AR70" s="97" t="str">
        <f t="shared" si="32"/>
        <v/>
      </c>
      <c r="AS70" s="89"/>
      <c r="AT70" s="93"/>
      <c r="AU70" s="330" t="str">
        <f t="shared" si="33"/>
        <v/>
      </c>
      <c r="AV70" s="340"/>
      <c r="AW70" s="341"/>
      <c r="AX70" s="365"/>
      <c r="AY70" s="340"/>
      <c r="AZ70" s="341"/>
      <c r="BA70" s="111"/>
      <c r="BB70" s="111"/>
      <c r="BC70" s="271"/>
      <c r="BD70" s="356"/>
      <c r="BE70" s="111"/>
      <c r="BF70" s="271"/>
      <c r="BG70" s="356"/>
      <c r="BH70" s="111"/>
      <c r="BI70" s="271"/>
      <c r="BJ70" s="356"/>
      <c r="BK70" s="341"/>
      <c r="BL70" s="331"/>
      <c r="BM70" s="21"/>
      <c r="BN70" s="21"/>
      <c r="BO70" s="21"/>
      <c r="BP70" s="21"/>
      <c r="BQ70" s="21"/>
    </row>
    <row r="71" spans="1:69" ht="15.75" customHeight="1" thickBot="1" x14ac:dyDescent="0.35">
      <c r="A71" s="51">
        <v>9</v>
      </c>
      <c r="B71" s="194" t="s">
        <v>21</v>
      </c>
      <c r="C71" s="81">
        <f t="shared" si="17"/>
        <v>45227</v>
      </c>
      <c r="D71" s="396">
        <v>45227</v>
      </c>
      <c r="E71" s="168"/>
      <c r="F71" s="169"/>
      <c r="G71" s="65" t="str">
        <f t="shared" si="18"/>
        <v/>
      </c>
      <c r="H71" s="94"/>
      <c r="I71" s="100"/>
      <c r="J71" s="65" t="str">
        <f t="shared" si="19"/>
        <v/>
      </c>
      <c r="K71" s="94"/>
      <c r="L71" s="95"/>
      <c r="M71" s="65" t="str">
        <f t="shared" si="20"/>
        <v/>
      </c>
      <c r="N71" s="89"/>
      <c r="O71" s="93"/>
      <c r="P71" s="65" t="str">
        <f t="shared" si="21"/>
        <v/>
      </c>
      <c r="Q71" s="89"/>
      <c r="R71" s="93"/>
      <c r="S71" s="97" t="str">
        <f t="shared" si="22"/>
        <v/>
      </c>
      <c r="T71" s="22">
        <f t="shared" si="23"/>
        <v>0</v>
      </c>
      <c r="U71" s="17">
        <f t="shared" si="24"/>
        <v>0</v>
      </c>
      <c r="V71" s="17">
        <f t="shared" si="25"/>
        <v>0</v>
      </c>
      <c r="W71" s="55"/>
      <c r="X71" s="55"/>
      <c r="Y71" s="17">
        <f t="shared" si="26"/>
        <v>0</v>
      </c>
      <c r="Z71" s="84">
        <f t="shared" si="27"/>
        <v>0</v>
      </c>
      <c r="AA71" s="89"/>
      <c r="AB71" s="93"/>
      <c r="AC71" s="65" t="str">
        <f t="shared" si="28"/>
        <v/>
      </c>
      <c r="AD71" s="89"/>
      <c r="AE71" s="93"/>
      <c r="AF71" s="65" t="str">
        <f t="shared" si="29"/>
        <v/>
      </c>
      <c r="AG71" s="89"/>
      <c r="AH71" s="93"/>
      <c r="AI71" s="65" t="str">
        <f t="shared" si="39"/>
        <v/>
      </c>
      <c r="AJ71" s="178"/>
      <c r="AK71" s="179"/>
      <c r="AL71" s="97" t="str">
        <f t="shared" si="31"/>
        <v/>
      </c>
      <c r="AM71" s="254"/>
      <c r="AN71" s="255"/>
      <c r="AO71" s="97" t="str">
        <f t="shared" si="34"/>
        <v/>
      </c>
      <c r="AP71" s="211"/>
      <c r="AQ71" s="212"/>
      <c r="AR71" s="97" t="str">
        <f t="shared" si="32"/>
        <v/>
      </c>
      <c r="AS71" s="89"/>
      <c r="AT71" s="90"/>
      <c r="AU71" s="330" t="str">
        <f t="shared" si="33"/>
        <v/>
      </c>
      <c r="AV71" s="344"/>
      <c r="AW71" s="345"/>
      <c r="AX71" s="365"/>
      <c r="AY71" s="344"/>
      <c r="AZ71" s="343"/>
      <c r="BA71" s="152"/>
      <c r="BB71" s="152"/>
      <c r="BC71" s="271"/>
      <c r="BD71" s="356"/>
      <c r="BE71" s="111"/>
      <c r="BF71" s="357"/>
      <c r="BG71" s="358"/>
      <c r="BH71" s="111"/>
      <c r="BI71" s="271"/>
      <c r="BJ71" s="356"/>
      <c r="BK71" s="341"/>
      <c r="BL71" s="331"/>
      <c r="BM71" s="21"/>
      <c r="BN71" s="21"/>
      <c r="BO71" s="21"/>
      <c r="BP71" s="21"/>
      <c r="BQ71" s="21"/>
    </row>
    <row r="72" spans="1:69" ht="15.75" customHeight="1" thickBot="1" x14ac:dyDescent="0.35">
      <c r="A72" s="51">
        <v>9</v>
      </c>
      <c r="B72" s="194" t="s">
        <v>22</v>
      </c>
      <c r="C72" s="81">
        <f t="shared" si="17"/>
        <v>45228</v>
      </c>
      <c r="D72" s="396">
        <v>45228</v>
      </c>
      <c r="E72" s="94"/>
      <c r="F72" s="100"/>
      <c r="G72" s="65" t="str">
        <f t="shared" si="18"/>
        <v/>
      </c>
      <c r="H72" s="94"/>
      <c r="I72" s="100"/>
      <c r="J72" s="65" t="str">
        <f t="shared" si="19"/>
        <v/>
      </c>
      <c r="K72" s="94"/>
      <c r="L72" s="95"/>
      <c r="M72" s="65" t="str">
        <f t="shared" si="20"/>
        <v/>
      </c>
      <c r="N72" s="89"/>
      <c r="O72" s="93"/>
      <c r="P72" s="65" t="str">
        <f t="shared" si="21"/>
        <v/>
      </c>
      <c r="Q72" s="89"/>
      <c r="R72" s="93"/>
      <c r="S72" s="97" t="str">
        <f t="shared" si="22"/>
        <v/>
      </c>
      <c r="T72" s="22">
        <f t="shared" si="23"/>
        <v>0</v>
      </c>
      <c r="U72" s="17">
        <f t="shared" si="24"/>
        <v>0</v>
      </c>
      <c r="V72" s="17">
        <f t="shared" si="25"/>
        <v>0</v>
      </c>
      <c r="W72" s="55"/>
      <c r="X72" s="55"/>
      <c r="Y72" s="17">
        <f t="shared" si="26"/>
        <v>0</v>
      </c>
      <c r="Z72" s="84">
        <f t="shared" si="27"/>
        <v>0</v>
      </c>
      <c r="AA72" s="89"/>
      <c r="AB72" s="90"/>
      <c r="AC72" s="65" t="str">
        <f t="shared" si="28"/>
        <v/>
      </c>
      <c r="AD72" s="92"/>
      <c r="AE72" s="93"/>
      <c r="AF72" s="65" t="str">
        <f t="shared" si="29"/>
        <v/>
      </c>
      <c r="AG72" s="89"/>
      <c r="AH72" s="93"/>
      <c r="AI72" s="65" t="str">
        <f t="shared" si="39"/>
        <v/>
      </c>
      <c r="AJ72" s="299"/>
      <c r="AK72" s="260"/>
      <c r="AL72" s="97" t="str">
        <f>IF(LEFT(AK72,1)="9",1,"")</f>
        <v/>
      </c>
      <c r="AM72" s="260"/>
      <c r="AN72" s="90"/>
      <c r="AO72" s="97" t="str">
        <f t="shared" si="34"/>
        <v/>
      </c>
      <c r="AP72" s="209"/>
      <c r="AQ72" s="210"/>
      <c r="AR72" s="97" t="str">
        <f t="shared" si="32"/>
        <v/>
      </c>
      <c r="AS72" s="181"/>
      <c r="AT72" s="93"/>
      <c r="AU72" s="330" t="str">
        <f t="shared" si="33"/>
        <v/>
      </c>
      <c r="AV72" s="340"/>
      <c r="AW72" s="341"/>
      <c r="AX72" s="365"/>
      <c r="AY72" s="340"/>
      <c r="AZ72" s="341"/>
      <c r="BA72" s="111"/>
      <c r="BB72" s="111"/>
      <c r="BC72" s="271"/>
      <c r="BD72" s="356"/>
      <c r="BE72" s="111"/>
      <c r="BF72" s="271"/>
      <c r="BG72" s="356"/>
      <c r="BH72" s="111"/>
      <c r="BI72" s="271"/>
      <c r="BJ72" s="356"/>
      <c r="BK72" s="341"/>
      <c r="BL72" s="331"/>
      <c r="BM72" s="21"/>
      <c r="BN72" s="21"/>
      <c r="BO72" s="21"/>
      <c r="BP72" s="21"/>
      <c r="BQ72" s="21"/>
    </row>
    <row r="73" spans="1:69" ht="15.75" hidden="1" customHeight="1" thickBot="1" x14ac:dyDescent="0.35">
      <c r="B73" s="195"/>
      <c r="C73" s="81">
        <f t="shared" si="17"/>
        <v>45229</v>
      </c>
      <c r="D73" s="396">
        <v>45229</v>
      </c>
      <c r="E73" s="94"/>
      <c r="F73" s="95"/>
      <c r="G73" s="65" t="str">
        <f t="shared" si="18"/>
        <v/>
      </c>
      <c r="H73" s="94"/>
      <c r="I73" s="95"/>
      <c r="J73" s="65" t="str">
        <f t="shared" si="19"/>
        <v/>
      </c>
      <c r="K73" s="94"/>
      <c r="L73" s="95"/>
      <c r="M73" s="65" t="str">
        <f t="shared" si="20"/>
        <v/>
      </c>
      <c r="N73" s="89"/>
      <c r="O73" s="93"/>
      <c r="P73" s="65" t="str">
        <f t="shared" si="21"/>
        <v/>
      </c>
      <c r="Q73" s="89"/>
      <c r="R73" s="93"/>
      <c r="S73" s="97" t="str">
        <f t="shared" si="22"/>
        <v/>
      </c>
      <c r="T73" s="22">
        <f t="shared" si="23"/>
        <v>0</v>
      </c>
      <c r="U73" s="17">
        <f t="shared" si="24"/>
        <v>0</v>
      </c>
      <c r="V73" s="17">
        <f t="shared" si="25"/>
        <v>0</v>
      </c>
      <c r="W73" s="55"/>
      <c r="X73" s="55"/>
      <c r="Y73" s="17">
        <f t="shared" si="26"/>
        <v>0</v>
      </c>
      <c r="Z73" s="84">
        <f t="shared" si="27"/>
        <v>0</v>
      </c>
      <c r="AA73" s="89"/>
      <c r="AB73" s="93"/>
      <c r="AC73" s="65" t="str">
        <f t="shared" si="28"/>
        <v/>
      </c>
      <c r="AD73" s="89"/>
      <c r="AE73" s="93"/>
      <c r="AF73" s="65" t="str">
        <f t="shared" si="29"/>
        <v/>
      </c>
      <c r="AG73" s="89"/>
      <c r="AH73" s="93"/>
      <c r="AI73" s="65" t="str">
        <f t="shared" si="39"/>
        <v/>
      </c>
      <c r="AJ73" s="178"/>
      <c r="AK73" s="179"/>
      <c r="AL73" s="97" t="str">
        <f t="shared" ref="AL73:AL76" si="40">IF(LEFT(AK73,1)="9",1,"")</f>
        <v/>
      </c>
      <c r="AM73" s="260"/>
      <c r="AN73" s="90"/>
      <c r="AO73" s="97" t="str">
        <f t="shared" si="34"/>
        <v/>
      </c>
      <c r="AP73" s="8"/>
      <c r="AQ73" s="8"/>
      <c r="AR73" s="97" t="str">
        <f t="shared" si="32"/>
        <v/>
      </c>
      <c r="AS73" s="89"/>
      <c r="AT73" s="93"/>
      <c r="AU73" s="330" t="str">
        <f t="shared" si="33"/>
        <v/>
      </c>
      <c r="AV73" s="340"/>
      <c r="AW73" s="341"/>
      <c r="AX73" s="365"/>
      <c r="AY73" s="340"/>
      <c r="AZ73" s="341"/>
      <c r="BA73" s="111"/>
      <c r="BB73" s="111"/>
      <c r="BC73" s="271"/>
      <c r="BD73" s="356"/>
      <c r="BE73" s="111"/>
      <c r="BF73" s="271"/>
      <c r="BG73" s="356"/>
      <c r="BH73" s="111"/>
      <c r="BI73" s="271"/>
      <c r="BJ73" s="356"/>
      <c r="BK73" s="341"/>
      <c r="BL73" s="331"/>
      <c r="BM73" s="21"/>
      <c r="BN73" s="21"/>
      <c r="BO73" s="21"/>
      <c r="BP73" s="21"/>
      <c r="BQ73" s="21"/>
    </row>
    <row r="74" spans="1:69" ht="15.75" hidden="1" customHeight="1" thickBot="1" x14ac:dyDescent="0.35">
      <c r="B74" s="195"/>
      <c r="C74" s="81">
        <f t="shared" si="17"/>
        <v>45230</v>
      </c>
      <c r="D74" s="396">
        <v>45230</v>
      </c>
      <c r="E74" s="94"/>
      <c r="F74" s="95"/>
      <c r="G74" s="65" t="str">
        <f t="shared" si="18"/>
        <v/>
      </c>
      <c r="H74" s="94"/>
      <c r="I74" s="95"/>
      <c r="J74" s="65" t="str">
        <f t="shared" si="19"/>
        <v/>
      </c>
      <c r="K74" s="94"/>
      <c r="L74" s="95"/>
      <c r="M74" s="65" t="str">
        <f t="shared" si="20"/>
        <v/>
      </c>
      <c r="N74" s="89"/>
      <c r="O74" s="93"/>
      <c r="P74" s="65" t="str">
        <f t="shared" si="21"/>
        <v/>
      </c>
      <c r="Q74" s="89"/>
      <c r="R74" s="93"/>
      <c r="S74" s="97" t="str">
        <f t="shared" si="22"/>
        <v/>
      </c>
      <c r="T74" s="22">
        <f t="shared" si="23"/>
        <v>0</v>
      </c>
      <c r="U74" s="17">
        <f t="shared" si="24"/>
        <v>0</v>
      </c>
      <c r="V74" s="17">
        <f t="shared" si="25"/>
        <v>0</v>
      </c>
      <c r="W74" s="55"/>
      <c r="X74" s="55"/>
      <c r="Y74" s="17">
        <f t="shared" si="26"/>
        <v>0</v>
      </c>
      <c r="Z74" s="84">
        <f t="shared" si="27"/>
        <v>0</v>
      </c>
      <c r="AA74" s="89"/>
      <c r="AB74" s="93"/>
      <c r="AC74" s="65" t="str">
        <f t="shared" si="28"/>
        <v/>
      </c>
      <c r="AD74" s="89"/>
      <c r="AE74" s="93"/>
      <c r="AF74" s="65" t="str">
        <f t="shared" si="29"/>
        <v/>
      </c>
      <c r="AG74" s="89"/>
      <c r="AH74" s="93"/>
      <c r="AI74" s="65" t="str">
        <f t="shared" si="39"/>
        <v/>
      </c>
      <c r="AJ74" s="178"/>
      <c r="AK74" s="179"/>
      <c r="AL74" s="97" t="str">
        <f t="shared" si="40"/>
        <v/>
      </c>
      <c r="AM74" s="260"/>
      <c r="AN74" s="90"/>
      <c r="AO74" s="97" t="str">
        <f t="shared" si="34"/>
        <v/>
      </c>
      <c r="AP74" s="8"/>
      <c r="AQ74" s="8"/>
      <c r="AR74" s="97" t="str">
        <f t="shared" si="32"/>
        <v/>
      </c>
      <c r="AS74" s="89"/>
      <c r="AT74" s="93"/>
      <c r="AU74" s="330" t="str">
        <f t="shared" si="33"/>
        <v/>
      </c>
      <c r="AV74" s="340"/>
      <c r="AW74" s="341"/>
      <c r="AX74" s="365"/>
      <c r="AY74" s="340"/>
      <c r="AZ74" s="341"/>
      <c r="BA74" s="111"/>
      <c r="BB74" s="111"/>
      <c r="BC74" s="271"/>
      <c r="BD74" s="356"/>
      <c r="BE74" s="111"/>
      <c r="BF74" s="271"/>
      <c r="BG74" s="356"/>
      <c r="BH74" s="111"/>
      <c r="BI74" s="271"/>
      <c r="BJ74" s="356"/>
      <c r="BK74" s="341"/>
      <c r="BL74" s="331"/>
      <c r="BM74" s="21"/>
      <c r="BN74" s="21"/>
      <c r="BO74" s="21"/>
      <c r="BP74" s="21"/>
      <c r="BQ74" s="21"/>
    </row>
    <row r="75" spans="1:69" ht="15.75" hidden="1" customHeight="1" thickBot="1" x14ac:dyDescent="0.35">
      <c r="B75" s="196" t="s">
        <v>34</v>
      </c>
      <c r="C75" s="81">
        <f t="shared" si="17"/>
        <v>45231</v>
      </c>
      <c r="D75" s="396">
        <v>45231</v>
      </c>
      <c r="E75" s="94"/>
      <c r="F75" s="95"/>
      <c r="G75" s="65" t="str">
        <f t="shared" si="18"/>
        <v/>
      </c>
      <c r="H75" s="94"/>
      <c r="I75" s="95"/>
      <c r="J75" s="65" t="str">
        <f t="shared" si="19"/>
        <v/>
      </c>
      <c r="K75" s="94"/>
      <c r="L75" s="95"/>
      <c r="M75" s="65" t="str">
        <f t="shared" si="20"/>
        <v/>
      </c>
      <c r="N75" s="89"/>
      <c r="O75" s="93"/>
      <c r="P75" s="65" t="str">
        <f t="shared" si="21"/>
        <v/>
      </c>
      <c r="Q75" s="89"/>
      <c r="R75" s="93"/>
      <c r="S75" s="97" t="str">
        <f t="shared" si="22"/>
        <v/>
      </c>
      <c r="T75" s="22">
        <f t="shared" si="23"/>
        <v>0</v>
      </c>
      <c r="U75" s="17">
        <f t="shared" si="24"/>
        <v>0</v>
      </c>
      <c r="V75" s="17">
        <f t="shared" si="25"/>
        <v>0</v>
      </c>
      <c r="W75" s="55"/>
      <c r="X75" s="55"/>
      <c r="Y75" s="17">
        <f t="shared" si="26"/>
        <v>0</v>
      </c>
      <c r="Z75" s="84">
        <f t="shared" si="27"/>
        <v>0</v>
      </c>
      <c r="AA75" s="89"/>
      <c r="AB75" s="93"/>
      <c r="AC75" s="65" t="str">
        <f t="shared" si="28"/>
        <v/>
      </c>
      <c r="AD75" s="89"/>
      <c r="AE75" s="93"/>
      <c r="AF75" s="65" t="str">
        <f t="shared" si="29"/>
        <v/>
      </c>
      <c r="AG75" s="89"/>
      <c r="AH75" s="93"/>
      <c r="AI75" s="65" t="str">
        <f t="shared" si="39"/>
        <v/>
      </c>
      <c r="AJ75" s="178"/>
      <c r="AK75" s="179"/>
      <c r="AL75" s="97" t="str">
        <f t="shared" si="40"/>
        <v/>
      </c>
      <c r="AM75" s="260"/>
      <c r="AN75" s="90"/>
      <c r="AO75" s="97" t="str">
        <f t="shared" si="34"/>
        <v/>
      </c>
      <c r="AP75" s="89"/>
      <c r="AQ75" s="93"/>
      <c r="AR75" s="97" t="str">
        <f t="shared" si="32"/>
        <v/>
      </c>
      <c r="AS75" s="89"/>
      <c r="AT75" s="93"/>
      <c r="AU75" s="330" t="str">
        <f t="shared" si="33"/>
        <v/>
      </c>
      <c r="AV75" s="340"/>
      <c r="AW75" s="341"/>
      <c r="AX75" s="365"/>
      <c r="AY75" s="340"/>
      <c r="AZ75" s="341"/>
      <c r="BA75" s="111"/>
      <c r="BB75" s="111"/>
      <c r="BC75" s="271"/>
      <c r="BD75" s="356"/>
      <c r="BE75" s="111"/>
      <c r="BF75" s="271"/>
      <c r="BG75" s="356"/>
      <c r="BH75" s="111"/>
      <c r="BI75" s="271"/>
      <c r="BJ75" s="356"/>
      <c r="BK75" s="341"/>
      <c r="BL75" s="331"/>
      <c r="BM75" s="21"/>
      <c r="BN75" s="21"/>
      <c r="BO75" s="21"/>
      <c r="BP75" s="21"/>
      <c r="BQ75" s="21"/>
    </row>
    <row r="76" spans="1:69" ht="15.75" hidden="1" customHeight="1" thickBot="1" x14ac:dyDescent="0.35">
      <c r="B76" s="195"/>
      <c r="C76" s="81">
        <f t="shared" si="17"/>
        <v>45232</v>
      </c>
      <c r="D76" s="396">
        <v>45232</v>
      </c>
      <c r="E76" s="94"/>
      <c r="F76" s="95"/>
      <c r="G76" s="65" t="str">
        <f t="shared" si="18"/>
        <v/>
      </c>
      <c r="H76" s="94"/>
      <c r="I76" s="95"/>
      <c r="J76" s="65" t="str">
        <f t="shared" si="19"/>
        <v/>
      </c>
      <c r="K76" s="94"/>
      <c r="L76" s="95"/>
      <c r="M76" s="65" t="str">
        <f t="shared" si="20"/>
        <v/>
      </c>
      <c r="N76" s="89"/>
      <c r="O76" s="93"/>
      <c r="P76" s="65" t="str">
        <f t="shared" si="21"/>
        <v/>
      </c>
      <c r="Q76" s="89"/>
      <c r="R76" s="93"/>
      <c r="S76" s="97" t="str">
        <f t="shared" si="22"/>
        <v/>
      </c>
      <c r="T76" s="22">
        <f t="shared" si="23"/>
        <v>0</v>
      </c>
      <c r="U76" s="17">
        <f t="shared" si="24"/>
        <v>0</v>
      </c>
      <c r="V76" s="17">
        <f t="shared" si="25"/>
        <v>0</v>
      </c>
      <c r="W76" s="55"/>
      <c r="X76" s="55"/>
      <c r="Y76" s="17">
        <f t="shared" si="26"/>
        <v>0</v>
      </c>
      <c r="Z76" s="84">
        <f t="shared" si="27"/>
        <v>0</v>
      </c>
      <c r="AA76" s="89"/>
      <c r="AB76" s="93"/>
      <c r="AC76" s="65" t="str">
        <f t="shared" si="28"/>
        <v/>
      </c>
      <c r="AD76" s="89"/>
      <c r="AE76" s="93"/>
      <c r="AF76" s="65" t="str">
        <f t="shared" si="29"/>
        <v/>
      </c>
      <c r="AG76" s="89"/>
      <c r="AH76" s="93"/>
      <c r="AI76" s="65" t="str">
        <f t="shared" si="39"/>
        <v/>
      </c>
      <c r="AJ76" s="178"/>
      <c r="AK76" s="179"/>
      <c r="AL76" s="97" t="str">
        <f t="shared" si="40"/>
        <v/>
      </c>
      <c r="AM76" s="260"/>
      <c r="AN76" s="90"/>
      <c r="AO76" s="97" t="str">
        <f t="shared" si="34"/>
        <v/>
      </c>
      <c r="AP76" s="89"/>
      <c r="AQ76" s="93"/>
      <c r="AR76" s="97" t="str">
        <f t="shared" si="32"/>
        <v/>
      </c>
      <c r="AS76" s="89"/>
      <c r="AT76" s="93"/>
      <c r="AU76" s="330" t="str">
        <f t="shared" si="33"/>
        <v/>
      </c>
      <c r="AV76" s="340"/>
      <c r="AW76" s="341"/>
      <c r="AX76" s="365"/>
      <c r="AY76" s="340"/>
      <c r="AZ76" s="341"/>
      <c r="BA76" s="111"/>
      <c r="BB76" s="111"/>
      <c r="BC76" s="271"/>
      <c r="BD76" s="356"/>
      <c r="BE76" s="111"/>
      <c r="BF76" s="271"/>
      <c r="BG76" s="356"/>
      <c r="BH76" s="111"/>
      <c r="BI76" s="271"/>
      <c r="BJ76" s="356"/>
      <c r="BK76" s="341"/>
      <c r="BL76" s="331"/>
      <c r="BM76" s="21"/>
      <c r="BN76" s="21"/>
      <c r="BO76" s="21"/>
      <c r="BP76" s="21"/>
      <c r="BQ76" s="21"/>
    </row>
    <row r="77" spans="1:69" ht="15.75" customHeight="1" thickBot="1" x14ac:dyDescent="0.35">
      <c r="A77" s="25">
        <v>10</v>
      </c>
      <c r="B77" s="201" t="s">
        <v>20</v>
      </c>
      <c r="C77" s="8">
        <f t="shared" si="17"/>
        <v>45233</v>
      </c>
      <c r="D77" s="396">
        <v>45233</v>
      </c>
      <c r="E77" s="94"/>
      <c r="F77" s="163"/>
      <c r="G77" s="65" t="str">
        <f t="shared" si="18"/>
        <v/>
      </c>
      <c r="H77" s="94"/>
      <c r="I77" s="163"/>
      <c r="J77" s="65" t="str">
        <f t="shared" si="19"/>
        <v/>
      </c>
      <c r="K77" s="94"/>
      <c r="L77" s="170"/>
      <c r="M77" s="65" t="str">
        <f t="shared" si="20"/>
        <v/>
      </c>
      <c r="N77" s="92"/>
      <c r="O77" s="93"/>
      <c r="P77" s="65" t="str">
        <f t="shared" si="21"/>
        <v/>
      </c>
      <c r="Q77" s="92"/>
      <c r="R77" s="93"/>
      <c r="S77" s="97" t="str">
        <f t="shared" si="22"/>
        <v/>
      </c>
      <c r="T77" s="22">
        <f t="shared" si="23"/>
        <v>0</v>
      </c>
      <c r="U77" s="17">
        <f t="shared" si="24"/>
        <v>0</v>
      </c>
      <c r="V77" s="17">
        <f t="shared" si="25"/>
        <v>0</v>
      </c>
      <c r="W77" s="55"/>
      <c r="X77" s="55"/>
      <c r="Y77" s="17">
        <f t="shared" si="26"/>
        <v>0</v>
      </c>
      <c r="Z77" s="84">
        <f t="shared" si="27"/>
        <v>0</v>
      </c>
      <c r="AA77" s="89"/>
      <c r="AB77" s="90"/>
      <c r="AC77" s="65" t="str">
        <f t="shared" si="28"/>
        <v/>
      </c>
      <c r="AD77" s="89"/>
      <c r="AE77" s="93"/>
      <c r="AF77" s="65" t="str">
        <f t="shared" si="29"/>
        <v/>
      </c>
      <c r="AG77" s="89"/>
      <c r="AH77" s="93"/>
      <c r="AI77" s="65" t="str">
        <f>IF(LEFT(AH77,1)="8",2,"")</f>
        <v/>
      </c>
      <c r="AJ77" s="259"/>
      <c r="AK77" s="260"/>
      <c r="AL77" s="97" t="str">
        <f t="shared" si="31"/>
        <v/>
      </c>
      <c r="AM77" s="260"/>
      <c r="AN77" s="90"/>
      <c r="AO77" s="97" t="str">
        <f t="shared" si="34"/>
        <v/>
      </c>
      <c r="AP77" s="262"/>
      <c r="AQ77" s="263"/>
      <c r="AR77" s="97" t="str">
        <f t="shared" si="32"/>
        <v/>
      </c>
      <c r="AS77" s="261"/>
      <c r="AT77" s="255"/>
      <c r="AU77" s="330" t="str">
        <f t="shared" si="33"/>
        <v/>
      </c>
      <c r="AV77" s="340"/>
      <c r="AW77" s="341"/>
      <c r="AX77" s="365"/>
      <c r="AY77" s="340"/>
      <c r="AZ77" s="341"/>
      <c r="BA77" s="111"/>
      <c r="BB77" s="111"/>
      <c r="BC77" s="271"/>
      <c r="BD77" s="356"/>
      <c r="BE77" s="111"/>
      <c r="BF77" s="271"/>
      <c r="BG77" s="356"/>
      <c r="BH77" s="111"/>
      <c r="BI77" s="271"/>
      <c r="BJ77" s="356"/>
      <c r="BK77" s="341"/>
      <c r="BL77" s="331"/>
      <c r="BM77" s="21"/>
      <c r="BN77" s="21"/>
      <c r="BO77" s="21"/>
      <c r="BP77" s="21"/>
      <c r="BQ77" s="21"/>
    </row>
    <row r="78" spans="1:69" ht="15.75" customHeight="1" thickBot="1" x14ac:dyDescent="0.35">
      <c r="A78" s="25">
        <v>10</v>
      </c>
      <c r="B78" s="201" t="s">
        <v>21</v>
      </c>
      <c r="C78" s="8">
        <f t="shared" si="17"/>
        <v>45234</v>
      </c>
      <c r="D78" s="396">
        <v>45234</v>
      </c>
      <c r="E78" s="94"/>
      <c r="F78" s="163"/>
      <c r="G78" s="65" t="str">
        <f t="shared" si="18"/>
        <v/>
      </c>
      <c r="H78" s="94"/>
      <c r="I78" s="163"/>
      <c r="J78" s="65" t="str">
        <f t="shared" si="19"/>
        <v/>
      </c>
      <c r="K78" s="94"/>
      <c r="L78" s="95"/>
      <c r="M78" s="65" t="str">
        <f t="shared" si="20"/>
        <v/>
      </c>
      <c r="N78" s="89"/>
      <c r="O78" s="93"/>
      <c r="P78" s="65" t="str">
        <f t="shared" si="21"/>
        <v/>
      </c>
      <c r="Q78" s="89"/>
      <c r="R78" s="93"/>
      <c r="S78" s="97" t="str">
        <f t="shared" si="22"/>
        <v/>
      </c>
      <c r="T78" s="22">
        <f t="shared" si="23"/>
        <v>0</v>
      </c>
      <c r="U78" s="17">
        <f t="shared" si="24"/>
        <v>0</v>
      </c>
      <c r="V78" s="17">
        <f t="shared" si="25"/>
        <v>0</v>
      </c>
      <c r="W78" s="55"/>
      <c r="X78" s="55"/>
      <c r="Y78" s="17">
        <f t="shared" si="26"/>
        <v>0</v>
      </c>
      <c r="Z78" s="84">
        <f t="shared" si="27"/>
        <v>0</v>
      </c>
      <c r="AA78" s="89"/>
      <c r="AB78" s="93"/>
      <c r="AC78" s="65" t="str">
        <f t="shared" si="28"/>
        <v/>
      </c>
      <c r="AD78" s="89"/>
      <c r="AE78" s="93"/>
      <c r="AF78" s="65" t="str">
        <f t="shared" si="29"/>
        <v/>
      </c>
      <c r="AG78" s="89"/>
      <c r="AH78" s="93"/>
      <c r="AI78" s="65" t="str">
        <f t="shared" ref="AI78:AI104" si="41">IF(LEFT(AH78,1)="8",2,"")</f>
        <v/>
      </c>
      <c r="AJ78" s="178"/>
      <c r="AK78" s="179"/>
      <c r="AL78" s="97" t="str">
        <f t="shared" si="31"/>
        <v/>
      </c>
      <c r="AM78" s="260"/>
      <c r="AN78" s="90"/>
      <c r="AO78" s="97" t="str">
        <f t="shared" si="34"/>
        <v/>
      </c>
      <c r="AP78" s="89"/>
      <c r="AQ78" s="93"/>
      <c r="AR78" s="97" t="str">
        <f t="shared" si="32"/>
        <v/>
      </c>
      <c r="AS78" s="92"/>
      <c r="AT78" s="93"/>
      <c r="AU78" s="330" t="str">
        <f t="shared" si="33"/>
        <v/>
      </c>
      <c r="AV78" s="340"/>
      <c r="AW78" s="341"/>
      <c r="AX78" s="365"/>
      <c r="AY78" s="340"/>
      <c r="AZ78" s="341"/>
      <c r="BA78" s="111"/>
      <c r="BB78" s="111"/>
      <c r="BC78" s="357"/>
      <c r="BD78" s="358"/>
      <c r="BE78" s="111"/>
      <c r="BF78" s="357"/>
      <c r="BG78" s="358"/>
      <c r="BH78" s="111"/>
      <c r="BI78" s="271"/>
      <c r="BJ78" s="356"/>
      <c r="BK78" s="341"/>
      <c r="BL78" s="331"/>
      <c r="BM78" s="21"/>
      <c r="BN78" s="21"/>
      <c r="BO78" s="21"/>
      <c r="BP78" s="21"/>
      <c r="BQ78" s="21"/>
    </row>
    <row r="79" spans="1:69" ht="15.75" customHeight="1" thickBot="1" x14ac:dyDescent="0.35">
      <c r="A79" s="25">
        <v>10</v>
      </c>
      <c r="B79" s="201" t="s">
        <v>22</v>
      </c>
      <c r="C79" s="8">
        <f t="shared" ref="C79:C142" si="42">D79</f>
        <v>45235</v>
      </c>
      <c r="D79" s="396">
        <v>45235</v>
      </c>
      <c r="E79" s="94"/>
      <c r="F79" s="163"/>
      <c r="G79" s="65" t="str">
        <f t="shared" ref="G79:G142" si="43">IF(LEFT(F79,1)="1",123,"")</f>
        <v/>
      </c>
      <c r="H79" s="94"/>
      <c r="I79" s="163"/>
      <c r="J79" s="65" t="str">
        <f t="shared" ref="J79:J142" si="44">IF(LEFT(I79,1)="2",123,"")</f>
        <v/>
      </c>
      <c r="K79" s="94"/>
      <c r="L79" s="95"/>
      <c r="M79" s="65" t="str">
        <f t="shared" ref="M79:M142" si="45">IF(LEFT(L79,1)="3",1,"")</f>
        <v/>
      </c>
      <c r="N79" s="89"/>
      <c r="O79" s="93"/>
      <c r="P79" s="65" t="str">
        <f t="shared" ref="P79:P142" si="46">IF(LEFT(O79,1)="5",1,"")</f>
        <v/>
      </c>
      <c r="Q79" s="89"/>
      <c r="R79" s="93"/>
      <c r="S79" s="97" t="str">
        <f t="shared" ref="S79:S142" si="47">IF(LEFT(R79,1)="4",3,"")</f>
        <v/>
      </c>
      <c r="T79" s="22">
        <f t="shared" ref="T79:T142" si="48">IF(M79&lt;&gt;"",1,0)+IF(P79&lt;&gt;"",1,0)+IF(S79&lt;&gt;"",1,0)</f>
        <v>0</v>
      </c>
      <c r="U79" s="17">
        <f t="shared" ref="U79:U142" si="49">IF(AC79&lt;&gt;"",1,0)+IF(AI79&lt;&gt;"",1,0)+IF(AU79&lt;&gt;"",1,0)+IF(AL79&lt;&gt;"",1,0)+IF(AO79&lt;&gt;"",1,0)+IF(AR79&lt;&gt;"",1,0)+IF(AF79&lt;&gt;"",1,0)</f>
        <v>0</v>
      </c>
      <c r="V79" s="17">
        <f t="shared" ref="V79:V142" si="50">T79+U79</f>
        <v>0</v>
      </c>
      <c r="W79" s="55"/>
      <c r="X79" s="55"/>
      <c r="Y79" s="17">
        <f t="shared" ref="Y79:Y142" si="51">IF(AC79&lt;&gt;"",1,0)+IF(AI79&lt;&gt;"",1,0)+IF(AU79&lt;&gt;"",1,0)+IF(AL79&lt;&gt;"",1,0)+IF(AO79&lt;&gt;"",1,0)+IF(AR79&lt;&gt;"",1,0)+IF(AF79&lt;&gt;"",1,0)</f>
        <v>0</v>
      </c>
      <c r="Z79" s="84">
        <f t="shared" ref="Z79:Z142" si="52">IF(G79&lt;&gt;"",1,0)+IF(J79&lt;&gt;"",1,0)+IF(AR79&lt;&gt;"",1,0)</f>
        <v>0</v>
      </c>
      <c r="AA79" s="89"/>
      <c r="AB79" s="93"/>
      <c r="AC79" s="65" t="str">
        <f t="shared" ref="AC79:AC142" si="53">IF(LEFT(AB79,1)="6",3,"")</f>
        <v/>
      </c>
      <c r="AD79" s="91"/>
      <c r="AE79" s="93"/>
      <c r="AF79" s="65" t="str">
        <f t="shared" ref="AF79:AF142" si="54">IF(LEFT(AE79,1)="7",1,"")</f>
        <v/>
      </c>
      <c r="AG79" s="89"/>
      <c r="AH79" s="93"/>
      <c r="AI79" s="65" t="str">
        <f t="shared" si="41"/>
        <v/>
      </c>
      <c r="AJ79" s="266"/>
      <c r="AK79" s="258"/>
      <c r="AL79" s="97" t="str">
        <f t="shared" ref="AL79:AL142" si="55">IF(LEFT(AK79,1)="9",2,"")</f>
        <v/>
      </c>
      <c r="AM79" s="260"/>
      <c r="AN79" s="90"/>
      <c r="AO79" s="97" t="str">
        <f t="shared" si="34"/>
        <v/>
      </c>
      <c r="AP79" s="262"/>
      <c r="AQ79" s="263"/>
      <c r="AR79" s="97" t="str">
        <f t="shared" ref="AR79:AR141" si="56">IF(LEFT(AQ79,2)="P3",2,"")</f>
        <v/>
      </c>
      <c r="AS79" s="92"/>
      <c r="AT79" s="93"/>
      <c r="AU79" s="330" t="str">
        <f t="shared" ref="AU79:AU142" si="57">IF(LEFT(AT79,2)="P4",1,"")</f>
        <v/>
      </c>
      <c r="AV79" s="340"/>
      <c r="AW79" s="341"/>
      <c r="AX79" s="365"/>
      <c r="AY79" s="340"/>
      <c r="AZ79" s="341"/>
      <c r="BA79" s="111"/>
      <c r="BB79" s="111"/>
      <c r="BC79" s="271"/>
      <c r="BD79" s="356"/>
      <c r="BE79" s="111"/>
      <c r="BF79" s="271"/>
      <c r="BG79" s="356"/>
      <c r="BH79" s="111"/>
      <c r="BI79" s="271"/>
      <c r="BJ79" s="356"/>
      <c r="BK79" s="341"/>
      <c r="BL79" s="331"/>
      <c r="BM79" s="21"/>
      <c r="BN79" s="21"/>
      <c r="BO79" s="21"/>
      <c r="BP79" s="21"/>
      <c r="BQ79" s="21"/>
    </row>
    <row r="80" spans="1:69" ht="15.75" hidden="1" customHeight="1" thickBot="1" x14ac:dyDescent="0.35">
      <c r="C80" s="81">
        <f t="shared" si="42"/>
        <v>45236</v>
      </c>
      <c r="D80" s="62">
        <v>45236</v>
      </c>
      <c r="E80" s="94"/>
      <c r="F80" s="95"/>
      <c r="G80" s="65" t="str">
        <f t="shared" si="43"/>
        <v/>
      </c>
      <c r="H80" s="94"/>
      <c r="I80" s="95"/>
      <c r="J80" s="65" t="str">
        <f t="shared" si="44"/>
        <v/>
      </c>
      <c r="K80" s="94"/>
      <c r="L80" s="95"/>
      <c r="M80" s="65" t="str">
        <f t="shared" si="45"/>
        <v/>
      </c>
      <c r="N80" s="89"/>
      <c r="O80" s="93"/>
      <c r="P80" s="65" t="str">
        <f t="shared" si="46"/>
        <v/>
      </c>
      <c r="Q80" s="89"/>
      <c r="R80" s="93"/>
      <c r="S80" s="97" t="str">
        <f t="shared" si="47"/>
        <v/>
      </c>
      <c r="T80" s="22">
        <f t="shared" si="48"/>
        <v>0</v>
      </c>
      <c r="U80" s="17">
        <f t="shared" si="49"/>
        <v>0</v>
      </c>
      <c r="V80" s="17">
        <f t="shared" si="50"/>
        <v>0</v>
      </c>
      <c r="W80" s="55"/>
      <c r="X80" s="55"/>
      <c r="Y80" s="17">
        <f t="shared" si="51"/>
        <v>0</v>
      </c>
      <c r="Z80" s="84">
        <f t="shared" si="52"/>
        <v>0</v>
      </c>
      <c r="AA80" s="89"/>
      <c r="AB80" s="93"/>
      <c r="AC80" s="65" t="str">
        <f t="shared" si="53"/>
        <v/>
      </c>
      <c r="AD80" s="89"/>
      <c r="AE80" s="93"/>
      <c r="AF80" s="65" t="str">
        <f t="shared" si="54"/>
        <v/>
      </c>
      <c r="AG80" s="89"/>
      <c r="AH80" s="93"/>
      <c r="AI80" s="65" t="str">
        <f t="shared" si="41"/>
        <v/>
      </c>
      <c r="AJ80" s="178"/>
      <c r="AK80" s="179"/>
      <c r="AL80" s="97" t="str">
        <f t="shared" si="55"/>
        <v/>
      </c>
      <c r="AM80" s="260"/>
      <c r="AN80" s="93"/>
      <c r="AO80" s="97" t="str">
        <f t="shared" ref="AO80:AO143" si="58">IF(LEFT(AN80,2)="10",2,"")</f>
        <v/>
      </c>
      <c r="AP80" s="89"/>
      <c r="AQ80" s="93"/>
      <c r="AR80" s="97" t="str">
        <f t="shared" si="56"/>
        <v/>
      </c>
      <c r="AS80" s="89"/>
      <c r="AT80" s="93"/>
      <c r="AU80" s="330" t="str">
        <f t="shared" si="57"/>
        <v/>
      </c>
      <c r="AV80" s="340"/>
      <c r="AW80" s="341"/>
      <c r="AX80" s="365"/>
      <c r="AY80" s="340"/>
      <c r="AZ80" s="341"/>
      <c r="BA80" s="111"/>
      <c r="BB80" s="111"/>
      <c r="BC80" s="271"/>
      <c r="BD80" s="356"/>
      <c r="BE80" s="111"/>
      <c r="BF80" s="271"/>
      <c r="BG80" s="356"/>
      <c r="BH80" s="111"/>
      <c r="BI80" s="271"/>
      <c r="BJ80" s="356"/>
      <c r="BK80" s="341"/>
      <c r="BL80" s="331"/>
      <c r="BM80" s="21"/>
      <c r="BN80" s="21"/>
      <c r="BO80" s="21"/>
      <c r="BP80" s="21"/>
      <c r="BQ80" s="21"/>
    </row>
    <row r="81" spans="1:69" ht="15.75" hidden="1" customHeight="1" thickBot="1" x14ac:dyDescent="0.35">
      <c r="C81" s="81">
        <f t="shared" si="42"/>
        <v>45237</v>
      </c>
      <c r="D81" s="62">
        <v>45237</v>
      </c>
      <c r="E81" s="94"/>
      <c r="F81" s="95"/>
      <c r="G81" s="65" t="str">
        <f t="shared" si="43"/>
        <v/>
      </c>
      <c r="H81" s="94"/>
      <c r="I81" s="95"/>
      <c r="J81" s="65" t="str">
        <f t="shared" si="44"/>
        <v/>
      </c>
      <c r="K81" s="94"/>
      <c r="L81" s="95"/>
      <c r="M81" s="65" t="str">
        <f t="shared" si="45"/>
        <v/>
      </c>
      <c r="N81" s="89"/>
      <c r="O81" s="93"/>
      <c r="P81" s="65" t="str">
        <f t="shared" si="46"/>
        <v/>
      </c>
      <c r="Q81" s="89"/>
      <c r="R81" s="93"/>
      <c r="S81" s="97" t="str">
        <f t="shared" si="47"/>
        <v/>
      </c>
      <c r="T81" s="22">
        <f t="shared" si="48"/>
        <v>0</v>
      </c>
      <c r="U81" s="17">
        <f t="shared" si="49"/>
        <v>0</v>
      </c>
      <c r="V81" s="17">
        <f t="shared" si="50"/>
        <v>0</v>
      </c>
      <c r="W81" s="55"/>
      <c r="X81" s="55"/>
      <c r="Y81" s="17">
        <f t="shared" si="51"/>
        <v>0</v>
      </c>
      <c r="Z81" s="84">
        <f t="shared" si="52"/>
        <v>0</v>
      </c>
      <c r="AA81" s="89"/>
      <c r="AB81" s="93"/>
      <c r="AC81" s="65" t="str">
        <f t="shared" si="53"/>
        <v/>
      </c>
      <c r="AD81" s="89"/>
      <c r="AE81" s="93"/>
      <c r="AF81" s="65" t="str">
        <f t="shared" si="54"/>
        <v/>
      </c>
      <c r="AG81" s="89"/>
      <c r="AH81" s="93"/>
      <c r="AI81" s="65" t="str">
        <f t="shared" si="41"/>
        <v/>
      </c>
      <c r="AJ81" s="178"/>
      <c r="AK81" s="179"/>
      <c r="AL81" s="97" t="str">
        <f t="shared" si="55"/>
        <v/>
      </c>
      <c r="AM81" s="260"/>
      <c r="AN81" s="93"/>
      <c r="AO81" s="97" t="str">
        <f t="shared" si="58"/>
        <v/>
      </c>
      <c r="AP81" s="89"/>
      <c r="AQ81" s="93"/>
      <c r="AR81" s="97" t="str">
        <f t="shared" si="56"/>
        <v/>
      </c>
      <c r="AS81" s="89"/>
      <c r="AT81" s="93"/>
      <c r="AU81" s="330" t="str">
        <f t="shared" si="57"/>
        <v/>
      </c>
      <c r="AV81" s="340"/>
      <c r="AW81" s="341"/>
      <c r="AX81" s="365"/>
      <c r="AY81" s="340"/>
      <c r="AZ81" s="341"/>
      <c r="BA81" s="111"/>
      <c r="BB81" s="111"/>
      <c r="BC81" s="271"/>
      <c r="BD81" s="356"/>
      <c r="BE81" s="111"/>
      <c r="BF81" s="271"/>
      <c r="BG81" s="356"/>
      <c r="BH81" s="111"/>
      <c r="BI81" s="271"/>
      <c r="BJ81" s="356"/>
      <c r="BK81" s="341"/>
      <c r="BL81" s="331"/>
      <c r="BM81" s="21"/>
      <c r="BN81" s="21"/>
      <c r="BO81" s="21"/>
      <c r="BP81" s="21"/>
      <c r="BQ81" s="21"/>
    </row>
    <row r="82" spans="1:69" ht="15.75" hidden="1" customHeight="1" thickBot="1" x14ac:dyDescent="0.35">
      <c r="C82" s="81">
        <f t="shared" si="42"/>
        <v>45238</v>
      </c>
      <c r="D82" s="62">
        <v>45238</v>
      </c>
      <c r="E82" s="94"/>
      <c r="F82" s="95"/>
      <c r="G82" s="65" t="str">
        <f t="shared" si="43"/>
        <v/>
      </c>
      <c r="H82" s="94"/>
      <c r="I82" s="95"/>
      <c r="J82" s="65" t="str">
        <f t="shared" si="44"/>
        <v/>
      </c>
      <c r="K82" s="94"/>
      <c r="L82" s="95"/>
      <c r="M82" s="65" t="str">
        <f t="shared" si="45"/>
        <v/>
      </c>
      <c r="N82" s="89"/>
      <c r="O82" s="93"/>
      <c r="P82" s="65" t="str">
        <f t="shared" si="46"/>
        <v/>
      </c>
      <c r="Q82" s="89"/>
      <c r="R82" s="93"/>
      <c r="S82" s="97" t="str">
        <f t="shared" si="47"/>
        <v/>
      </c>
      <c r="T82" s="22">
        <f t="shared" si="48"/>
        <v>0</v>
      </c>
      <c r="U82" s="17">
        <f t="shared" si="49"/>
        <v>0</v>
      </c>
      <c r="V82" s="17">
        <f t="shared" si="50"/>
        <v>0</v>
      </c>
      <c r="W82" s="55"/>
      <c r="X82" s="55"/>
      <c r="Y82" s="17">
        <f t="shared" si="51"/>
        <v>0</v>
      </c>
      <c r="Z82" s="84">
        <f t="shared" si="52"/>
        <v>0</v>
      </c>
      <c r="AA82" s="89"/>
      <c r="AB82" s="93"/>
      <c r="AC82" s="65" t="str">
        <f t="shared" si="53"/>
        <v/>
      </c>
      <c r="AD82" s="89"/>
      <c r="AE82" s="93"/>
      <c r="AF82" s="65" t="str">
        <f t="shared" si="54"/>
        <v/>
      </c>
      <c r="AG82" s="89"/>
      <c r="AH82" s="93"/>
      <c r="AI82" s="65" t="str">
        <f t="shared" si="41"/>
        <v/>
      </c>
      <c r="AJ82" s="178"/>
      <c r="AK82" s="179"/>
      <c r="AL82" s="97" t="str">
        <f t="shared" si="55"/>
        <v/>
      </c>
      <c r="AM82" s="260"/>
      <c r="AN82" s="93"/>
      <c r="AO82" s="97" t="str">
        <f t="shared" si="58"/>
        <v/>
      </c>
      <c r="AP82" s="89"/>
      <c r="AQ82" s="93"/>
      <c r="AR82" s="97" t="str">
        <f t="shared" si="56"/>
        <v/>
      </c>
      <c r="AS82" s="89"/>
      <c r="AT82" s="93"/>
      <c r="AU82" s="330" t="str">
        <f t="shared" si="57"/>
        <v/>
      </c>
      <c r="AV82" s="340"/>
      <c r="AW82" s="341"/>
      <c r="AX82" s="365"/>
      <c r="AY82" s="340"/>
      <c r="AZ82" s="341"/>
      <c r="BA82" s="111"/>
      <c r="BB82" s="111"/>
      <c r="BC82" s="271"/>
      <c r="BD82" s="356"/>
      <c r="BE82" s="111"/>
      <c r="BF82" s="271"/>
      <c r="BG82" s="356"/>
      <c r="BH82" s="111"/>
      <c r="BI82" s="271"/>
      <c r="BJ82" s="356"/>
      <c r="BK82" s="341"/>
      <c r="BL82" s="331"/>
      <c r="BM82" s="21"/>
      <c r="BN82" s="21"/>
      <c r="BO82" s="21"/>
      <c r="BP82" s="21"/>
      <c r="BQ82" s="21"/>
    </row>
    <row r="83" spans="1:69" ht="15.75" hidden="1" customHeight="1" thickBot="1" x14ac:dyDescent="0.35">
      <c r="C83" s="81">
        <f t="shared" si="42"/>
        <v>45239</v>
      </c>
      <c r="D83" s="62">
        <v>45239</v>
      </c>
      <c r="E83" s="94"/>
      <c r="F83" s="95"/>
      <c r="G83" s="65" t="str">
        <f t="shared" si="43"/>
        <v/>
      </c>
      <c r="H83" s="94"/>
      <c r="I83" s="95"/>
      <c r="J83" s="65" t="str">
        <f t="shared" si="44"/>
        <v/>
      </c>
      <c r="K83" s="94"/>
      <c r="L83" s="95"/>
      <c r="M83" s="65" t="str">
        <f t="shared" si="45"/>
        <v/>
      </c>
      <c r="N83" s="89"/>
      <c r="O83" s="93"/>
      <c r="P83" s="65" t="str">
        <f t="shared" si="46"/>
        <v/>
      </c>
      <c r="Q83" s="89"/>
      <c r="R83" s="93"/>
      <c r="S83" s="97" t="str">
        <f t="shared" si="47"/>
        <v/>
      </c>
      <c r="T83" s="22">
        <f t="shared" si="48"/>
        <v>0</v>
      </c>
      <c r="U83" s="17">
        <f t="shared" si="49"/>
        <v>0</v>
      </c>
      <c r="V83" s="17">
        <f t="shared" si="50"/>
        <v>0</v>
      </c>
      <c r="W83" s="55"/>
      <c r="X83" s="55"/>
      <c r="Y83" s="17">
        <f t="shared" si="51"/>
        <v>0</v>
      </c>
      <c r="Z83" s="84">
        <f t="shared" si="52"/>
        <v>0</v>
      </c>
      <c r="AA83" s="89"/>
      <c r="AB83" s="93"/>
      <c r="AC83" s="65" t="str">
        <f t="shared" si="53"/>
        <v/>
      </c>
      <c r="AD83" s="89"/>
      <c r="AE83" s="93"/>
      <c r="AF83" s="65" t="str">
        <f t="shared" si="54"/>
        <v/>
      </c>
      <c r="AG83" s="89"/>
      <c r="AH83" s="93"/>
      <c r="AI83" s="65" t="str">
        <f t="shared" si="41"/>
        <v/>
      </c>
      <c r="AJ83" s="178"/>
      <c r="AK83" s="179"/>
      <c r="AL83" s="97" t="str">
        <f t="shared" si="55"/>
        <v/>
      </c>
      <c r="AM83" s="260"/>
      <c r="AN83" s="93"/>
      <c r="AO83" s="97" t="str">
        <f t="shared" si="58"/>
        <v/>
      </c>
      <c r="AP83" s="89"/>
      <c r="AQ83" s="93"/>
      <c r="AR83" s="97" t="str">
        <f t="shared" si="56"/>
        <v/>
      </c>
      <c r="AS83" s="89"/>
      <c r="AT83" s="93"/>
      <c r="AU83" s="330" t="str">
        <f t="shared" si="57"/>
        <v/>
      </c>
      <c r="AV83" s="340"/>
      <c r="AW83" s="341"/>
      <c r="AX83" s="365"/>
      <c r="AY83" s="340"/>
      <c r="AZ83" s="341"/>
      <c r="BA83" s="111"/>
      <c r="BB83" s="111"/>
      <c r="BC83" s="271"/>
      <c r="BD83" s="356"/>
      <c r="BE83" s="111"/>
      <c r="BF83" s="271"/>
      <c r="BG83" s="356"/>
      <c r="BH83" s="111"/>
      <c r="BI83" s="271"/>
      <c r="BJ83" s="356"/>
      <c r="BK83" s="341"/>
      <c r="BL83" s="331"/>
      <c r="BM83" s="21"/>
      <c r="BN83" s="21"/>
      <c r="BO83" s="21"/>
      <c r="BP83" s="21"/>
      <c r="BQ83" s="21"/>
    </row>
    <row r="84" spans="1:69" ht="15.75" customHeight="1" thickBot="1" x14ac:dyDescent="0.35">
      <c r="A84" s="24">
        <v>11</v>
      </c>
      <c r="B84" s="51" t="s">
        <v>20</v>
      </c>
      <c r="C84" s="81">
        <f t="shared" si="42"/>
        <v>45240</v>
      </c>
      <c r="D84" s="62">
        <v>45240</v>
      </c>
      <c r="E84" s="94"/>
      <c r="F84" s="95"/>
      <c r="G84" s="65" t="str">
        <f t="shared" si="43"/>
        <v/>
      </c>
      <c r="H84" s="94"/>
      <c r="I84" s="95"/>
      <c r="J84" s="65" t="str">
        <f t="shared" si="44"/>
        <v/>
      </c>
      <c r="K84" s="96"/>
      <c r="L84" s="95"/>
      <c r="M84" s="65" t="str">
        <f t="shared" si="45"/>
        <v/>
      </c>
      <c r="N84" s="92"/>
      <c r="O84" s="93"/>
      <c r="P84" s="65" t="str">
        <f t="shared" si="46"/>
        <v/>
      </c>
      <c r="Q84" s="92" t="s">
        <v>24</v>
      </c>
      <c r="R84" s="328" t="s">
        <v>228</v>
      </c>
      <c r="S84" s="97">
        <f t="shared" si="47"/>
        <v>3</v>
      </c>
      <c r="T84" s="22">
        <f t="shared" si="48"/>
        <v>1</v>
      </c>
      <c r="U84" s="17">
        <f t="shared" si="49"/>
        <v>2</v>
      </c>
      <c r="V84" s="17">
        <f t="shared" si="50"/>
        <v>3</v>
      </c>
      <c r="W84" s="55"/>
      <c r="X84" s="55"/>
      <c r="Y84" s="17">
        <f t="shared" si="51"/>
        <v>2</v>
      </c>
      <c r="Z84" s="84">
        <f t="shared" si="52"/>
        <v>0</v>
      </c>
      <c r="AA84" s="92" t="s">
        <v>24</v>
      </c>
      <c r="AB84" s="328" t="s">
        <v>280</v>
      </c>
      <c r="AC84" s="65">
        <f t="shared" si="53"/>
        <v>3</v>
      </c>
      <c r="AD84" s="89"/>
      <c r="AE84" s="93"/>
      <c r="AF84" s="65" t="str">
        <f t="shared" si="54"/>
        <v/>
      </c>
      <c r="AG84" s="92"/>
      <c r="AH84" s="93"/>
      <c r="AI84" s="65" t="str">
        <f>IF(LEFT(AH84,1)="8",3,"")</f>
        <v/>
      </c>
      <c r="AJ84" s="180" t="s">
        <v>24</v>
      </c>
      <c r="AK84" s="401" t="s">
        <v>356</v>
      </c>
      <c r="AL84" s="97">
        <f t="shared" si="55"/>
        <v>2</v>
      </c>
      <c r="AM84" s="260"/>
      <c r="AN84" s="93"/>
      <c r="AO84" s="97" t="str">
        <f t="shared" si="58"/>
        <v/>
      </c>
      <c r="AP84" s="92"/>
      <c r="AQ84" s="93"/>
      <c r="AR84" s="97" t="str">
        <f t="shared" si="56"/>
        <v/>
      </c>
      <c r="AS84" s="89"/>
      <c r="AT84" s="93"/>
      <c r="AU84" s="330" t="str">
        <f t="shared" si="57"/>
        <v/>
      </c>
      <c r="AV84" s="340"/>
      <c r="AW84" s="341"/>
      <c r="AX84" s="365"/>
      <c r="AY84" s="340"/>
      <c r="AZ84" s="341"/>
      <c r="BA84" s="111"/>
      <c r="BB84" s="111"/>
      <c r="BC84" s="271"/>
      <c r="BD84" s="356"/>
      <c r="BE84" s="111"/>
      <c r="BF84" s="271"/>
      <c r="BG84" s="356"/>
      <c r="BH84" s="111"/>
      <c r="BI84" s="271"/>
      <c r="BJ84" s="356"/>
      <c r="BK84" s="341"/>
      <c r="BL84" s="331"/>
      <c r="BM84" s="21"/>
      <c r="BN84" s="21"/>
      <c r="BO84" s="21"/>
      <c r="BP84" s="21"/>
      <c r="BQ84" s="21"/>
    </row>
    <row r="85" spans="1:69" ht="15.75" customHeight="1" thickBot="1" x14ac:dyDescent="0.35">
      <c r="A85" s="24">
        <v>11</v>
      </c>
      <c r="B85" s="51" t="s">
        <v>21</v>
      </c>
      <c r="C85" s="81">
        <f t="shared" si="42"/>
        <v>45241</v>
      </c>
      <c r="D85" s="62">
        <v>45241</v>
      </c>
      <c r="E85" s="94"/>
      <c r="F85" s="95"/>
      <c r="G85" s="65" t="str">
        <f t="shared" si="43"/>
        <v/>
      </c>
      <c r="H85" s="94"/>
      <c r="I85" s="95"/>
      <c r="J85" s="65" t="str">
        <f t="shared" si="44"/>
        <v/>
      </c>
      <c r="K85" s="94"/>
      <c r="L85" s="95"/>
      <c r="M85" s="65" t="str">
        <f t="shared" si="45"/>
        <v/>
      </c>
      <c r="N85" s="89" t="s">
        <v>44</v>
      </c>
      <c r="O85" s="93" t="s">
        <v>206</v>
      </c>
      <c r="P85" s="65" t="str">
        <f t="shared" si="46"/>
        <v/>
      </c>
      <c r="Q85" s="89"/>
      <c r="R85" s="93"/>
      <c r="S85" s="97" t="str">
        <f t="shared" si="47"/>
        <v/>
      </c>
      <c r="T85" s="22">
        <f t="shared" si="48"/>
        <v>0</v>
      </c>
      <c r="U85" s="17">
        <f t="shared" si="49"/>
        <v>0</v>
      </c>
      <c r="V85" s="17">
        <f t="shared" si="50"/>
        <v>0</v>
      </c>
      <c r="W85" s="55"/>
      <c r="X85" s="55"/>
      <c r="Y85" s="17">
        <f t="shared" si="51"/>
        <v>0</v>
      </c>
      <c r="Z85" s="84">
        <f t="shared" si="52"/>
        <v>0</v>
      </c>
      <c r="AA85" s="89"/>
      <c r="AB85" s="93"/>
      <c r="AC85" s="65" t="str">
        <f t="shared" si="53"/>
        <v/>
      </c>
      <c r="AD85" s="89"/>
      <c r="AE85" s="90"/>
      <c r="AF85" s="65" t="str">
        <f t="shared" si="54"/>
        <v/>
      </c>
      <c r="AG85" s="89"/>
      <c r="AH85" s="93"/>
      <c r="AI85" s="65" t="str">
        <f>IF(LEFT(AH85,1)="8",3,"")</f>
        <v/>
      </c>
      <c r="AJ85" s="178"/>
      <c r="AK85" s="179"/>
      <c r="AL85" s="97" t="str">
        <f t="shared" si="55"/>
        <v/>
      </c>
      <c r="AM85" s="89"/>
      <c r="AN85" s="93"/>
      <c r="AO85" s="97" t="str">
        <f t="shared" si="58"/>
        <v/>
      </c>
      <c r="AP85" s="89"/>
      <c r="AQ85" s="93"/>
      <c r="AR85" s="97" t="str">
        <f t="shared" si="56"/>
        <v/>
      </c>
      <c r="AS85" s="92"/>
      <c r="AT85" s="93"/>
      <c r="AU85" s="330" t="str">
        <f t="shared" si="57"/>
        <v/>
      </c>
      <c r="AV85" s="342"/>
      <c r="AW85" s="343"/>
      <c r="AX85" s="365"/>
      <c r="AY85" s="340"/>
      <c r="AZ85" s="341"/>
      <c r="BA85" s="111"/>
      <c r="BB85" s="111"/>
      <c r="BC85" s="357"/>
      <c r="BD85" s="358"/>
      <c r="BE85" s="111"/>
      <c r="BF85" s="271"/>
      <c r="BG85" s="356"/>
      <c r="BH85" s="111"/>
      <c r="BI85" s="357"/>
      <c r="BJ85" s="358"/>
      <c r="BK85" s="341"/>
      <c r="BL85" s="331"/>
      <c r="BM85" s="21"/>
      <c r="BN85" s="21"/>
      <c r="BO85" s="21"/>
      <c r="BP85" s="21"/>
      <c r="BQ85" s="21"/>
    </row>
    <row r="86" spans="1:69" ht="15.75" customHeight="1" thickBot="1" x14ac:dyDescent="0.35">
      <c r="A86" s="24">
        <v>11</v>
      </c>
      <c r="B86" s="51" t="s">
        <v>22</v>
      </c>
      <c r="C86" s="81">
        <f t="shared" si="42"/>
        <v>45242</v>
      </c>
      <c r="D86" s="62">
        <v>45242</v>
      </c>
      <c r="E86" s="96"/>
      <c r="F86" s="95"/>
      <c r="G86" s="65" t="str">
        <f t="shared" si="43"/>
        <v/>
      </c>
      <c r="H86" s="96"/>
      <c r="I86" s="170"/>
      <c r="J86" s="65" t="str">
        <f t="shared" si="44"/>
        <v/>
      </c>
      <c r="K86" s="94"/>
      <c r="L86" s="95"/>
      <c r="M86" s="65" t="str">
        <f t="shared" si="45"/>
        <v/>
      </c>
      <c r="N86" s="89"/>
      <c r="O86" s="93"/>
      <c r="P86" s="65" t="str">
        <f t="shared" si="46"/>
        <v/>
      </c>
      <c r="Q86" s="89"/>
      <c r="R86" s="93"/>
      <c r="S86" s="97" t="str">
        <f t="shared" si="47"/>
        <v/>
      </c>
      <c r="T86" s="22">
        <f t="shared" si="48"/>
        <v>0</v>
      </c>
      <c r="U86" s="17">
        <f t="shared" si="49"/>
        <v>3</v>
      </c>
      <c r="V86" s="17">
        <f t="shared" si="50"/>
        <v>3</v>
      </c>
      <c r="W86" s="55"/>
      <c r="X86" s="55"/>
      <c r="Y86" s="17">
        <f t="shared" si="51"/>
        <v>3</v>
      </c>
      <c r="Z86" s="84">
        <f t="shared" si="52"/>
        <v>1</v>
      </c>
      <c r="AA86" s="89"/>
      <c r="AB86" s="93"/>
      <c r="AC86" s="65" t="str">
        <f>IF(LEFT(AB86,1)="6",3,"")</f>
        <v/>
      </c>
      <c r="AD86" s="89" t="s">
        <v>162</v>
      </c>
      <c r="AE86" s="93" t="s">
        <v>299</v>
      </c>
      <c r="AF86" s="65" t="str">
        <f t="shared" si="54"/>
        <v/>
      </c>
      <c r="AG86" s="92" t="s">
        <v>172</v>
      </c>
      <c r="AH86" s="328" t="s">
        <v>314</v>
      </c>
      <c r="AI86" s="65">
        <f t="shared" si="41"/>
        <v>2</v>
      </c>
      <c r="AJ86" s="299"/>
      <c r="AK86" s="260"/>
      <c r="AL86" s="97" t="str">
        <f t="shared" si="55"/>
        <v/>
      </c>
      <c r="AM86" s="92" t="s">
        <v>172</v>
      </c>
      <c r="AN86" s="328" t="s">
        <v>380</v>
      </c>
      <c r="AO86" s="97">
        <f t="shared" si="58"/>
        <v>2</v>
      </c>
      <c r="AP86" s="92" t="s">
        <v>26</v>
      </c>
      <c r="AQ86" s="328" t="s">
        <v>403</v>
      </c>
      <c r="AR86" s="97">
        <f t="shared" si="56"/>
        <v>2</v>
      </c>
      <c r="AS86" s="89" t="s">
        <v>410</v>
      </c>
      <c r="AT86" s="93" t="s">
        <v>421</v>
      </c>
      <c r="AU86" s="330" t="str">
        <f t="shared" si="57"/>
        <v/>
      </c>
      <c r="AV86" s="340"/>
      <c r="AW86" s="341"/>
      <c r="AX86" s="365"/>
      <c r="AY86" s="340"/>
      <c r="AZ86" s="341"/>
      <c r="BA86" s="111"/>
      <c r="BB86" s="111"/>
      <c r="BC86" s="271"/>
      <c r="BD86" s="356"/>
      <c r="BE86" s="111"/>
      <c r="BF86" s="271"/>
      <c r="BG86" s="356"/>
      <c r="BH86" s="111"/>
      <c r="BI86" s="357"/>
      <c r="BJ86" s="358"/>
      <c r="BK86" s="341"/>
      <c r="BL86" s="331"/>
      <c r="BM86" s="21"/>
      <c r="BN86" s="21"/>
      <c r="BO86" s="21"/>
      <c r="BP86" s="21"/>
      <c r="BQ86" s="21"/>
    </row>
    <row r="87" spans="1:69" ht="15.75" hidden="1" customHeight="1" thickBot="1" x14ac:dyDescent="0.35">
      <c r="C87" s="81">
        <f t="shared" si="42"/>
        <v>45243</v>
      </c>
      <c r="D87" s="62">
        <v>45243</v>
      </c>
      <c r="E87" s="94"/>
      <c r="F87" s="95"/>
      <c r="G87" s="65" t="str">
        <f t="shared" si="43"/>
        <v/>
      </c>
      <c r="H87" s="94"/>
      <c r="I87" s="95"/>
      <c r="J87" s="65" t="str">
        <f t="shared" si="44"/>
        <v/>
      </c>
      <c r="K87" s="94"/>
      <c r="L87" s="95"/>
      <c r="M87" s="65" t="str">
        <f t="shared" si="45"/>
        <v/>
      </c>
      <c r="N87" s="89"/>
      <c r="O87" s="93"/>
      <c r="P87" s="65" t="str">
        <f t="shared" si="46"/>
        <v/>
      </c>
      <c r="Q87" s="89"/>
      <c r="R87" s="93"/>
      <c r="S87" s="97" t="str">
        <f t="shared" si="47"/>
        <v/>
      </c>
      <c r="T87" s="22">
        <f t="shared" si="48"/>
        <v>0</v>
      </c>
      <c r="U87" s="17">
        <f t="shared" si="49"/>
        <v>0</v>
      </c>
      <c r="V87" s="17">
        <f t="shared" si="50"/>
        <v>0</v>
      </c>
      <c r="W87" s="55"/>
      <c r="X87" s="55"/>
      <c r="Y87" s="17">
        <f t="shared" si="51"/>
        <v>0</v>
      </c>
      <c r="Z87" s="84">
        <f t="shared" si="52"/>
        <v>0</v>
      </c>
      <c r="AA87" s="89"/>
      <c r="AB87" s="93"/>
      <c r="AC87" s="65" t="str">
        <f t="shared" si="53"/>
        <v/>
      </c>
      <c r="AD87" s="89"/>
      <c r="AE87" s="93"/>
      <c r="AF87" s="65" t="str">
        <f t="shared" si="54"/>
        <v/>
      </c>
      <c r="AG87" s="89"/>
      <c r="AH87" s="93"/>
      <c r="AI87" s="65" t="str">
        <f t="shared" si="41"/>
        <v/>
      </c>
      <c r="AJ87" s="178"/>
      <c r="AK87" s="179"/>
      <c r="AL87" s="97" t="str">
        <f t="shared" si="55"/>
        <v/>
      </c>
      <c r="AM87" s="89"/>
      <c r="AN87" s="93"/>
      <c r="AO87" s="97" t="str">
        <f t="shared" si="58"/>
        <v/>
      </c>
      <c r="AP87" s="89"/>
      <c r="AQ87" s="93"/>
      <c r="AR87" s="97" t="str">
        <f t="shared" si="56"/>
        <v/>
      </c>
      <c r="AS87" s="89"/>
      <c r="AT87" s="93"/>
      <c r="AU87" s="330" t="str">
        <f t="shared" si="57"/>
        <v/>
      </c>
      <c r="AV87" s="340"/>
      <c r="AW87" s="341"/>
      <c r="AX87" s="365"/>
      <c r="AY87" s="340"/>
      <c r="AZ87" s="341"/>
      <c r="BA87" s="111"/>
      <c r="BB87" s="111"/>
      <c r="BC87" s="271"/>
      <c r="BD87" s="356"/>
      <c r="BE87" s="111"/>
      <c r="BF87" s="271"/>
      <c r="BG87" s="356"/>
      <c r="BH87" s="111"/>
      <c r="BI87" s="271"/>
      <c r="BJ87" s="356"/>
      <c r="BK87" s="341"/>
      <c r="BL87" s="331"/>
      <c r="BM87" s="21"/>
      <c r="BN87" s="21"/>
      <c r="BO87" s="21"/>
      <c r="BP87" s="21"/>
      <c r="BQ87" s="21"/>
    </row>
    <row r="88" spans="1:69" ht="15.75" hidden="1" customHeight="1" thickBot="1" x14ac:dyDescent="0.35">
      <c r="C88" s="81">
        <f t="shared" si="42"/>
        <v>45244</v>
      </c>
      <c r="D88" s="62">
        <v>45244</v>
      </c>
      <c r="E88" s="94"/>
      <c r="F88" s="95"/>
      <c r="G88" s="65" t="str">
        <f t="shared" si="43"/>
        <v/>
      </c>
      <c r="H88" s="94"/>
      <c r="I88" s="95"/>
      <c r="J88" s="65" t="str">
        <f t="shared" si="44"/>
        <v/>
      </c>
      <c r="K88" s="94"/>
      <c r="L88" s="95"/>
      <c r="M88" s="65" t="str">
        <f t="shared" si="45"/>
        <v/>
      </c>
      <c r="N88" s="89"/>
      <c r="O88" s="93"/>
      <c r="P88" s="65" t="str">
        <f t="shared" si="46"/>
        <v/>
      </c>
      <c r="Q88" s="89"/>
      <c r="R88" s="93"/>
      <c r="S88" s="97" t="str">
        <f t="shared" si="47"/>
        <v/>
      </c>
      <c r="T88" s="22">
        <f t="shared" si="48"/>
        <v>0</v>
      </c>
      <c r="U88" s="17">
        <f t="shared" si="49"/>
        <v>0</v>
      </c>
      <c r="V88" s="17">
        <f t="shared" si="50"/>
        <v>0</v>
      </c>
      <c r="W88" s="55"/>
      <c r="X88" s="55"/>
      <c r="Y88" s="17">
        <f t="shared" si="51"/>
        <v>0</v>
      </c>
      <c r="Z88" s="84">
        <f t="shared" si="52"/>
        <v>0</v>
      </c>
      <c r="AA88" s="89"/>
      <c r="AB88" s="93"/>
      <c r="AC88" s="65" t="str">
        <f t="shared" si="53"/>
        <v/>
      </c>
      <c r="AD88" s="89"/>
      <c r="AE88" s="93"/>
      <c r="AF88" s="65" t="str">
        <f t="shared" si="54"/>
        <v/>
      </c>
      <c r="AG88" s="89"/>
      <c r="AH88" s="93"/>
      <c r="AI88" s="65" t="str">
        <f t="shared" si="41"/>
        <v/>
      </c>
      <c r="AJ88" s="178"/>
      <c r="AK88" s="179"/>
      <c r="AL88" s="97" t="str">
        <f t="shared" si="55"/>
        <v/>
      </c>
      <c r="AM88" s="89"/>
      <c r="AN88" s="93"/>
      <c r="AO88" s="97" t="str">
        <f t="shared" si="58"/>
        <v/>
      </c>
      <c r="AP88" s="89"/>
      <c r="AQ88" s="93"/>
      <c r="AR88" s="97" t="str">
        <f t="shared" si="56"/>
        <v/>
      </c>
      <c r="AS88" s="89"/>
      <c r="AT88" s="93"/>
      <c r="AU88" s="330" t="str">
        <f t="shared" si="57"/>
        <v/>
      </c>
      <c r="AV88" s="340"/>
      <c r="AW88" s="341"/>
      <c r="AX88" s="365"/>
      <c r="AY88" s="340"/>
      <c r="AZ88" s="341"/>
      <c r="BA88" s="111"/>
      <c r="BB88" s="111"/>
      <c r="BC88" s="271"/>
      <c r="BD88" s="356"/>
      <c r="BE88" s="111"/>
      <c r="BF88" s="271"/>
      <c r="BG88" s="356"/>
      <c r="BH88" s="111"/>
      <c r="BI88" s="271"/>
      <c r="BJ88" s="356"/>
      <c r="BK88" s="341"/>
      <c r="BL88" s="331"/>
      <c r="BM88" s="21"/>
      <c r="BN88" s="21"/>
      <c r="BO88" s="21"/>
      <c r="BP88" s="21"/>
      <c r="BQ88" s="21"/>
    </row>
    <row r="89" spans="1:69" ht="15.75" hidden="1" customHeight="1" thickBot="1" x14ac:dyDescent="0.35">
      <c r="C89" s="81">
        <f t="shared" si="42"/>
        <v>45245</v>
      </c>
      <c r="D89" s="62">
        <v>45245</v>
      </c>
      <c r="E89" s="94"/>
      <c r="F89" s="95"/>
      <c r="G89" s="65" t="str">
        <f t="shared" si="43"/>
        <v/>
      </c>
      <c r="H89" s="94"/>
      <c r="I89" s="95"/>
      <c r="J89" s="65" t="str">
        <f t="shared" si="44"/>
        <v/>
      </c>
      <c r="K89" s="94"/>
      <c r="L89" s="95"/>
      <c r="M89" s="65" t="str">
        <f t="shared" si="45"/>
        <v/>
      </c>
      <c r="N89" s="89"/>
      <c r="O89" s="93"/>
      <c r="P89" s="65" t="str">
        <f t="shared" si="46"/>
        <v/>
      </c>
      <c r="Q89" s="89"/>
      <c r="R89" s="93"/>
      <c r="S89" s="97" t="str">
        <f t="shared" si="47"/>
        <v/>
      </c>
      <c r="T89" s="22">
        <f t="shared" si="48"/>
        <v>0</v>
      </c>
      <c r="U89" s="17">
        <f t="shared" si="49"/>
        <v>0</v>
      </c>
      <c r="V89" s="17">
        <f t="shared" si="50"/>
        <v>0</v>
      </c>
      <c r="W89" s="55"/>
      <c r="X89" s="55"/>
      <c r="Y89" s="17">
        <f t="shared" si="51"/>
        <v>0</v>
      </c>
      <c r="Z89" s="84">
        <f t="shared" si="52"/>
        <v>0</v>
      </c>
      <c r="AA89" s="89"/>
      <c r="AB89" s="93"/>
      <c r="AC89" s="65" t="str">
        <f t="shared" si="53"/>
        <v/>
      </c>
      <c r="AD89" s="89"/>
      <c r="AE89" s="93"/>
      <c r="AF89" s="65" t="str">
        <f t="shared" si="54"/>
        <v/>
      </c>
      <c r="AG89" s="89"/>
      <c r="AH89" s="93"/>
      <c r="AI89" s="65" t="str">
        <f t="shared" si="41"/>
        <v/>
      </c>
      <c r="AJ89" s="178"/>
      <c r="AK89" s="179"/>
      <c r="AL89" s="97" t="str">
        <f t="shared" si="55"/>
        <v/>
      </c>
      <c r="AM89" s="89"/>
      <c r="AN89" s="93"/>
      <c r="AO89" s="97" t="str">
        <f t="shared" si="58"/>
        <v/>
      </c>
      <c r="AP89" s="89"/>
      <c r="AQ89" s="93"/>
      <c r="AR89" s="97" t="str">
        <f t="shared" si="56"/>
        <v/>
      </c>
      <c r="AS89" s="89"/>
      <c r="AT89" s="93"/>
      <c r="AU89" s="330" t="str">
        <f t="shared" si="57"/>
        <v/>
      </c>
      <c r="AV89" s="340"/>
      <c r="AW89" s="341"/>
      <c r="AX89" s="365"/>
      <c r="AY89" s="340"/>
      <c r="AZ89" s="341"/>
      <c r="BA89" s="111"/>
      <c r="BB89" s="111"/>
      <c r="BC89" s="271"/>
      <c r="BD89" s="356"/>
      <c r="BE89" s="111"/>
      <c r="BF89" s="271"/>
      <c r="BG89" s="356"/>
      <c r="BH89" s="111"/>
      <c r="BI89" s="271"/>
      <c r="BJ89" s="356"/>
      <c r="BK89" s="341"/>
      <c r="BL89" s="331"/>
      <c r="BM89" s="21"/>
      <c r="BN89" s="21"/>
      <c r="BO89" s="21"/>
      <c r="BP89" s="21"/>
      <c r="BQ89" s="21"/>
    </row>
    <row r="90" spans="1:69" ht="15.75" hidden="1" customHeight="1" thickBot="1" x14ac:dyDescent="0.35">
      <c r="C90" s="81">
        <f t="shared" si="42"/>
        <v>45246</v>
      </c>
      <c r="D90" s="62">
        <v>45246</v>
      </c>
      <c r="E90" s="94"/>
      <c r="F90" s="95"/>
      <c r="G90" s="65" t="str">
        <f t="shared" si="43"/>
        <v/>
      </c>
      <c r="H90" s="94"/>
      <c r="I90" s="95"/>
      <c r="J90" s="65" t="str">
        <f t="shared" si="44"/>
        <v/>
      </c>
      <c r="K90" s="94"/>
      <c r="L90" s="95"/>
      <c r="M90" s="65" t="str">
        <f t="shared" si="45"/>
        <v/>
      </c>
      <c r="N90" s="89"/>
      <c r="O90" s="93"/>
      <c r="P90" s="65" t="str">
        <f t="shared" si="46"/>
        <v/>
      </c>
      <c r="Q90" s="89"/>
      <c r="R90" s="93"/>
      <c r="S90" s="97" t="str">
        <f t="shared" si="47"/>
        <v/>
      </c>
      <c r="T90" s="22">
        <f t="shared" si="48"/>
        <v>0</v>
      </c>
      <c r="U90" s="17">
        <f t="shared" si="49"/>
        <v>0</v>
      </c>
      <c r="V90" s="17">
        <f t="shared" si="50"/>
        <v>0</v>
      </c>
      <c r="W90" s="55"/>
      <c r="X90" s="55"/>
      <c r="Y90" s="17">
        <f t="shared" si="51"/>
        <v>0</v>
      </c>
      <c r="Z90" s="84">
        <f t="shared" si="52"/>
        <v>0</v>
      </c>
      <c r="AA90" s="89"/>
      <c r="AB90" s="93"/>
      <c r="AC90" s="65" t="str">
        <f t="shared" si="53"/>
        <v/>
      </c>
      <c r="AD90" s="89"/>
      <c r="AE90" s="93"/>
      <c r="AF90" s="65" t="str">
        <f t="shared" si="54"/>
        <v/>
      </c>
      <c r="AG90" s="89"/>
      <c r="AH90" s="93"/>
      <c r="AI90" s="65" t="str">
        <f t="shared" si="41"/>
        <v/>
      </c>
      <c r="AJ90" s="178"/>
      <c r="AK90" s="179"/>
      <c r="AL90" s="97" t="str">
        <f t="shared" si="55"/>
        <v/>
      </c>
      <c r="AM90" s="89"/>
      <c r="AN90" s="93"/>
      <c r="AO90" s="97" t="str">
        <f t="shared" si="58"/>
        <v/>
      </c>
      <c r="AP90" s="89"/>
      <c r="AQ90" s="93"/>
      <c r="AR90" s="97" t="str">
        <f t="shared" si="56"/>
        <v/>
      </c>
      <c r="AS90" s="89"/>
      <c r="AT90" s="93"/>
      <c r="AU90" s="330" t="str">
        <f t="shared" si="57"/>
        <v/>
      </c>
      <c r="AV90" s="340"/>
      <c r="AW90" s="341"/>
      <c r="AX90" s="365"/>
      <c r="AY90" s="340"/>
      <c r="AZ90" s="341"/>
      <c r="BA90" s="111"/>
      <c r="BB90" s="111"/>
      <c r="BC90" s="271"/>
      <c r="BD90" s="356"/>
      <c r="BE90" s="111"/>
      <c r="BF90" s="271"/>
      <c r="BG90" s="356"/>
      <c r="BH90" s="111"/>
      <c r="BI90" s="271"/>
      <c r="BJ90" s="356"/>
      <c r="BK90" s="341"/>
      <c r="BL90" s="331"/>
      <c r="BM90" s="21"/>
      <c r="BN90" s="21"/>
      <c r="BO90" s="21"/>
      <c r="BP90" s="21"/>
      <c r="BQ90" s="21"/>
    </row>
    <row r="91" spans="1:69" ht="15.75" customHeight="1" thickBot="1" x14ac:dyDescent="0.35">
      <c r="A91" s="24">
        <v>12</v>
      </c>
      <c r="B91" s="201" t="s">
        <v>20</v>
      </c>
      <c r="C91" s="8">
        <f t="shared" si="42"/>
        <v>45247</v>
      </c>
      <c r="D91" s="62">
        <v>45247</v>
      </c>
      <c r="E91" s="94"/>
      <c r="F91" s="95"/>
      <c r="G91" s="65" t="str">
        <f t="shared" si="43"/>
        <v/>
      </c>
      <c r="H91" s="94"/>
      <c r="I91" s="95"/>
      <c r="J91" s="65" t="str">
        <f t="shared" si="44"/>
        <v/>
      </c>
      <c r="K91" s="94"/>
      <c r="L91" s="95"/>
      <c r="M91" s="65" t="str">
        <f t="shared" si="45"/>
        <v/>
      </c>
      <c r="N91" s="92" t="s">
        <v>24</v>
      </c>
      <c r="O91" s="388" t="s">
        <v>207</v>
      </c>
      <c r="P91" s="65">
        <f t="shared" si="46"/>
        <v>1</v>
      </c>
      <c r="Q91" s="89" t="s">
        <v>42</v>
      </c>
      <c r="R91" s="93" t="s">
        <v>43</v>
      </c>
      <c r="S91" s="97" t="str">
        <f t="shared" si="47"/>
        <v/>
      </c>
      <c r="T91" s="22">
        <f t="shared" si="48"/>
        <v>1</v>
      </c>
      <c r="U91" s="17">
        <f t="shared" si="49"/>
        <v>0</v>
      </c>
      <c r="V91" s="17">
        <f t="shared" si="50"/>
        <v>1</v>
      </c>
      <c r="W91" s="55"/>
      <c r="X91" s="55"/>
      <c r="Y91" s="17">
        <f t="shared" si="51"/>
        <v>0</v>
      </c>
      <c r="Z91" s="84">
        <f t="shared" si="52"/>
        <v>0</v>
      </c>
      <c r="AA91" s="92"/>
      <c r="AB91" s="90"/>
      <c r="AC91" s="65" t="str">
        <f t="shared" si="53"/>
        <v/>
      </c>
      <c r="AD91" s="89"/>
      <c r="AE91" s="93"/>
      <c r="AF91" s="65" t="str">
        <f t="shared" si="54"/>
        <v/>
      </c>
      <c r="AG91" s="89"/>
      <c r="AH91" s="93"/>
      <c r="AI91" s="65" t="str">
        <f t="shared" si="41"/>
        <v/>
      </c>
      <c r="AJ91" s="180"/>
      <c r="AK91" s="179"/>
      <c r="AL91" s="97" t="str">
        <f t="shared" si="55"/>
        <v/>
      </c>
      <c r="AM91" s="92"/>
      <c r="AN91" s="93"/>
      <c r="AO91" s="97" t="str">
        <f t="shared" si="58"/>
        <v/>
      </c>
      <c r="AP91" s="89"/>
      <c r="AQ91" s="93"/>
      <c r="AR91" s="97" t="str">
        <f t="shared" si="56"/>
        <v/>
      </c>
      <c r="AS91" s="89"/>
      <c r="AT91" s="93"/>
      <c r="AU91" s="330" t="str">
        <f t="shared" si="57"/>
        <v/>
      </c>
      <c r="AV91" s="340"/>
      <c r="AW91" s="341"/>
      <c r="AX91" s="365"/>
      <c r="AY91" s="340"/>
      <c r="AZ91" s="341"/>
      <c r="BA91" s="111"/>
      <c r="BB91" s="111"/>
      <c r="BC91" s="271"/>
      <c r="BD91" s="356"/>
      <c r="BE91" s="111"/>
      <c r="BF91" s="271"/>
      <c r="BG91" s="356"/>
      <c r="BH91" s="111"/>
      <c r="BI91" s="271"/>
      <c r="BJ91" s="356"/>
      <c r="BK91" s="341"/>
      <c r="BL91" s="331"/>
      <c r="BM91" s="21"/>
      <c r="BN91" s="21"/>
      <c r="BO91" s="21"/>
      <c r="BP91" s="21"/>
      <c r="BQ91" s="21"/>
    </row>
    <row r="92" spans="1:69" ht="15.75" customHeight="1" thickBot="1" x14ac:dyDescent="0.35">
      <c r="A92" s="24">
        <v>12</v>
      </c>
      <c r="B92" s="201" t="s">
        <v>21</v>
      </c>
      <c r="C92" s="8">
        <f t="shared" si="42"/>
        <v>45248</v>
      </c>
      <c r="D92" s="62">
        <v>45248</v>
      </c>
      <c r="E92" s="94"/>
      <c r="F92" s="95"/>
      <c r="G92" s="65" t="str">
        <f t="shared" si="43"/>
        <v/>
      </c>
      <c r="H92" s="94"/>
      <c r="I92" s="95"/>
      <c r="J92" s="65" t="str">
        <f t="shared" si="44"/>
        <v/>
      </c>
      <c r="K92" s="94"/>
      <c r="L92" s="95"/>
      <c r="M92" s="65" t="str">
        <f t="shared" si="45"/>
        <v/>
      </c>
      <c r="N92" s="89"/>
      <c r="O92" s="93"/>
      <c r="P92" s="65" t="str">
        <f t="shared" si="46"/>
        <v/>
      </c>
      <c r="Q92" s="89"/>
      <c r="R92" s="302"/>
      <c r="S92" s="97" t="str">
        <f t="shared" si="47"/>
        <v/>
      </c>
      <c r="T92" s="22">
        <f t="shared" si="48"/>
        <v>0</v>
      </c>
      <c r="U92" s="17">
        <f t="shared" si="49"/>
        <v>0</v>
      </c>
      <c r="V92" s="17">
        <f t="shared" si="50"/>
        <v>0</v>
      </c>
      <c r="W92" s="55"/>
      <c r="X92" s="55"/>
      <c r="Y92" s="17">
        <f t="shared" si="51"/>
        <v>0</v>
      </c>
      <c r="Z92" s="84">
        <f t="shared" si="52"/>
        <v>0</v>
      </c>
      <c r="AA92" s="89" t="s">
        <v>35</v>
      </c>
      <c r="AB92" s="93" t="s">
        <v>281</v>
      </c>
      <c r="AC92" s="65" t="str">
        <f t="shared" si="53"/>
        <v/>
      </c>
      <c r="AD92" s="181"/>
      <c r="AE92" s="90"/>
      <c r="AF92" s="65" t="str">
        <f t="shared" si="54"/>
        <v/>
      </c>
      <c r="AG92" s="89" t="s">
        <v>315</v>
      </c>
      <c r="AH92" s="93" t="s">
        <v>316</v>
      </c>
      <c r="AI92" s="65" t="str">
        <f t="shared" si="41"/>
        <v/>
      </c>
      <c r="AJ92" s="178" t="s">
        <v>32</v>
      </c>
      <c r="AK92" s="179" t="s">
        <v>357</v>
      </c>
      <c r="AL92" s="97" t="str">
        <f t="shared" si="55"/>
        <v/>
      </c>
      <c r="AM92" s="181"/>
      <c r="AN92" s="93"/>
      <c r="AO92" s="97" t="str">
        <f t="shared" si="58"/>
        <v/>
      </c>
      <c r="AP92" s="89"/>
      <c r="AQ92" s="93"/>
      <c r="AR92" s="97" t="str">
        <f t="shared" si="56"/>
        <v/>
      </c>
      <c r="AS92" s="89"/>
      <c r="AT92" s="90"/>
      <c r="AU92" s="330" t="str">
        <f t="shared" si="57"/>
        <v/>
      </c>
      <c r="AV92" s="340"/>
      <c r="AW92" s="341"/>
      <c r="AX92" s="365"/>
      <c r="AY92" s="342"/>
      <c r="AZ92" s="343"/>
      <c r="BA92" s="151"/>
      <c r="BB92" s="151"/>
      <c r="BC92" s="271"/>
      <c r="BD92" s="356"/>
      <c r="BE92" s="111"/>
      <c r="BF92" s="357"/>
      <c r="BG92" s="358"/>
      <c r="BH92" s="111"/>
      <c r="BI92" s="271"/>
      <c r="BJ92" s="356"/>
      <c r="BK92" s="341"/>
      <c r="BL92" s="331"/>
      <c r="BM92" s="21"/>
      <c r="BN92" s="21"/>
      <c r="BO92" s="21"/>
      <c r="BP92" s="21"/>
      <c r="BQ92" s="21"/>
    </row>
    <row r="93" spans="1:69" ht="15.75" customHeight="1" thickBot="1" x14ac:dyDescent="0.35">
      <c r="A93" s="24">
        <v>12</v>
      </c>
      <c r="B93" s="201" t="s">
        <v>22</v>
      </c>
      <c r="C93" s="8">
        <f t="shared" si="42"/>
        <v>45249</v>
      </c>
      <c r="D93" s="62">
        <v>45249</v>
      </c>
      <c r="E93" s="94"/>
      <c r="F93" s="95"/>
      <c r="G93" s="65" t="str">
        <f t="shared" si="43"/>
        <v/>
      </c>
      <c r="H93" s="94"/>
      <c r="I93" s="95"/>
      <c r="J93" s="65" t="str">
        <f t="shared" si="44"/>
        <v/>
      </c>
      <c r="K93" s="94"/>
      <c r="L93" s="95"/>
      <c r="M93" s="65" t="str">
        <f t="shared" si="45"/>
        <v/>
      </c>
      <c r="N93" s="89"/>
      <c r="O93" s="90"/>
      <c r="P93" s="65" t="str">
        <f t="shared" si="46"/>
        <v/>
      </c>
      <c r="Q93" s="89"/>
      <c r="R93" s="90"/>
      <c r="S93" s="97" t="str">
        <f t="shared" si="47"/>
        <v/>
      </c>
      <c r="T93" s="22">
        <f t="shared" si="48"/>
        <v>0</v>
      </c>
      <c r="U93" s="17">
        <f t="shared" si="49"/>
        <v>3</v>
      </c>
      <c r="V93" s="17">
        <f t="shared" si="50"/>
        <v>3</v>
      </c>
      <c r="W93" s="55"/>
      <c r="X93" s="55"/>
      <c r="Y93" s="17">
        <f t="shared" si="51"/>
        <v>3</v>
      </c>
      <c r="Z93" s="84">
        <f t="shared" si="52"/>
        <v>1</v>
      </c>
      <c r="AA93" s="89"/>
      <c r="AB93" s="93"/>
      <c r="AC93" s="65" t="str">
        <f t="shared" si="53"/>
        <v/>
      </c>
      <c r="AD93" s="181" t="s">
        <v>172</v>
      </c>
      <c r="AE93" s="386" t="s">
        <v>295</v>
      </c>
      <c r="AF93" s="65">
        <f t="shared" si="54"/>
        <v>1</v>
      </c>
      <c r="AG93" s="89" t="s">
        <v>315</v>
      </c>
      <c r="AH93" s="93" t="s">
        <v>316</v>
      </c>
      <c r="AI93" s="65" t="str">
        <f t="shared" si="41"/>
        <v/>
      </c>
      <c r="AJ93" s="178"/>
      <c r="AK93" s="179"/>
      <c r="AL93" s="97" t="str">
        <f t="shared" si="55"/>
        <v/>
      </c>
      <c r="AM93" s="89" t="s">
        <v>36</v>
      </c>
      <c r="AN93" s="93" t="s">
        <v>381</v>
      </c>
      <c r="AO93" s="97" t="str">
        <f t="shared" si="58"/>
        <v/>
      </c>
      <c r="AP93" s="92" t="s">
        <v>26</v>
      </c>
      <c r="AQ93" s="328" t="s">
        <v>404</v>
      </c>
      <c r="AR93" s="97">
        <f t="shared" si="56"/>
        <v>2</v>
      </c>
      <c r="AS93" s="92" t="s">
        <v>172</v>
      </c>
      <c r="AT93" s="328" t="s">
        <v>422</v>
      </c>
      <c r="AU93" s="330">
        <f t="shared" si="57"/>
        <v>1</v>
      </c>
      <c r="AV93" s="340"/>
      <c r="AW93" s="341"/>
      <c r="AX93" s="365"/>
      <c r="AY93" s="340"/>
      <c r="AZ93" s="341"/>
      <c r="BA93" s="111"/>
      <c r="BB93" s="111"/>
      <c r="BC93" s="271"/>
      <c r="BD93" s="356"/>
      <c r="BE93" s="111"/>
      <c r="BF93" s="271"/>
      <c r="BG93" s="356"/>
      <c r="BH93" s="111"/>
      <c r="BI93" s="271"/>
      <c r="BJ93" s="356"/>
      <c r="BK93" s="341"/>
      <c r="BL93" s="331"/>
      <c r="BM93" s="21"/>
      <c r="BN93" s="21"/>
      <c r="BO93" s="21"/>
      <c r="BP93" s="21"/>
      <c r="BQ93" s="21"/>
    </row>
    <row r="94" spans="1:69" ht="15.75" hidden="1" customHeight="1" thickBot="1" x14ac:dyDescent="0.35">
      <c r="C94" s="81">
        <f t="shared" si="42"/>
        <v>45250</v>
      </c>
      <c r="D94" s="62">
        <v>45250</v>
      </c>
      <c r="E94" s="94"/>
      <c r="F94" s="95"/>
      <c r="G94" s="65" t="str">
        <f t="shared" si="43"/>
        <v/>
      </c>
      <c r="H94" s="94"/>
      <c r="I94" s="95"/>
      <c r="J94" s="65" t="str">
        <f t="shared" si="44"/>
        <v/>
      </c>
      <c r="K94" s="94"/>
      <c r="L94" s="95"/>
      <c r="M94" s="65" t="str">
        <f t="shared" si="45"/>
        <v/>
      </c>
      <c r="N94" s="89"/>
      <c r="O94" s="93"/>
      <c r="P94" s="65" t="str">
        <f t="shared" si="46"/>
        <v/>
      </c>
      <c r="Q94" s="89"/>
      <c r="R94" s="93"/>
      <c r="S94" s="97" t="str">
        <f t="shared" si="47"/>
        <v/>
      </c>
      <c r="T94" s="22">
        <f t="shared" si="48"/>
        <v>0</v>
      </c>
      <c r="U94" s="17">
        <f t="shared" si="49"/>
        <v>0</v>
      </c>
      <c r="V94" s="17">
        <f t="shared" si="50"/>
        <v>0</v>
      </c>
      <c r="W94" s="55"/>
      <c r="X94" s="55"/>
      <c r="Y94" s="17">
        <f t="shared" si="51"/>
        <v>0</v>
      </c>
      <c r="Z94" s="84">
        <f t="shared" si="52"/>
        <v>0</v>
      </c>
      <c r="AA94" s="89"/>
      <c r="AB94" s="93"/>
      <c r="AC94" s="65" t="str">
        <f t="shared" si="53"/>
        <v/>
      </c>
      <c r="AD94" s="89"/>
      <c r="AE94" s="93"/>
      <c r="AF94" s="65" t="str">
        <f t="shared" si="54"/>
        <v/>
      </c>
      <c r="AG94" s="89"/>
      <c r="AH94" s="93"/>
      <c r="AI94" s="65" t="str">
        <f t="shared" si="41"/>
        <v/>
      </c>
      <c r="AJ94" s="178"/>
      <c r="AK94" s="179"/>
      <c r="AL94" s="97" t="str">
        <f t="shared" si="55"/>
        <v/>
      </c>
      <c r="AM94" s="89"/>
      <c r="AN94" s="93"/>
      <c r="AO94" s="97" t="str">
        <f t="shared" si="58"/>
        <v/>
      </c>
      <c r="AP94" s="89"/>
      <c r="AQ94" s="93"/>
      <c r="AR94" s="97" t="str">
        <f t="shared" si="56"/>
        <v/>
      </c>
      <c r="AS94" s="89"/>
      <c r="AT94" s="93"/>
      <c r="AU94" s="330" t="str">
        <f t="shared" si="57"/>
        <v/>
      </c>
      <c r="AV94" s="340"/>
      <c r="AW94" s="341"/>
      <c r="AX94" s="365"/>
      <c r="AY94" s="340"/>
      <c r="AZ94" s="341"/>
      <c r="BA94" s="111"/>
      <c r="BB94" s="111"/>
      <c r="BC94" s="271"/>
      <c r="BD94" s="356"/>
      <c r="BE94" s="111"/>
      <c r="BF94" s="271"/>
      <c r="BG94" s="356"/>
      <c r="BH94" s="111"/>
      <c r="BI94" s="271"/>
      <c r="BJ94" s="356"/>
      <c r="BK94" s="341"/>
      <c r="BL94" s="331"/>
      <c r="BM94" s="21"/>
      <c r="BN94" s="21"/>
      <c r="BO94" s="21"/>
      <c r="BP94" s="21"/>
      <c r="BQ94" s="21"/>
    </row>
    <row r="95" spans="1:69" ht="15.75" hidden="1" customHeight="1" thickBot="1" x14ac:dyDescent="0.35">
      <c r="C95" s="81">
        <f t="shared" si="42"/>
        <v>45251</v>
      </c>
      <c r="D95" s="62">
        <v>45251</v>
      </c>
      <c r="E95" s="94"/>
      <c r="F95" s="95"/>
      <c r="G95" s="65" t="str">
        <f t="shared" si="43"/>
        <v/>
      </c>
      <c r="H95" s="94"/>
      <c r="I95" s="95"/>
      <c r="J95" s="65" t="str">
        <f t="shared" si="44"/>
        <v/>
      </c>
      <c r="K95" s="94"/>
      <c r="L95" s="95"/>
      <c r="M95" s="65" t="str">
        <f t="shared" si="45"/>
        <v/>
      </c>
      <c r="N95" s="89"/>
      <c r="O95" s="93"/>
      <c r="P95" s="65" t="str">
        <f t="shared" si="46"/>
        <v/>
      </c>
      <c r="Q95" s="89"/>
      <c r="R95" s="93"/>
      <c r="S95" s="97" t="str">
        <f t="shared" si="47"/>
        <v/>
      </c>
      <c r="T95" s="22">
        <f t="shared" si="48"/>
        <v>0</v>
      </c>
      <c r="U95" s="17">
        <f t="shared" si="49"/>
        <v>0</v>
      </c>
      <c r="V95" s="17">
        <f t="shared" si="50"/>
        <v>0</v>
      </c>
      <c r="W95" s="55"/>
      <c r="X95" s="55"/>
      <c r="Y95" s="17">
        <f t="shared" si="51"/>
        <v>0</v>
      </c>
      <c r="Z95" s="84">
        <f t="shared" si="52"/>
        <v>0</v>
      </c>
      <c r="AA95" s="89"/>
      <c r="AB95" s="93"/>
      <c r="AC95" s="65" t="str">
        <f t="shared" si="53"/>
        <v/>
      </c>
      <c r="AD95" s="89"/>
      <c r="AE95" s="93"/>
      <c r="AF95" s="65" t="str">
        <f t="shared" si="54"/>
        <v/>
      </c>
      <c r="AG95" s="89"/>
      <c r="AH95" s="93"/>
      <c r="AI95" s="65" t="str">
        <f t="shared" si="41"/>
        <v/>
      </c>
      <c r="AJ95" s="178"/>
      <c r="AK95" s="179"/>
      <c r="AL95" s="97" t="str">
        <f t="shared" si="55"/>
        <v/>
      </c>
      <c r="AM95" s="89"/>
      <c r="AN95" s="93"/>
      <c r="AO95" s="97" t="str">
        <f t="shared" si="58"/>
        <v/>
      </c>
      <c r="AP95" s="89"/>
      <c r="AQ95" s="93"/>
      <c r="AR95" s="97" t="str">
        <f t="shared" si="56"/>
        <v/>
      </c>
      <c r="AS95" s="89"/>
      <c r="AT95" s="93"/>
      <c r="AU95" s="330" t="str">
        <f t="shared" si="57"/>
        <v/>
      </c>
      <c r="AV95" s="340"/>
      <c r="AW95" s="341"/>
      <c r="AX95" s="365"/>
      <c r="AY95" s="340"/>
      <c r="AZ95" s="341"/>
      <c r="BA95" s="111"/>
      <c r="BB95" s="111"/>
      <c r="BC95" s="271"/>
      <c r="BD95" s="356"/>
      <c r="BE95" s="111"/>
      <c r="BF95" s="271"/>
      <c r="BG95" s="356"/>
      <c r="BH95" s="111"/>
      <c r="BI95" s="271"/>
      <c r="BJ95" s="356"/>
      <c r="BK95" s="341"/>
      <c r="BL95" s="331"/>
      <c r="BM95" s="21"/>
      <c r="BN95" s="21"/>
      <c r="BO95" s="21"/>
      <c r="BP95" s="21"/>
      <c r="BQ95" s="21"/>
    </row>
    <row r="96" spans="1:69" ht="15.75" hidden="1" customHeight="1" thickBot="1" x14ac:dyDescent="0.35">
      <c r="B96" s="25" t="s">
        <v>34</v>
      </c>
      <c r="C96" s="81">
        <f t="shared" si="42"/>
        <v>45252</v>
      </c>
      <c r="D96" s="62">
        <v>45252</v>
      </c>
      <c r="E96" s="94"/>
      <c r="F96" s="95"/>
      <c r="G96" s="65" t="str">
        <f t="shared" si="43"/>
        <v/>
      </c>
      <c r="H96" s="94"/>
      <c r="I96" s="95"/>
      <c r="J96" s="65" t="str">
        <f t="shared" si="44"/>
        <v/>
      </c>
      <c r="K96" s="94"/>
      <c r="L96" s="95"/>
      <c r="M96" s="65" t="str">
        <f t="shared" si="45"/>
        <v/>
      </c>
      <c r="N96" s="89"/>
      <c r="O96" s="93"/>
      <c r="P96" s="65" t="str">
        <f t="shared" si="46"/>
        <v/>
      </c>
      <c r="Q96" s="89"/>
      <c r="R96" s="93"/>
      <c r="S96" s="97" t="str">
        <f t="shared" si="47"/>
        <v/>
      </c>
      <c r="T96" s="22">
        <f t="shared" si="48"/>
        <v>0</v>
      </c>
      <c r="U96" s="17">
        <f t="shared" si="49"/>
        <v>0</v>
      </c>
      <c r="V96" s="17">
        <f t="shared" si="50"/>
        <v>0</v>
      </c>
      <c r="W96" s="55"/>
      <c r="X96" s="55"/>
      <c r="Y96" s="17">
        <f t="shared" si="51"/>
        <v>0</v>
      </c>
      <c r="Z96" s="84">
        <f t="shared" si="52"/>
        <v>0</v>
      </c>
      <c r="AA96" s="89"/>
      <c r="AB96" s="93"/>
      <c r="AC96" s="65" t="str">
        <f t="shared" si="53"/>
        <v/>
      </c>
      <c r="AD96" s="89"/>
      <c r="AE96" s="93"/>
      <c r="AF96" s="65" t="str">
        <f t="shared" si="54"/>
        <v/>
      </c>
      <c r="AG96" s="89"/>
      <c r="AH96" s="93"/>
      <c r="AI96" s="65" t="str">
        <f t="shared" si="41"/>
        <v/>
      </c>
      <c r="AJ96" s="178"/>
      <c r="AK96" s="179"/>
      <c r="AL96" s="97" t="str">
        <f t="shared" si="55"/>
        <v/>
      </c>
      <c r="AM96" s="89"/>
      <c r="AN96" s="93"/>
      <c r="AO96" s="97" t="str">
        <f t="shared" si="58"/>
        <v/>
      </c>
      <c r="AP96" s="89"/>
      <c r="AQ96" s="93"/>
      <c r="AR96" s="97" t="str">
        <f t="shared" si="56"/>
        <v/>
      </c>
      <c r="AS96" s="89"/>
      <c r="AT96" s="93"/>
      <c r="AU96" s="330" t="str">
        <f t="shared" si="57"/>
        <v/>
      </c>
      <c r="AV96" s="340"/>
      <c r="AW96" s="341"/>
      <c r="AX96" s="365"/>
      <c r="AY96" s="340"/>
      <c r="AZ96" s="341"/>
      <c r="BA96" s="111"/>
      <c r="BB96" s="111"/>
      <c r="BC96" s="271"/>
      <c r="BD96" s="356"/>
      <c r="BE96" s="111"/>
      <c r="BF96" s="271"/>
      <c r="BG96" s="356"/>
      <c r="BH96" s="111"/>
      <c r="BI96" s="271"/>
      <c r="BJ96" s="356"/>
      <c r="BK96" s="341"/>
      <c r="BL96" s="331"/>
      <c r="BM96" s="21"/>
      <c r="BN96" s="21"/>
      <c r="BO96" s="21"/>
      <c r="BP96" s="21"/>
      <c r="BQ96" s="21"/>
    </row>
    <row r="97" spans="1:69" ht="15.75" hidden="1" customHeight="1" thickBot="1" x14ac:dyDescent="0.35">
      <c r="C97" s="81">
        <f t="shared" si="42"/>
        <v>45253</v>
      </c>
      <c r="D97" s="62">
        <v>45253</v>
      </c>
      <c r="E97" s="94"/>
      <c r="F97" s="95"/>
      <c r="G97" s="65" t="str">
        <f t="shared" si="43"/>
        <v/>
      </c>
      <c r="H97" s="94"/>
      <c r="I97" s="95"/>
      <c r="J97" s="65" t="str">
        <f t="shared" si="44"/>
        <v/>
      </c>
      <c r="K97" s="94"/>
      <c r="L97" s="95"/>
      <c r="M97" s="65" t="str">
        <f t="shared" si="45"/>
        <v/>
      </c>
      <c r="N97" s="89"/>
      <c r="O97" s="93"/>
      <c r="P97" s="65" t="str">
        <f t="shared" si="46"/>
        <v/>
      </c>
      <c r="Q97" s="89"/>
      <c r="R97" s="93"/>
      <c r="S97" s="97" t="str">
        <f t="shared" si="47"/>
        <v/>
      </c>
      <c r="T97" s="22">
        <f t="shared" si="48"/>
        <v>0</v>
      </c>
      <c r="U97" s="17">
        <f t="shared" si="49"/>
        <v>0</v>
      </c>
      <c r="V97" s="17">
        <f t="shared" si="50"/>
        <v>0</v>
      </c>
      <c r="W97" s="55"/>
      <c r="X97" s="55"/>
      <c r="Y97" s="17">
        <f t="shared" si="51"/>
        <v>0</v>
      </c>
      <c r="Z97" s="84">
        <f t="shared" si="52"/>
        <v>0</v>
      </c>
      <c r="AA97" s="89"/>
      <c r="AB97" s="93"/>
      <c r="AC97" s="65" t="str">
        <f t="shared" si="53"/>
        <v/>
      </c>
      <c r="AD97" s="89"/>
      <c r="AE97" s="93"/>
      <c r="AF97" s="65" t="str">
        <f t="shared" si="54"/>
        <v/>
      </c>
      <c r="AG97" s="89"/>
      <c r="AH97" s="93"/>
      <c r="AI97" s="65" t="str">
        <f t="shared" si="41"/>
        <v/>
      </c>
      <c r="AJ97" s="178"/>
      <c r="AK97" s="179"/>
      <c r="AL97" s="97" t="str">
        <f t="shared" si="55"/>
        <v/>
      </c>
      <c r="AM97" s="89"/>
      <c r="AN97" s="93"/>
      <c r="AO97" s="97" t="str">
        <f t="shared" si="58"/>
        <v/>
      </c>
      <c r="AP97" s="89"/>
      <c r="AQ97" s="93"/>
      <c r="AR97" s="97" t="str">
        <f t="shared" si="56"/>
        <v/>
      </c>
      <c r="AS97" s="89"/>
      <c r="AT97" s="93"/>
      <c r="AU97" s="330" t="str">
        <f t="shared" si="57"/>
        <v/>
      </c>
      <c r="AV97" s="340"/>
      <c r="AW97" s="341"/>
      <c r="AX97" s="365"/>
      <c r="AY97" s="340"/>
      <c r="AZ97" s="341"/>
      <c r="BA97" s="111"/>
      <c r="BB97" s="111"/>
      <c r="BC97" s="271"/>
      <c r="BD97" s="356"/>
      <c r="BE97" s="111"/>
      <c r="BF97" s="271"/>
      <c r="BG97" s="356"/>
      <c r="BH97" s="111"/>
      <c r="BI97" s="271"/>
      <c r="BJ97" s="356"/>
      <c r="BK97" s="341"/>
      <c r="BL97" s="331"/>
      <c r="BM97" s="21"/>
      <c r="BN97" s="21"/>
      <c r="BO97" s="21"/>
      <c r="BP97" s="21"/>
      <c r="BQ97" s="21"/>
    </row>
    <row r="98" spans="1:69" ht="15.75" customHeight="1" thickBot="1" x14ac:dyDescent="0.35">
      <c r="A98">
        <f>A91+1</f>
        <v>13</v>
      </c>
      <c r="B98" s="51" t="s">
        <v>20</v>
      </c>
      <c r="C98" s="81">
        <f t="shared" si="42"/>
        <v>45254</v>
      </c>
      <c r="D98" s="62">
        <v>45254</v>
      </c>
      <c r="E98" s="94"/>
      <c r="F98" s="95"/>
      <c r="G98" s="65" t="str">
        <f t="shared" si="43"/>
        <v/>
      </c>
      <c r="H98" s="94"/>
      <c r="I98" s="95"/>
      <c r="J98" s="65" t="str">
        <f t="shared" si="44"/>
        <v/>
      </c>
      <c r="K98" s="94"/>
      <c r="L98" s="95"/>
      <c r="M98" s="65" t="str">
        <f t="shared" si="45"/>
        <v/>
      </c>
      <c r="N98" s="92" t="s">
        <v>24</v>
      </c>
      <c r="O98" s="328" t="s">
        <v>208</v>
      </c>
      <c r="P98" s="65">
        <f t="shared" si="46"/>
        <v>1</v>
      </c>
      <c r="Q98" s="92" t="s">
        <v>24</v>
      </c>
      <c r="R98" s="328" t="s">
        <v>229</v>
      </c>
      <c r="S98" s="97">
        <f t="shared" si="47"/>
        <v>3</v>
      </c>
      <c r="T98" s="22">
        <f t="shared" si="48"/>
        <v>2</v>
      </c>
      <c r="U98" s="17">
        <f t="shared" si="49"/>
        <v>2</v>
      </c>
      <c r="V98" s="17">
        <f t="shared" si="50"/>
        <v>4</v>
      </c>
      <c r="W98" s="55"/>
      <c r="X98" s="55"/>
      <c r="Y98" s="17">
        <f t="shared" si="51"/>
        <v>2</v>
      </c>
      <c r="Z98" s="84">
        <f t="shared" si="52"/>
        <v>0</v>
      </c>
      <c r="AA98" s="92" t="s">
        <v>24</v>
      </c>
      <c r="AB98" s="328" t="s">
        <v>282</v>
      </c>
      <c r="AC98" s="65">
        <f t="shared" si="53"/>
        <v>3</v>
      </c>
      <c r="AD98" s="89"/>
      <c r="AE98" s="93"/>
      <c r="AF98" s="65" t="str">
        <f t="shared" si="54"/>
        <v/>
      </c>
      <c r="AG98" s="92"/>
      <c r="AH98" s="93"/>
      <c r="AI98" s="65" t="str">
        <f t="shared" si="41"/>
        <v/>
      </c>
      <c r="AJ98" s="180" t="s">
        <v>24</v>
      </c>
      <c r="AK98" s="401" t="s">
        <v>358</v>
      </c>
      <c r="AL98" s="97">
        <f t="shared" si="55"/>
        <v>2</v>
      </c>
      <c r="AM98" s="89"/>
      <c r="AN98" s="93"/>
      <c r="AO98" s="97" t="str">
        <f t="shared" si="58"/>
        <v/>
      </c>
      <c r="AP98" s="92"/>
      <c r="AQ98" s="93"/>
      <c r="AR98" s="97" t="str">
        <f t="shared" si="56"/>
        <v/>
      </c>
      <c r="AS98" s="89"/>
      <c r="AT98" s="93"/>
      <c r="AU98" s="330" t="str">
        <f t="shared" si="57"/>
        <v/>
      </c>
      <c r="AV98" s="340"/>
      <c r="AW98" s="341"/>
      <c r="AX98" s="365"/>
      <c r="AY98" s="340"/>
      <c r="AZ98" s="341"/>
      <c r="BA98" s="111"/>
      <c r="BB98" s="111"/>
      <c r="BC98" s="271"/>
      <c r="BD98" s="356"/>
      <c r="BE98" s="111"/>
      <c r="BF98" s="271"/>
      <c r="BG98" s="356"/>
      <c r="BH98" s="111"/>
      <c r="BI98" s="271"/>
      <c r="BJ98" s="356"/>
      <c r="BK98" s="341"/>
      <c r="BL98" s="331"/>
      <c r="BM98" s="21"/>
      <c r="BN98" s="21"/>
      <c r="BO98" s="21"/>
      <c r="BP98" s="21"/>
      <c r="BQ98" s="21"/>
    </row>
    <row r="99" spans="1:69" ht="15.75" customHeight="1" thickBot="1" x14ac:dyDescent="0.35">
      <c r="A99">
        <f t="shared" ref="A99:A162" si="59">A92+1</f>
        <v>13</v>
      </c>
      <c r="B99" s="51" t="s">
        <v>21</v>
      </c>
      <c r="C99" s="81">
        <f t="shared" si="42"/>
        <v>45255</v>
      </c>
      <c r="D99" s="62">
        <v>45255</v>
      </c>
      <c r="E99" s="94"/>
      <c r="F99" s="95"/>
      <c r="G99" s="65" t="str">
        <f t="shared" si="43"/>
        <v/>
      </c>
      <c r="H99" s="94"/>
      <c r="I99" s="95"/>
      <c r="J99" s="65" t="str">
        <f t="shared" si="44"/>
        <v/>
      </c>
      <c r="K99" s="94"/>
      <c r="L99" s="95"/>
      <c r="M99" s="65" t="str">
        <f t="shared" si="45"/>
        <v/>
      </c>
      <c r="N99" s="89"/>
      <c r="O99" s="93"/>
      <c r="P99" s="65" t="str">
        <f t="shared" si="46"/>
        <v/>
      </c>
      <c r="Q99" s="89"/>
      <c r="R99" s="93"/>
      <c r="S99" s="97" t="str">
        <f t="shared" si="47"/>
        <v/>
      </c>
      <c r="T99" s="22">
        <f t="shared" si="48"/>
        <v>0</v>
      </c>
      <c r="U99" s="17">
        <f t="shared" si="49"/>
        <v>0</v>
      </c>
      <c r="V99" s="17">
        <f t="shared" si="50"/>
        <v>0</v>
      </c>
      <c r="W99" s="55"/>
      <c r="X99" s="55"/>
      <c r="Y99" s="17">
        <f t="shared" si="51"/>
        <v>0</v>
      </c>
      <c r="Z99" s="84">
        <f t="shared" si="52"/>
        <v>0</v>
      </c>
      <c r="AA99" s="89"/>
      <c r="AB99" s="93"/>
      <c r="AC99" s="65" t="str">
        <f t="shared" si="53"/>
        <v/>
      </c>
      <c r="AD99" s="89"/>
      <c r="AE99" s="93"/>
      <c r="AF99" s="65" t="str">
        <f t="shared" si="54"/>
        <v/>
      </c>
      <c r="AG99" s="89"/>
      <c r="AH99" s="90"/>
      <c r="AI99" s="65" t="str">
        <f t="shared" si="41"/>
        <v/>
      </c>
      <c r="AJ99" s="178"/>
      <c r="AK99" s="179"/>
      <c r="AL99" s="97" t="str">
        <f t="shared" si="55"/>
        <v/>
      </c>
      <c r="AM99" s="89"/>
      <c r="AN99" s="260"/>
      <c r="AO99" s="97" t="str">
        <f t="shared" si="58"/>
        <v/>
      </c>
      <c r="AP99" s="89"/>
      <c r="AQ99" s="93"/>
      <c r="AR99" s="97" t="str">
        <f t="shared" si="56"/>
        <v/>
      </c>
      <c r="AS99" s="89"/>
      <c r="AT99" s="93"/>
      <c r="AU99" s="330" t="str">
        <f t="shared" si="57"/>
        <v/>
      </c>
      <c r="AV99" s="342"/>
      <c r="AW99" s="343"/>
      <c r="AX99" s="365"/>
      <c r="AY99" s="342"/>
      <c r="AZ99" s="343"/>
      <c r="BA99" s="151"/>
      <c r="BB99" s="151"/>
      <c r="BC99" s="357"/>
      <c r="BD99" s="358"/>
      <c r="BE99" s="111"/>
      <c r="BF99" s="357"/>
      <c r="BG99" s="358"/>
      <c r="BH99" s="111"/>
      <c r="BI99" s="357"/>
      <c r="BJ99" s="358"/>
      <c r="BK99" s="341"/>
      <c r="BL99" s="331"/>
      <c r="BM99" s="21"/>
      <c r="BN99" s="21"/>
      <c r="BO99" s="21"/>
      <c r="BP99" s="21"/>
      <c r="BQ99" s="21"/>
    </row>
    <row r="100" spans="1:69" ht="15.75" customHeight="1" thickBot="1" x14ac:dyDescent="0.35">
      <c r="A100">
        <f t="shared" si="59"/>
        <v>13</v>
      </c>
      <c r="B100" s="51" t="s">
        <v>22</v>
      </c>
      <c r="C100" s="81">
        <f t="shared" si="42"/>
        <v>45256</v>
      </c>
      <c r="D100" s="62">
        <v>45256</v>
      </c>
      <c r="E100" s="96"/>
      <c r="F100" s="95"/>
      <c r="G100" s="65" t="str">
        <f t="shared" si="43"/>
        <v/>
      </c>
      <c r="H100" s="96"/>
      <c r="I100" s="95"/>
      <c r="J100" s="65" t="str">
        <f t="shared" si="44"/>
        <v/>
      </c>
      <c r="K100" s="94"/>
      <c r="L100" s="95"/>
      <c r="M100" s="65" t="str">
        <f t="shared" si="45"/>
        <v/>
      </c>
      <c r="N100" s="89"/>
      <c r="O100" s="93"/>
      <c r="P100" s="65" t="str">
        <f t="shared" si="46"/>
        <v/>
      </c>
      <c r="Q100" s="89"/>
      <c r="R100" s="93"/>
      <c r="S100" s="97" t="str">
        <f t="shared" si="47"/>
        <v/>
      </c>
      <c r="T100" s="22">
        <f t="shared" si="48"/>
        <v>0</v>
      </c>
      <c r="U100" s="17">
        <f t="shared" si="49"/>
        <v>4</v>
      </c>
      <c r="V100" s="17">
        <f t="shared" si="50"/>
        <v>4</v>
      </c>
      <c r="W100" s="55"/>
      <c r="X100" s="55"/>
      <c r="Y100" s="17">
        <f t="shared" si="51"/>
        <v>4</v>
      </c>
      <c r="Z100" s="84">
        <f t="shared" si="52"/>
        <v>0</v>
      </c>
      <c r="AA100" s="89"/>
      <c r="AB100" s="93"/>
      <c r="AC100" s="65" t="str">
        <f t="shared" si="53"/>
        <v/>
      </c>
      <c r="AD100" s="181" t="s">
        <v>172</v>
      </c>
      <c r="AE100" s="328" t="s">
        <v>300</v>
      </c>
      <c r="AF100" s="65">
        <f t="shared" si="54"/>
        <v>1</v>
      </c>
      <c r="AG100" s="92" t="s">
        <v>172</v>
      </c>
      <c r="AH100" s="328" t="s">
        <v>317</v>
      </c>
      <c r="AI100" s="65">
        <f t="shared" si="41"/>
        <v>2</v>
      </c>
      <c r="AJ100" s="178"/>
      <c r="AK100" s="179"/>
      <c r="AL100" s="97" t="str">
        <f t="shared" si="55"/>
        <v/>
      </c>
      <c r="AM100" s="92" t="s">
        <v>172</v>
      </c>
      <c r="AN100" s="299" t="s">
        <v>382</v>
      </c>
      <c r="AO100" s="97">
        <f t="shared" si="58"/>
        <v>2</v>
      </c>
      <c r="AP100" s="89" t="s">
        <v>157</v>
      </c>
      <c r="AQ100" s="93" t="s">
        <v>405</v>
      </c>
      <c r="AR100" s="97" t="str">
        <f t="shared" si="56"/>
        <v/>
      </c>
      <c r="AS100" s="92" t="s">
        <v>172</v>
      </c>
      <c r="AT100" s="328" t="s">
        <v>423</v>
      </c>
      <c r="AU100" s="330">
        <f t="shared" si="57"/>
        <v>1</v>
      </c>
      <c r="AV100" s="340"/>
      <c r="AW100" s="341"/>
      <c r="AX100" s="365"/>
      <c r="AY100" s="340"/>
      <c r="AZ100" s="341"/>
      <c r="BA100" s="111"/>
      <c r="BB100" s="111"/>
      <c r="BC100" s="271"/>
      <c r="BD100" s="356"/>
      <c r="BE100" s="111"/>
      <c r="BF100" s="271"/>
      <c r="BG100" s="356"/>
      <c r="BH100" s="111"/>
      <c r="BI100" s="271"/>
      <c r="BJ100" s="356"/>
      <c r="BK100" s="341"/>
      <c r="BL100" s="331"/>
      <c r="BM100" s="21"/>
      <c r="BN100" s="21"/>
      <c r="BO100" s="21"/>
      <c r="BP100" s="21"/>
      <c r="BQ100" s="21"/>
    </row>
    <row r="101" spans="1:69" ht="15.75" hidden="1" customHeight="1" thickBot="1" x14ac:dyDescent="0.35">
      <c r="A101">
        <f t="shared" si="59"/>
        <v>1</v>
      </c>
      <c r="B101"/>
      <c r="C101" s="81">
        <f t="shared" si="42"/>
        <v>45257</v>
      </c>
      <c r="D101" s="62">
        <v>45257</v>
      </c>
      <c r="E101" s="94"/>
      <c r="F101" s="95"/>
      <c r="G101" s="65" t="str">
        <f t="shared" si="43"/>
        <v/>
      </c>
      <c r="H101" s="94"/>
      <c r="I101" s="95"/>
      <c r="J101" s="65" t="str">
        <f t="shared" si="44"/>
        <v/>
      </c>
      <c r="K101" s="94"/>
      <c r="L101" s="95"/>
      <c r="M101" s="65" t="str">
        <f t="shared" si="45"/>
        <v/>
      </c>
      <c r="N101" s="89"/>
      <c r="O101" s="93"/>
      <c r="P101" s="65" t="str">
        <f t="shared" si="46"/>
        <v/>
      </c>
      <c r="Q101" s="89"/>
      <c r="R101" s="93"/>
      <c r="S101" s="97" t="str">
        <f t="shared" si="47"/>
        <v/>
      </c>
      <c r="T101" s="22">
        <f t="shared" si="48"/>
        <v>0</v>
      </c>
      <c r="U101" s="17">
        <f t="shared" si="49"/>
        <v>0</v>
      </c>
      <c r="V101" s="17">
        <f t="shared" si="50"/>
        <v>0</v>
      </c>
      <c r="W101" s="55"/>
      <c r="X101" s="55"/>
      <c r="Y101" s="17">
        <f t="shared" si="51"/>
        <v>0</v>
      </c>
      <c r="Z101" s="84">
        <f t="shared" si="52"/>
        <v>0</v>
      </c>
      <c r="AA101" s="89"/>
      <c r="AB101" s="93"/>
      <c r="AC101" s="65" t="str">
        <f t="shared" si="53"/>
        <v/>
      </c>
      <c r="AD101" s="89"/>
      <c r="AE101" s="93"/>
      <c r="AF101" s="65" t="str">
        <f t="shared" si="54"/>
        <v/>
      </c>
      <c r="AG101" s="89"/>
      <c r="AH101" s="93"/>
      <c r="AI101" s="65" t="str">
        <f t="shared" si="41"/>
        <v/>
      </c>
      <c r="AJ101" s="178"/>
      <c r="AK101" s="179"/>
      <c r="AL101" s="97" t="str">
        <f t="shared" si="55"/>
        <v/>
      </c>
      <c r="AM101" s="89"/>
      <c r="AN101" s="93"/>
      <c r="AO101" s="97" t="str">
        <f t="shared" si="58"/>
        <v/>
      </c>
      <c r="AP101" s="89"/>
      <c r="AQ101" s="93"/>
      <c r="AR101" s="97" t="str">
        <f t="shared" si="56"/>
        <v/>
      </c>
      <c r="AS101" s="89"/>
      <c r="AT101" s="93"/>
      <c r="AU101" s="330" t="str">
        <f t="shared" si="57"/>
        <v/>
      </c>
      <c r="AV101" s="340"/>
      <c r="AW101" s="341"/>
      <c r="AX101" s="365"/>
      <c r="AY101" s="340"/>
      <c r="AZ101" s="341"/>
      <c r="BA101" s="111"/>
      <c r="BB101" s="111"/>
      <c r="BC101" s="271"/>
      <c r="BD101" s="356"/>
      <c r="BE101" s="111"/>
      <c r="BF101" s="271"/>
      <c r="BG101" s="356"/>
      <c r="BH101" s="111"/>
      <c r="BI101" s="271"/>
      <c r="BJ101" s="356"/>
      <c r="BK101" s="341"/>
      <c r="BL101" s="331"/>
      <c r="BM101" s="21"/>
      <c r="BN101" s="21"/>
      <c r="BO101" s="21"/>
      <c r="BP101" s="21"/>
      <c r="BQ101" s="21"/>
    </row>
    <row r="102" spans="1:69" ht="15.75" hidden="1" customHeight="1" thickBot="1" x14ac:dyDescent="0.35">
      <c r="A102">
        <f t="shared" si="59"/>
        <v>1</v>
      </c>
      <c r="B102"/>
      <c r="C102" s="81">
        <f t="shared" si="42"/>
        <v>45258</v>
      </c>
      <c r="D102" s="62">
        <v>45258</v>
      </c>
      <c r="E102" s="94"/>
      <c r="F102" s="95"/>
      <c r="G102" s="65" t="str">
        <f t="shared" si="43"/>
        <v/>
      </c>
      <c r="H102" s="94"/>
      <c r="I102" s="95"/>
      <c r="J102" s="65" t="str">
        <f t="shared" si="44"/>
        <v/>
      </c>
      <c r="K102" s="94"/>
      <c r="L102" s="95"/>
      <c r="M102" s="65" t="str">
        <f t="shared" si="45"/>
        <v/>
      </c>
      <c r="N102" s="89"/>
      <c r="O102" s="93"/>
      <c r="P102" s="65" t="str">
        <f t="shared" si="46"/>
        <v/>
      </c>
      <c r="Q102" s="89"/>
      <c r="R102" s="93"/>
      <c r="S102" s="97" t="str">
        <f t="shared" si="47"/>
        <v/>
      </c>
      <c r="T102" s="22">
        <f t="shared" si="48"/>
        <v>0</v>
      </c>
      <c r="U102" s="17">
        <f t="shared" si="49"/>
        <v>0</v>
      </c>
      <c r="V102" s="17">
        <f t="shared" si="50"/>
        <v>0</v>
      </c>
      <c r="W102" s="55"/>
      <c r="X102" s="55"/>
      <c r="Y102" s="17">
        <f t="shared" si="51"/>
        <v>0</v>
      </c>
      <c r="Z102" s="84">
        <f t="shared" si="52"/>
        <v>0</v>
      </c>
      <c r="AA102" s="89"/>
      <c r="AB102" s="93"/>
      <c r="AC102" s="65" t="str">
        <f t="shared" si="53"/>
        <v/>
      </c>
      <c r="AD102" s="89"/>
      <c r="AE102" s="93"/>
      <c r="AF102" s="65" t="str">
        <f t="shared" si="54"/>
        <v/>
      </c>
      <c r="AG102" s="89"/>
      <c r="AH102" s="93"/>
      <c r="AI102" s="65" t="str">
        <f t="shared" si="41"/>
        <v/>
      </c>
      <c r="AJ102" s="178"/>
      <c r="AK102" s="179"/>
      <c r="AL102" s="97" t="str">
        <f t="shared" si="55"/>
        <v/>
      </c>
      <c r="AM102" s="89"/>
      <c r="AN102" s="93"/>
      <c r="AO102" s="97" t="str">
        <f t="shared" si="58"/>
        <v/>
      </c>
      <c r="AP102" s="89"/>
      <c r="AQ102" s="93"/>
      <c r="AR102" s="97" t="str">
        <f t="shared" si="56"/>
        <v/>
      </c>
      <c r="AS102" s="89"/>
      <c r="AT102" s="93"/>
      <c r="AU102" s="330" t="str">
        <f t="shared" si="57"/>
        <v/>
      </c>
      <c r="AV102" s="340"/>
      <c r="AW102" s="341"/>
      <c r="AX102" s="365"/>
      <c r="AY102" s="340"/>
      <c r="AZ102" s="341"/>
      <c r="BA102" s="111"/>
      <c r="BB102" s="111"/>
      <c r="BC102" s="271"/>
      <c r="BD102" s="356"/>
      <c r="BE102" s="111"/>
      <c r="BF102" s="271"/>
      <c r="BG102" s="356"/>
      <c r="BH102" s="111"/>
      <c r="BI102" s="271"/>
      <c r="BJ102" s="356"/>
      <c r="BK102" s="341"/>
      <c r="BL102" s="331"/>
      <c r="BM102" s="21"/>
      <c r="BN102" s="21"/>
      <c r="BO102" s="21"/>
      <c r="BP102" s="21"/>
      <c r="BQ102" s="21"/>
    </row>
    <row r="103" spans="1:69" ht="15.75" hidden="1" customHeight="1" thickBot="1" x14ac:dyDescent="0.35">
      <c r="A103">
        <f t="shared" si="59"/>
        <v>1</v>
      </c>
      <c r="B103" s="51" t="s">
        <v>34</v>
      </c>
      <c r="C103" s="81">
        <f t="shared" si="42"/>
        <v>45259</v>
      </c>
      <c r="D103" s="62">
        <v>45259</v>
      </c>
      <c r="E103" s="94"/>
      <c r="F103" s="95"/>
      <c r="G103" s="65" t="str">
        <f t="shared" si="43"/>
        <v/>
      </c>
      <c r="H103" s="94"/>
      <c r="I103" s="95"/>
      <c r="J103" s="65" t="str">
        <f t="shared" si="44"/>
        <v/>
      </c>
      <c r="K103" s="94"/>
      <c r="L103" s="95"/>
      <c r="M103" s="65" t="str">
        <f t="shared" si="45"/>
        <v/>
      </c>
      <c r="N103" s="89"/>
      <c r="O103" s="93"/>
      <c r="P103" s="65" t="str">
        <f t="shared" si="46"/>
        <v/>
      </c>
      <c r="Q103" s="89"/>
      <c r="R103" s="93"/>
      <c r="S103" s="97" t="str">
        <f t="shared" si="47"/>
        <v/>
      </c>
      <c r="T103" s="22">
        <f t="shared" si="48"/>
        <v>0</v>
      </c>
      <c r="U103" s="17">
        <f t="shared" si="49"/>
        <v>0</v>
      </c>
      <c r="V103" s="17">
        <f t="shared" si="50"/>
        <v>0</v>
      </c>
      <c r="W103" s="55"/>
      <c r="X103" s="55"/>
      <c r="Y103" s="17">
        <f t="shared" si="51"/>
        <v>0</v>
      </c>
      <c r="Z103" s="84">
        <f t="shared" si="52"/>
        <v>0</v>
      </c>
      <c r="AA103" s="89"/>
      <c r="AB103" s="93"/>
      <c r="AC103" s="65" t="str">
        <f t="shared" si="53"/>
        <v/>
      </c>
      <c r="AD103" s="89"/>
      <c r="AE103" s="93"/>
      <c r="AF103" s="65" t="str">
        <f t="shared" si="54"/>
        <v/>
      </c>
      <c r="AG103" s="89"/>
      <c r="AH103" s="93"/>
      <c r="AI103" s="65" t="str">
        <f t="shared" si="41"/>
        <v/>
      </c>
      <c r="AJ103" s="178"/>
      <c r="AK103" s="179"/>
      <c r="AL103" s="97" t="str">
        <f t="shared" si="55"/>
        <v/>
      </c>
      <c r="AM103" s="89"/>
      <c r="AN103" s="93"/>
      <c r="AO103" s="97" t="str">
        <f t="shared" si="58"/>
        <v/>
      </c>
      <c r="AP103" s="89"/>
      <c r="AQ103" s="93"/>
      <c r="AR103" s="97" t="str">
        <f t="shared" si="56"/>
        <v/>
      </c>
      <c r="AS103" s="89"/>
      <c r="AT103" s="93"/>
      <c r="AU103" s="330" t="str">
        <f t="shared" si="57"/>
        <v/>
      </c>
      <c r="AV103" s="340"/>
      <c r="AW103" s="341"/>
      <c r="AX103" s="365"/>
      <c r="AY103" s="340"/>
      <c r="AZ103" s="341"/>
      <c r="BA103" s="111"/>
      <c r="BB103" s="111"/>
      <c r="BC103" s="271"/>
      <c r="BD103" s="356"/>
      <c r="BE103" s="111"/>
      <c r="BF103" s="271"/>
      <c r="BG103" s="356"/>
      <c r="BH103" s="111"/>
      <c r="BI103" s="271"/>
      <c r="BJ103" s="356"/>
      <c r="BK103" s="341"/>
      <c r="BL103" s="331"/>
      <c r="BM103" s="21"/>
      <c r="BN103" s="21"/>
      <c r="BO103" s="21"/>
      <c r="BP103" s="21"/>
      <c r="BQ103" s="21"/>
    </row>
    <row r="104" spans="1:69" ht="15.75" hidden="1" customHeight="1" thickBot="1" x14ac:dyDescent="0.35">
      <c r="A104">
        <f t="shared" si="59"/>
        <v>1</v>
      </c>
      <c r="B104"/>
      <c r="C104" s="81">
        <f t="shared" si="42"/>
        <v>45260</v>
      </c>
      <c r="D104" s="62">
        <v>45260</v>
      </c>
      <c r="E104" s="94"/>
      <c r="F104" s="95"/>
      <c r="G104" s="65" t="str">
        <f t="shared" si="43"/>
        <v/>
      </c>
      <c r="H104" s="94"/>
      <c r="I104" s="95"/>
      <c r="J104" s="65" t="str">
        <f t="shared" si="44"/>
        <v/>
      </c>
      <c r="K104" s="94"/>
      <c r="L104" s="95"/>
      <c r="M104" s="65" t="str">
        <f t="shared" si="45"/>
        <v/>
      </c>
      <c r="N104" s="89"/>
      <c r="O104" s="93"/>
      <c r="P104" s="65" t="str">
        <f t="shared" si="46"/>
        <v/>
      </c>
      <c r="Q104" s="89"/>
      <c r="R104" s="93"/>
      <c r="S104" s="97" t="str">
        <f t="shared" si="47"/>
        <v/>
      </c>
      <c r="T104" s="22">
        <f t="shared" si="48"/>
        <v>0</v>
      </c>
      <c r="U104" s="17">
        <f t="shared" si="49"/>
        <v>0</v>
      </c>
      <c r="V104" s="17">
        <f t="shared" si="50"/>
        <v>0</v>
      </c>
      <c r="W104" s="55"/>
      <c r="X104" s="55"/>
      <c r="Y104" s="17">
        <f t="shared" si="51"/>
        <v>0</v>
      </c>
      <c r="Z104" s="84">
        <f t="shared" si="52"/>
        <v>0</v>
      </c>
      <c r="AA104" s="89"/>
      <c r="AB104" s="93"/>
      <c r="AC104" s="65" t="str">
        <f t="shared" si="53"/>
        <v/>
      </c>
      <c r="AD104" s="89"/>
      <c r="AE104" s="93"/>
      <c r="AF104" s="65" t="str">
        <f t="shared" si="54"/>
        <v/>
      </c>
      <c r="AG104" s="89"/>
      <c r="AH104" s="93"/>
      <c r="AI104" s="65" t="str">
        <f t="shared" si="41"/>
        <v/>
      </c>
      <c r="AJ104" s="178"/>
      <c r="AK104" s="179"/>
      <c r="AL104" s="97" t="str">
        <f t="shared" si="55"/>
        <v/>
      </c>
      <c r="AM104" s="89"/>
      <c r="AN104" s="93"/>
      <c r="AO104" s="97" t="str">
        <f t="shared" si="58"/>
        <v/>
      </c>
      <c r="AP104" s="89"/>
      <c r="AQ104" s="93"/>
      <c r="AR104" s="97" t="str">
        <f t="shared" si="56"/>
        <v/>
      </c>
      <c r="AS104" s="89"/>
      <c r="AT104" s="93"/>
      <c r="AU104" s="330" t="str">
        <f t="shared" si="57"/>
        <v/>
      </c>
      <c r="AV104" s="340"/>
      <c r="AW104" s="341"/>
      <c r="AX104" s="365"/>
      <c r="AY104" s="340"/>
      <c r="AZ104" s="341"/>
      <c r="BA104" s="111"/>
      <c r="BB104" s="111"/>
      <c r="BC104" s="271"/>
      <c r="BD104" s="356"/>
      <c r="BE104" s="111"/>
      <c r="BF104" s="271"/>
      <c r="BG104" s="356"/>
      <c r="BH104" s="111"/>
      <c r="BI104" s="271"/>
      <c r="BJ104" s="356"/>
      <c r="BK104" s="341"/>
      <c r="BL104" s="331"/>
      <c r="BM104" s="21"/>
      <c r="BN104" s="21"/>
      <c r="BO104" s="21"/>
      <c r="BP104" s="21"/>
      <c r="BQ104" s="21"/>
    </row>
    <row r="105" spans="1:69" ht="15.75" customHeight="1" thickBot="1" x14ac:dyDescent="0.35">
      <c r="A105">
        <f t="shared" si="59"/>
        <v>14</v>
      </c>
      <c r="B105" s="201" t="s">
        <v>20</v>
      </c>
      <c r="C105" s="8">
        <f t="shared" si="42"/>
        <v>45261</v>
      </c>
      <c r="D105" s="62">
        <v>45261</v>
      </c>
      <c r="E105" s="94"/>
      <c r="F105" s="95"/>
      <c r="G105" s="65" t="str">
        <f t="shared" si="43"/>
        <v/>
      </c>
      <c r="H105" s="94"/>
      <c r="I105" s="95"/>
      <c r="J105" s="65" t="str">
        <f t="shared" si="44"/>
        <v/>
      </c>
      <c r="K105" s="96"/>
      <c r="L105" s="95"/>
      <c r="M105" s="65" t="str">
        <f t="shared" si="45"/>
        <v/>
      </c>
      <c r="N105" s="89"/>
      <c r="O105" s="93"/>
      <c r="P105" s="65" t="str">
        <f t="shared" si="46"/>
        <v/>
      </c>
      <c r="Q105" s="89"/>
      <c r="R105" s="93"/>
      <c r="S105" s="97" t="str">
        <f t="shared" si="47"/>
        <v/>
      </c>
      <c r="T105" s="22">
        <f t="shared" si="48"/>
        <v>0</v>
      </c>
      <c r="U105" s="17">
        <f t="shared" si="49"/>
        <v>0</v>
      </c>
      <c r="V105" s="17">
        <f t="shared" si="50"/>
        <v>0</v>
      </c>
      <c r="W105" s="55"/>
      <c r="X105" s="55"/>
      <c r="Y105" s="17">
        <f t="shared" si="51"/>
        <v>0</v>
      </c>
      <c r="Z105" s="84">
        <f t="shared" si="52"/>
        <v>0</v>
      </c>
      <c r="AA105" s="89"/>
      <c r="AB105" s="93"/>
      <c r="AC105" s="65" t="str">
        <f t="shared" si="53"/>
        <v/>
      </c>
      <c r="AD105" s="89"/>
      <c r="AE105" s="93"/>
      <c r="AF105" s="65" t="str">
        <f t="shared" si="54"/>
        <v/>
      </c>
      <c r="AG105" s="89"/>
      <c r="AH105" s="90"/>
      <c r="AI105" s="65" t="str">
        <f>IF(LEFT(AH105,1)="8",2,"")</f>
        <v/>
      </c>
      <c r="AJ105" s="92"/>
      <c r="AK105" s="90"/>
      <c r="AL105" s="97" t="str">
        <f t="shared" si="55"/>
        <v/>
      </c>
      <c r="AM105" s="181"/>
      <c r="AN105" s="93"/>
      <c r="AO105" s="97" t="str">
        <f t="shared" si="58"/>
        <v/>
      </c>
      <c r="AP105" s="275"/>
      <c r="AQ105" s="256"/>
      <c r="AR105" s="97" t="str">
        <f t="shared" si="56"/>
        <v/>
      </c>
      <c r="AS105" s="89"/>
      <c r="AT105" s="90"/>
      <c r="AU105" s="330" t="str">
        <f t="shared" si="57"/>
        <v/>
      </c>
      <c r="AV105" s="340"/>
      <c r="AW105" s="341"/>
      <c r="AX105" s="365"/>
      <c r="AY105" s="340"/>
      <c r="AZ105" s="341"/>
      <c r="BA105" s="111"/>
      <c r="BB105" s="111"/>
      <c r="BC105" s="271"/>
      <c r="BD105" s="356"/>
      <c r="BE105" s="111"/>
      <c r="BF105" s="271"/>
      <c r="BG105" s="356"/>
      <c r="BH105" s="111"/>
      <c r="BI105" s="271"/>
      <c r="BJ105" s="356"/>
      <c r="BK105" s="341"/>
      <c r="BL105" s="331"/>
      <c r="BM105" s="21"/>
      <c r="BN105" s="21"/>
      <c r="BO105" s="21"/>
      <c r="BP105" s="21"/>
      <c r="BQ105" s="21"/>
    </row>
    <row r="106" spans="1:69" ht="15.75" customHeight="1" thickBot="1" x14ac:dyDescent="0.35">
      <c r="A106">
        <f t="shared" si="59"/>
        <v>14</v>
      </c>
      <c r="B106" s="201" t="s">
        <v>21</v>
      </c>
      <c r="C106" s="8">
        <f t="shared" si="42"/>
        <v>45262</v>
      </c>
      <c r="D106" s="62">
        <v>45262</v>
      </c>
      <c r="E106" s="94"/>
      <c r="F106" s="95"/>
      <c r="G106" s="65" t="str">
        <f t="shared" si="43"/>
        <v/>
      </c>
      <c r="H106" s="94"/>
      <c r="I106" s="95"/>
      <c r="J106" s="65" t="str">
        <f t="shared" si="44"/>
        <v/>
      </c>
      <c r="K106" s="94"/>
      <c r="L106" s="95"/>
      <c r="M106" s="65" t="str">
        <f t="shared" si="45"/>
        <v/>
      </c>
      <c r="N106" s="412" t="s">
        <v>35</v>
      </c>
      <c r="O106" s="413" t="s">
        <v>209</v>
      </c>
      <c r="P106" s="65" t="str">
        <f t="shared" si="46"/>
        <v/>
      </c>
      <c r="Q106" s="89" t="s">
        <v>54</v>
      </c>
      <c r="R106" s="93" t="s">
        <v>230</v>
      </c>
      <c r="S106" s="97" t="str">
        <f t="shared" si="47"/>
        <v/>
      </c>
      <c r="T106" s="22">
        <f t="shared" si="48"/>
        <v>0</v>
      </c>
      <c r="U106" s="17">
        <f t="shared" si="49"/>
        <v>0</v>
      </c>
      <c r="V106" s="17">
        <f t="shared" si="50"/>
        <v>0</v>
      </c>
      <c r="W106" s="55"/>
      <c r="X106" s="55"/>
      <c r="Y106" s="17">
        <f t="shared" si="51"/>
        <v>0</v>
      </c>
      <c r="Z106" s="84">
        <f t="shared" si="52"/>
        <v>0</v>
      </c>
      <c r="AA106" s="89"/>
      <c r="AB106" s="90"/>
      <c r="AC106" s="65" t="str">
        <f t="shared" si="53"/>
        <v/>
      </c>
      <c r="AD106" s="89"/>
      <c r="AE106" s="93"/>
      <c r="AF106" s="65" t="str">
        <f t="shared" si="54"/>
        <v/>
      </c>
      <c r="AG106" s="89"/>
      <c r="AH106" s="93"/>
      <c r="AI106" s="65" t="str">
        <f t="shared" ref="AI106:AI169" si="60">IF(LEFT(AH106,1)="8",2,"")</f>
        <v/>
      </c>
      <c r="AJ106" s="178"/>
      <c r="AK106" s="179"/>
      <c r="AL106" s="97" t="str">
        <f t="shared" si="55"/>
        <v/>
      </c>
      <c r="AM106" s="89"/>
      <c r="AN106" s="93"/>
      <c r="AO106" s="97" t="str">
        <f t="shared" si="58"/>
        <v/>
      </c>
      <c r="AP106" s="89"/>
      <c r="AQ106" s="93"/>
      <c r="AR106" s="97" t="str">
        <f t="shared" si="56"/>
        <v/>
      </c>
      <c r="AS106" s="89" t="s">
        <v>30</v>
      </c>
      <c r="AT106" s="93" t="s">
        <v>424</v>
      </c>
      <c r="AU106" s="330" t="str">
        <f t="shared" si="57"/>
        <v/>
      </c>
      <c r="AV106" s="346"/>
      <c r="AW106" s="347"/>
      <c r="AX106" s="365"/>
      <c r="AY106" s="340"/>
      <c r="AZ106" s="341"/>
      <c r="BA106" s="153"/>
      <c r="BB106" s="153"/>
      <c r="BC106" s="271"/>
      <c r="BD106" s="356"/>
      <c r="BE106" s="111"/>
      <c r="BF106" s="271"/>
      <c r="BG106" s="356"/>
      <c r="BH106" s="111"/>
      <c r="BI106" s="271"/>
      <c r="BJ106" s="356"/>
      <c r="BK106" s="341"/>
      <c r="BL106" s="331"/>
      <c r="BM106" s="21"/>
      <c r="BN106" s="21"/>
      <c r="BO106" s="21"/>
      <c r="BP106" s="21"/>
      <c r="BQ106" s="21"/>
    </row>
    <row r="107" spans="1:69" ht="15.75" customHeight="1" thickBot="1" x14ac:dyDescent="0.35">
      <c r="A107">
        <f t="shared" si="59"/>
        <v>14</v>
      </c>
      <c r="B107" s="201" t="s">
        <v>22</v>
      </c>
      <c r="C107" s="8">
        <f t="shared" si="42"/>
        <v>45263</v>
      </c>
      <c r="D107" s="62">
        <v>45263</v>
      </c>
      <c r="E107" s="94"/>
      <c r="F107" s="95"/>
      <c r="G107" s="65" t="str">
        <f t="shared" si="43"/>
        <v/>
      </c>
      <c r="H107" s="94"/>
      <c r="I107" s="95"/>
      <c r="J107" s="65" t="str">
        <f t="shared" si="44"/>
        <v/>
      </c>
      <c r="K107" s="94"/>
      <c r="L107" s="95"/>
      <c r="M107" s="65" t="str">
        <f t="shared" si="45"/>
        <v/>
      </c>
      <c r="N107" s="89"/>
      <c r="O107" s="93"/>
      <c r="P107" s="65" t="str">
        <f t="shared" si="46"/>
        <v/>
      </c>
      <c r="Q107" s="89"/>
      <c r="R107" s="93"/>
      <c r="S107" s="97" t="str">
        <f t="shared" si="47"/>
        <v/>
      </c>
      <c r="T107" s="22">
        <f t="shared" si="48"/>
        <v>0</v>
      </c>
      <c r="U107" s="17">
        <f t="shared" si="49"/>
        <v>1</v>
      </c>
      <c r="V107" s="17">
        <f t="shared" si="50"/>
        <v>1</v>
      </c>
      <c r="W107" s="55"/>
      <c r="X107" s="55"/>
      <c r="Y107" s="17">
        <f t="shared" si="51"/>
        <v>1</v>
      </c>
      <c r="Z107" s="84">
        <f t="shared" si="52"/>
        <v>1</v>
      </c>
      <c r="AA107" s="89" t="s">
        <v>278</v>
      </c>
      <c r="AB107" s="93" t="s">
        <v>284</v>
      </c>
      <c r="AC107" s="65" t="str">
        <f t="shared" si="53"/>
        <v/>
      </c>
      <c r="AD107" s="91" t="s">
        <v>26</v>
      </c>
      <c r="AE107" s="93" t="s">
        <v>335</v>
      </c>
      <c r="AF107" s="65" t="str">
        <f t="shared" si="54"/>
        <v/>
      </c>
      <c r="AG107" s="89" t="s">
        <v>318</v>
      </c>
      <c r="AH107" s="93" t="s">
        <v>319</v>
      </c>
      <c r="AI107" s="65" t="str">
        <f t="shared" si="60"/>
        <v/>
      </c>
      <c r="AJ107" s="178" t="s">
        <v>325</v>
      </c>
      <c r="AK107" s="179" t="s">
        <v>359</v>
      </c>
      <c r="AL107" s="97" t="str">
        <f t="shared" si="55"/>
        <v/>
      </c>
      <c r="AM107" s="89" t="s">
        <v>26</v>
      </c>
      <c r="AN107" s="93" t="s">
        <v>383</v>
      </c>
      <c r="AO107" s="97" t="str">
        <f t="shared" si="58"/>
        <v/>
      </c>
      <c r="AP107" s="92" t="s">
        <v>26</v>
      </c>
      <c r="AQ107" s="328" t="s">
        <v>406</v>
      </c>
      <c r="AR107" s="97">
        <f t="shared" si="56"/>
        <v>2</v>
      </c>
      <c r="AS107" s="92"/>
      <c r="AT107" s="93"/>
      <c r="AU107" s="330" t="str">
        <f t="shared" si="57"/>
        <v/>
      </c>
      <c r="AV107" s="340"/>
      <c r="AW107" s="341"/>
      <c r="AX107" s="365"/>
      <c r="AY107" s="340"/>
      <c r="AZ107" s="341"/>
      <c r="BA107" s="111"/>
      <c r="BB107" s="111"/>
      <c r="BC107" s="271"/>
      <c r="BD107" s="356"/>
      <c r="BE107" s="111"/>
      <c r="BF107" s="271"/>
      <c r="BG107" s="356"/>
      <c r="BH107" s="111"/>
      <c r="BI107" s="271"/>
      <c r="BJ107" s="356"/>
      <c r="BK107" s="341"/>
      <c r="BL107" s="331"/>
      <c r="BM107" s="21"/>
      <c r="BN107" s="21"/>
      <c r="BO107" s="21"/>
      <c r="BP107" s="21"/>
      <c r="BQ107" s="21"/>
    </row>
    <row r="108" spans="1:69" ht="15.75" hidden="1" customHeight="1" thickBot="1" x14ac:dyDescent="0.35">
      <c r="A108">
        <f t="shared" si="59"/>
        <v>2</v>
      </c>
      <c r="B108"/>
      <c r="C108" s="81">
        <f t="shared" si="42"/>
        <v>45264</v>
      </c>
      <c r="D108" s="62">
        <v>45264</v>
      </c>
      <c r="E108" s="94"/>
      <c r="F108" s="95"/>
      <c r="G108" s="65" t="str">
        <f t="shared" si="43"/>
        <v/>
      </c>
      <c r="H108" s="94"/>
      <c r="I108" s="95"/>
      <c r="J108" s="65" t="str">
        <f t="shared" si="44"/>
        <v/>
      </c>
      <c r="K108" s="94"/>
      <c r="L108" s="95"/>
      <c r="M108" s="65" t="str">
        <f t="shared" si="45"/>
        <v/>
      </c>
      <c r="N108" s="89"/>
      <c r="O108" s="93"/>
      <c r="P108" s="65" t="str">
        <f t="shared" si="46"/>
        <v/>
      </c>
      <c r="Q108" s="89"/>
      <c r="R108" s="93"/>
      <c r="S108" s="97" t="str">
        <f t="shared" si="47"/>
        <v/>
      </c>
      <c r="T108" s="22">
        <f t="shared" si="48"/>
        <v>0</v>
      </c>
      <c r="U108" s="17">
        <f t="shared" si="49"/>
        <v>0</v>
      </c>
      <c r="V108" s="17">
        <f t="shared" si="50"/>
        <v>0</v>
      </c>
      <c r="W108" s="55"/>
      <c r="X108" s="55"/>
      <c r="Y108" s="17">
        <f t="shared" si="51"/>
        <v>0</v>
      </c>
      <c r="Z108" s="84">
        <f t="shared" si="52"/>
        <v>0</v>
      </c>
      <c r="AA108" s="89"/>
      <c r="AB108" s="93"/>
      <c r="AC108" s="65" t="str">
        <f t="shared" si="53"/>
        <v/>
      </c>
      <c r="AD108" s="89"/>
      <c r="AE108" s="93"/>
      <c r="AF108" s="65" t="str">
        <f t="shared" si="54"/>
        <v/>
      </c>
      <c r="AG108" s="89"/>
      <c r="AH108" s="93"/>
      <c r="AI108" s="65" t="str">
        <f t="shared" si="60"/>
        <v/>
      </c>
      <c r="AJ108" s="178"/>
      <c r="AK108" s="179"/>
      <c r="AL108" s="97" t="str">
        <f t="shared" si="55"/>
        <v/>
      </c>
      <c r="AM108" s="89"/>
      <c r="AN108" s="93"/>
      <c r="AO108" s="97" t="str">
        <f t="shared" si="58"/>
        <v/>
      </c>
      <c r="AP108" s="89"/>
      <c r="AQ108" s="93"/>
      <c r="AR108" s="97" t="str">
        <f t="shared" si="56"/>
        <v/>
      </c>
      <c r="AS108" s="89"/>
      <c r="AT108" s="93"/>
      <c r="AU108" s="330" t="str">
        <f t="shared" si="57"/>
        <v/>
      </c>
      <c r="AV108" s="340"/>
      <c r="AW108" s="341"/>
      <c r="AX108" s="365"/>
      <c r="AY108" s="340"/>
      <c r="AZ108" s="341"/>
      <c r="BA108" s="111"/>
      <c r="BB108" s="111"/>
      <c r="BC108" s="271"/>
      <c r="BD108" s="356"/>
      <c r="BE108" s="111"/>
      <c r="BF108" s="271"/>
      <c r="BG108" s="356"/>
      <c r="BH108" s="111"/>
      <c r="BI108" s="271"/>
      <c r="BJ108" s="356"/>
      <c r="BK108" s="341"/>
      <c r="BL108" s="331"/>
      <c r="BM108" s="21"/>
      <c r="BN108" s="21"/>
      <c r="BO108" s="21"/>
      <c r="BP108" s="21"/>
      <c r="BQ108" s="21"/>
    </row>
    <row r="109" spans="1:69" ht="15.75" hidden="1" customHeight="1" thickBot="1" x14ac:dyDescent="0.35">
      <c r="A109">
        <f t="shared" si="59"/>
        <v>2</v>
      </c>
      <c r="B109"/>
      <c r="C109" s="81">
        <f t="shared" si="42"/>
        <v>45265</v>
      </c>
      <c r="D109" s="62">
        <v>45265</v>
      </c>
      <c r="E109" s="94"/>
      <c r="F109" s="95"/>
      <c r="G109" s="65" t="str">
        <f t="shared" si="43"/>
        <v/>
      </c>
      <c r="H109" s="94"/>
      <c r="I109" s="95"/>
      <c r="J109" s="65" t="str">
        <f t="shared" si="44"/>
        <v/>
      </c>
      <c r="K109" s="94"/>
      <c r="L109" s="95"/>
      <c r="M109" s="65" t="str">
        <f t="shared" si="45"/>
        <v/>
      </c>
      <c r="N109" s="89"/>
      <c r="O109" s="93"/>
      <c r="P109" s="65" t="str">
        <f t="shared" si="46"/>
        <v/>
      </c>
      <c r="Q109" s="89"/>
      <c r="R109" s="93"/>
      <c r="S109" s="97" t="str">
        <f t="shared" si="47"/>
        <v/>
      </c>
      <c r="T109" s="22">
        <f t="shared" si="48"/>
        <v>0</v>
      </c>
      <c r="U109" s="17">
        <f t="shared" si="49"/>
        <v>0</v>
      </c>
      <c r="V109" s="17">
        <f t="shared" si="50"/>
        <v>0</v>
      </c>
      <c r="W109" s="55"/>
      <c r="X109" s="55"/>
      <c r="Y109" s="17">
        <f t="shared" si="51"/>
        <v>0</v>
      </c>
      <c r="Z109" s="84">
        <f t="shared" si="52"/>
        <v>0</v>
      </c>
      <c r="AA109" s="89"/>
      <c r="AB109" s="93"/>
      <c r="AC109" s="65" t="str">
        <f t="shared" si="53"/>
        <v/>
      </c>
      <c r="AD109" s="89"/>
      <c r="AE109" s="93"/>
      <c r="AF109" s="65" t="str">
        <f t="shared" si="54"/>
        <v/>
      </c>
      <c r="AG109" s="89"/>
      <c r="AH109" s="93"/>
      <c r="AI109" s="65" t="str">
        <f t="shared" si="60"/>
        <v/>
      </c>
      <c r="AJ109" s="178"/>
      <c r="AK109" s="179"/>
      <c r="AL109" s="97" t="str">
        <f t="shared" si="55"/>
        <v/>
      </c>
      <c r="AM109" s="89"/>
      <c r="AN109" s="93"/>
      <c r="AO109" s="97" t="str">
        <f t="shared" si="58"/>
        <v/>
      </c>
      <c r="AP109" s="89"/>
      <c r="AQ109" s="93"/>
      <c r="AR109" s="97" t="str">
        <f t="shared" si="56"/>
        <v/>
      </c>
      <c r="AS109" s="89"/>
      <c r="AT109" s="93"/>
      <c r="AU109" s="330" t="str">
        <f t="shared" si="57"/>
        <v/>
      </c>
      <c r="AV109" s="340"/>
      <c r="AW109" s="341"/>
      <c r="AX109" s="365"/>
      <c r="AY109" s="340"/>
      <c r="AZ109" s="341"/>
      <c r="BA109" s="111"/>
      <c r="BB109" s="111"/>
      <c r="BC109" s="271"/>
      <c r="BD109" s="356"/>
      <c r="BE109" s="111"/>
      <c r="BF109" s="271"/>
      <c r="BG109" s="356"/>
      <c r="BH109" s="111"/>
      <c r="BI109" s="271"/>
      <c r="BJ109" s="356"/>
      <c r="BK109" s="341"/>
      <c r="BL109" s="331"/>
      <c r="BM109" s="21"/>
      <c r="BN109" s="21"/>
      <c r="BO109" s="21"/>
      <c r="BP109" s="21"/>
      <c r="BQ109" s="21"/>
    </row>
    <row r="110" spans="1:69" ht="15" hidden="1" thickBot="1" x14ac:dyDescent="0.35">
      <c r="A110" t="s">
        <v>154</v>
      </c>
      <c r="B110" s="200" t="s">
        <v>34</v>
      </c>
      <c r="C110" s="81">
        <f t="shared" si="42"/>
        <v>45266</v>
      </c>
      <c r="D110" s="62">
        <v>45266</v>
      </c>
      <c r="E110" s="94"/>
      <c r="F110" s="95"/>
      <c r="G110" s="65" t="str">
        <f t="shared" si="43"/>
        <v/>
      </c>
      <c r="H110" s="94"/>
      <c r="I110" s="95"/>
      <c r="J110" s="65" t="str">
        <f t="shared" si="44"/>
        <v/>
      </c>
      <c r="K110" s="94"/>
      <c r="L110" s="95"/>
      <c r="M110" s="65" t="str">
        <f t="shared" si="45"/>
        <v/>
      </c>
      <c r="N110" s="89"/>
      <c r="O110" s="93"/>
      <c r="P110" s="65" t="str">
        <f t="shared" si="46"/>
        <v/>
      </c>
      <c r="Q110" s="89"/>
      <c r="R110" s="93"/>
      <c r="S110" s="97" t="str">
        <f t="shared" si="47"/>
        <v/>
      </c>
      <c r="T110" s="22">
        <f t="shared" si="48"/>
        <v>0</v>
      </c>
      <c r="U110" s="17">
        <f t="shared" si="49"/>
        <v>0</v>
      </c>
      <c r="V110" s="17">
        <f t="shared" si="50"/>
        <v>0</v>
      </c>
      <c r="W110" s="55"/>
      <c r="X110" s="55"/>
      <c r="Y110" s="17">
        <f t="shared" si="51"/>
        <v>0</v>
      </c>
      <c r="Z110" s="84">
        <f t="shared" si="52"/>
        <v>0</v>
      </c>
      <c r="AA110" s="89"/>
      <c r="AB110" s="93"/>
      <c r="AC110" s="65" t="str">
        <f t="shared" si="53"/>
        <v/>
      </c>
      <c r="AD110" s="89"/>
      <c r="AE110" s="93"/>
      <c r="AF110" s="65" t="str">
        <f t="shared" si="54"/>
        <v/>
      </c>
      <c r="AG110" s="89"/>
      <c r="AH110" s="93"/>
      <c r="AI110" s="65" t="str">
        <f t="shared" si="60"/>
        <v/>
      </c>
      <c r="AJ110" s="178"/>
      <c r="AK110" s="179"/>
      <c r="AL110" s="97" t="str">
        <f t="shared" si="55"/>
        <v/>
      </c>
      <c r="AM110" s="89"/>
      <c r="AN110" s="93"/>
      <c r="AO110" s="97" t="str">
        <f t="shared" si="58"/>
        <v/>
      </c>
      <c r="AP110" s="89"/>
      <c r="AQ110" s="93"/>
      <c r="AR110" s="97" t="str">
        <f t="shared" si="56"/>
        <v/>
      </c>
      <c r="AS110" s="89"/>
      <c r="AT110" s="93"/>
      <c r="AU110" s="330" t="str">
        <f t="shared" si="57"/>
        <v/>
      </c>
      <c r="AV110" s="342"/>
      <c r="AW110" s="343"/>
      <c r="AX110" s="365"/>
      <c r="AY110" s="342"/>
      <c r="AZ110" s="343"/>
      <c r="BA110" s="151"/>
      <c r="BB110" s="151"/>
      <c r="BC110" s="271"/>
      <c r="BD110" s="356"/>
      <c r="BE110" s="111"/>
      <c r="BF110" s="271"/>
      <c r="BG110" s="356"/>
      <c r="BH110" s="111"/>
      <c r="BI110" s="271"/>
      <c r="BJ110" s="356"/>
      <c r="BK110" s="341"/>
      <c r="BL110" s="331"/>
      <c r="BM110" s="21"/>
      <c r="BN110" s="21"/>
      <c r="BO110" s="21"/>
      <c r="BP110" s="21"/>
      <c r="BQ110" s="21"/>
    </row>
    <row r="111" spans="1:69" ht="15" hidden="1" thickBot="1" x14ac:dyDescent="0.35">
      <c r="A111">
        <f t="shared" si="59"/>
        <v>2</v>
      </c>
      <c r="B111"/>
      <c r="C111" s="81">
        <f t="shared" si="42"/>
        <v>45267</v>
      </c>
      <c r="D111" s="62">
        <v>45267</v>
      </c>
      <c r="E111" s="94"/>
      <c r="F111" s="95"/>
      <c r="G111" s="65" t="str">
        <f t="shared" si="43"/>
        <v/>
      </c>
      <c r="H111" s="94"/>
      <c r="I111" s="95"/>
      <c r="J111" s="65" t="str">
        <f t="shared" si="44"/>
        <v/>
      </c>
      <c r="K111" s="94"/>
      <c r="L111" s="95"/>
      <c r="M111" s="65" t="str">
        <f t="shared" si="45"/>
        <v/>
      </c>
      <c r="N111" s="89"/>
      <c r="O111" s="93"/>
      <c r="P111" s="65" t="str">
        <f t="shared" si="46"/>
        <v/>
      </c>
      <c r="Q111" s="89"/>
      <c r="R111" s="93"/>
      <c r="S111" s="97" t="str">
        <f t="shared" si="47"/>
        <v/>
      </c>
      <c r="T111" s="22">
        <f t="shared" si="48"/>
        <v>0</v>
      </c>
      <c r="U111" s="17">
        <f t="shared" si="49"/>
        <v>0</v>
      </c>
      <c r="V111" s="17">
        <f t="shared" si="50"/>
        <v>0</v>
      </c>
      <c r="W111" s="55"/>
      <c r="X111" s="55"/>
      <c r="Y111" s="17">
        <f t="shared" si="51"/>
        <v>0</v>
      </c>
      <c r="Z111" s="84">
        <f t="shared" si="52"/>
        <v>0</v>
      </c>
      <c r="AA111" s="89"/>
      <c r="AB111" s="93"/>
      <c r="AC111" s="65" t="str">
        <f t="shared" si="53"/>
        <v/>
      </c>
      <c r="AD111" s="89"/>
      <c r="AE111" s="93"/>
      <c r="AF111" s="65" t="str">
        <f t="shared" si="54"/>
        <v/>
      </c>
      <c r="AG111" s="89"/>
      <c r="AH111" s="93"/>
      <c r="AI111" s="65" t="str">
        <f t="shared" si="60"/>
        <v/>
      </c>
      <c r="AJ111" s="178"/>
      <c r="AK111" s="179"/>
      <c r="AL111" s="97" t="str">
        <f t="shared" si="55"/>
        <v/>
      </c>
      <c r="AM111" s="89"/>
      <c r="AN111" s="93"/>
      <c r="AO111" s="97" t="str">
        <f t="shared" si="58"/>
        <v/>
      </c>
      <c r="AP111" s="89"/>
      <c r="AQ111" s="93"/>
      <c r="AR111" s="97" t="str">
        <f t="shared" si="56"/>
        <v/>
      </c>
      <c r="AS111" s="89"/>
      <c r="AT111" s="93"/>
      <c r="AU111" s="330" t="str">
        <f t="shared" si="57"/>
        <v/>
      </c>
      <c r="AV111" s="340"/>
      <c r="AW111" s="341"/>
      <c r="AX111" s="365"/>
      <c r="AY111" s="340"/>
      <c r="AZ111" s="341"/>
      <c r="BA111" s="111"/>
      <c r="BB111" s="111"/>
      <c r="BC111" s="271"/>
      <c r="BD111" s="356"/>
      <c r="BE111" s="111"/>
      <c r="BF111" s="271"/>
      <c r="BG111" s="356"/>
      <c r="BH111" s="111"/>
      <c r="BI111" s="271"/>
      <c r="BJ111" s="356"/>
      <c r="BK111" s="341"/>
      <c r="BL111" s="331"/>
      <c r="BM111" s="21"/>
      <c r="BN111" s="21"/>
      <c r="BO111" s="21"/>
      <c r="BP111" s="21"/>
      <c r="BQ111" s="21"/>
    </row>
    <row r="112" spans="1:69" ht="15.75" customHeight="1" thickBot="1" x14ac:dyDescent="0.35">
      <c r="A112">
        <f t="shared" si="59"/>
        <v>15</v>
      </c>
      <c r="B112" s="51" t="s">
        <v>20</v>
      </c>
      <c r="C112" s="81">
        <f t="shared" si="42"/>
        <v>45268</v>
      </c>
      <c r="D112" s="62">
        <v>45268</v>
      </c>
      <c r="E112" s="94"/>
      <c r="F112" s="95"/>
      <c r="G112" s="65" t="str">
        <f t="shared" si="43"/>
        <v/>
      </c>
      <c r="H112" s="94"/>
      <c r="I112" s="95"/>
      <c r="J112" s="65" t="str">
        <f t="shared" si="44"/>
        <v/>
      </c>
      <c r="K112" s="94"/>
      <c r="L112" s="95"/>
      <c r="M112" s="65" t="str">
        <f t="shared" si="45"/>
        <v/>
      </c>
      <c r="N112" s="92" t="s">
        <v>24</v>
      </c>
      <c r="O112" s="328" t="s">
        <v>210</v>
      </c>
      <c r="P112" s="65">
        <f t="shared" si="46"/>
        <v>1</v>
      </c>
      <c r="Q112" s="92" t="s">
        <v>24</v>
      </c>
      <c r="R112" s="21" t="s">
        <v>231</v>
      </c>
      <c r="S112" s="97">
        <f t="shared" si="47"/>
        <v>3</v>
      </c>
      <c r="T112" s="22">
        <f t="shared" si="48"/>
        <v>2</v>
      </c>
      <c r="U112" s="17">
        <f t="shared" si="49"/>
        <v>2</v>
      </c>
      <c r="V112" s="17">
        <f t="shared" si="50"/>
        <v>4</v>
      </c>
      <c r="W112" s="55"/>
      <c r="X112" s="55"/>
      <c r="Y112" s="17">
        <f t="shared" si="51"/>
        <v>2</v>
      </c>
      <c r="Z112" s="84">
        <f t="shared" si="52"/>
        <v>0</v>
      </c>
      <c r="AA112" s="92" t="s">
        <v>24</v>
      </c>
      <c r="AB112" s="328" t="s">
        <v>285</v>
      </c>
      <c r="AC112" s="65">
        <f t="shared" si="53"/>
        <v>3</v>
      </c>
      <c r="AD112" s="89"/>
      <c r="AE112" s="93"/>
      <c r="AF112" s="65" t="str">
        <f t="shared" si="54"/>
        <v/>
      </c>
      <c r="AG112" s="92"/>
      <c r="AH112" s="93"/>
      <c r="AI112" s="65" t="str">
        <f t="shared" si="60"/>
        <v/>
      </c>
      <c r="AJ112" s="180" t="s">
        <v>24</v>
      </c>
      <c r="AK112" s="401" t="s">
        <v>360</v>
      </c>
      <c r="AL112" s="97">
        <f t="shared" si="55"/>
        <v>2</v>
      </c>
      <c r="AM112" s="92"/>
      <c r="AN112" s="328"/>
      <c r="AO112" s="97"/>
      <c r="AP112" s="92"/>
      <c r="AQ112" s="93"/>
      <c r="AR112" s="97" t="str">
        <f t="shared" si="56"/>
        <v/>
      </c>
      <c r="AS112" s="89"/>
      <c r="AT112" s="93"/>
      <c r="AU112" s="330" t="str">
        <f t="shared" si="57"/>
        <v/>
      </c>
      <c r="AV112" s="340"/>
      <c r="AW112" s="341"/>
      <c r="AX112" s="365"/>
      <c r="AY112" s="340"/>
      <c r="AZ112" s="341"/>
      <c r="BA112" s="111"/>
      <c r="BB112" s="111"/>
      <c r="BC112" s="271"/>
      <c r="BD112" s="356"/>
      <c r="BE112" s="111"/>
      <c r="BF112" s="271"/>
      <c r="BG112" s="356"/>
      <c r="BH112" s="111"/>
      <c r="BI112" s="271"/>
      <c r="BJ112" s="356"/>
      <c r="BK112" s="341"/>
      <c r="BL112" s="331"/>
      <c r="BM112" s="21"/>
      <c r="BN112" s="21"/>
      <c r="BO112" s="21"/>
      <c r="BP112" s="21"/>
      <c r="BQ112" s="21"/>
    </row>
    <row r="113" spans="1:69" ht="15.75" customHeight="1" thickBot="1" x14ac:dyDescent="0.35">
      <c r="A113">
        <f t="shared" si="59"/>
        <v>15</v>
      </c>
      <c r="B113" s="51" t="s">
        <v>21</v>
      </c>
      <c r="C113" s="81">
        <f t="shared" si="42"/>
        <v>45269</v>
      </c>
      <c r="D113" s="62">
        <v>45269</v>
      </c>
      <c r="E113" s="94"/>
      <c r="F113" s="95"/>
      <c r="G113" s="65" t="str">
        <f t="shared" si="43"/>
        <v/>
      </c>
      <c r="H113" s="94"/>
      <c r="I113" s="95"/>
      <c r="J113" s="65" t="str">
        <f t="shared" si="44"/>
        <v/>
      </c>
      <c r="K113" s="94"/>
      <c r="L113" s="95"/>
      <c r="M113" s="65" t="str">
        <f t="shared" si="45"/>
        <v/>
      </c>
      <c r="N113" s="89"/>
      <c r="O113" s="90"/>
      <c r="P113" s="65" t="str">
        <f t="shared" si="46"/>
        <v/>
      </c>
      <c r="Q113" s="89"/>
      <c r="R113" s="93"/>
      <c r="S113" s="97" t="str">
        <f t="shared" si="47"/>
        <v/>
      </c>
      <c r="T113" s="22">
        <f t="shared" si="48"/>
        <v>0</v>
      </c>
      <c r="U113" s="17">
        <f t="shared" si="49"/>
        <v>0</v>
      </c>
      <c r="V113" s="17">
        <f t="shared" si="50"/>
        <v>0</v>
      </c>
      <c r="W113" s="55"/>
      <c r="X113" s="55"/>
      <c r="Y113" s="17">
        <f t="shared" si="51"/>
        <v>0</v>
      </c>
      <c r="Z113" s="84">
        <f t="shared" si="52"/>
        <v>0</v>
      </c>
      <c r="AA113" s="89"/>
      <c r="AB113" s="93"/>
      <c r="AC113" s="65" t="str">
        <f t="shared" si="53"/>
        <v/>
      </c>
      <c r="AD113" s="89"/>
      <c r="AE113" s="93"/>
      <c r="AF113" s="65" t="str">
        <f t="shared" si="54"/>
        <v/>
      </c>
      <c r="AG113" s="89"/>
      <c r="AH113" s="93"/>
      <c r="AI113" s="65" t="str">
        <f t="shared" si="60"/>
        <v/>
      </c>
      <c r="AJ113" s="178"/>
      <c r="AK113" s="179"/>
      <c r="AL113" s="97" t="str">
        <f t="shared" si="55"/>
        <v/>
      </c>
      <c r="AM113" s="89"/>
      <c r="AN113" s="93"/>
      <c r="AO113" s="97" t="str">
        <f t="shared" si="58"/>
        <v/>
      </c>
      <c r="AP113" s="89"/>
      <c r="AQ113" s="90"/>
      <c r="AR113" s="97" t="str">
        <f t="shared" si="56"/>
        <v/>
      </c>
      <c r="AS113" s="89"/>
      <c r="AT113" s="90"/>
      <c r="AU113" s="330" t="str">
        <f t="shared" si="57"/>
        <v/>
      </c>
      <c r="AV113" s="342"/>
      <c r="AW113" s="343"/>
      <c r="AX113" s="365"/>
      <c r="AY113" s="340"/>
      <c r="AZ113" s="341"/>
      <c r="BA113" s="111"/>
      <c r="BB113" s="111"/>
      <c r="BC113" s="357"/>
      <c r="BD113" s="358"/>
      <c r="BE113" s="111"/>
      <c r="BF113" s="357"/>
      <c r="BG113" s="358"/>
      <c r="BH113" s="111"/>
      <c r="BI113" s="357"/>
      <c r="BJ113" s="358"/>
      <c r="BK113" s="341"/>
      <c r="BL113" s="331"/>
      <c r="BM113" s="21"/>
      <c r="BN113" s="21"/>
      <c r="BO113" s="21"/>
      <c r="BP113" s="21"/>
      <c r="BQ113" s="21"/>
    </row>
    <row r="114" spans="1:69" ht="15.75" customHeight="1" thickBot="1" x14ac:dyDescent="0.35">
      <c r="A114">
        <f t="shared" si="59"/>
        <v>15</v>
      </c>
      <c r="B114" s="51" t="s">
        <v>22</v>
      </c>
      <c r="C114" s="81">
        <f t="shared" si="42"/>
        <v>45270</v>
      </c>
      <c r="D114" s="62">
        <v>45270</v>
      </c>
      <c r="E114" s="94"/>
      <c r="F114" s="95"/>
      <c r="G114" s="65" t="str">
        <f t="shared" si="43"/>
        <v/>
      </c>
      <c r="H114" s="96"/>
      <c r="I114" s="95"/>
      <c r="J114" s="65" t="str">
        <f t="shared" si="44"/>
        <v/>
      </c>
      <c r="K114" s="94"/>
      <c r="L114" s="95"/>
      <c r="M114" s="65" t="str">
        <f t="shared" si="45"/>
        <v/>
      </c>
      <c r="N114" s="91"/>
      <c r="O114" s="90"/>
      <c r="P114" s="65" t="str">
        <f t="shared" si="46"/>
        <v/>
      </c>
      <c r="Q114" s="89"/>
      <c r="R114" s="93"/>
      <c r="S114" s="97" t="str">
        <f t="shared" si="47"/>
        <v/>
      </c>
      <c r="T114" s="22">
        <f t="shared" si="48"/>
        <v>0</v>
      </c>
      <c r="U114" s="17">
        <f t="shared" si="49"/>
        <v>4</v>
      </c>
      <c r="V114" s="17">
        <f t="shared" si="50"/>
        <v>4</v>
      </c>
      <c r="W114" s="55"/>
      <c r="X114" s="55"/>
      <c r="Y114" s="17">
        <f t="shared" si="51"/>
        <v>4</v>
      </c>
      <c r="Z114" s="84">
        <f t="shared" si="52"/>
        <v>0</v>
      </c>
      <c r="AA114" s="92"/>
      <c r="AB114" s="93"/>
      <c r="AC114" s="65" t="str">
        <f t="shared" si="53"/>
        <v/>
      </c>
      <c r="AD114" s="181" t="s">
        <v>172</v>
      </c>
      <c r="AE114" s="328" t="s">
        <v>27</v>
      </c>
      <c r="AF114" s="65">
        <f t="shared" si="54"/>
        <v>1</v>
      </c>
      <c r="AG114" s="92" t="s">
        <v>172</v>
      </c>
      <c r="AH114" s="328" t="s">
        <v>320</v>
      </c>
      <c r="AI114" s="65">
        <f t="shared" si="60"/>
        <v>2</v>
      </c>
      <c r="AJ114" s="178"/>
      <c r="AK114" s="179"/>
      <c r="AL114" s="97" t="str">
        <f t="shared" si="55"/>
        <v/>
      </c>
      <c r="AM114" s="92" t="s">
        <v>172</v>
      </c>
      <c r="AN114" s="328" t="s">
        <v>384</v>
      </c>
      <c r="AO114" s="97">
        <f t="shared" si="58"/>
        <v>2</v>
      </c>
      <c r="AP114" s="296" t="s">
        <v>26</v>
      </c>
      <c r="AQ114" s="256" t="s">
        <v>407</v>
      </c>
      <c r="AR114" s="97" t="str">
        <f t="shared" si="56"/>
        <v/>
      </c>
      <c r="AS114" s="92" t="s">
        <v>172</v>
      </c>
      <c r="AT114" s="328" t="s">
        <v>425</v>
      </c>
      <c r="AU114" s="330">
        <f t="shared" si="57"/>
        <v>1</v>
      </c>
      <c r="AV114" s="340"/>
      <c r="AW114" s="341"/>
      <c r="AX114" s="365"/>
      <c r="AY114" s="340"/>
      <c r="AZ114" s="341"/>
      <c r="BA114" s="111"/>
      <c r="BB114" s="111"/>
      <c r="BC114" s="271"/>
      <c r="BD114" s="356"/>
      <c r="BE114" s="111"/>
      <c r="BF114" s="271"/>
      <c r="BG114" s="356"/>
      <c r="BH114" s="111"/>
      <c r="BI114" s="271"/>
      <c r="BJ114" s="356"/>
      <c r="BK114" s="341"/>
      <c r="BL114" s="331"/>
      <c r="BM114" s="21"/>
      <c r="BN114" s="21"/>
      <c r="BO114" s="21"/>
      <c r="BP114" s="21"/>
      <c r="BQ114" s="21"/>
    </row>
    <row r="115" spans="1:69" ht="15.75" hidden="1" customHeight="1" thickBot="1" x14ac:dyDescent="0.35">
      <c r="A115">
        <f t="shared" si="59"/>
        <v>3</v>
      </c>
      <c r="B115"/>
      <c r="C115" s="81">
        <f t="shared" si="42"/>
        <v>45271</v>
      </c>
      <c r="D115" s="62">
        <v>45271</v>
      </c>
      <c r="E115" s="94"/>
      <c r="F115" s="95"/>
      <c r="G115" s="65" t="str">
        <f t="shared" si="43"/>
        <v/>
      </c>
      <c r="H115" s="94"/>
      <c r="I115" s="95"/>
      <c r="J115" s="65" t="str">
        <f t="shared" si="44"/>
        <v/>
      </c>
      <c r="K115" s="94"/>
      <c r="L115" s="95"/>
      <c r="M115" s="65" t="str">
        <f t="shared" si="45"/>
        <v/>
      </c>
      <c r="N115" s="89"/>
      <c r="O115" s="93"/>
      <c r="P115" s="65" t="str">
        <f t="shared" si="46"/>
        <v/>
      </c>
      <c r="Q115" s="89"/>
      <c r="R115" s="93"/>
      <c r="S115" s="97" t="str">
        <f t="shared" si="47"/>
        <v/>
      </c>
      <c r="T115" s="22">
        <f t="shared" si="48"/>
        <v>0</v>
      </c>
      <c r="U115" s="17">
        <f t="shared" si="49"/>
        <v>0</v>
      </c>
      <c r="V115" s="17">
        <f t="shared" si="50"/>
        <v>0</v>
      </c>
      <c r="W115" s="55"/>
      <c r="X115" s="55"/>
      <c r="Y115" s="17">
        <f t="shared" si="51"/>
        <v>0</v>
      </c>
      <c r="Z115" s="84">
        <f t="shared" si="52"/>
        <v>0</v>
      </c>
      <c r="AA115" s="89"/>
      <c r="AB115" s="93"/>
      <c r="AC115" s="65" t="str">
        <f t="shared" si="53"/>
        <v/>
      </c>
      <c r="AD115" s="89"/>
      <c r="AE115" s="93"/>
      <c r="AF115" s="65" t="str">
        <f t="shared" si="54"/>
        <v/>
      </c>
      <c r="AG115" s="89"/>
      <c r="AH115" s="93"/>
      <c r="AI115" s="65" t="str">
        <f t="shared" si="60"/>
        <v/>
      </c>
      <c r="AJ115" s="178"/>
      <c r="AK115" s="179"/>
      <c r="AL115" s="97" t="str">
        <f t="shared" si="55"/>
        <v/>
      </c>
      <c r="AM115" s="89"/>
      <c r="AN115" s="93"/>
      <c r="AO115" s="97" t="str">
        <f t="shared" si="58"/>
        <v/>
      </c>
      <c r="AP115" s="89"/>
      <c r="AQ115" s="93"/>
      <c r="AR115" s="97" t="str">
        <f t="shared" si="56"/>
        <v/>
      </c>
      <c r="AS115" s="89"/>
      <c r="AT115" s="93"/>
      <c r="AU115" s="330" t="str">
        <f t="shared" si="57"/>
        <v/>
      </c>
      <c r="AV115" s="340"/>
      <c r="AW115" s="341"/>
      <c r="AX115" s="365"/>
      <c r="AY115" s="340"/>
      <c r="AZ115" s="341"/>
      <c r="BA115" s="111"/>
      <c r="BB115" s="111"/>
      <c r="BC115" s="271"/>
      <c r="BD115" s="356"/>
      <c r="BE115" s="111"/>
      <c r="BF115" s="271"/>
      <c r="BG115" s="356"/>
      <c r="BH115" s="111"/>
      <c r="BI115" s="271"/>
      <c r="BJ115" s="356"/>
      <c r="BK115" s="341"/>
      <c r="BL115" s="331"/>
      <c r="BM115" s="21"/>
      <c r="BN115" s="21"/>
      <c r="BO115" s="21"/>
      <c r="BP115" s="21"/>
      <c r="BQ115" s="21"/>
    </row>
    <row r="116" spans="1:69" ht="15.75" hidden="1" customHeight="1" thickBot="1" x14ac:dyDescent="0.35">
      <c r="A116">
        <f t="shared" si="59"/>
        <v>3</v>
      </c>
      <c r="B116"/>
      <c r="C116" s="81">
        <f t="shared" si="42"/>
        <v>45272</v>
      </c>
      <c r="D116" s="62">
        <v>45272</v>
      </c>
      <c r="E116" s="94"/>
      <c r="F116" s="95"/>
      <c r="G116" s="65" t="str">
        <f t="shared" si="43"/>
        <v/>
      </c>
      <c r="H116" s="94"/>
      <c r="I116" s="95"/>
      <c r="J116" s="65" t="str">
        <f t="shared" si="44"/>
        <v/>
      </c>
      <c r="K116" s="94"/>
      <c r="L116" s="95"/>
      <c r="M116" s="65" t="str">
        <f t="shared" si="45"/>
        <v/>
      </c>
      <c r="N116" s="89"/>
      <c r="O116" s="93"/>
      <c r="P116" s="65" t="str">
        <f t="shared" si="46"/>
        <v/>
      </c>
      <c r="Q116" s="89"/>
      <c r="R116" s="93"/>
      <c r="S116" s="97" t="str">
        <f t="shared" si="47"/>
        <v/>
      </c>
      <c r="T116" s="22">
        <f t="shared" si="48"/>
        <v>0</v>
      </c>
      <c r="U116" s="17">
        <f t="shared" si="49"/>
        <v>0</v>
      </c>
      <c r="V116" s="17">
        <f t="shared" si="50"/>
        <v>0</v>
      </c>
      <c r="W116" s="55"/>
      <c r="X116" s="55"/>
      <c r="Y116" s="17">
        <f t="shared" si="51"/>
        <v>0</v>
      </c>
      <c r="Z116" s="84">
        <f t="shared" si="52"/>
        <v>0</v>
      </c>
      <c r="AA116" s="89"/>
      <c r="AB116" s="93"/>
      <c r="AC116" s="65" t="str">
        <f t="shared" si="53"/>
        <v/>
      </c>
      <c r="AD116" s="89"/>
      <c r="AE116" s="93"/>
      <c r="AF116" s="65" t="str">
        <f t="shared" si="54"/>
        <v/>
      </c>
      <c r="AG116" s="89"/>
      <c r="AH116" s="93"/>
      <c r="AI116" s="65" t="str">
        <f t="shared" si="60"/>
        <v/>
      </c>
      <c r="AJ116" s="178"/>
      <c r="AK116" s="179"/>
      <c r="AL116" s="97" t="str">
        <f t="shared" si="55"/>
        <v/>
      </c>
      <c r="AM116" s="89"/>
      <c r="AN116" s="93"/>
      <c r="AO116" s="97" t="str">
        <f t="shared" si="58"/>
        <v/>
      </c>
      <c r="AP116" s="89"/>
      <c r="AQ116" s="93"/>
      <c r="AR116" s="97" t="str">
        <f t="shared" si="56"/>
        <v/>
      </c>
      <c r="AS116" s="89"/>
      <c r="AT116" s="93"/>
      <c r="AU116" s="330" t="str">
        <f t="shared" si="57"/>
        <v/>
      </c>
      <c r="AV116" s="340"/>
      <c r="AW116" s="341"/>
      <c r="AX116" s="365"/>
      <c r="AY116" s="340"/>
      <c r="AZ116" s="341"/>
      <c r="BA116" s="111"/>
      <c r="BB116" s="111"/>
      <c r="BC116" s="271"/>
      <c r="BD116" s="356"/>
      <c r="BE116" s="111"/>
      <c r="BF116" s="271"/>
      <c r="BG116" s="356"/>
      <c r="BH116" s="111"/>
      <c r="BI116" s="271"/>
      <c r="BJ116" s="356"/>
      <c r="BK116" s="341"/>
      <c r="BL116" s="331"/>
      <c r="BM116" s="21"/>
      <c r="BN116" s="21"/>
      <c r="BO116" s="21"/>
      <c r="BP116" s="21"/>
      <c r="BQ116" s="21"/>
    </row>
    <row r="117" spans="1:69" ht="15.75" hidden="1" customHeight="1" thickBot="1" x14ac:dyDescent="0.35">
      <c r="A117" t="e">
        <f t="shared" si="59"/>
        <v>#VALUE!</v>
      </c>
      <c r="B117"/>
      <c r="C117" s="81">
        <f t="shared" si="42"/>
        <v>45273</v>
      </c>
      <c r="D117" s="62">
        <v>45273</v>
      </c>
      <c r="E117" s="94"/>
      <c r="F117" s="95"/>
      <c r="G117" s="65" t="str">
        <f t="shared" si="43"/>
        <v/>
      </c>
      <c r="H117" s="94"/>
      <c r="I117" s="95"/>
      <c r="J117" s="65" t="str">
        <f t="shared" si="44"/>
        <v/>
      </c>
      <c r="K117" s="94"/>
      <c r="L117" s="95"/>
      <c r="M117" s="65" t="str">
        <f t="shared" si="45"/>
        <v/>
      </c>
      <c r="N117" s="89"/>
      <c r="O117" s="93"/>
      <c r="P117" s="65" t="str">
        <f t="shared" si="46"/>
        <v/>
      </c>
      <c r="Q117" s="89"/>
      <c r="R117" s="93"/>
      <c r="S117" s="97" t="str">
        <f t="shared" si="47"/>
        <v/>
      </c>
      <c r="T117" s="22">
        <f t="shared" si="48"/>
        <v>0</v>
      </c>
      <c r="U117" s="17">
        <f t="shared" si="49"/>
        <v>0</v>
      </c>
      <c r="V117" s="17">
        <f t="shared" si="50"/>
        <v>0</v>
      </c>
      <c r="W117" s="55"/>
      <c r="X117" s="55"/>
      <c r="Y117" s="17">
        <f t="shared" si="51"/>
        <v>0</v>
      </c>
      <c r="Z117" s="84">
        <f t="shared" si="52"/>
        <v>0</v>
      </c>
      <c r="AA117" s="89"/>
      <c r="AB117" s="93"/>
      <c r="AC117" s="65" t="str">
        <f t="shared" si="53"/>
        <v/>
      </c>
      <c r="AD117" s="89"/>
      <c r="AE117" s="93"/>
      <c r="AF117" s="65" t="str">
        <f t="shared" si="54"/>
        <v/>
      </c>
      <c r="AG117" s="89"/>
      <c r="AH117" s="93"/>
      <c r="AI117" s="65" t="str">
        <f t="shared" si="60"/>
        <v/>
      </c>
      <c r="AJ117" s="178"/>
      <c r="AK117" s="179"/>
      <c r="AL117" s="97" t="str">
        <f t="shared" si="55"/>
        <v/>
      </c>
      <c r="AM117" s="89"/>
      <c r="AN117" s="93"/>
      <c r="AO117" s="97" t="str">
        <f t="shared" si="58"/>
        <v/>
      </c>
      <c r="AP117" s="89"/>
      <c r="AQ117" s="93"/>
      <c r="AR117" s="97" t="str">
        <f t="shared" si="56"/>
        <v/>
      </c>
      <c r="AS117" s="89"/>
      <c r="AT117" s="93"/>
      <c r="AU117" s="330" t="str">
        <f t="shared" si="57"/>
        <v/>
      </c>
      <c r="AV117" s="340"/>
      <c r="AW117" s="341"/>
      <c r="AX117" s="365"/>
      <c r="AY117" s="340"/>
      <c r="AZ117" s="341"/>
      <c r="BA117" s="111"/>
      <c r="BB117" s="111"/>
      <c r="BC117" s="271"/>
      <c r="BD117" s="356"/>
      <c r="BE117" s="111"/>
      <c r="BF117" s="271"/>
      <c r="BG117" s="356"/>
      <c r="BH117" s="111"/>
      <c r="BI117" s="271"/>
      <c r="BJ117" s="356"/>
      <c r="BK117" s="341"/>
      <c r="BL117" s="331"/>
      <c r="BM117" s="21"/>
      <c r="BN117" s="21"/>
      <c r="BO117" s="21"/>
      <c r="BP117" s="21"/>
      <c r="BQ117" s="21"/>
    </row>
    <row r="118" spans="1:69" ht="15.75" hidden="1" customHeight="1" thickBot="1" x14ac:dyDescent="0.35">
      <c r="A118">
        <f t="shared" si="59"/>
        <v>3</v>
      </c>
      <c r="B118" s="3" t="s">
        <v>41</v>
      </c>
      <c r="C118" s="81">
        <f t="shared" si="42"/>
        <v>45274</v>
      </c>
      <c r="D118" s="62">
        <v>45274</v>
      </c>
      <c r="E118" s="94"/>
      <c r="F118" s="95"/>
      <c r="G118" s="65" t="str">
        <f t="shared" si="43"/>
        <v/>
      </c>
      <c r="H118" s="94"/>
      <c r="I118" s="95"/>
      <c r="J118" s="65" t="str">
        <f t="shared" si="44"/>
        <v/>
      </c>
      <c r="K118" s="94"/>
      <c r="L118" s="95"/>
      <c r="M118" s="65" t="str">
        <f t="shared" si="45"/>
        <v/>
      </c>
      <c r="N118" s="89"/>
      <c r="O118" s="93"/>
      <c r="P118" s="65" t="str">
        <f t="shared" si="46"/>
        <v/>
      </c>
      <c r="Q118" s="89"/>
      <c r="R118" s="93"/>
      <c r="S118" s="97" t="str">
        <f t="shared" si="47"/>
        <v/>
      </c>
      <c r="T118" s="22">
        <f t="shared" si="48"/>
        <v>0</v>
      </c>
      <c r="U118" s="17">
        <f t="shared" si="49"/>
        <v>0</v>
      </c>
      <c r="V118" s="17">
        <f t="shared" si="50"/>
        <v>0</v>
      </c>
      <c r="W118" s="55"/>
      <c r="X118" s="55"/>
      <c r="Y118" s="17">
        <f t="shared" si="51"/>
        <v>0</v>
      </c>
      <c r="Z118" s="84">
        <f t="shared" si="52"/>
        <v>0</v>
      </c>
      <c r="AA118" s="89"/>
      <c r="AB118" s="93"/>
      <c r="AC118" s="65" t="str">
        <f t="shared" si="53"/>
        <v/>
      </c>
      <c r="AD118" s="89"/>
      <c r="AE118" s="93"/>
      <c r="AF118" s="65" t="str">
        <f t="shared" si="54"/>
        <v/>
      </c>
      <c r="AG118" s="89"/>
      <c r="AH118" s="93"/>
      <c r="AI118" s="65" t="str">
        <f t="shared" si="60"/>
        <v/>
      </c>
      <c r="AJ118" s="178"/>
      <c r="AK118" s="179"/>
      <c r="AL118" s="97" t="str">
        <f t="shared" si="55"/>
        <v/>
      </c>
      <c r="AM118" s="89"/>
      <c r="AN118" s="93"/>
      <c r="AO118" s="97" t="str">
        <f t="shared" si="58"/>
        <v/>
      </c>
      <c r="AP118" s="89"/>
      <c r="AQ118" s="93"/>
      <c r="AR118" s="97" t="str">
        <f t="shared" si="56"/>
        <v/>
      </c>
      <c r="AS118" s="89"/>
      <c r="AT118" s="93"/>
      <c r="AU118" s="330" t="str">
        <f t="shared" si="57"/>
        <v/>
      </c>
      <c r="AV118" s="340"/>
      <c r="AW118" s="341"/>
      <c r="AX118" s="365"/>
      <c r="AY118" s="340"/>
      <c r="AZ118" s="341"/>
      <c r="BA118" s="111"/>
      <c r="BB118" s="111"/>
      <c r="BC118" s="271"/>
      <c r="BD118" s="356"/>
      <c r="BE118" s="111"/>
      <c r="BF118" s="271"/>
      <c r="BG118" s="356"/>
      <c r="BH118" s="111"/>
      <c r="BI118" s="271"/>
      <c r="BJ118" s="356"/>
      <c r="BK118" s="341"/>
      <c r="BL118" s="331"/>
      <c r="BM118" s="21"/>
      <c r="BN118" s="21"/>
      <c r="BO118" s="21"/>
      <c r="BP118" s="21"/>
      <c r="BQ118" s="21"/>
    </row>
    <row r="119" spans="1:69" ht="15.75" customHeight="1" thickBot="1" x14ac:dyDescent="0.35">
      <c r="A119">
        <f t="shared" si="59"/>
        <v>16</v>
      </c>
      <c r="B119" s="201" t="s">
        <v>20</v>
      </c>
      <c r="C119" s="8">
        <f t="shared" si="42"/>
        <v>45275</v>
      </c>
      <c r="D119" s="62">
        <v>45275</v>
      </c>
      <c r="E119" s="94"/>
      <c r="F119" s="95"/>
      <c r="G119" s="65" t="str">
        <f t="shared" si="43"/>
        <v/>
      </c>
      <c r="H119" s="94"/>
      <c r="I119" s="95"/>
      <c r="J119" s="65" t="str">
        <f t="shared" si="44"/>
        <v/>
      </c>
      <c r="K119" s="94"/>
      <c r="L119" s="95"/>
      <c r="M119" s="65" t="str">
        <f t="shared" si="45"/>
        <v/>
      </c>
      <c r="N119" s="261"/>
      <c r="O119" s="268"/>
      <c r="P119" s="65" t="str">
        <f t="shared" si="46"/>
        <v/>
      </c>
      <c r="Q119" s="92"/>
      <c r="R119" s="93"/>
      <c r="S119" s="97" t="str">
        <f t="shared" si="47"/>
        <v/>
      </c>
      <c r="T119" s="22">
        <f t="shared" si="48"/>
        <v>0</v>
      </c>
      <c r="U119" s="17">
        <f t="shared" si="49"/>
        <v>0</v>
      </c>
      <c r="V119" s="17">
        <f t="shared" si="50"/>
        <v>0</v>
      </c>
      <c r="W119" s="55"/>
      <c r="X119" s="55"/>
      <c r="Y119" s="17">
        <f t="shared" si="51"/>
        <v>0</v>
      </c>
      <c r="Z119" s="84">
        <f t="shared" si="52"/>
        <v>0</v>
      </c>
      <c r="AA119" s="92"/>
      <c r="AB119" s="93"/>
      <c r="AC119" s="65" t="str">
        <f t="shared" si="53"/>
        <v/>
      </c>
      <c r="AD119" s="89"/>
      <c r="AE119" s="93"/>
      <c r="AF119" s="65" t="str">
        <f t="shared" si="54"/>
        <v/>
      </c>
      <c r="AG119" s="92"/>
      <c r="AH119" s="93"/>
      <c r="AI119" s="65" t="str">
        <f t="shared" si="60"/>
        <v/>
      </c>
      <c r="AJ119" s="178"/>
      <c r="AK119" s="179"/>
      <c r="AL119" s="97" t="str">
        <f t="shared" si="55"/>
        <v/>
      </c>
      <c r="AM119" s="89"/>
      <c r="AN119" s="93"/>
      <c r="AO119" s="97" t="str">
        <f t="shared" si="58"/>
        <v/>
      </c>
      <c r="AP119" s="89"/>
      <c r="AQ119" s="93"/>
      <c r="AR119" s="97" t="str">
        <f t="shared" si="56"/>
        <v/>
      </c>
      <c r="AS119" s="89"/>
      <c r="AT119" s="93"/>
      <c r="AU119" s="330" t="str">
        <f t="shared" si="57"/>
        <v/>
      </c>
      <c r="AV119" s="340"/>
      <c r="AW119" s="341"/>
      <c r="AX119" s="365"/>
      <c r="AY119" s="340"/>
      <c r="AZ119" s="341"/>
      <c r="BA119" s="111"/>
      <c r="BB119" s="111"/>
      <c r="BC119" s="271"/>
      <c r="BD119" s="356"/>
      <c r="BE119" s="111"/>
      <c r="BF119" s="271"/>
      <c r="BG119" s="356"/>
      <c r="BH119" s="111"/>
      <c r="BI119" s="271"/>
      <c r="BJ119" s="356"/>
      <c r="BK119" s="341"/>
      <c r="BL119" s="331"/>
      <c r="BM119" s="21"/>
      <c r="BN119" s="21"/>
      <c r="BO119" s="21"/>
      <c r="BP119" s="21"/>
      <c r="BQ119" s="21"/>
    </row>
    <row r="120" spans="1:69" ht="15.75" customHeight="1" thickBot="1" x14ac:dyDescent="0.35">
      <c r="A120">
        <f t="shared" si="59"/>
        <v>16</v>
      </c>
      <c r="B120" s="201" t="s">
        <v>21</v>
      </c>
      <c r="C120" s="8">
        <f t="shared" si="42"/>
        <v>45276</v>
      </c>
      <c r="D120" s="62">
        <v>45276</v>
      </c>
      <c r="E120" s="94"/>
      <c r="F120" s="95"/>
      <c r="G120" s="65" t="str">
        <f t="shared" si="43"/>
        <v/>
      </c>
      <c r="H120" s="264"/>
      <c r="I120" s="265"/>
      <c r="J120" s="65" t="str">
        <f t="shared" si="44"/>
        <v/>
      </c>
      <c r="K120" s="94"/>
      <c r="L120" s="95"/>
      <c r="M120" s="65" t="str">
        <f t="shared" si="45"/>
        <v/>
      </c>
      <c r="N120" s="89"/>
      <c r="O120" s="93"/>
      <c r="P120" s="65" t="str">
        <f t="shared" si="46"/>
        <v/>
      </c>
      <c r="Q120" s="89"/>
      <c r="R120" s="93"/>
      <c r="S120" s="97" t="str">
        <f t="shared" si="47"/>
        <v/>
      </c>
      <c r="T120" s="22">
        <f t="shared" si="48"/>
        <v>0</v>
      </c>
      <c r="U120" s="17">
        <f t="shared" si="49"/>
        <v>0</v>
      </c>
      <c r="V120" s="17">
        <f t="shared" si="50"/>
        <v>0</v>
      </c>
      <c r="W120" s="55"/>
      <c r="X120" s="55"/>
      <c r="Y120" s="17">
        <f t="shared" si="51"/>
        <v>0</v>
      </c>
      <c r="Z120" s="84">
        <f t="shared" si="52"/>
        <v>0</v>
      </c>
      <c r="AA120" s="89"/>
      <c r="AB120" s="93"/>
      <c r="AC120" s="65" t="str">
        <f t="shared" si="53"/>
        <v/>
      </c>
      <c r="AD120" s="89"/>
      <c r="AE120" s="93"/>
      <c r="AF120" s="65" t="str">
        <f t="shared" si="54"/>
        <v/>
      </c>
      <c r="AG120" s="89"/>
      <c r="AH120" s="90"/>
      <c r="AI120" s="65" t="str">
        <f t="shared" si="60"/>
        <v/>
      </c>
      <c r="AJ120" s="178"/>
      <c r="AK120" s="179"/>
      <c r="AL120" s="97" t="str">
        <f t="shared" si="55"/>
        <v/>
      </c>
      <c r="AM120" s="89"/>
      <c r="AN120" s="93"/>
      <c r="AO120" s="97" t="str">
        <f t="shared" si="58"/>
        <v/>
      </c>
      <c r="AP120" s="89"/>
      <c r="AQ120" s="90"/>
      <c r="AR120" s="97" t="str">
        <f t="shared" si="56"/>
        <v/>
      </c>
      <c r="AS120" s="89"/>
      <c r="AT120" s="90"/>
      <c r="AU120" s="330" t="str">
        <f t="shared" si="57"/>
        <v/>
      </c>
      <c r="AV120" s="340"/>
      <c r="AW120" s="341"/>
      <c r="AX120" s="365"/>
      <c r="AY120" s="342"/>
      <c r="AZ120" s="343"/>
      <c r="BA120" s="111"/>
      <c r="BB120" s="111"/>
      <c r="BC120" s="271"/>
      <c r="BD120" s="356"/>
      <c r="BE120" s="111"/>
      <c r="BF120" s="271"/>
      <c r="BG120" s="356"/>
      <c r="BH120" s="111"/>
      <c r="BI120" s="271"/>
      <c r="BJ120" s="356"/>
      <c r="BK120" s="341"/>
      <c r="BL120" s="331"/>
      <c r="BM120" s="21"/>
      <c r="BN120" s="21"/>
      <c r="BO120" s="21"/>
      <c r="BP120" s="21"/>
      <c r="BQ120" s="21"/>
    </row>
    <row r="121" spans="1:69" ht="15.75" customHeight="1" thickBot="1" x14ac:dyDescent="0.35">
      <c r="A121">
        <f t="shared" si="59"/>
        <v>16</v>
      </c>
      <c r="B121" s="201" t="s">
        <v>22</v>
      </c>
      <c r="C121" s="8">
        <f t="shared" si="42"/>
        <v>45277</v>
      </c>
      <c r="D121" s="62">
        <v>45277</v>
      </c>
      <c r="E121" s="94"/>
      <c r="F121" s="95"/>
      <c r="G121" s="65" t="str">
        <f t="shared" si="43"/>
        <v/>
      </c>
      <c r="H121" s="94"/>
      <c r="I121" s="95"/>
      <c r="J121" s="65" t="str">
        <f t="shared" si="44"/>
        <v/>
      </c>
      <c r="K121" s="94"/>
      <c r="L121" s="95"/>
      <c r="M121" s="65" t="str">
        <f t="shared" si="45"/>
        <v/>
      </c>
      <c r="N121" s="271"/>
      <c r="O121" s="21"/>
      <c r="P121" s="65" t="str">
        <f t="shared" si="46"/>
        <v/>
      </c>
      <c r="Q121" s="92"/>
      <c r="R121" s="93"/>
      <c r="S121" s="97" t="str">
        <f t="shared" si="47"/>
        <v/>
      </c>
      <c r="T121" s="22">
        <f t="shared" si="48"/>
        <v>0</v>
      </c>
      <c r="U121" s="17">
        <f t="shared" si="49"/>
        <v>0</v>
      </c>
      <c r="V121" s="17">
        <f t="shared" si="50"/>
        <v>0</v>
      </c>
      <c r="W121" s="55"/>
      <c r="X121" s="55"/>
      <c r="Y121" s="17">
        <f t="shared" si="51"/>
        <v>0</v>
      </c>
      <c r="Z121" s="84">
        <f t="shared" si="52"/>
        <v>0</v>
      </c>
      <c r="AA121" s="89"/>
      <c r="AB121" s="93"/>
      <c r="AC121" s="65" t="str">
        <f t="shared" si="53"/>
        <v/>
      </c>
      <c r="AD121" s="89"/>
      <c r="AE121" s="93"/>
      <c r="AF121" s="65" t="str">
        <f t="shared" si="54"/>
        <v/>
      </c>
      <c r="AG121" s="89"/>
      <c r="AH121" s="93"/>
      <c r="AI121" s="65" t="str">
        <f t="shared" si="60"/>
        <v/>
      </c>
      <c r="AJ121" s="267"/>
      <c r="AK121" s="260"/>
      <c r="AL121" s="97" t="str">
        <f t="shared" si="55"/>
        <v/>
      </c>
      <c r="AM121" s="89"/>
      <c r="AN121" s="93"/>
      <c r="AO121" s="97" t="str">
        <f t="shared" si="58"/>
        <v/>
      </c>
      <c r="AP121" s="89"/>
      <c r="AQ121" s="93"/>
      <c r="AR121" s="97" t="str">
        <f t="shared" si="56"/>
        <v/>
      </c>
      <c r="AS121" s="89"/>
      <c r="AT121" s="93"/>
      <c r="AU121" s="330" t="str">
        <f t="shared" si="57"/>
        <v/>
      </c>
      <c r="AV121" s="340"/>
      <c r="AW121" s="341"/>
      <c r="AX121" s="365"/>
      <c r="AY121" s="342"/>
      <c r="AZ121" s="343"/>
      <c r="BA121" s="111"/>
      <c r="BB121" s="111"/>
      <c r="BC121" s="271"/>
      <c r="BD121" s="356"/>
      <c r="BE121" s="111"/>
      <c r="BF121" s="271"/>
      <c r="BG121" s="356"/>
      <c r="BH121" s="111"/>
      <c r="BI121" s="92"/>
      <c r="BJ121" s="374"/>
      <c r="BK121" s="341"/>
      <c r="BL121" s="331"/>
      <c r="BM121" s="21"/>
      <c r="BN121" s="21"/>
      <c r="BO121" s="21"/>
      <c r="BP121" s="21"/>
      <c r="BQ121" s="21"/>
    </row>
    <row r="122" spans="1:69" ht="15.75" hidden="1" customHeight="1" thickBot="1" x14ac:dyDescent="0.35">
      <c r="A122">
        <f t="shared" si="59"/>
        <v>4</v>
      </c>
      <c r="B122"/>
      <c r="C122" s="81">
        <f t="shared" si="42"/>
        <v>45278</v>
      </c>
      <c r="D122" s="62">
        <v>45278</v>
      </c>
      <c r="E122" s="94"/>
      <c r="F122" s="95"/>
      <c r="G122" s="65" t="str">
        <f t="shared" si="43"/>
        <v/>
      </c>
      <c r="H122" s="94"/>
      <c r="I122" s="95"/>
      <c r="J122" s="65" t="str">
        <f t="shared" si="44"/>
        <v/>
      </c>
      <c r="K122" s="94"/>
      <c r="L122" s="95"/>
      <c r="M122" s="65" t="str">
        <f t="shared" si="45"/>
        <v/>
      </c>
      <c r="N122" s="89"/>
      <c r="O122" s="93"/>
      <c r="P122" s="65" t="str">
        <f t="shared" si="46"/>
        <v/>
      </c>
      <c r="Q122" s="89"/>
      <c r="R122" s="93"/>
      <c r="S122" s="97" t="str">
        <f t="shared" si="47"/>
        <v/>
      </c>
      <c r="T122" s="22">
        <f t="shared" si="48"/>
        <v>0</v>
      </c>
      <c r="U122" s="17">
        <f t="shared" si="49"/>
        <v>0</v>
      </c>
      <c r="V122" s="17">
        <f t="shared" si="50"/>
        <v>0</v>
      </c>
      <c r="W122" s="55"/>
      <c r="X122" s="55"/>
      <c r="Y122" s="17">
        <f t="shared" si="51"/>
        <v>0</v>
      </c>
      <c r="Z122" s="84">
        <f t="shared" si="52"/>
        <v>0</v>
      </c>
      <c r="AA122" s="89"/>
      <c r="AB122" s="93"/>
      <c r="AC122" s="65" t="str">
        <f t="shared" si="53"/>
        <v/>
      </c>
      <c r="AD122" s="89"/>
      <c r="AE122" s="93"/>
      <c r="AF122" s="65" t="str">
        <f t="shared" si="54"/>
        <v/>
      </c>
      <c r="AG122" s="89"/>
      <c r="AH122" s="93"/>
      <c r="AI122" s="65" t="str">
        <f t="shared" si="60"/>
        <v/>
      </c>
      <c r="AJ122" s="178"/>
      <c r="AK122" s="179"/>
      <c r="AL122" s="97" t="str">
        <f t="shared" si="55"/>
        <v/>
      </c>
      <c r="AM122" s="89"/>
      <c r="AN122" s="93"/>
      <c r="AO122" s="97" t="str">
        <f t="shared" si="58"/>
        <v/>
      </c>
      <c r="AP122" s="89"/>
      <c r="AQ122" s="93"/>
      <c r="AR122" s="97" t="str">
        <f t="shared" si="56"/>
        <v/>
      </c>
      <c r="AS122" s="89"/>
      <c r="AT122" s="93"/>
      <c r="AU122" s="330" t="str">
        <f t="shared" si="57"/>
        <v/>
      </c>
      <c r="AV122" s="340"/>
      <c r="AW122" s="341"/>
      <c r="AX122" s="365"/>
      <c r="AY122" s="340"/>
      <c r="AZ122" s="341"/>
      <c r="BA122" s="111"/>
      <c r="BB122" s="111"/>
      <c r="BC122" s="271"/>
      <c r="BD122" s="356"/>
      <c r="BE122" s="111"/>
      <c r="BF122" s="271"/>
      <c r="BG122" s="356"/>
      <c r="BH122" s="111"/>
      <c r="BI122" s="271"/>
      <c r="BJ122" s="356"/>
      <c r="BK122" s="341"/>
      <c r="BL122" s="331"/>
      <c r="BM122" s="21"/>
      <c r="BN122" s="21"/>
      <c r="BO122" s="21"/>
      <c r="BP122" s="21"/>
      <c r="BQ122" s="21"/>
    </row>
    <row r="123" spans="1:69" ht="15.75" hidden="1" customHeight="1" thickBot="1" x14ac:dyDescent="0.35">
      <c r="A123">
        <f t="shared" si="59"/>
        <v>4</v>
      </c>
      <c r="B123"/>
      <c r="C123" s="81">
        <f t="shared" si="42"/>
        <v>45279</v>
      </c>
      <c r="D123" s="62">
        <v>45279</v>
      </c>
      <c r="E123" s="94"/>
      <c r="F123" s="95"/>
      <c r="G123" s="65" t="str">
        <f t="shared" si="43"/>
        <v/>
      </c>
      <c r="H123" s="94"/>
      <c r="I123" s="95"/>
      <c r="J123" s="65" t="str">
        <f t="shared" si="44"/>
        <v/>
      </c>
      <c r="K123" s="94"/>
      <c r="L123" s="95"/>
      <c r="M123" s="65" t="str">
        <f t="shared" si="45"/>
        <v/>
      </c>
      <c r="N123" s="89"/>
      <c r="O123" s="93"/>
      <c r="P123" s="65" t="str">
        <f t="shared" si="46"/>
        <v/>
      </c>
      <c r="Q123" s="89"/>
      <c r="R123" s="93"/>
      <c r="S123" s="97" t="str">
        <f t="shared" si="47"/>
        <v/>
      </c>
      <c r="T123" s="22">
        <f t="shared" si="48"/>
        <v>0</v>
      </c>
      <c r="U123" s="17">
        <f t="shared" si="49"/>
        <v>0</v>
      </c>
      <c r="V123" s="17">
        <f t="shared" si="50"/>
        <v>0</v>
      </c>
      <c r="W123" s="55"/>
      <c r="X123" s="55"/>
      <c r="Y123" s="17">
        <f t="shared" si="51"/>
        <v>0</v>
      </c>
      <c r="Z123" s="84">
        <f t="shared" si="52"/>
        <v>0</v>
      </c>
      <c r="AA123" s="89"/>
      <c r="AB123" s="93"/>
      <c r="AC123" s="65" t="str">
        <f t="shared" si="53"/>
        <v/>
      </c>
      <c r="AD123" s="89"/>
      <c r="AE123" s="93"/>
      <c r="AF123" s="65" t="str">
        <f t="shared" si="54"/>
        <v/>
      </c>
      <c r="AG123" s="89"/>
      <c r="AH123" s="93"/>
      <c r="AI123" s="65" t="str">
        <f t="shared" si="60"/>
        <v/>
      </c>
      <c r="AJ123" s="178"/>
      <c r="AK123" s="179"/>
      <c r="AL123" s="97" t="str">
        <f t="shared" si="55"/>
        <v/>
      </c>
      <c r="AM123" s="89"/>
      <c r="AN123" s="93"/>
      <c r="AO123" s="97" t="str">
        <f t="shared" si="58"/>
        <v/>
      </c>
      <c r="AP123" s="89"/>
      <c r="AQ123" s="93"/>
      <c r="AR123" s="97" t="str">
        <f t="shared" si="56"/>
        <v/>
      </c>
      <c r="AS123" s="89"/>
      <c r="AT123" s="93"/>
      <c r="AU123" s="330" t="str">
        <f t="shared" si="57"/>
        <v/>
      </c>
      <c r="AV123" s="340"/>
      <c r="AW123" s="341"/>
      <c r="AX123" s="365"/>
      <c r="AY123" s="340"/>
      <c r="AZ123" s="341"/>
      <c r="BA123" s="111"/>
      <c r="BB123" s="111"/>
      <c r="BC123" s="271"/>
      <c r="BD123" s="356"/>
      <c r="BE123" s="111"/>
      <c r="BF123" s="271"/>
      <c r="BG123" s="356"/>
      <c r="BH123" s="111"/>
      <c r="BI123" s="271"/>
      <c r="BJ123" s="356"/>
      <c r="BK123" s="341"/>
      <c r="BL123" s="331"/>
      <c r="BM123" s="21"/>
      <c r="BN123" s="21"/>
      <c r="BO123" s="21"/>
      <c r="BP123" s="21"/>
      <c r="BQ123" s="21"/>
    </row>
    <row r="124" spans="1:69" ht="15.75" hidden="1" customHeight="1" thickBot="1" x14ac:dyDescent="0.35">
      <c r="A124" t="s">
        <v>155</v>
      </c>
      <c r="B124" s="200" t="s">
        <v>34</v>
      </c>
      <c r="C124" s="81">
        <f t="shared" si="42"/>
        <v>45280</v>
      </c>
      <c r="D124" s="62">
        <v>45280</v>
      </c>
      <c r="E124" s="94"/>
      <c r="F124" s="95"/>
      <c r="G124" s="65" t="str">
        <f t="shared" si="43"/>
        <v/>
      </c>
      <c r="H124" s="94"/>
      <c r="I124" s="95"/>
      <c r="J124" s="65" t="str">
        <f t="shared" si="44"/>
        <v/>
      </c>
      <c r="K124" s="94"/>
      <c r="L124" s="95"/>
      <c r="M124" s="65" t="str">
        <f t="shared" si="45"/>
        <v/>
      </c>
      <c r="N124" s="89"/>
      <c r="O124" s="93"/>
      <c r="P124" s="65" t="str">
        <f t="shared" si="46"/>
        <v/>
      </c>
      <c r="Q124" s="89"/>
      <c r="R124" s="93"/>
      <c r="S124" s="97" t="str">
        <f t="shared" si="47"/>
        <v/>
      </c>
      <c r="T124" s="22">
        <f t="shared" si="48"/>
        <v>0</v>
      </c>
      <c r="U124" s="17">
        <f t="shared" si="49"/>
        <v>0</v>
      </c>
      <c r="V124" s="17">
        <f t="shared" si="50"/>
        <v>0</v>
      </c>
      <c r="W124" s="55"/>
      <c r="X124" s="55"/>
      <c r="Y124" s="17">
        <f t="shared" si="51"/>
        <v>0</v>
      </c>
      <c r="Z124" s="84">
        <f t="shared" si="52"/>
        <v>0</v>
      </c>
      <c r="AA124" s="89"/>
      <c r="AB124" s="93"/>
      <c r="AC124" s="65" t="str">
        <f t="shared" si="53"/>
        <v/>
      </c>
      <c r="AD124" s="89"/>
      <c r="AE124" s="93"/>
      <c r="AF124" s="65" t="str">
        <f t="shared" si="54"/>
        <v/>
      </c>
      <c r="AG124" s="89"/>
      <c r="AH124" s="93"/>
      <c r="AI124" s="65" t="str">
        <f t="shared" si="60"/>
        <v/>
      </c>
      <c r="AJ124" s="178"/>
      <c r="AK124" s="179"/>
      <c r="AL124" s="97" t="str">
        <f t="shared" si="55"/>
        <v/>
      </c>
      <c r="AM124" s="89"/>
      <c r="AN124" s="93"/>
      <c r="AO124" s="97" t="str">
        <f t="shared" si="58"/>
        <v/>
      </c>
      <c r="AP124" s="89"/>
      <c r="AQ124" s="93"/>
      <c r="AR124" s="97" t="str">
        <f t="shared" si="56"/>
        <v/>
      </c>
      <c r="AS124" s="89"/>
      <c r="AT124" s="93"/>
      <c r="AU124" s="330" t="str">
        <f t="shared" si="57"/>
        <v/>
      </c>
      <c r="AV124" s="340"/>
      <c r="AW124" s="341"/>
      <c r="AX124" s="365"/>
      <c r="AY124" s="340"/>
      <c r="AZ124" s="341"/>
      <c r="BA124" s="111"/>
      <c r="BB124" s="111"/>
      <c r="BC124" s="271"/>
      <c r="BD124" s="356"/>
      <c r="BE124" s="111"/>
      <c r="BF124" s="271"/>
      <c r="BG124" s="356"/>
      <c r="BH124" s="111"/>
      <c r="BI124" s="271"/>
      <c r="BJ124" s="356"/>
      <c r="BK124" s="341"/>
      <c r="BL124" s="331"/>
      <c r="BM124" s="21"/>
      <c r="BN124" s="21"/>
      <c r="BO124" s="21"/>
      <c r="BP124" s="21"/>
      <c r="BQ124" s="21"/>
    </row>
    <row r="125" spans="1:69" ht="15.75" hidden="1" customHeight="1" thickBot="1" x14ac:dyDescent="0.35">
      <c r="A125">
        <f t="shared" si="59"/>
        <v>4</v>
      </c>
      <c r="B125"/>
      <c r="C125" s="81">
        <f t="shared" si="42"/>
        <v>45281</v>
      </c>
      <c r="D125" s="62">
        <v>45281</v>
      </c>
      <c r="E125" s="94"/>
      <c r="F125" s="95"/>
      <c r="G125" s="65" t="str">
        <f t="shared" si="43"/>
        <v/>
      </c>
      <c r="H125" s="94"/>
      <c r="I125" s="95"/>
      <c r="J125" s="65" t="str">
        <f t="shared" si="44"/>
        <v/>
      </c>
      <c r="K125" s="94"/>
      <c r="L125" s="95"/>
      <c r="M125" s="65" t="str">
        <f t="shared" si="45"/>
        <v/>
      </c>
      <c r="N125" s="89"/>
      <c r="O125" s="93"/>
      <c r="P125" s="65" t="str">
        <f t="shared" si="46"/>
        <v/>
      </c>
      <c r="Q125" s="89"/>
      <c r="R125" s="93"/>
      <c r="S125" s="97" t="str">
        <f t="shared" si="47"/>
        <v/>
      </c>
      <c r="T125" s="22">
        <f t="shared" si="48"/>
        <v>0</v>
      </c>
      <c r="U125" s="17">
        <f t="shared" si="49"/>
        <v>0</v>
      </c>
      <c r="V125" s="17">
        <f t="shared" si="50"/>
        <v>0</v>
      </c>
      <c r="W125" s="55"/>
      <c r="X125" s="55"/>
      <c r="Y125" s="17">
        <f t="shared" si="51"/>
        <v>0</v>
      </c>
      <c r="Z125" s="84">
        <f t="shared" si="52"/>
        <v>0</v>
      </c>
      <c r="AA125" s="89"/>
      <c r="AB125" s="93"/>
      <c r="AC125" s="65" t="str">
        <f t="shared" si="53"/>
        <v/>
      </c>
      <c r="AD125" s="89"/>
      <c r="AE125" s="93"/>
      <c r="AF125" s="65" t="str">
        <f t="shared" si="54"/>
        <v/>
      </c>
      <c r="AG125" s="89"/>
      <c r="AH125" s="93"/>
      <c r="AI125" s="65" t="str">
        <f t="shared" si="60"/>
        <v/>
      </c>
      <c r="AJ125" s="178"/>
      <c r="AK125" s="179"/>
      <c r="AL125" s="97" t="str">
        <f t="shared" si="55"/>
        <v/>
      </c>
      <c r="AM125" s="89"/>
      <c r="AN125" s="93"/>
      <c r="AO125" s="97" t="str">
        <f t="shared" si="58"/>
        <v/>
      </c>
      <c r="AP125" s="89"/>
      <c r="AQ125" s="93"/>
      <c r="AR125" s="97" t="str">
        <f t="shared" si="56"/>
        <v/>
      </c>
      <c r="AS125" s="89"/>
      <c r="AT125" s="93"/>
      <c r="AU125" s="330" t="str">
        <f t="shared" si="57"/>
        <v/>
      </c>
      <c r="AV125" s="340"/>
      <c r="AW125" s="341"/>
      <c r="AX125" s="365"/>
      <c r="AY125" s="340"/>
      <c r="AZ125" s="341"/>
      <c r="BA125" s="111"/>
      <c r="BB125" s="111"/>
      <c r="BC125" s="271"/>
      <c r="BD125" s="356"/>
      <c r="BE125" s="111"/>
      <c r="BF125" s="271"/>
      <c r="BG125" s="356"/>
      <c r="BH125" s="111"/>
      <c r="BI125" s="271"/>
      <c r="BJ125" s="356"/>
      <c r="BK125" s="341"/>
      <c r="BL125" s="331"/>
      <c r="BM125" s="21"/>
      <c r="BN125" s="21"/>
      <c r="BO125" s="21"/>
      <c r="BP125" s="21"/>
      <c r="BQ125" s="21"/>
    </row>
    <row r="126" spans="1:69" ht="15.75" customHeight="1" thickBot="1" x14ac:dyDescent="0.35">
      <c r="A126">
        <f t="shared" si="59"/>
        <v>17</v>
      </c>
      <c r="B126" s="51" t="s">
        <v>20</v>
      </c>
      <c r="C126" s="81">
        <f t="shared" si="42"/>
        <v>45282</v>
      </c>
      <c r="D126" s="62">
        <v>45282</v>
      </c>
      <c r="E126" s="94"/>
      <c r="F126" s="95"/>
      <c r="G126" s="65" t="str">
        <f t="shared" si="43"/>
        <v/>
      </c>
      <c r="H126" s="94"/>
      <c r="I126" s="95"/>
      <c r="J126" s="65" t="str">
        <f t="shared" si="44"/>
        <v/>
      </c>
      <c r="K126" s="94"/>
      <c r="L126" s="95"/>
      <c r="M126" s="65" t="str">
        <f t="shared" si="45"/>
        <v/>
      </c>
      <c r="N126" s="89"/>
      <c r="O126" s="93"/>
      <c r="P126" s="65" t="str">
        <f t="shared" si="46"/>
        <v/>
      </c>
      <c r="Q126" s="89"/>
      <c r="R126" s="93"/>
      <c r="S126" s="97" t="str">
        <f t="shared" si="47"/>
        <v/>
      </c>
      <c r="T126" s="22">
        <f t="shared" si="48"/>
        <v>0</v>
      </c>
      <c r="U126" s="17">
        <f t="shared" si="49"/>
        <v>0</v>
      </c>
      <c r="V126" s="17">
        <f t="shared" si="50"/>
        <v>0</v>
      </c>
      <c r="W126" s="55"/>
      <c r="X126" s="55"/>
      <c r="Y126" s="17">
        <f t="shared" si="51"/>
        <v>0</v>
      </c>
      <c r="Z126" s="84">
        <f t="shared" si="52"/>
        <v>0</v>
      </c>
      <c r="AA126" s="89"/>
      <c r="AB126" s="93"/>
      <c r="AC126" s="65" t="str">
        <f t="shared" si="53"/>
        <v/>
      </c>
      <c r="AD126" s="89"/>
      <c r="AE126" s="93"/>
      <c r="AF126" s="65" t="str">
        <f t="shared" si="54"/>
        <v/>
      </c>
      <c r="AG126" s="89"/>
      <c r="AH126" s="93"/>
      <c r="AI126" s="65" t="str">
        <f t="shared" si="60"/>
        <v/>
      </c>
      <c r="AJ126" s="178"/>
      <c r="AK126" s="179"/>
      <c r="AL126" s="97" t="str">
        <f t="shared" si="55"/>
        <v/>
      </c>
      <c r="AM126" s="89"/>
      <c r="AN126" s="93"/>
      <c r="AO126" s="97" t="str">
        <f t="shared" si="58"/>
        <v/>
      </c>
      <c r="AP126" s="89"/>
      <c r="AQ126" s="93"/>
      <c r="AR126" s="97" t="str">
        <f t="shared" si="56"/>
        <v/>
      </c>
      <c r="AS126" s="89"/>
      <c r="AT126" s="93"/>
      <c r="AU126" s="330" t="str">
        <f t="shared" si="57"/>
        <v/>
      </c>
      <c r="AV126" s="340"/>
      <c r="AW126" s="341"/>
      <c r="AX126" s="365"/>
      <c r="AY126" s="340"/>
      <c r="AZ126" s="341"/>
      <c r="BA126" s="111"/>
      <c r="BB126" s="111"/>
      <c r="BC126" s="271"/>
      <c r="BD126" s="356"/>
      <c r="BE126" s="111"/>
      <c r="BF126" s="271"/>
      <c r="BG126" s="356"/>
      <c r="BH126" s="111"/>
      <c r="BI126" s="271"/>
      <c r="BJ126" s="356"/>
      <c r="BK126" s="341"/>
      <c r="BL126" s="331"/>
      <c r="BM126" s="21"/>
      <c r="BN126" s="21"/>
      <c r="BO126" s="21"/>
      <c r="BP126" s="21"/>
      <c r="BQ126" s="21"/>
    </row>
    <row r="127" spans="1:69" ht="15.75" customHeight="1" thickBot="1" x14ac:dyDescent="0.35">
      <c r="A127">
        <f t="shared" si="59"/>
        <v>17</v>
      </c>
      <c r="B127" s="51" t="s">
        <v>21</v>
      </c>
      <c r="C127" s="81">
        <f t="shared" si="42"/>
        <v>45283</v>
      </c>
      <c r="D127" s="62">
        <v>45283</v>
      </c>
      <c r="E127" s="94"/>
      <c r="F127" s="95"/>
      <c r="G127" s="65" t="str">
        <f t="shared" si="43"/>
        <v/>
      </c>
      <c r="H127" s="94"/>
      <c r="I127" s="95"/>
      <c r="J127" s="65" t="str">
        <f t="shared" si="44"/>
        <v/>
      </c>
      <c r="K127" s="94"/>
      <c r="L127" s="95"/>
      <c r="M127" s="65" t="str">
        <f t="shared" si="45"/>
        <v/>
      </c>
      <c r="N127" s="89"/>
      <c r="O127" s="93"/>
      <c r="P127" s="65" t="str">
        <f t="shared" si="46"/>
        <v/>
      </c>
      <c r="Q127" s="89"/>
      <c r="R127" s="93"/>
      <c r="S127" s="97" t="str">
        <f t="shared" si="47"/>
        <v/>
      </c>
      <c r="T127" s="22">
        <f t="shared" si="48"/>
        <v>0</v>
      </c>
      <c r="U127" s="17">
        <f t="shared" si="49"/>
        <v>0</v>
      </c>
      <c r="V127" s="17">
        <f t="shared" si="50"/>
        <v>0</v>
      </c>
      <c r="W127" s="55"/>
      <c r="X127" s="55"/>
      <c r="Y127" s="17">
        <f t="shared" si="51"/>
        <v>0</v>
      </c>
      <c r="Z127" s="84">
        <f t="shared" si="52"/>
        <v>0</v>
      </c>
      <c r="AA127" s="89"/>
      <c r="AB127" s="93"/>
      <c r="AC127" s="65" t="str">
        <f t="shared" si="53"/>
        <v/>
      </c>
      <c r="AD127" s="89"/>
      <c r="AE127" s="93"/>
      <c r="AF127" s="65" t="str">
        <f t="shared" si="54"/>
        <v/>
      </c>
      <c r="AG127" s="89"/>
      <c r="AH127" s="93"/>
      <c r="AI127" s="65" t="str">
        <f t="shared" si="60"/>
        <v/>
      </c>
      <c r="AJ127" s="178"/>
      <c r="AK127" s="179"/>
      <c r="AL127" s="97" t="str">
        <f t="shared" si="55"/>
        <v/>
      </c>
      <c r="AM127" s="89"/>
      <c r="AN127" s="93"/>
      <c r="AO127" s="97" t="str">
        <f t="shared" si="58"/>
        <v/>
      </c>
      <c r="AP127" s="89"/>
      <c r="AQ127" s="93"/>
      <c r="AR127" s="97" t="str">
        <f t="shared" si="56"/>
        <v/>
      </c>
      <c r="AS127" s="89"/>
      <c r="AT127" s="93"/>
      <c r="AU127" s="330" t="str">
        <f t="shared" si="57"/>
        <v/>
      </c>
      <c r="AV127" s="340"/>
      <c r="AW127" s="341"/>
      <c r="AX127" s="365"/>
      <c r="AY127" s="340"/>
      <c r="AZ127" s="341"/>
      <c r="BA127" s="111"/>
      <c r="BB127" s="111"/>
      <c r="BC127" s="271"/>
      <c r="BD127" s="356"/>
      <c r="BE127" s="111"/>
      <c r="BF127" s="271"/>
      <c r="BG127" s="356"/>
      <c r="BH127" s="111"/>
      <c r="BI127" s="271"/>
      <c r="BJ127" s="356"/>
      <c r="BK127" s="341"/>
      <c r="BL127" s="331"/>
      <c r="BM127" s="21"/>
      <c r="BN127" s="21"/>
      <c r="BO127" s="21"/>
      <c r="BP127" s="21"/>
      <c r="BQ127" s="21"/>
    </row>
    <row r="128" spans="1:69" ht="15.75" customHeight="1" thickBot="1" x14ac:dyDescent="0.35">
      <c r="A128">
        <f t="shared" si="59"/>
        <v>17</v>
      </c>
      <c r="B128" s="51" t="s">
        <v>22</v>
      </c>
      <c r="C128" s="81">
        <f t="shared" si="42"/>
        <v>45284</v>
      </c>
      <c r="D128" s="62">
        <v>45284</v>
      </c>
      <c r="E128" s="94"/>
      <c r="F128" s="95"/>
      <c r="G128" s="65" t="str">
        <f t="shared" si="43"/>
        <v/>
      </c>
      <c r="H128" s="94"/>
      <c r="I128" s="95"/>
      <c r="J128" s="65" t="str">
        <f t="shared" si="44"/>
        <v/>
      </c>
      <c r="K128" s="94"/>
      <c r="L128" s="95"/>
      <c r="M128" s="65" t="str">
        <f t="shared" si="45"/>
        <v/>
      </c>
      <c r="N128" s="89"/>
      <c r="O128" s="93"/>
      <c r="P128" s="65" t="str">
        <f t="shared" si="46"/>
        <v/>
      </c>
      <c r="Q128" s="89"/>
      <c r="R128" s="93"/>
      <c r="S128" s="97" t="str">
        <f t="shared" si="47"/>
        <v/>
      </c>
      <c r="T128" s="22">
        <f t="shared" si="48"/>
        <v>0</v>
      </c>
      <c r="U128" s="17">
        <f t="shared" si="49"/>
        <v>0</v>
      </c>
      <c r="V128" s="17">
        <f t="shared" si="50"/>
        <v>0</v>
      </c>
      <c r="W128" s="55"/>
      <c r="X128" s="55"/>
      <c r="Y128" s="17">
        <f t="shared" si="51"/>
        <v>0</v>
      </c>
      <c r="Z128" s="84">
        <f t="shared" si="52"/>
        <v>0</v>
      </c>
      <c r="AA128" s="89"/>
      <c r="AB128" s="93"/>
      <c r="AC128" s="65" t="str">
        <f t="shared" si="53"/>
        <v/>
      </c>
      <c r="AD128" s="89"/>
      <c r="AE128" s="93"/>
      <c r="AF128" s="65" t="str">
        <f t="shared" si="54"/>
        <v/>
      </c>
      <c r="AG128" s="89"/>
      <c r="AH128" s="93"/>
      <c r="AI128" s="65" t="str">
        <f t="shared" si="60"/>
        <v/>
      </c>
      <c r="AJ128" s="178"/>
      <c r="AK128" s="179"/>
      <c r="AL128" s="97" t="str">
        <f t="shared" si="55"/>
        <v/>
      </c>
      <c r="AM128" s="89"/>
      <c r="AN128" s="93"/>
      <c r="AO128" s="97" t="str">
        <f t="shared" si="58"/>
        <v/>
      </c>
      <c r="AP128" s="89"/>
      <c r="AQ128" s="93"/>
      <c r="AR128" s="97" t="str">
        <f t="shared" si="56"/>
        <v/>
      </c>
      <c r="AS128" s="89"/>
      <c r="AT128" s="93"/>
      <c r="AU128" s="330" t="str">
        <f t="shared" si="57"/>
        <v/>
      </c>
      <c r="AV128" s="340"/>
      <c r="AW128" s="341"/>
      <c r="AX128" s="365"/>
      <c r="AY128" s="340"/>
      <c r="AZ128" s="341"/>
      <c r="BA128" s="111"/>
      <c r="BB128" s="111"/>
      <c r="BC128" s="271"/>
      <c r="BD128" s="356"/>
      <c r="BE128" s="111"/>
      <c r="BF128" s="271"/>
      <c r="BG128" s="356"/>
      <c r="BH128" s="111"/>
      <c r="BI128" s="271"/>
      <c r="BJ128" s="356"/>
      <c r="BK128" s="341"/>
      <c r="BL128" s="331"/>
      <c r="BM128" s="21"/>
      <c r="BN128" s="21"/>
      <c r="BO128" s="21"/>
      <c r="BP128" s="21"/>
      <c r="BQ128" s="21"/>
    </row>
    <row r="129" spans="1:69" ht="15.75" hidden="1" customHeight="1" thickBot="1" x14ac:dyDescent="0.35">
      <c r="A129">
        <f t="shared" si="59"/>
        <v>5</v>
      </c>
      <c r="B129"/>
      <c r="C129" s="81">
        <f t="shared" si="42"/>
        <v>45285</v>
      </c>
      <c r="D129" s="62">
        <v>45285</v>
      </c>
      <c r="E129" s="94"/>
      <c r="F129" s="95"/>
      <c r="G129" s="65" t="str">
        <f t="shared" si="43"/>
        <v/>
      </c>
      <c r="H129" s="94"/>
      <c r="I129" s="95"/>
      <c r="J129" s="65" t="str">
        <f t="shared" si="44"/>
        <v/>
      </c>
      <c r="K129" s="94"/>
      <c r="L129" s="95"/>
      <c r="M129" s="65" t="str">
        <f t="shared" si="45"/>
        <v/>
      </c>
      <c r="N129" s="89"/>
      <c r="O129" s="93"/>
      <c r="P129" s="65" t="str">
        <f t="shared" si="46"/>
        <v/>
      </c>
      <c r="Q129" s="89"/>
      <c r="R129" s="93"/>
      <c r="S129" s="97" t="str">
        <f t="shared" si="47"/>
        <v/>
      </c>
      <c r="T129" s="22">
        <f t="shared" si="48"/>
        <v>0</v>
      </c>
      <c r="U129" s="17">
        <f t="shared" si="49"/>
        <v>0</v>
      </c>
      <c r="V129" s="17">
        <f t="shared" si="50"/>
        <v>0</v>
      </c>
      <c r="W129" s="55"/>
      <c r="X129" s="55"/>
      <c r="Y129" s="17">
        <f t="shared" si="51"/>
        <v>0</v>
      </c>
      <c r="Z129" s="84">
        <f t="shared" si="52"/>
        <v>0</v>
      </c>
      <c r="AA129" s="89"/>
      <c r="AB129" s="93"/>
      <c r="AC129" s="65" t="str">
        <f t="shared" si="53"/>
        <v/>
      </c>
      <c r="AD129" s="89"/>
      <c r="AE129" s="93"/>
      <c r="AF129" s="65" t="str">
        <f t="shared" si="54"/>
        <v/>
      </c>
      <c r="AG129" s="89"/>
      <c r="AH129" s="93"/>
      <c r="AI129" s="65" t="str">
        <f t="shared" si="60"/>
        <v/>
      </c>
      <c r="AJ129" s="178"/>
      <c r="AK129" s="179"/>
      <c r="AL129" s="97" t="str">
        <f t="shared" si="55"/>
        <v/>
      </c>
      <c r="AM129" s="89"/>
      <c r="AN129" s="93"/>
      <c r="AO129" s="97" t="str">
        <f t="shared" si="58"/>
        <v/>
      </c>
      <c r="AP129" s="89"/>
      <c r="AQ129" s="93"/>
      <c r="AR129" s="97" t="str">
        <f t="shared" si="56"/>
        <v/>
      </c>
      <c r="AS129" s="89"/>
      <c r="AT129" s="93"/>
      <c r="AU129" s="330" t="str">
        <f t="shared" si="57"/>
        <v/>
      </c>
      <c r="AV129" s="340"/>
      <c r="AW129" s="341"/>
      <c r="AX129" s="365"/>
      <c r="AY129" s="340"/>
      <c r="AZ129" s="341"/>
      <c r="BA129" s="111"/>
      <c r="BB129" s="111"/>
      <c r="BC129" s="271"/>
      <c r="BD129" s="356"/>
      <c r="BE129" s="111"/>
      <c r="BF129" s="271"/>
      <c r="BG129" s="356"/>
      <c r="BH129" s="111"/>
      <c r="BI129" s="271"/>
      <c r="BJ129" s="356"/>
      <c r="BK129" s="341"/>
      <c r="BL129" s="331"/>
      <c r="BM129" s="21"/>
      <c r="BN129" s="21"/>
      <c r="BO129" s="21"/>
      <c r="BP129" s="21"/>
      <c r="BQ129" s="21"/>
    </row>
    <row r="130" spans="1:69" ht="15.75" hidden="1" customHeight="1" thickBot="1" x14ac:dyDescent="0.35">
      <c r="A130">
        <f t="shared" si="59"/>
        <v>5</v>
      </c>
      <c r="B130"/>
      <c r="C130" s="81">
        <f t="shared" si="42"/>
        <v>45286</v>
      </c>
      <c r="D130" s="62">
        <v>45286</v>
      </c>
      <c r="E130" s="94"/>
      <c r="F130" s="95"/>
      <c r="G130" s="65" t="str">
        <f t="shared" si="43"/>
        <v/>
      </c>
      <c r="H130" s="94"/>
      <c r="I130" s="95"/>
      <c r="J130" s="65" t="str">
        <f t="shared" si="44"/>
        <v/>
      </c>
      <c r="K130" s="94"/>
      <c r="L130" s="95"/>
      <c r="M130" s="65" t="str">
        <f t="shared" si="45"/>
        <v/>
      </c>
      <c r="N130" s="89"/>
      <c r="O130" s="93"/>
      <c r="P130" s="65" t="str">
        <f t="shared" si="46"/>
        <v/>
      </c>
      <c r="Q130" s="89"/>
      <c r="R130" s="93"/>
      <c r="S130" s="97" t="str">
        <f t="shared" si="47"/>
        <v/>
      </c>
      <c r="T130" s="22">
        <f t="shared" si="48"/>
        <v>0</v>
      </c>
      <c r="U130" s="17">
        <f t="shared" si="49"/>
        <v>0</v>
      </c>
      <c r="V130" s="17">
        <f t="shared" si="50"/>
        <v>0</v>
      </c>
      <c r="W130" s="55"/>
      <c r="X130" s="55"/>
      <c r="Y130" s="17">
        <f t="shared" si="51"/>
        <v>0</v>
      </c>
      <c r="Z130" s="84">
        <f t="shared" si="52"/>
        <v>0</v>
      </c>
      <c r="AA130" s="89"/>
      <c r="AB130" s="93"/>
      <c r="AC130" s="65" t="str">
        <f t="shared" si="53"/>
        <v/>
      </c>
      <c r="AD130" s="89"/>
      <c r="AE130" s="93"/>
      <c r="AF130" s="65" t="str">
        <f t="shared" si="54"/>
        <v/>
      </c>
      <c r="AG130" s="89"/>
      <c r="AH130" s="93"/>
      <c r="AI130" s="65" t="str">
        <f t="shared" si="60"/>
        <v/>
      </c>
      <c r="AJ130" s="178"/>
      <c r="AK130" s="179"/>
      <c r="AL130" s="97" t="str">
        <f t="shared" si="55"/>
        <v/>
      </c>
      <c r="AM130" s="89"/>
      <c r="AN130" s="93"/>
      <c r="AO130" s="97" t="str">
        <f t="shared" si="58"/>
        <v/>
      </c>
      <c r="AP130" s="89"/>
      <c r="AQ130" s="93"/>
      <c r="AR130" s="97" t="str">
        <f t="shared" si="56"/>
        <v/>
      </c>
      <c r="AS130" s="89"/>
      <c r="AT130" s="93"/>
      <c r="AU130" s="330" t="str">
        <f t="shared" si="57"/>
        <v/>
      </c>
      <c r="AV130" s="340"/>
      <c r="AW130" s="341"/>
      <c r="AX130" s="365"/>
      <c r="AY130" s="340"/>
      <c r="AZ130" s="341"/>
      <c r="BA130" s="111"/>
      <c r="BB130" s="111"/>
      <c r="BC130" s="271"/>
      <c r="BD130" s="356"/>
      <c r="BE130" s="111"/>
      <c r="BF130" s="271"/>
      <c r="BG130" s="356"/>
      <c r="BH130" s="111"/>
      <c r="BI130" s="271"/>
      <c r="BJ130" s="356"/>
      <c r="BK130" s="341"/>
      <c r="BL130" s="331"/>
      <c r="BM130" s="21"/>
      <c r="BN130" s="21"/>
      <c r="BO130" s="21"/>
      <c r="BP130" s="21"/>
      <c r="BQ130" s="21"/>
    </row>
    <row r="131" spans="1:69" ht="15.75" hidden="1" customHeight="1" thickBot="1" x14ac:dyDescent="0.35">
      <c r="A131" t="e">
        <f t="shared" si="59"/>
        <v>#VALUE!</v>
      </c>
      <c r="B131"/>
      <c r="C131" s="81">
        <f t="shared" si="42"/>
        <v>45287</v>
      </c>
      <c r="D131" s="62">
        <v>45287</v>
      </c>
      <c r="E131" s="94"/>
      <c r="F131" s="95"/>
      <c r="G131" s="65" t="str">
        <f t="shared" si="43"/>
        <v/>
      </c>
      <c r="H131" s="94"/>
      <c r="I131" s="95"/>
      <c r="J131" s="65" t="str">
        <f t="shared" si="44"/>
        <v/>
      </c>
      <c r="K131" s="94"/>
      <c r="L131" s="95"/>
      <c r="M131" s="65" t="str">
        <f t="shared" si="45"/>
        <v/>
      </c>
      <c r="N131" s="89"/>
      <c r="O131" s="93"/>
      <c r="P131" s="65" t="str">
        <f t="shared" si="46"/>
        <v/>
      </c>
      <c r="Q131" s="89"/>
      <c r="R131" s="93"/>
      <c r="S131" s="97" t="str">
        <f t="shared" si="47"/>
        <v/>
      </c>
      <c r="T131" s="22">
        <f t="shared" si="48"/>
        <v>0</v>
      </c>
      <c r="U131" s="17">
        <f t="shared" si="49"/>
        <v>0</v>
      </c>
      <c r="V131" s="17">
        <f t="shared" si="50"/>
        <v>0</v>
      </c>
      <c r="W131" s="55"/>
      <c r="X131" s="55"/>
      <c r="Y131" s="17">
        <f t="shared" si="51"/>
        <v>0</v>
      </c>
      <c r="Z131" s="84">
        <f t="shared" si="52"/>
        <v>0</v>
      </c>
      <c r="AA131" s="89"/>
      <c r="AB131" s="93"/>
      <c r="AC131" s="65" t="str">
        <f t="shared" si="53"/>
        <v/>
      </c>
      <c r="AD131" s="89"/>
      <c r="AE131" s="93"/>
      <c r="AF131" s="65" t="str">
        <f t="shared" si="54"/>
        <v/>
      </c>
      <c r="AG131" s="89"/>
      <c r="AH131" s="93"/>
      <c r="AI131" s="65" t="str">
        <f t="shared" si="60"/>
        <v/>
      </c>
      <c r="AJ131" s="178"/>
      <c r="AK131" s="179"/>
      <c r="AL131" s="97" t="str">
        <f t="shared" si="55"/>
        <v/>
      </c>
      <c r="AM131" s="89"/>
      <c r="AN131" s="93"/>
      <c r="AO131" s="97" t="str">
        <f t="shared" si="58"/>
        <v/>
      </c>
      <c r="AP131" s="89"/>
      <c r="AQ131" s="93"/>
      <c r="AR131" s="97" t="str">
        <f t="shared" si="56"/>
        <v/>
      </c>
      <c r="AS131" s="89"/>
      <c r="AT131" s="93"/>
      <c r="AU131" s="330" t="str">
        <f t="shared" si="57"/>
        <v/>
      </c>
      <c r="AV131" s="340"/>
      <c r="AW131" s="341"/>
      <c r="AX131" s="365"/>
      <c r="AY131" s="340"/>
      <c r="AZ131" s="341"/>
      <c r="BA131" s="111"/>
      <c r="BB131" s="111"/>
      <c r="BC131" s="271"/>
      <c r="BD131" s="356"/>
      <c r="BE131" s="111"/>
      <c r="BF131" s="271"/>
      <c r="BG131" s="356"/>
      <c r="BH131" s="111"/>
      <c r="BI131" s="271"/>
      <c r="BJ131" s="356"/>
      <c r="BK131" s="341"/>
      <c r="BL131" s="331"/>
      <c r="BM131" s="21"/>
      <c r="BN131" s="21"/>
      <c r="BO131" s="21"/>
      <c r="BP131" s="21"/>
      <c r="BQ131" s="21"/>
    </row>
    <row r="132" spans="1:69" ht="15.75" hidden="1" customHeight="1" thickBot="1" x14ac:dyDescent="0.35">
      <c r="A132">
        <f t="shared" si="59"/>
        <v>5</v>
      </c>
      <c r="B132"/>
      <c r="C132" s="81">
        <f t="shared" si="42"/>
        <v>45288</v>
      </c>
      <c r="D132" s="62">
        <v>45288</v>
      </c>
      <c r="E132" s="94"/>
      <c r="F132" s="95"/>
      <c r="G132" s="65" t="str">
        <f t="shared" si="43"/>
        <v/>
      </c>
      <c r="H132" s="94"/>
      <c r="I132" s="95"/>
      <c r="J132" s="65" t="str">
        <f t="shared" si="44"/>
        <v/>
      </c>
      <c r="K132" s="94"/>
      <c r="L132" s="95"/>
      <c r="M132" s="65" t="str">
        <f t="shared" si="45"/>
        <v/>
      </c>
      <c r="N132" s="89"/>
      <c r="O132" s="93"/>
      <c r="P132" s="65" t="str">
        <f t="shared" si="46"/>
        <v/>
      </c>
      <c r="Q132" s="89"/>
      <c r="R132" s="93"/>
      <c r="S132" s="97" t="str">
        <f t="shared" si="47"/>
        <v/>
      </c>
      <c r="T132" s="22">
        <f t="shared" si="48"/>
        <v>0</v>
      </c>
      <c r="U132" s="17">
        <f t="shared" si="49"/>
        <v>0</v>
      </c>
      <c r="V132" s="17">
        <f t="shared" si="50"/>
        <v>0</v>
      </c>
      <c r="W132" s="55"/>
      <c r="X132" s="55"/>
      <c r="Y132" s="17">
        <f t="shared" si="51"/>
        <v>0</v>
      </c>
      <c r="Z132" s="84">
        <f t="shared" si="52"/>
        <v>0</v>
      </c>
      <c r="AA132" s="89"/>
      <c r="AB132" s="93"/>
      <c r="AC132" s="65" t="str">
        <f t="shared" si="53"/>
        <v/>
      </c>
      <c r="AD132" s="89"/>
      <c r="AE132" s="93"/>
      <c r="AF132" s="65" t="str">
        <f t="shared" si="54"/>
        <v/>
      </c>
      <c r="AG132" s="89"/>
      <c r="AH132" s="93"/>
      <c r="AI132" s="65" t="str">
        <f t="shared" si="60"/>
        <v/>
      </c>
      <c r="AJ132" s="178"/>
      <c r="AK132" s="179"/>
      <c r="AL132" s="97" t="str">
        <f t="shared" si="55"/>
        <v/>
      </c>
      <c r="AM132" s="89"/>
      <c r="AN132" s="93"/>
      <c r="AO132" s="97" t="str">
        <f t="shared" si="58"/>
        <v/>
      </c>
      <c r="AP132" s="89"/>
      <c r="AQ132" s="93"/>
      <c r="AR132" s="97" t="str">
        <f t="shared" si="56"/>
        <v/>
      </c>
      <c r="AS132" s="89"/>
      <c r="AT132" s="93"/>
      <c r="AU132" s="330" t="str">
        <f t="shared" si="57"/>
        <v/>
      </c>
      <c r="AV132" s="340"/>
      <c r="AW132" s="341"/>
      <c r="AX132" s="365"/>
      <c r="AY132" s="340"/>
      <c r="AZ132" s="341"/>
      <c r="BA132" s="111"/>
      <c r="BB132" s="111"/>
      <c r="BC132" s="271"/>
      <c r="BD132" s="356"/>
      <c r="BE132" s="111"/>
      <c r="BF132" s="271"/>
      <c r="BG132" s="356"/>
      <c r="BH132" s="111"/>
      <c r="BI132" s="271"/>
      <c r="BJ132" s="356"/>
      <c r="BK132" s="341"/>
      <c r="BL132" s="331"/>
      <c r="BM132" s="21"/>
      <c r="BN132" s="21"/>
      <c r="BO132" s="21"/>
      <c r="BP132" s="21"/>
      <c r="BQ132" s="21"/>
    </row>
    <row r="133" spans="1:69" ht="15.75" customHeight="1" thickBot="1" x14ac:dyDescent="0.35">
      <c r="A133">
        <f t="shared" si="59"/>
        <v>18</v>
      </c>
      <c r="B133" s="201" t="s">
        <v>20</v>
      </c>
      <c r="C133" s="8">
        <f t="shared" si="42"/>
        <v>45289</v>
      </c>
      <c r="D133" s="396">
        <v>45289</v>
      </c>
      <c r="E133" s="94"/>
      <c r="F133" s="95"/>
      <c r="G133" s="65" t="str">
        <f t="shared" si="43"/>
        <v/>
      </c>
      <c r="H133" s="94"/>
      <c r="I133" s="95"/>
      <c r="J133" s="65" t="str">
        <f t="shared" si="44"/>
        <v/>
      </c>
      <c r="K133" s="94"/>
      <c r="L133" s="95"/>
      <c r="M133" s="65" t="str">
        <f t="shared" si="45"/>
        <v/>
      </c>
      <c r="N133" s="89"/>
      <c r="O133" s="93"/>
      <c r="P133" s="65" t="str">
        <f t="shared" si="46"/>
        <v/>
      </c>
      <c r="Q133" s="89"/>
      <c r="R133" s="93"/>
      <c r="S133" s="97" t="str">
        <f t="shared" si="47"/>
        <v/>
      </c>
      <c r="T133" s="22">
        <f t="shared" si="48"/>
        <v>0</v>
      </c>
      <c r="U133" s="17">
        <f t="shared" si="49"/>
        <v>0</v>
      </c>
      <c r="V133" s="17">
        <f t="shared" si="50"/>
        <v>0</v>
      </c>
      <c r="W133" s="55"/>
      <c r="X133" s="55"/>
      <c r="Y133" s="17">
        <f t="shared" si="51"/>
        <v>0</v>
      </c>
      <c r="Z133" s="84">
        <f t="shared" si="52"/>
        <v>0</v>
      </c>
      <c r="AA133" s="89"/>
      <c r="AB133" s="93"/>
      <c r="AC133" s="65" t="str">
        <f t="shared" si="53"/>
        <v/>
      </c>
      <c r="AD133" s="89"/>
      <c r="AE133" s="93"/>
      <c r="AF133" s="65" t="str">
        <f t="shared" si="54"/>
        <v/>
      </c>
      <c r="AG133" s="89"/>
      <c r="AH133" s="93"/>
      <c r="AI133" s="65" t="str">
        <f t="shared" si="60"/>
        <v/>
      </c>
      <c r="AJ133" s="178"/>
      <c r="AK133" s="179"/>
      <c r="AL133" s="97" t="str">
        <f t="shared" si="55"/>
        <v/>
      </c>
      <c r="AM133" s="89"/>
      <c r="AN133" s="93"/>
      <c r="AO133" s="97" t="str">
        <f t="shared" si="58"/>
        <v/>
      </c>
      <c r="AP133" s="89"/>
      <c r="AQ133" s="93"/>
      <c r="AR133" s="97" t="str">
        <f t="shared" si="56"/>
        <v/>
      </c>
      <c r="AS133" s="89"/>
      <c r="AT133" s="93"/>
      <c r="AU133" s="330" t="str">
        <f t="shared" si="57"/>
        <v/>
      </c>
      <c r="AV133" s="340"/>
      <c r="AW133" s="341"/>
      <c r="AX133" s="365"/>
      <c r="AY133" s="340"/>
      <c r="AZ133" s="341"/>
      <c r="BA133" s="111"/>
      <c r="BB133" s="111"/>
      <c r="BC133" s="271"/>
      <c r="BD133" s="356"/>
      <c r="BE133" s="111"/>
      <c r="BF133" s="271"/>
      <c r="BG133" s="356"/>
      <c r="BH133" s="111"/>
      <c r="BI133" s="271"/>
      <c r="BJ133" s="356"/>
      <c r="BK133" s="341"/>
      <c r="BL133" s="331"/>
      <c r="BM133" s="21"/>
      <c r="BN133" s="21"/>
      <c r="BO133" s="21"/>
      <c r="BP133" s="21"/>
      <c r="BQ133" s="21"/>
    </row>
    <row r="134" spans="1:69" ht="15.75" customHeight="1" thickBot="1" x14ac:dyDescent="0.35">
      <c r="A134">
        <f t="shared" si="59"/>
        <v>18</v>
      </c>
      <c r="B134" s="201" t="s">
        <v>21</v>
      </c>
      <c r="C134" s="8">
        <f t="shared" si="42"/>
        <v>45290</v>
      </c>
      <c r="D134" s="396">
        <v>45290</v>
      </c>
      <c r="E134" s="94"/>
      <c r="F134" s="95"/>
      <c r="G134" s="65" t="str">
        <f t="shared" si="43"/>
        <v/>
      </c>
      <c r="H134" s="94"/>
      <c r="I134" s="95"/>
      <c r="J134" s="65" t="str">
        <f t="shared" si="44"/>
        <v/>
      </c>
      <c r="K134" s="94"/>
      <c r="L134" s="95"/>
      <c r="M134" s="65" t="str">
        <f t="shared" si="45"/>
        <v/>
      </c>
      <c r="N134" s="89"/>
      <c r="O134" s="93"/>
      <c r="P134" s="65" t="str">
        <f t="shared" si="46"/>
        <v/>
      </c>
      <c r="Q134" s="89"/>
      <c r="R134" s="93"/>
      <c r="S134" s="97" t="str">
        <f t="shared" si="47"/>
        <v/>
      </c>
      <c r="T134" s="22">
        <f t="shared" si="48"/>
        <v>0</v>
      </c>
      <c r="U134" s="17">
        <f t="shared" si="49"/>
        <v>0</v>
      </c>
      <c r="V134" s="17">
        <f t="shared" si="50"/>
        <v>0</v>
      </c>
      <c r="W134" s="55"/>
      <c r="X134" s="55"/>
      <c r="Y134" s="17">
        <f t="shared" si="51"/>
        <v>0</v>
      </c>
      <c r="Z134" s="84">
        <f t="shared" si="52"/>
        <v>0</v>
      </c>
      <c r="AA134" s="89"/>
      <c r="AB134" s="93"/>
      <c r="AC134" s="65" t="str">
        <f t="shared" si="53"/>
        <v/>
      </c>
      <c r="AD134" s="89"/>
      <c r="AE134" s="93"/>
      <c r="AF134" s="65" t="str">
        <f t="shared" si="54"/>
        <v/>
      </c>
      <c r="AG134" s="89"/>
      <c r="AH134" s="93"/>
      <c r="AI134" s="65" t="str">
        <f t="shared" si="60"/>
        <v/>
      </c>
      <c r="AJ134" s="178"/>
      <c r="AK134" s="179"/>
      <c r="AL134" s="97" t="str">
        <f t="shared" si="55"/>
        <v/>
      </c>
      <c r="AM134" s="89"/>
      <c r="AN134" s="93"/>
      <c r="AO134" s="97" t="str">
        <f t="shared" si="58"/>
        <v/>
      </c>
      <c r="AP134" s="89"/>
      <c r="AQ134" s="93"/>
      <c r="AR134" s="97" t="str">
        <f t="shared" si="56"/>
        <v/>
      </c>
      <c r="AS134" s="89"/>
      <c r="AT134" s="93"/>
      <c r="AU134" s="330" t="str">
        <f t="shared" si="57"/>
        <v/>
      </c>
      <c r="AV134" s="340"/>
      <c r="AW134" s="341"/>
      <c r="AX134" s="365"/>
      <c r="AY134" s="340"/>
      <c r="AZ134" s="341"/>
      <c r="BA134" s="111"/>
      <c r="BB134" s="111"/>
      <c r="BC134" s="271"/>
      <c r="BD134" s="356"/>
      <c r="BE134" s="111"/>
      <c r="BF134" s="271"/>
      <c r="BG134" s="356"/>
      <c r="BH134" s="111"/>
      <c r="BI134" s="271"/>
      <c r="BJ134" s="356"/>
      <c r="BK134" s="341"/>
      <c r="BL134" s="331"/>
      <c r="BM134" s="21"/>
      <c r="BN134" s="21"/>
      <c r="BO134" s="21"/>
      <c r="BP134" s="21"/>
      <c r="BQ134" s="21"/>
    </row>
    <row r="135" spans="1:69" ht="15.75" customHeight="1" thickBot="1" x14ac:dyDescent="0.35">
      <c r="A135">
        <f t="shared" si="59"/>
        <v>18</v>
      </c>
      <c r="B135" s="201" t="s">
        <v>22</v>
      </c>
      <c r="C135" s="8">
        <f t="shared" si="42"/>
        <v>45291</v>
      </c>
      <c r="D135" s="396">
        <v>45291</v>
      </c>
      <c r="E135" s="94"/>
      <c r="F135" s="95"/>
      <c r="G135" s="65" t="str">
        <f t="shared" si="43"/>
        <v/>
      </c>
      <c r="H135" s="94"/>
      <c r="I135" s="95"/>
      <c r="J135" s="65" t="str">
        <f t="shared" si="44"/>
        <v/>
      </c>
      <c r="K135" s="94"/>
      <c r="L135" s="95"/>
      <c r="M135" s="65" t="str">
        <f t="shared" si="45"/>
        <v/>
      </c>
      <c r="N135" s="89"/>
      <c r="O135" s="93"/>
      <c r="P135" s="65" t="str">
        <f t="shared" si="46"/>
        <v/>
      </c>
      <c r="Q135" s="89"/>
      <c r="R135" s="93"/>
      <c r="S135" s="97" t="str">
        <f t="shared" si="47"/>
        <v/>
      </c>
      <c r="T135" s="22">
        <f t="shared" si="48"/>
        <v>0</v>
      </c>
      <c r="U135" s="17">
        <f t="shared" si="49"/>
        <v>0</v>
      </c>
      <c r="V135" s="17">
        <f t="shared" si="50"/>
        <v>0</v>
      </c>
      <c r="W135" s="55"/>
      <c r="X135" s="55"/>
      <c r="Y135" s="17">
        <f t="shared" si="51"/>
        <v>0</v>
      </c>
      <c r="Z135" s="84">
        <f t="shared" si="52"/>
        <v>0</v>
      </c>
      <c r="AA135" s="89"/>
      <c r="AB135" s="93"/>
      <c r="AC135" s="65" t="str">
        <f t="shared" si="53"/>
        <v/>
      </c>
      <c r="AD135" s="89"/>
      <c r="AE135" s="93"/>
      <c r="AF135" s="65" t="str">
        <f t="shared" si="54"/>
        <v/>
      </c>
      <c r="AG135" s="89"/>
      <c r="AH135" s="93"/>
      <c r="AI135" s="65" t="str">
        <f t="shared" si="60"/>
        <v/>
      </c>
      <c r="AJ135" s="178"/>
      <c r="AK135" s="179"/>
      <c r="AL135" s="97" t="str">
        <f t="shared" si="55"/>
        <v/>
      </c>
      <c r="AM135" s="89"/>
      <c r="AN135" s="93"/>
      <c r="AO135" s="97" t="str">
        <f t="shared" si="58"/>
        <v/>
      </c>
      <c r="AP135" s="89"/>
      <c r="AQ135" s="93"/>
      <c r="AR135" s="97" t="str">
        <f t="shared" si="56"/>
        <v/>
      </c>
      <c r="AS135" s="89"/>
      <c r="AT135" s="93"/>
      <c r="AU135" s="330" t="str">
        <f t="shared" si="57"/>
        <v/>
      </c>
      <c r="AV135" s="340"/>
      <c r="AW135" s="341"/>
      <c r="AX135" s="365"/>
      <c r="AY135" s="340"/>
      <c r="AZ135" s="341"/>
      <c r="BA135" s="111"/>
      <c r="BB135" s="111"/>
      <c r="BC135" s="271"/>
      <c r="BD135" s="356"/>
      <c r="BE135" s="111"/>
      <c r="BF135" s="271"/>
      <c r="BG135" s="356"/>
      <c r="BH135" s="111"/>
      <c r="BI135" s="271"/>
      <c r="BJ135" s="356"/>
      <c r="BK135" s="341"/>
      <c r="BL135" s="331"/>
      <c r="BM135" s="21"/>
      <c r="BN135" s="21"/>
      <c r="BO135" s="21"/>
      <c r="BP135" s="21"/>
      <c r="BQ135" s="21"/>
    </row>
    <row r="136" spans="1:69" ht="15.75" hidden="1" customHeight="1" thickBot="1" x14ac:dyDescent="0.35">
      <c r="A136">
        <f t="shared" si="59"/>
        <v>6</v>
      </c>
      <c r="B136"/>
      <c r="C136" s="81">
        <f t="shared" si="42"/>
        <v>45292</v>
      </c>
      <c r="D136" s="396">
        <v>45292</v>
      </c>
      <c r="E136" s="94"/>
      <c r="F136" s="95"/>
      <c r="G136" s="65" t="str">
        <f t="shared" si="43"/>
        <v/>
      </c>
      <c r="H136" s="94"/>
      <c r="I136" s="95"/>
      <c r="J136" s="65" t="str">
        <f t="shared" si="44"/>
        <v/>
      </c>
      <c r="K136" s="94"/>
      <c r="L136" s="95"/>
      <c r="M136" s="65" t="str">
        <f t="shared" si="45"/>
        <v/>
      </c>
      <c r="N136" s="89"/>
      <c r="O136" s="93"/>
      <c r="P136" s="65" t="str">
        <f t="shared" si="46"/>
        <v/>
      </c>
      <c r="Q136" s="89"/>
      <c r="R136" s="93"/>
      <c r="S136" s="97" t="str">
        <f t="shared" si="47"/>
        <v/>
      </c>
      <c r="T136" s="22">
        <f t="shared" si="48"/>
        <v>0</v>
      </c>
      <c r="U136" s="17">
        <f t="shared" si="49"/>
        <v>0</v>
      </c>
      <c r="V136" s="17">
        <f t="shared" si="50"/>
        <v>0</v>
      </c>
      <c r="W136" s="55"/>
      <c r="X136" s="55"/>
      <c r="Y136" s="17">
        <f t="shared" si="51"/>
        <v>0</v>
      </c>
      <c r="Z136" s="84">
        <f t="shared" si="52"/>
        <v>0</v>
      </c>
      <c r="AA136" s="89"/>
      <c r="AB136" s="93"/>
      <c r="AC136" s="65" t="str">
        <f t="shared" si="53"/>
        <v/>
      </c>
      <c r="AD136" s="89"/>
      <c r="AE136" s="93"/>
      <c r="AF136" s="65" t="str">
        <f t="shared" si="54"/>
        <v/>
      </c>
      <c r="AG136" s="89"/>
      <c r="AH136" s="93"/>
      <c r="AI136" s="65" t="str">
        <f t="shared" si="60"/>
        <v/>
      </c>
      <c r="AJ136" s="178"/>
      <c r="AK136" s="179"/>
      <c r="AL136" s="97" t="str">
        <f t="shared" si="55"/>
        <v/>
      </c>
      <c r="AM136" s="89"/>
      <c r="AN136" s="93"/>
      <c r="AO136" s="97" t="str">
        <f t="shared" si="58"/>
        <v/>
      </c>
      <c r="AP136" s="89"/>
      <c r="AQ136" s="93"/>
      <c r="AR136" s="97" t="str">
        <f t="shared" si="56"/>
        <v/>
      </c>
      <c r="AS136" s="89"/>
      <c r="AT136" s="93"/>
      <c r="AU136" s="330" t="str">
        <f t="shared" si="57"/>
        <v/>
      </c>
      <c r="AV136" s="340"/>
      <c r="AW136" s="341"/>
      <c r="AX136" s="365"/>
      <c r="AY136" s="340"/>
      <c r="AZ136" s="341"/>
      <c r="BA136" s="111"/>
      <c r="BB136" s="111"/>
      <c r="BC136" s="271"/>
      <c r="BD136" s="356"/>
      <c r="BE136" s="111"/>
      <c r="BF136" s="271"/>
      <c r="BG136" s="356"/>
      <c r="BH136" s="111"/>
      <c r="BI136" s="271"/>
      <c r="BJ136" s="356"/>
      <c r="BK136" s="341"/>
      <c r="BL136" s="331"/>
      <c r="BM136" s="21"/>
      <c r="BN136" s="21"/>
      <c r="BO136" s="21"/>
      <c r="BP136" s="21"/>
      <c r="BQ136" s="21"/>
    </row>
    <row r="137" spans="1:69" ht="15.75" hidden="1" customHeight="1" thickBot="1" x14ac:dyDescent="0.35">
      <c r="A137">
        <f t="shared" si="59"/>
        <v>6</v>
      </c>
      <c r="B137"/>
      <c r="C137" s="81">
        <f t="shared" si="42"/>
        <v>45293</v>
      </c>
      <c r="D137" s="396">
        <v>45293</v>
      </c>
      <c r="E137" s="94"/>
      <c r="F137" s="95"/>
      <c r="G137" s="65" t="str">
        <f t="shared" si="43"/>
        <v/>
      </c>
      <c r="H137" s="94"/>
      <c r="I137" s="95"/>
      <c r="J137" s="65" t="str">
        <f t="shared" si="44"/>
        <v/>
      </c>
      <c r="K137" s="94"/>
      <c r="L137" s="95"/>
      <c r="M137" s="65" t="str">
        <f t="shared" si="45"/>
        <v/>
      </c>
      <c r="N137" s="89"/>
      <c r="O137" s="93"/>
      <c r="P137" s="65" t="str">
        <f t="shared" si="46"/>
        <v/>
      </c>
      <c r="Q137" s="89"/>
      <c r="R137" s="93"/>
      <c r="S137" s="97" t="str">
        <f t="shared" si="47"/>
        <v/>
      </c>
      <c r="T137" s="22">
        <f t="shared" si="48"/>
        <v>0</v>
      </c>
      <c r="U137" s="17">
        <f t="shared" si="49"/>
        <v>0</v>
      </c>
      <c r="V137" s="17">
        <f t="shared" si="50"/>
        <v>0</v>
      </c>
      <c r="W137" s="55"/>
      <c r="X137" s="55"/>
      <c r="Y137" s="17">
        <f t="shared" si="51"/>
        <v>0</v>
      </c>
      <c r="Z137" s="84">
        <f t="shared" si="52"/>
        <v>0</v>
      </c>
      <c r="AA137" s="89"/>
      <c r="AB137" s="93"/>
      <c r="AC137" s="65" t="str">
        <f t="shared" si="53"/>
        <v/>
      </c>
      <c r="AD137" s="89"/>
      <c r="AE137" s="93"/>
      <c r="AF137" s="65" t="str">
        <f t="shared" si="54"/>
        <v/>
      </c>
      <c r="AG137" s="89"/>
      <c r="AH137" s="93"/>
      <c r="AI137" s="65" t="str">
        <f t="shared" si="60"/>
        <v/>
      </c>
      <c r="AJ137" s="178"/>
      <c r="AK137" s="179"/>
      <c r="AL137" s="97" t="str">
        <f t="shared" si="55"/>
        <v/>
      </c>
      <c r="AM137" s="89"/>
      <c r="AN137" s="93"/>
      <c r="AO137" s="97" t="str">
        <f t="shared" si="58"/>
        <v/>
      </c>
      <c r="AP137" s="89"/>
      <c r="AQ137" s="93"/>
      <c r="AR137" s="97" t="str">
        <f t="shared" si="56"/>
        <v/>
      </c>
      <c r="AS137" s="89"/>
      <c r="AT137" s="93"/>
      <c r="AU137" s="330" t="str">
        <f t="shared" si="57"/>
        <v/>
      </c>
      <c r="AV137" s="340"/>
      <c r="AW137" s="341"/>
      <c r="AX137" s="365"/>
      <c r="AY137" s="340"/>
      <c r="AZ137" s="341"/>
      <c r="BA137" s="111"/>
      <c r="BB137" s="111"/>
      <c r="BC137" s="271"/>
      <c r="BD137" s="356"/>
      <c r="BE137" s="111"/>
      <c r="BF137" s="271"/>
      <c r="BG137" s="356"/>
      <c r="BH137" s="111"/>
      <c r="BI137" s="271"/>
      <c r="BJ137" s="356"/>
      <c r="BK137" s="341"/>
      <c r="BL137" s="331"/>
      <c r="BM137" s="21"/>
      <c r="BN137" s="21"/>
      <c r="BO137" s="21"/>
      <c r="BP137" s="21"/>
      <c r="BQ137" s="21"/>
    </row>
    <row r="138" spans="1:69" ht="15.75" hidden="1" customHeight="1" thickBot="1" x14ac:dyDescent="0.35">
      <c r="A138" t="e">
        <f t="shared" si="59"/>
        <v>#VALUE!</v>
      </c>
      <c r="B138"/>
      <c r="C138" s="81">
        <f t="shared" si="42"/>
        <v>45294</v>
      </c>
      <c r="D138" s="396">
        <v>45294</v>
      </c>
      <c r="E138" s="94"/>
      <c r="F138" s="95"/>
      <c r="G138" s="65" t="str">
        <f t="shared" si="43"/>
        <v/>
      </c>
      <c r="H138" s="94"/>
      <c r="I138" s="95"/>
      <c r="J138" s="65" t="str">
        <f t="shared" si="44"/>
        <v/>
      </c>
      <c r="K138" s="94"/>
      <c r="L138" s="95"/>
      <c r="M138" s="65" t="str">
        <f t="shared" si="45"/>
        <v/>
      </c>
      <c r="N138" s="89"/>
      <c r="O138" s="93"/>
      <c r="P138" s="65" t="str">
        <f t="shared" si="46"/>
        <v/>
      </c>
      <c r="Q138" s="89"/>
      <c r="R138" s="93"/>
      <c r="S138" s="97" t="str">
        <f t="shared" si="47"/>
        <v/>
      </c>
      <c r="T138" s="22">
        <f t="shared" si="48"/>
        <v>0</v>
      </c>
      <c r="U138" s="17">
        <f t="shared" si="49"/>
        <v>0</v>
      </c>
      <c r="V138" s="17">
        <f t="shared" si="50"/>
        <v>0</v>
      </c>
      <c r="W138" s="55"/>
      <c r="X138" s="55"/>
      <c r="Y138" s="17">
        <f t="shared" si="51"/>
        <v>0</v>
      </c>
      <c r="Z138" s="84">
        <f t="shared" si="52"/>
        <v>0</v>
      </c>
      <c r="AA138" s="89"/>
      <c r="AB138" s="93"/>
      <c r="AC138" s="65" t="str">
        <f t="shared" si="53"/>
        <v/>
      </c>
      <c r="AD138" s="89"/>
      <c r="AE138" s="93"/>
      <c r="AF138" s="65" t="str">
        <f t="shared" si="54"/>
        <v/>
      </c>
      <c r="AG138" s="89"/>
      <c r="AH138" s="93"/>
      <c r="AI138" s="65" t="str">
        <f t="shared" si="60"/>
        <v/>
      </c>
      <c r="AJ138" s="178"/>
      <c r="AK138" s="179"/>
      <c r="AL138" s="97" t="str">
        <f t="shared" si="55"/>
        <v/>
      </c>
      <c r="AM138" s="89"/>
      <c r="AN138" s="93"/>
      <c r="AO138" s="97" t="str">
        <f t="shared" si="58"/>
        <v/>
      </c>
      <c r="AP138" s="89"/>
      <c r="AQ138" s="93"/>
      <c r="AR138" s="97" t="str">
        <f t="shared" si="56"/>
        <v/>
      </c>
      <c r="AS138" s="89"/>
      <c r="AT138" s="93"/>
      <c r="AU138" s="330" t="str">
        <f t="shared" si="57"/>
        <v/>
      </c>
      <c r="AV138" s="340"/>
      <c r="AW138" s="341"/>
      <c r="AX138" s="365"/>
      <c r="AY138" s="340"/>
      <c r="AZ138" s="341"/>
      <c r="BA138" s="111"/>
      <c r="BB138" s="111"/>
      <c r="BC138" s="271"/>
      <c r="BD138" s="356"/>
      <c r="BE138" s="111"/>
      <c r="BF138" s="271"/>
      <c r="BG138" s="356"/>
      <c r="BH138" s="111"/>
      <c r="BI138" s="271"/>
      <c r="BJ138" s="356"/>
      <c r="BK138" s="341"/>
      <c r="BL138" s="331"/>
      <c r="BM138" s="21"/>
      <c r="BN138" s="21"/>
      <c r="BO138" s="21"/>
      <c r="BP138" s="21"/>
      <c r="BQ138" s="21"/>
    </row>
    <row r="139" spans="1:69" ht="15.75" hidden="1" customHeight="1" thickBot="1" x14ac:dyDescent="0.35">
      <c r="A139">
        <f t="shared" si="59"/>
        <v>6</v>
      </c>
      <c r="B139"/>
      <c r="C139" s="81">
        <f t="shared" si="42"/>
        <v>45295</v>
      </c>
      <c r="D139" s="396">
        <v>45295</v>
      </c>
      <c r="E139" s="94"/>
      <c r="F139" s="95"/>
      <c r="G139" s="65" t="str">
        <f t="shared" si="43"/>
        <v/>
      </c>
      <c r="H139" s="94"/>
      <c r="I139" s="95"/>
      <c r="J139" s="65" t="str">
        <f t="shared" si="44"/>
        <v/>
      </c>
      <c r="K139" s="94"/>
      <c r="L139" s="95"/>
      <c r="M139" s="65" t="str">
        <f t="shared" si="45"/>
        <v/>
      </c>
      <c r="N139" s="89"/>
      <c r="O139" s="93"/>
      <c r="P139" s="65" t="str">
        <f t="shared" si="46"/>
        <v/>
      </c>
      <c r="Q139" s="89"/>
      <c r="R139" s="93"/>
      <c r="S139" s="97" t="str">
        <f t="shared" si="47"/>
        <v/>
      </c>
      <c r="T139" s="22">
        <f t="shared" si="48"/>
        <v>0</v>
      </c>
      <c r="U139" s="17">
        <f t="shared" si="49"/>
        <v>0</v>
      </c>
      <c r="V139" s="17">
        <f t="shared" si="50"/>
        <v>0</v>
      </c>
      <c r="W139" s="55"/>
      <c r="X139" s="55"/>
      <c r="Y139" s="17">
        <f t="shared" si="51"/>
        <v>0</v>
      </c>
      <c r="Z139" s="84">
        <f t="shared" si="52"/>
        <v>0</v>
      </c>
      <c r="AA139" s="89"/>
      <c r="AB139" s="93"/>
      <c r="AC139" s="65" t="str">
        <f t="shared" si="53"/>
        <v/>
      </c>
      <c r="AD139" s="89"/>
      <c r="AE139" s="93"/>
      <c r="AF139" s="65" t="str">
        <f t="shared" si="54"/>
        <v/>
      </c>
      <c r="AG139" s="89"/>
      <c r="AH139" s="93"/>
      <c r="AI139" s="65" t="str">
        <f t="shared" si="60"/>
        <v/>
      </c>
      <c r="AJ139" s="178"/>
      <c r="AK139" s="179"/>
      <c r="AL139" s="97" t="str">
        <f t="shared" si="55"/>
        <v/>
      </c>
      <c r="AM139" s="89"/>
      <c r="AN139" s="93"/>
      <c r="AO139" s="97" t="str">
        <f t="shared" si="58"/>
        <v/>
      </c>
      <c r="AP139" s="89"/>
      <c r="AQ139" s="93"/>
      <c r="AR139" s="97" t="str">
        <f t="shared" si="56"/>
        <v/>
      </c>
      <c r="AS139" s="89"/>
      <c r="AT139" s="93"/>
      <c r="AU139" s="330" t="str">
        <f t="shared" si="57"/>
        <v/>
      </c>
      <c r="AV139" s="340"/>
      <c r="AW139" s="341"/>
      <c r="AX139" s="365"/>
      <c r="AY139" s="340"/>
      <c r="AZ139" s="341"/>
      <c r="BA139" s="111"/>
      <c r="BB139" s="111"/>
      <c r="BC139" s="271"/>
      <c r="BD139" s="356"/>
      <c r="BE139" s="111"/>
      <c r="BF139" s="271"/>
      <c r="BG139" s="356"/>
      <c r="BH139" s="111"/>
      <c r="BI139" s="271"/>
      <c r="BJ139" s="356"/>
      <c r="BK139" s="341"/>
      <c r="BL139" s="331"/>
      <c r="BM139" s="21"/>
      <c r="BN139" s="21"/>
      <c r="BO139" s="21"/>
      <c r="BP139" s="21"/>
      <c r="BQ139" s="21"/>
    </row>
    <row r="140" spans="1:69" ht="15.75" customHeight="1" thickBot="1" x14ac:dyDescent="0.35">
      <c r="A140">
        <f t="shared" si="59"/>
        <v>19</v>
      </c>
      <c r="B140" s="51" t="s">
        <v>20</v>
      </c>
      <c r="C140" s="81">
        <f t="shared" si="42"/>
        <v>45296</v>
      </c>
      <c r="D140" s="396">
        <v>45296</v>
      </c>
      <c r="E140" s="94"/>
      <c r="F140" s="95"/>
      <c r="G140" s="65" t="str">
        <f t="shared" si="43"/>
        <v/>
      </c>
      <c r="H140" s="94"/>
      <c r="I140" s="95"/>
      <c r="J140" s="65" t="str">
        <f t="shared" si="44"/>
        <v/>
      </c>
      <c r="K140" s="96"/>
      <c r="L140" s="95"/>
      <c r="M140" s="65" t="str">
        <f t="shared" si="45"/>
        <v/>
      </c>
      <c r="N140" s="89"/>
      <c r="O140" s="93"/>
      <c r="P140" s="65" t="str">
        <f t="shared" si="46"/>
        <v/>
      </c>
      <c r="Q140" s="357" t="s">
        <v>24</v>
      </c>
      <c r="R140" s="387" t="s">
        <v>232</v>
      </c>
      <c r="S140" s="97">
        <f t="shared" si="47"/>
        <v>3</v>
      </c>
      <c r="T140" s="22">
        <f t="shared" si="48"/>
        <v>1</v>
      </c>
      <c r="U140" s="17">
        <f t="shared" si="49"/>
        <v>2</v>
      </c>
      <c r="V140" s="17">
        <f t="shared" si="50"/>
        <v>3</v>
      </c>
      <c r="W140" s="55"/>
      <c r="X140" s="55"/>
      <c r="Y140" s="17">
        <f t="shared" si="51"/>
        <v>2</v>
      </c>
      <c r="Z140" s="84">
        <f t="shared" si="52"/>
        <v>0</v>
      </c>
      <c r="AA140" s="92" t="s">
        <v>24</v>
      </c>
      <c r="AB140" s="386" t="s">
        <v>28</v>
      </c>
      <c r="AC140" s="65">
        <f>IF(LEFT(AB140,1)="6",3,"")</f>
        <v>3</v>
      </c>
      <c r="AD140" s="89"/>
      <c r="AE140" s="93"/>
      <c r="AF140" s="65" t="str">
        <f t="shared" si="54"/>
        <v/>
      </c>
      <c r="AG140" s="89" t="s">
        <v>24</v>
      </c>
      <c r="AH140" s="93" t="s">
        <v>321</v>
      </c>
      <c r="AI140" s="65" t="str">
        <f t="shared" si="60"/>
        <v/>
      </c>
      <c r="AJ140" s="180" t="s">
        <v>24</v>
      </c>
      <c r="AK140" s="401" t="s">
        <v>361</v>
      </c>
      <c r="AL140" s="97">
        <f t="shared" si="55"/>
        <v>2</v>
      </c>
      <c r="AM140" s="92"/>
      <c r="AN140" s="93"/>
      <c r="AO140" s="97" t="str">
        <f t="shared" si="58"/>
        <v/>
      </c>
      <c r="AP140" s="92"/>
      <c r="AQ140" s="93"/>
      <c r="AR140" s="97" t="str">
        <f t="shared" si="56"/>
        <v/>
      </c>
      <c r="AS140" s="89"/>
      <c r="AT140" s="93"/>
      <c r="AU140" s="330" t="str">
        <f t="shared" si="57"/>
        <v/>
      </c>
      <c r="AV140" s="340"/>
      <c r="AW140" s="341"/>
      <c r="AX140" s="365"/>
      <c r="AY140" s="340"/>
      <c r="AZ140" s="341"/>
      <c r="BA140" s="111"/>
      <c r="BB140" s="111"/>
      <c r="BC140" s="271"/>
      <c r="BD140" s="356"/>
      <c r="BE140" s="111"/>
      <c r="BF140" s="271"/>
      <c r="BG140" s="356"/>
      <c r="BH140" s="111"/>
      <c r="BI140" s="271"/>
      <c r="BJ140" s="356"/>
      <c r="BK140" s="341"/>
      <c r="BL140" s="331"/>
      <c r="BM140" s="21"/>
      <c r="BN140" s="21"/>
      <c r="BO140" s="21"/>
      <c r="BP140" s="21"/>
      <c r="BQ140" s="21"/>
    </row>
    <row r="141" spans="1:69" ht="15.75" customHeight="1" thickBot="1" x14ac:dyDescent="0.35">
      <c r="A141">
        <f t="shared" si="59"/>
        <v>19</v>
      </c>
      <c r="B141" s="51" t="s">
        <v>21</v>
      </c>
      <c r="C141" s="81">
        <f t="shared" si="42"/>
        <v>45297</v>
      </c>
      <c r="D141" s="396">
        <v>45297</v>
      </c>
      <c r="E141" s="94"/>
      <c r="F141" s="95"/>
      <c r="G141" s="65" t="str">
        <f t="shared" si="43"/>
        <v/>
      </c>
      <c r="H141" s="94"/>
      <c r="I141" s="95"/>
      <c r="J141" s="65" t="str">
        <f t="shared" si="44"/>
        <v/>
      </c>
      <c r="K141" s="94"/>
      <c r="L141" s="170"/>
      <c r="M141" s="65" t="str">
        <f t="shared" si="45"/>
        <v/>
      </c>
      <c r="N141" s="89"/>
      <c r="O141" s="93"/>
      <c r="P141" s="65" t="str">
        <f t="shared" si="46"/>
        <v/>
      </c>
      <c r="Q141" s="89"/>
      <c r="R141" s="93"/>
      <c r="S141" s="97" t="str">
        <f t="shared" si="47"/>
        <v/>
      </c>
      <c r="T141" s="22">
        <f t="shared" si="48"/>
        <v>0</v>
      </c>
      <c r="U141" s="17">
        <f t="shared" si="49"/>
        <v>0</v>
      </c>
      <c r="V141" s="17">
        <f t="shared" si="50"/>
        <v>0</v>
      </c>
      <c r="W141" s="55"/>
      <c r="X141" s="55"/>
      <c r="Y141" s="17">
        <f t="shared" si="51"/>
        <v>0</v>
      </c>
      <c r="Z141" s="84">
        <f t="shared" si="52"/>
        <v>0</v>
      </c>
      <c r="AA141" s="89"/>
      <c r="AB141" s="93"/>
      <c r="AC141" s="65" t="str">
        <f t="shared" si="53"/>
        <v/>
      </c>
      <c r="AD141" s="89"/>
      <c r="AE141" s="93"/>
      <c r="AF141" s="65" t="str">
        <f t="shared" si="54"/>
        <v/>
      </c>
      <c r="AG141" s="89"/>
      <c r="AH141" s="93"/>
      <c r="AI141" s="65" t="str">
        <f t="shared" si="60"/>
        <v/>
      </c>
      <c r="AJ141" s="178"/>
      <c r="AK141" s="179"/>
      <c r="AL141" s="97" t="str">
        <f t="shared" si="55"/>
        <v/>
      </c>
      <c r="AM141" s="89"/>
      <c r="AN141" s="93"/>
      <c r="AO141" s="97" t="str">
        <f t="shared" si="58"/>
        <v/>
      </c>
      <c r="AP141" s="89"/>
      <c r="AQ141" s="93"/>
      <c r="AR141" s="97" t="str">
        <f t="shared" si="56"/>
        <v/>
      </c>
      <c r="AS141" s="89"/>
      <c r="AT141" s="93"/>
      <c r="AU141" s="330" t="str">
        <f t="shared" si="57"/>
        <v/>
      </c>
      <c r="AV141" s="340"/>
      <c r="AW141" s="341"/>
      <c r="AX141" s="365"/>
      <c r="AY141" s="340"/>
      <c r="AZ141" s="341"/>
      <c r="BA141" s="111"/>
      <c r="BB141" s="111"/>
      <c r="BC141" s="271"/>
      <c r="BD141" s="356"/>
      <c r="BE141" s="111"/>
      <c r="BF141" s="271"/>
      <c r="BG141" s="356"/>
      <c r="BH141" s="111"/>
      <c r="BI141" s="357"/>
      <c r="BJ141" s="358"/>
      <c r="BK141" s="341"/>
      <c r="BL141" s="331"/>
      <c r="BM141" s="21"/>
      <c r="BN141" s="21"/>
      <c r="BO141" s="21"/>
      <c r="BP141" s="21"/>
      <c r="BQ141" s="21"/>
    </row>
    <row r="142" spans="1:69" ht="15.75" customHeight="1" thickBot="1" x14ac:dyDescent="0.35">
      <c r="A142">
        <f t="shared" si="59"/>
        <v>19</v>
      </c>
      <c r="B142" s="51" t="s">
        <v>22</v>
      </c>
      <c r="C142" s="81">
        <f t="shared" si="42"/>
        <v>45298</v>
      </c>
      <c r="D142" s="396">
        <v>45298</v>
      </c>
      <c r="E142" s="96"/>
      <c r="F142" s="95"/>
      <c r="G142" s="65" t="str">
        <f t="shared" si="43"/>
        <v/>
      </c>
      <c r="H142" s="94"/>
      <c r="I142" s="95"/>
      <c r="J142" s="65" t="str">
        <f t="shared" si="44"/>
        <v/>
      </c>
      <c r="K142" s="94"/>
      <c r="L142" s="95"/>
      <c r="M142" s="65" t="str">
        <f t="shared" si="45"/>
        <v/>
      </c>
      <c r="N142" s="271" t="s">
        <v>40</v>
      </c>
      <c r="O142" s="21" t="s">
        <v>211</v>
      </c>
      <c r="P142" s="65" t="str">
        <f t="shared" si="46"/>
        <v/>
      </c>
      <c r="Q142" s="91"/>
      <c r="R142" s="90"/>
      <c r="S142" s="97" t="str">
        <f t="shared" si="47"/>
        <v/>
      </c>
      <c r="T142" s="22">
        <f t="shared" si="48"/>
        <v>0</v>
      </c>
      <c r="U142" s="17">
        <f t="shared" si="49"/>
        <v>2</v>
      </c>
      <c r="V142" s="17">
        <f t="shared" si="50"/>
        <v>2</v>
      </c>
      <c r="W142" s="55"/>
      <c r="X142" s="55"/>
      <c r="Y142" s="17">
        <f t="shared" si="51"/>
        <v>2</v>
      </c>
      <c r="Z142" s="84">
        <f t="shared" si="52"/>
        <v>1</v>
      </c>
      <c r="AA142" s="89"/>
      <c r="AB142" s="93"/>
      <c r="AC142" s="65" t="str">
        <f t="shared" si="53"/>
        <v/>
      </c>
      <c r="AD142" s="89" t="s">
        <v>318</v>
      </c>
      <c r="AE142" s="93" t="s">
        <v>336</v>
      </c>
      <c r="AF142" s="65" t="str">
        <f t="shared" si="54"/>
        <v/>
      </c>
      <c r="AG142" s="89"/>
      <c r="AH142" s="93"/>
      <c r="AI142" s="65" t="str">
        <f t="shared" si="60"/>
        <v/>
      </c>
      <c r="AJ142" s="178"/>
      <c r="AK142" s="179"/>
      <c r="AL142" s="97" t="str">
        <f t="shared" si="55"/>
        <v/>
      </c>
      <c r="AM142" s="92" t="s">
        <v>172</v>
      </c>
      <c r="AN142" s="93" t="s">
        <v>385</v>
      </c>
      <c r="AO142" s="97">
        <f t="shared" si="58"/>
        <v>2</v>
      </c>
      <c r="AP142" s="92" t="s">
        <v>26</v>
      </c>
      <c r="AQ142" s="328" t="s">
        <v>408</v>
      </c>
      <c r="AR142" s="97">
        <f>IF(LEFT(AQ142,2)="P3",2,"")</f>
        <v>2</v>
      </c>
      <c r="AS142" s="89" t="s">
        <v>426</v>
      </c>
      <c r="AT142" s="93" t="s">
        <v>427</v>
      </c>
      <c r="AU142" s="330" t="str">
        <f t="shared" si="57"/>
        <v/>
      </c>
      <c r="AV142" s="340"/>
      <c r="AW142" s="341"/>
      <c r="AX142" s="365"/>
      <c r="AY142" s="344"/>
      <c r="AZ142" s="345"/>
      <c r="BA142" s="152"/>
      <c r="BB142" s="152"/>
      <c r="BC142" s="271"/>
      <c r="BD142" s="356"/>
      <c r="BE142" s="111"/>
      <c r="BF142" s="271"/>
      <c r="BG142" s="356"/>
      <c r="BH142" s="111"/>
      <c r="BI142" s="357"/>
      <c r="BJ142" s="358"/>
      <c r="BK142" s="341"/>
      <c r="BL142" s="331"/>
      <c r="BM142" s="21"/>
      <c r="BN142" s="21"/>
      <c r="BO142" s="21"/>
      <c r="BP142" s="21"/>
      <c r="BQ142" s="21"/>
    </row>
    <row r="143" spans="1:69" ht="15.75" hidden="1" customHeight="1" thickBot="1" x14ac:dyDescent="0.35">
      <c r="A143">
        <f t="shared" si="59"/>
        <v>7</v>
      </c>
      <c r="B143"/>
      <c r="C143" s="81">
        <f t="shared" ref="C143:C206" si="61">D143</f>
        <v>45299</v>
      </c>
      <c r="D143" s="62">
        <v>45299</v>
      </c>
      <c r="E143" s="94"/>
      <c r="F143" s="95"/>
      <c r="G143" s="65" t="str">
        <f t="shared" ref="G143:G206" si="62">IF(LEFT(F143,1)="1",123,"")</f>
        <v/>
      </c>
      <c r="H143" s="94"/>
      <c r="I143" s="95"/>
      <c r="J143" s="65" t="str">
        <f t="shared" ref="J143:J206" si="63">IF(LEFT(I143,1)="2",123,"")</f>
        <v/>
      </c>
      <c r="K143" s="94"/>
      <c r="L143" s="95"/>
      <c r="M143" s="65" t="str">
        <f t="shared" ref="M143:M206" si="64">IF(LEFT(L143,1)="3",1,"")</f>
        <v/>
      </c>
      <c r="N143" s="89"/>
      <c r="O143" s="93"/>
      <c r="P143" s="65" t="str">
        <f t="shared" ref="P143:P206" si="65">IF(LEFT(O143,1)="5",1,"")</f>
        <v/>
      </c>
      <c r="Q143" s="89"/>
      <c r="R143" s="93"/>
      <c r="S143" s="97" t="str">
        <f t="shared" ref="S143:S206" si="66">IF(LEFT(R143,1)="4",3,"")</f>
        <v/>
      </c>
      <c r="T143" s="22">
        <f t="shared" ref="T143:T206" si="67">IF(M143&lt;&gt;"",1,0)+IF(P143&lt;&gt;"",1,0)+IF(S143&lt;&gt;"",1,0)</f>
        <v>0</v>
      </c>
      <c r="U143" s="17">
        <f t="shared" ref="U143:U206" si="68">IF(AC143&lt;&gt;"",1,0)+IF(AI143&lt;&gt;"",1,0)+IF(AU143&lt;&gt;"",1,0)+IF(AL143&lt;&gt;"",1,0)+IF(AO143&lt;&gt;"",1,0)+IF(AR143&lt;&gt;"",1,0)+IF(AF143&lt;&gt;"",1,0)</f>
        <v>0</v>
      </c>
      <c r="V143" s="17">
        <f t="shared" ref="V143:V206" si="69">T143+U143</f>
        <v>0</v>
      </c>
      <c r="W143" s="55"/>
      <c r="X143" s="55"/>
      <c r="Y143" s="17">
        <f t="shared" ref="Y143:Y206" si="70">IF(AC143&lt;&gt;"",1,0)+IF(AI143&lt;&gt;"",1,0)+IF(AU143&lt;&gt;"",1,0)+IF(AL143&lt;&gt;"",1,0)+IF(AO143&lt;&gt;"",1,0)+IF(AR143&lt;&gt;"",1,0)+IF(AF143&lt;&gt;"",1,0)</f>
        <v>0</v>
      </c>
      <c r="Z143" s="84">
        <f t="shared" ref="Z143:Z206" si="71">IF(G143&lt;&gt;"",1,0)+IF(J143&lt;&gt;"",1,0)+IF(AR143&lt;&gt;"",1,0)</f>
        <v>0</v>
      </c>
      <c r="AA143" s="89"/>
      <c r="AB143" s="93"/>
      <c r="AC143" s="65" t="str">
        <f t="shared" ref="AC143:AC206" si="72">IF(LEFT(AB143,1)="6",3,"")</f>
        <v/>
      </c>
      <c r="AD143" s="89"/>
      <c r="AE143" s="93"/>
      <c r="AF143" s="65" t="str">
        <f t="shared" ref="AF143:AF206" si="73">IF(LEFT(AE143,1)="7",1,"")</f>
        <v/>
      </c>
      <c r="AG143" s="89"/>
      <c r="AH143" s="93"/>
      <c r="AI143" s="65" t="str">
        <f t="shared" si="60"/>
        <v/>
      </c>
      <c r="AJ143" s="178"/>
      <c r="AK143" s="179"/>
      <c r="AL143" s="97" t="str">
        <f t="shared" ref="AL143:AL206" si="74">IF(LEFT(AK143,1)="9",2,"")</f>
        <v/>
      </c>
      <c r="AM143" s="89"/>
      <c r="AN143" s="93"/>
      <c r="AO143" s="97" t="str">
        <f t="shared" si="58"/>
        <v/>
      </c>
      <c r="AP143" s="89"/>
      <c r="AQ143" s="93"/>
      <c r="AR143" s="97" t="str">
        <f t="shared" ref="AR143:AR206" si="75">IF(LEFT(AQ143,2)="P3",2,"")</f>
        <v/>
      </c>
      <c r="AS143" s="89"/>
      <c r="AT143" s="93"/>
      <c r="AU143" s="330" t="str">
        <f t="shared" ref="AU143:AU162" si="76">IF(LEFT(AT143,2)="P4",1,"")</f>
        <v/>
      </c>
      <c r="AV143" s="340"/>
      <c r="AW143" s="341"/>
      <c r="AX143" s="365"/>
      <c r="AY143" s="340"/>
      <c r="AZ143" s="341"/>
      <c r="BA143" s="111"/>
      <c r="BB143" s="111"/>
      <c r="BC143" s="271"/>
      <c r="BD143" s="356"/>
      <c r="BE143" s="111"/>
      <c r="BF143" s="271"/>
      <c r="BG143" s="356"/>
      <c r="BH143" s="111"/>
      <c r="BI143" s="271"/>
      <c r="BJ143" s="356"/>
      <c r="BK143" s="341"/>
      <c r="BL143" s="331"/>
      <c r="BM143" s="21"/>
      <c r="BN143" s="21"/>
      <c r="BO143" s="21"/>
      <c r="BP143" s="21"/>
      <c r="BQ143" s="21"/>
    </row>
    <row r="144" spans="1:69" ht="15.75" hidden="1" customHeight="1" thickBot="1" x14ac:dyDescent="0.35">
      <c r="A144">
        <f t="shared" si="59"/>
        <v>7</v>
      </c>
      <c r="B144"/>
      <c r="C144" s="81">
        <f t="shared" si="61"/>
        <v>45300</v>
      </c>
      <c r="D144" s="62">
        <v>45300</v>
      </c>
      <c r="E144" s="94"/>
      <c r="F144" s="95"/>
      <c r="G144" s="65" t="str">
        <f t="shared" si="62"/>
        <v/>
      </c>
      <c r="H144" s="94"/>
      <c r="I144" s="95"/>
      <c r="J144" s="65" t="str">
        <f t="shared" si="63"/>
        <v/>
      </c>
      <c r="K144" s="94"/>
      <c r="L144" s="95"/>
      <c r="M144" s="65" t="str">
        <f t="shared" si="64"/>
        <v/>
      </c>
      <c r="N144" s="89"/>
      <c r="O144" s="93"/>
      <c r="P144" s="65" t="str">
        <f t="shared" si="65"/>
        <v/>
      </c>
      <c r="Q144" s="89"/>
      <c r="R144" s="93"/>
      <c r="S144" s="97" t="str">
        <f t="shared" si="66"/>
        <v/>
      </c>
      <c r="T144" s="22">
        <f t="shared" si="67"/>
        <v>0</v>
      </c>
      <c r="U144" s="17">
        <f t="shared" si="68"/>
        <v>0</v>
      </c>
      <c r="V144" s="17">
        <f t="shared" si="69"/>
        <v>0</v>
      </c>
      <c r="W144" s="55"/>
      <c r="X144" s="55"/>
      <c r="Y144" s="17">
        <f t="shared" si="70"/>
        <v>0</v>
      </c>
      <c r="Z144" s="84">
        <f t="shared" si="71"/>
        <v>0</v>
      </c>
      <c r="AA144" s="89"/>
      <c r="AB144" s="93"/>
      <c r="AC144" s="65" t="str">
        <f t="shared" si="72"/>
        <v/>
      </c>
      <c r="AD144" s="89"/>
      <c r="AE144" s="93"/>
      <c r="AF144" s="65" t="str">
        <f t="shared" si="73"/>
        <v/>
      </c>
      <c r="AG144" s="89"/>
      <c r="AH144" s="93"/>
      <c r="AI144" s="65" t="str">
        <f t="shared" si="60"/>
        <v/>
      </c>
      <c r="AJ144" s="178"/>
      <c r="AK144" s="179"/>
      <c r="AL144" s="97" t="str">
        <f t="shared" si="74"/>
        <v/>
      </c>
      <c r="AM144" s="89"/>
      <c r="AN144" s="93"/>
      <c r="AO144" s="97" t="str">
        <f t="shared" ref="AO144:AO154" si="77">IF(LEFT(AN144,2)="10",2,"")</f>
        <v/>
      </c>
      <c r="AP144" s="89"/>
      <c r="AQ144" s="93"/>
      <c r="AR144" s="97" t="str">
        <f t="shared" si="75"/>
        <v/>
      </c>
      <c r="AS144" s="89"/>
      <c r="AT144" s="93"/>
      <c r="AU144" s="330" t="str">
        <f t="shared" si="76"/>
        <v/>
      </c>
      <c r="AV144" s="340"/>
      <c r="AW144" s="341"/>
      <c r="AX144" s="365"/>
      <c r="AY144" s="340"/>
      <c r="AZ144" s="341"/>
      <c r="BA144" s="111"/>
      <c r="BB144" s="111"/>
      <c r="BC144" s="271"/>
      <c r="BD144" s="356"/>
      <c r="BE144" s="111"/>
      <c r="BF144" s="271"/>
      <c r="BG144" s="356"/>
      <c r="BH144" s="111"/>
      <c r="BI144" s="271"/>
      <c r="BJ144" s="356"/>
      <c r="BK144" s="341"/>
      <c r="BL144" s="331"/>
      <c r="BM144" s="21"/>
      <c r="BN144" s="21"/>
      <c r="BO144" s="21"/>
      <c r="BP144" s="21"/>
      <c r="BQ144" s="21"/>
    </row>
    <row r="145" spans="1:69" ht="15.75" hidden="1" customHeight="1" thickBot="1" x14ac:dyDescent="0.35">
      <c r="A145" t="e">
        <f t="shared" si="59"/>
        <v>#VALUE!</v>
      </c>
      <c r="B145" s="51" t="s">
        <v>34</v>
      </c>
      <c r="C145" s="81">
        <f t="shared" si="61"/>
        <v>45301</v>
      </c>
      <c r="D145" s="62">
        <v>45301</v>
      </c>
      <c r="E145" s="94"/>
      <c r="F145" s="95"/>
      <c r="G145" s="65" t="str">
        <f t="shared" si="62"/>
        <v/>
      </c>
      <c r="H145" s="94"/>
      <c r="I145" s="95"/>
      <c r="J145" s="65" t="str">
        <f t="shared" si="63"/>
        <v/>
      </c>
      <c r="K145" s="94"/>
      <c r="L145" s="95"/>
      <c r="M145" s="65" t="str">
        <f t="shared" si="64"/>
        <v/>
      </c>
      <c r="N145" s="89"/>
      <c r="O145" s="93"/>
      <c r="P145" s="65" t="str">
        <f t="shared" si="65"/>
        <v/>
      </c>
      <c r="Q145" s="89"/>
      <c r="R145" s="93"/>
      <c r="S145" s="97" t="str">
        <f t="shared" si="66"/>
        <v/>
      </c>
      <c r="T145" s="22">
        <f t="shared" si="67"/>
        <v>0</v>
      </c>
      <c r="U145" s="17">
        <f t="shared" si="68"/>
        <v>0</v>
      </c>
      <c r="V145" s="17">
        <f t="shared" si="69"/>
        <v>0</v>
      </c>
      <c r="W145" s="55"/>
      <c r="X145" s="55"/>
      <c r="Y145" s="17">
        <f t="shared" si="70"/>
        <v>0</v>
      </c>
      <c r="Z145" s="84">
        <f t="shared" si="71"/>
        <v>0</v>
      </c>
      <c r="AA145" s="89"/>
      <c r="AB145" s="93"/>
      <c r="AC145" s="65" t="str">
        <f t="shared" si="72"/>
        <v/>
      </c>
      <c r="AD145" s="89"/>
      <c r="AE145" s="93"/>
      <c r="AF145" s="65" t="str">
        <f t="shared" si="73"/>
        <v/>
      </c>
      <c r="AG145" s="89"/>
      <c r="AH145" s="93"/>
      <c r="AI145" s="65" t="str">
        <f t="shared" si="60"/>
        <v/>
      </c>
      <c r="AJ145" s="178"/>
      <c r="AK145" s="179"/>
      <c r="AL145" s="97" t="str">
        <f t="shared" si="74"/>
        <v/>
      </c>
      <c r="AM145" s="89"/>
      <c r="AN145" s="93"/>
      <c r="AO145" s="97" t="str">
        <f t="shared" si="77"/>
        <v/>
      </c>
      <c r="AP145" s="89"/>
      <c r="AQ145" s="93"/>
      <c r="AR145" s="97" t="str">
        <f t="shared" si="75"/>
        <v/>
      </c>
      <c r="AS145" s="89"/>
      <c r="AT145" s="93"/>
      <c r="AU145" s="330" t="str">
        <f t="shared" si="76"/>
        <v/>
      </c>
      <c r="AV145" s="346"/>
      <c r="AW145" s="347"/>
      <c r="AX145" s="365"/>
      <c r="AY145" s="346"/>
      <c r="AZ145" s="347"/>
      <c r="BA145" s="153"/>
      <c r="BB145" s="153"/>
      <c r="BC145" s="271"/>
      <c r="BD145" s="356"/>
      <c r="BE145" s="111"/>
      <c r="BF145" s="271"/>
      <c r="BG145" s="356"/>
      <c r="BH145" s="111"/>
      <c r="BI145" s="271"/>
      <c r="BJ145" s="356"/>
      <c r="BK145" s="341"/>
      <c r="BL145" s="331"/>
      <c r="BM145" s="21"/>
      <c r="BN145" s="21"/>
      <c r="BO145" s="21"/>
      <c r="BP145" s="21"/>
      <c r="BQ145" s="21"/>
    </row>
    <row r="146" spans="1:69" ht="15.75" hidden="1" customHeight="1" thickBot="1" x14ac:dyDescent="0.35">
      <c r="A146">
        <f t="shared" si="59"/>
        <v>7</v>
      </c>
      <c r="B146"/>
      <c r="C146" s="81">
        <f t="shared" si="61"/>
        <v>45302</v>
      </c>
      <c r="D146" s="62">
        <v>45302</v>
      </c>
      <c r="E146" s="94"/>
      <c r="F146" s="95"/>
      <c r="G146" s="65" t="str">
        <f t="shared" si="62"/>
        <v/>
      </c>
      <c r="H146" s="94"/>
      <c r="I146" s="95"/>
      <c r="J146" s="65" t="str">
        <f t="shared" si="63"/>
        <v/>
      </c>
      <c r="K146" s="94"/>
      <c r="L146" s="95"/>
      <c r="M146" s="65" t="str">
        <f t="shared" si="64"/>
        <v/>
      </c>
      <c r="N146" s="89"/>
      <c r="O146" s="93"/>
      <c r="P146" s="65" t="str">
        <f t="shared" si="65"/>
        <v/>
      </c>
      <c r="Q146" s="89"/>
      <c r="R146" s="93"/>
      <c r="S146" s="97" t="str">
        <f t="shared" si="66"/>
        <v/>
      </c>
      <c r="T146" s="22">
        <f t="shared" si="67"/>
        <v>0</v>
      </c>
      <c r="U146" s="17">
        <f t="shared" si="68"/>
        <v>0</v>
      </c>
      <c r="V146" s="17">
        <f t="shared" si="69"/>
        <v>0</v>
      </c>
      <c r="W146" s="55"/>
      <c r="X146" s="55"/>
      <c r="Y146" s="17">
        <f t="shared" si="70"/>
        <v>0</v>
      </c>
      <c r="Z146" s="84">
        <f t="shared" si="71"/>
        <v>0</v>
      </c>
      <c r="AA146" s="89"/>
      <c r="AB146" s="93"/>
      <c r="AC146" s="65" t="str">
        <f t="shared" si="72"/>
        <v/>
      </c>
      <c r="AD146" s="89"/>
      <c r="AE146" s="93"/>
      <c r="AF146" s="65" t="str">
        <f t="shared" si="73"/>
        <v/>
      </c>
      <c r="AG146" s="89"/>
      <c r="AH146" s="93"/>
      <c r="AI146" s="65" t="str">
        <f t="shared" si="60"/>
        <v/>
      </c>
      <c r="AJ146" s="178"/>
      <c r="AK146" s="179"/>
      <c r="AL146" s="97" t="str">
        <f t="shared" si="74"/>
        <v/>
      </c>
      <c r="AM146" s="89"/>
      <c r="AN146" s="93"/>
      <c r="AO146" s="97" t="str">
        <f t="shared" si="77"/>
        <v/>
      </c>
      <c r="AP146" s="89"/>
      <c r="AQ146" s="93"/>
      <c r="AR146" s="97" t="str">
        <f t="shared" si="75"/>
        <v/>
      </c>
      <c r="AS146" s="89"/>
      <c r="AT146" s="93"/>
      <c r="AU146" s="330" t="str">
        <f t="shared" si="76"/>
        <v/>
      </c>
      <c r="AV146" s="340"/>
      <c r="AW146" s="341"/>
      <c r="AX146" s="365"/>
      <c r="AY146" s="340"/>
      <c r="AZ146" s="341"/>
      <c r="BA146" s="111"/>
      <c r="BB146" s="111"/>
      <c r="BC146" s="271"/>
      <c r="BD146" s="356"/>
      <c r="BE146" s="111"/>
      <c r="BF146" s="271"/>
      <c r="BG146" s="356"/>
      <c r="BH146" s="111"/>
      <c r="BI146" s="271"/>
      <c r="BJ146" s="356"/>
      <c r="BK146" s="341"/>
      <c r="BL146" s="331"/>
      <c r="BM146" s="21"/>
      <c r="BN146" s="21"/>
      <c r="BO146" s="21"/>
      <c r="BP146" s="21"/>
      <c r="BQ146" s="21"/>
    </row>
    <row r="147" spans="1:69" ht="15.75" customHeight="1" thickBot="1" x14ac:dyDescent="0.35">
      <c r="A147">
        <f t="shared" si="59"/>
        <v>20</v>
      </c>
      <c r="B147" s="201" t="s">
        <v>20</v>
      </c>
      <c r="C147" s="8">
        <f t="shared" si="61"/>
        <v>45303</v>
      </c>
      <c r="D147" s="62">
        <v>45303</v>
      </c>
      <c r="E147" s="94"/>
      <c r="F147" s="95"/>
      <c r="G147" s="65" t="str">
        <f t="shared" si="62"/>
        <v/>
      </c>
      <c r="H147" s="94"/>
      <c r="I147" s="95"/>
      <c r="J147" s="65" t="str">
        <f t="shared" si="63"/>
        <v/>
      </c>
      <c r="K147" s="94"/>
      <c r="L147" s="95"/>
      <c r="M147" s="65" t="str">
        <f t="shared" si="64"/>
        <v/>
      </c>
      <c r="N147" s="92" t="s">
        <v>24</v>
      </c>
      <c r="O147" s="328" t="s">
        <v>212</v>
      </c>
      <c r="P147" s="65">
        <f t="shared" si="65"/>
        <v>1</v>
      </c>
      <c r="Q147" s="92"/>
      <c r="R147" s="93"/>
      <c r="S147" s="97" t="str">
        <f t="shared" si="66"/>
        <v/>
      </c>
      <c r="T147" s="22">
        <f t="shared" si="67"/>
        <v>1</v>
      </c>
      <c r="U147" s="17">
        <f t="shared" si="68"/>
        <v>0</v>
      </c>
      <c r="V147" s="17">
        <f t="shared" si="69"/>
        <v>1</v>
      </c>
      <c r="W147" s="55"/>
      <c r="X147" s="55"/>
      <c r="Y147" s="17">
        <f t="shared" si="70"/>
        <v>0</v>
      </c>
      <c r="Z147" s="84">
        <f t="shared" si="71"/>
        <v>0</v>
      </c>
      <c r="AA147" s="89" t="s">
        <v>47</v>
      </c>
      <c r="AB147" s="93" t="s">
        <v>286</v>
      </c>
      <c r="AC147" s="65" t="str">
        <f t="shared" si="72"/>
        <v/>
      </c>
      <c r="AD147" s="89"/>
      <c r="AE147" s="93"/>
      <c r="AF147" s="65" t="str">
        <f t="shared" si="73"/>
        <v/>
      </c>
      <c r="AG147" s="92"/>
      <c r="AH147" s="90"/>
      <c r="AI147" s="65" t="str">
        <f t="shared" si="60"/>
        <v/>
      </c>
      <c r="AJ147" s="180"/>
      <c r="AK147" s="179"/>
      <c r="AL147" s="97" t="str">
        <f t="shared" si="74"/>
        <v/>
      </c>
      <c r="AM147" s="89"/>
      <c r="AN147" s="90"/>
      <c r="AO147" s="97" t="str">
        <f t="shared" si="77"/>
        <v/>
      </c>
      <c r="AP147" s="92"/>
      <c r="AQ147" s="93"/>
      <c r="AR147" s="97" t="str">
        <f t="shared" si="75"/>
        <v/>
      </c>
      <c r="AS147" s="89"/>
      <c r="AT147" s="93"/>
      <c r="AU147" s="330" t="str">
        <f t="shared" si="76"/>
        <v/>
      </c>
      <c r="AV147" s="340"/>
      <c r="AW147" s="341"/>
      <c r="AX147" s="365"/>
      <c r="AY147" s="340"/>
      <c r="AZ147" s="341"/>
      <c r="BA147" s="111"/>
      <c r="BB147" s="111"/>
      <c r="BC147" s="271"/>
      <c r="BD147" s="356"/>
      <c r="BE147" s="111"/>
      <c r="BF147" s="271"/>
      <c r="BG147" s="356"/>
      <c r="BH147" s="111"/>
      <c r="BI147" s="271"/>
      <c r="BJ147" s="356"/>
      <c r="BK147" s="341"/>
      <c r="BL147" s="331"/>
      <c r="BM147" s="21"/>
      <c r="BN147" s="21"/>
      <c r="BO147" s="21"/>
      <c r="BP147" s="21"/>
      <c r="BQ147" s="21"/>
    </row>
    <row r="148" spans="1:69" ht="15.75" customHeight="1" thickBot="1" x14ac:dyDescent="0.35">
      <c r="A148">
        <f t="shared" si="59"/>
        <v>20</v>
      </c>
      <c r="B148" s="201" t="s">
        <v>21</v>
      </c>
      <c r="C148" s="8">
        <f t="shared" si="61"/>
        <v>45304</v>
      </c>
      <c r="D148" s="62">
        <v>45304</v>
      </c>
      <c r="E148" s="94"/>
      <c r="F148" s="95"/>
      <c r="G148" s="65" t="str">
        <f t="shared" si="62"/>
        <v/>
      </c>
      <c r="H148" s="94"/>
      <c r="I148" s="95"/>
      <c r="J148" s="65" t="str">
        <f t="shared" si="63"/>
        <v/>
      </c>
      <c r="K148" s="94"/>
      <c r="L148" s="95"/>
      <c r="M148" s="65" t="str">
        <f t="shared" si="64"/>
        <v/>
      </c>
      <c r="N148" s="89"/>
      <c r="O148" s="93"/>
      <c r="P148" s="65" t="str">
        <f t="shared" si="65"/>
        <v/>
      </c>
      <c r="Q148" s="271" t="s">
        <v>48</v>
      </c>
      <c r="R148" s="21" t="s">
        <v>233</v>
      </c>
      <c r="S148" s="97" t="str">
        <f t="shared" si="66"/>
        <v/>
      </c>
      <c r="T148" s="22">
        <f t="shared" si="67"/>
        <v>0</v>
      </c>
      <c r="U148" s="17">
        <f t="shared" si="68"/>
        <v>0</v>
      </c>
      <c r="V148" s="17">
        <f t="shared" si="69"/>
        <v>0</v>
      </c>
      <c r="W148" s="55"/>
      <c r="X148" s="55"/>
      <c r="Y148" s="17">
        <f t="shared" si="70"/>
        <v>0</v>
      </c>
      <c r="Z148" s="84">
        <f t="shared" si="71"/>
        <v>0</v>
      </c>
      <c r="AA148" s="89"/>
      <c r="AB148" s="93"/>
      <c r="AC148" s="65" t="str">
        <f t="shared" si="72"/>
        <v/>
      </c>
      <c r="AD148" s="89"/>
      <c r="AE148" s="93"/>
      <c r="AF148" s="65" t="str">
        <f t="shared" si="73"/>
        <v/>
      </c>
      <c r="AG148" s="89"/>
      <c r="AH148" s="93"/>
      <c r="AI148" s="65" t="str">
        <f t="shared" si="60"/>
        <v/>
      </c>
      <c r="AJ148" s="178" t="s">
        <v>362</v>
      </c>
      <c r="AK148" s="179" t="s">
        <v>363</v>
      </c>
      <c r="AL148" s="97" t="str">
        <f t="shared" si="74"/>
        <v/>
      </c>
      <c r="AM148" s="89" t="s">
        <v>362</v>
      </c>
      <c r="AN148" s="93" t="s">
        <v>386</v>
      </c>
      <c r="AO148" s="97" t="str">
        <f t="shared" si="77"/>
        <v/>
      </c>
      <c r="AP148" s="89"/>
      <c r="AQ148" s="90"/>
      <c r="AR148" s="97" t="str">
        <f t="shared" si="75"/>
        <v/>
      </c>
      <c r="AS148" s="89"/>
      <c r="AT148" s="90"/>
      <c r="AU148" s="330" t="str">
        <f t="shared" si="76"/>
        <v/>
      </c>
      <c r="AV148" s="346"/>
      <c r="AW148" s="347"/>
      <c r="AX148" s="365"/>
      <c r="AY148" s="340"/>
      <c r="AZ148" s="341"/>
      <c r="BA148" s="111"/>
      <c r="BB148" s="111"/>
      <c r="BC148" s="89"/>
      <c r="BD148" s="376"/>
      <c r="BE148" s="111"/>
      <c r="BF148" s="271"/>
      <c r="BG148" s="356"/>
      <c r="BH148" s="111"/>
      <c r="BI148" s="271"/>
      <c r="BJ148" s="356"/>
      <c r="BK148" s="341"/>
      <c r="BL148" s="331"/>
      <c r="BM148" s="21"/>
      <c r="BN148" s="21"/>
      <c r="BO148" s="21"/>
      <c r="BP148" s="21"/>
      <c r="BQ148" s="21"/>
    </row>
    <row r="149" spans="1:69" ht="15" thickBot="1" x14ac:dyDescent="0.35">
      <c r="A149">
        <f t="shared" si="59"/>
        <v>20</v>
      </c>
      <c r="B149" s="201" t="s">
        <v>22</v>
      </c>
      <c r="C149" s="8">
        <f t="shared" si="61"/>
        <v>45305</v>
      </c>
      <c r="D149" s="62">
        <v>45305</v>
      </c>
      <c r="E149" s="94"/>
      <c r="F149" s="95"/>
      <c r="G149" s="65" t="str">
        <f t="shared" si="62"/>
        <v/>
      </c>
      <c r="H149" s="96"/>
      <c r="I149" s="95"/>
      <c r="J149" s="65" t="str">
        <f t="shared" si="63"/>
        <v/>
      </c>
      <c r="K149" s="94"/>
      <c r="L149" s="95"/>
      <c r="M149" s="65" t="str">
        <f t="shared" si="64"/>
        <v/>
      </c>
      <c r="N149" s="89"/>
      <c r="O149" s="93"/>
      <c r="P149" s="65" t="str">
        <f t="shared" si="65"/>
        <v/>
      </c>
      <c r="Q149" s="89"/>
      <c r="R149" s="93"/>
      <c r="S149" s="97" t="str">
        <f t="shared" si="66"/>
        <v/>
      </c>
      <c r="T149" s="22">
        <f t="shared" si="67"/>
        <v>0</v>
      </c>
      <c r="U149" s="17">
        <f t="shared" si="68"/>
        <v>4</v>
      </c>
      <c r="V149" s="17">
        <f t="shared" si="69"/>
        <v>4</v>
      </c>
      <c r="W149" s="55"/>
      <c r="X149" s="55"/>
      <c r="Y149" s="17">
        <f t="shared" si="70"/>
        <v>4</v>
      </c>
      <c r="Z149" s="84">
        <f t="shared" si="71"/>
        <v>1</v>
      </c>
      <c r="AA149" s="89"/>
      <c r="AB149" s="93"/>
      <c r="AC149" s="65" t="str">
        <f t="shared" si="72"/>
        <v/>
      </c>
      <c r="AD149" s="92" t="s">
        <v>172</v>
      </c>
      <c r="AE149" s="328" t="s">
        <v>337</v>
      </c>
      <c r="AF149" s="65">
        <f t="shared" si="73"/>
        <v>1</v>
      </c>
      <c r="AG149" s="92" t="s">
        <v>172</v>
      </c>
      <c r="AH149" s="328" t="s">
        <v>322</v>
      </c>
      <c r="AI149" s="65">
        <f t="shared" si="60"/>
        <v>2</v>
      </c>
      <c r="AJ149" s="178" t="s">
        <v>333</v>
      </c>
      <c r="AK149" s="179" t="s">
        <v>364</v>
      </c>
      <c r="AL149" s="97" t="str">
        <f t="shared" si="74"/>
        <v/>
      </c>
      <c r="AM149" s="89" t="s">
        <v>333</v>
      </c>
      <c r="AN149" s="93" t="s">
        <v>386</v>
      </c>
      <c r="AO149" s="97" t="str">
        <f t="shared" si="77"/>
        <v/>
      </c>
      <c r="AP149" s="92" t="s">
        <v>26</v>
      </c>
      <c r="AQ149" s="328" t="s">
        <v>409</v>
      </c>
      <c r="AR149" s="97">
        <f t="shared" si="75"/>
        <v>2</v>
      </c>
      <c r="AS149" s="92" t="s">
        <v>172</v>
      </c>
      <c r="AT149" s="328" t="s">
        <v>428</v>
      </c>
      <c r="AU149" s="330">
        <f t="shared" si="76"/>
        <v>1</v>
      </c>
      <c r="AV149" s="340"/>
      <c r="AW149" s="341"/>
      <c r="AX149" s="365"/>
      <c r="AY149" s="340"/>
      <c r="AZ149" s="341"/>
      <c r="BA149" s="111"/>
      <c r="BB149" s="111"/>
      <c r="BC149" s="271"/>
      <c r="BD149" s="356"/>
      <c r="BE149" s="111"/>
      <c r="BF149" s="271"/>
      <c r="BG149" s="356"/>
      <c r="BH149" s="111"/>
      <c r="BI149" s="271"/>
      <c r="BJ149" s="356"/>
      <c r="BK149" s="341"/>
      <c r="BL149" s="331"/>
      <c r="BM149" s="21"/>
      <c r="BN149" s="21"/>
      <c r="BO149" s="21"/>
      <c r="BP149" s="21"/>
      <c r="BQ149" s="21"/>
    </row>
    <row r="150" spans="1:69" ht="15" hidden="1" thickBot="1" x14ac:dyDescent="0.35">
      <c r="A150">
        <f t="shared" si="59"/>
        <v>8</v>
      </c>
      <c r="B150"/>
      <c r="C150" s="81">
        <f t="shared" si="61"/>
        <v>45306</v>
      </c>
      <c r="D150" s="62">
        <v>45306</v>
      </c>
      <c r="E150" s="164"/>
      <c r="F150" s="165"/>
      <c r="G150" s="65" t="str">
        <f t="shared" si="62"/>
        <v/>
      </c>
      <c r="H150" s="94"/>
      <c r="I150" s="95"/>
      <c r="J150" s="65" t="str">
        <f t="shared" si="63"/>
        <v/>
      </c>
      <c r="K150" s="94"/>
      <c r="L150" s="95"/>
      <c r="M150" s="65" t="str">
        <f t="shared" si="64"/>
        <v/>
      </c>
      <c r="N150" s="89"/>
      <c r="O150" s="93"/>
      <c r="P150" s="65" t="str">
        <f t="shared" si="65"/>
        <v/>
      </c>
      <c r="Q150" s="89"/>
      <c r="R150" s="93"/>
      <c r="S150" s="97" t="str">
        <f t="shared" si="66"/>
        <v/>
      </c>
      <c r="T150" s="22">
        <f t="shared" si="67"/>
        <v>0</v>
      </c>
      <c r="U150" s="17">
        <f t="shared" si="68"/>
        <v>0</v>
      </c>
      <c r="V150" s="17">
        <f t="shared" si="69"/>
        <v>0</v>
      </c>
      <c r="W150" s="55"/>
      <c r="X150" s="55"/>
      <c r="Y150" s="17">
        <f t="shared" si="70"/>
        <v>0</v>
      </c>
      <c r="Z150" s="84">
        <f t="shared" si="71"/>
        <v>0</v>
      </c>
      <c r="AA150" s="89"/>
      <c r="AB150" s="93"/>
      <c r="AC150" s="65" t="str">
        <f t="shared" si="72"/>
        <v/>
      </c>
      <c r="AD150" s="89"/>
      <c r="AE150" s="93"/>
      <c r="AF150" s="65" t="str">
        <f t="shared" si="73"/>
        <v/>
      </c>
      <c r="AG150" s="89"/>
      <c r="AH150" s="93"/>
      <c r="AI150" s="65" t="str">
        <f t="shared" si="60"/>
        <v/>
      </c>
      <c r="AJ150" s="178"/>
      <c r="AK150" s="179"/>
      <c r="AL150" s="97" t="str">
        <f t="shared" si="74"/>
        <v/>
      </c>
      <c r="AM150" s="89"/>
      <c r="AN150" s="93"/>
      <c r="AO150" s="97" t="str">
        <f t="shared" si="77"/>
        <v/>
      </c>
      <c r="AP150" s="89"/>
      <c r="AQ150" s="93"/>
      <c r="AR150" s="97" t="str">
        <f t="shared" si="75"/>
        <v/>
      </c>
      <c r="AS150" s="89"/>
      <c r="AT150" s="93"/>
      <c r="AU150" s="330" t="str">
        <f t="shared" si="76"/>
        <v/>
      </c>
      <c r="AV150" s="340"/>
      <c r="AW150" s="341"/>
      <c r="AX150" s="365"/>
      <c r="AY150" s="340"/>
      <c r="AZ150" s="341"/>
      <c r="BA150" s="111"/>
      <c r="BB150" s="111"/>
      <c r="BC150" s="271"/>
      <c r="BD150" s="356"/>
      <c r="BE150" s="111"/>
      <c r="BF150" s="271"/>
      <c r="BG150" s="356"/>
      <c r="BH150" s="111"/>
      <c r="BI150" s="271"/>
      <c r="BJ150" s="356"/>
      <c r="BK150" s="341"/>
      <c r="BL150" s="331"/>
      <c r="BM150" s="21"/>
      <c r="BN150" s="21"/>
      <c r="BO150" s="21"/>
      <c r="BP150" s="21"/>
      <c r="BQ150" s="21"/>
    </row>
    <row r="151" spans="1:69" ht="15" hidden="1" thickBot="1" x14ac:dyDescent="0.35">
      <c r="A151">
        <f t="shared" si="59"/>
        <v>8</v>
      </c>
      <c r="B151" s="51" t="s">
        <v>34</v>
      </c>
      <c r="C151" s="81">
        <f t="shared" si="61"/>
        <v>45307</v>
      </c>
      <c r="D151" s="62">
        <v>45307</v>
      </c>
      <c r="E151" s="94"/>
      <c r="F151" s="95"/>
      <c r="G151" s="65" t="str">
        <f t="shared" si="62"/>
        <v/>
      </c>
      <c r="H151" s="94"/>
      <c r="I151" s="95"/>
      <c r="J151" s="65" t="str">
        <f t="shared" si="63"/>
        <v/>
      </c>
      <c r="K151" s="94"/>
      <c r="L151" s="95"/>
      <c r="M151" s="65" t="str">
        <f t="shared" si="64"/>
        <v/>
      </c>
      <c r="N151" s="89"/>
      <c r="O151" s="93"/>
      <c r="P151" s="65" t="str">
        <f t="shared" si="65"/>
        <v/>
      </c>
      <c r="Q151" s="89"/>
      <c r="R151" s="93"/>
      <c r="S151" s="97" t="str">
        <f t="shared" si="66"/>
        <v/>
      </c>
      <c r="T151" s="22">
        <f t="shared" si="67"/>
        <v>0</v>
      </c>
      <c r="U151" s="17">
        <f t="shared" si="68"/>
        <v>0</v>
      </c>
      <c r="V151" s="17">
        <f t="shared" si="69"/>
        <v>0</v>
      </c>
      <c r="W151" s="55"/>
      <c r="X151" s="55"/>
      <c r="Y151" s="17">
        <f t="shared" si="70"/>
        <v>0</v>
      </c>
      <c r="Z151" s="84">
        <f t="shared" si="71"/>
        <v>0</v>
      </c>
      <c r="AA151" s="89"/>
      <c r="AB151" s="93"/>
      <c r="AC151" s="65" t="str">
        <f t="shared" si="72"/>
        <v/>
      </c>
      <c r="AD151" s="89"/>
      <c r="AE151" s="93"/>
      <c r="AF151" s="65" t="str">
        <f t="shared" si="73"/>
        <v/>
      </c>
      <c r="AG151" s="89"/>
      <c r="AH151" s="93"/>
      <c r="AI151" s="65" t="str">
        <f t="shared" si="60"/>
        <v/>
      </c>
      <c r="AJ151" s="178"/>
      <c r="AK151" s="179"/>
      <c r="AL151" s="97" t="str">
        <f t="shared" si="74"/>
        <v/>
      </c>
      <c r="AM151" s="89"/>
      <c r="AN151" s="93"/>
      <c r="AO151" s="97" t="str">
        <f t="shared" si="77"/>
        <v/>
      </c>
      <c r="AP151" s="89"/>
      <c r="AQ151" s="93"/>
      <c r="AR151" s="97" t="str">
        <f t="shared" si="75"/>
        <v/>
      </c>
      <c r="AS151" s="89"/>
      <c r="AT151" s="93"/>
      <c r="AU151" s="330" t="str">
        <f t="shared" si="76"/>
        <v/>
      </c>
      <c r="AV151" s="340"/>
      <c r="AW151" s="341"/>
      <c r="AX151" s="365"/>
      <c r="AY151" s="340"/>
      <c r="AZ151" s="341"/>
      <c r="BA151" s="111"/>
      <c r="BB151" s="111"/>
      <c r="BC151" s="271"/>
      <c r="BD151" s="356"/>
      <c r="BE151" s="111"/>
      <c r="BF151" s="271"/>
      <c r="BG151" s="356"/>
      <c r="BH151" s="111"/>
      <c r="BI151" s="271"/>
      <c r="BJ151" s="356"/>
      <c r="BK151" s="341"/>
      <c r="BL151" s="331"/>
      <c r="BM151" s="21"/>
      <c r="BN151" s="21"/>
      <c r="BO151" s="21"/>
      <c r="BP151" s="21"/>
      <c r="BQ151" s="21"/>
    </row>
    <row r="152" spans="1:69" ht="15" hidden="1" thickBot="1" x14ac:dyDescent="0.35">
      <c r="A152" t="e">
        <f t="shared" si="59"/>
        <v>#VALUE!</v>
      </c>
      <c r="B152"/>
      <c r="C152" s="81">
        <f t="shared" si="61"/>
        <v>45308</v>
      </c>
      <c r="D152" s="62">
        <v>45308</v>
      </c>
      <c r="E152" s="94"/>
      <c r="F152" s="95"/>
      <c r="G152" s="65" t="str">
        <f t="shared" si="62"/>
        <v/>
      </c>
      <c r="H152" s="94"/>
      <c r="I152" s="95"/>
      <c r="J152" s="65" t="str">
        <f t="shared" si="63"/>
        <v/>
      </c>
      <c r="K152" s="94"/>
      <c r="L152" s="95"/>
      <c r="M152" s="65" t="str">
        <f t="shared" si="64"/>
        <v/>
      </c>
      <c r="N152" s="89"/>
      <c r="O152" s="93"/>
      <c r="P152" s="65" t="str">
        <f t="shared" si="65"/>
        <v/>
      </c>
      <c r="Q152" s="89"/>
      <c r="R152" s="93"/>
      <c r="S152" s="97" t="str">
        <f t="shared" si="66"/>
        <v/>
      </c>
      <c r="T152" s="22">
        <f t="shared" si="67"/>
        <v>0</v>
      </c>
      <c r="U152" s="17">
        <f t="shared" si="68"/>
        <v>0</v>
      </c>
      <c r="V152" s="17">
        <f t="shared" si="69"/>
        <v>0</v>
      </c>
      <c r="W152" s="55"/>
      <c r="X152" s="55"/>
      <c r="Y152" s="17">
        <f t="shared" si="70"/>
        <v>0</v>
      </c>
      <c r="Z152" s="84">
        <f t="shared" si="71"/>
        <v>0</v>
      </c>
      <c r="AA152" s="89"/>
      <c r="AB152" s="93"/>
      <c r="AC152" s="65" t="str">
        <f t="shared" si="72"/>
        <v/>
      </c>
      <c r="AD152" s="89"/>
      <c r="AE152" s="93"/>
      <c r="AF152" s="65" t="str">
        <f t="shared" si="73"/>
        <v/>
      </c>
      <c r="AG152" s="89"/>
      <c r="AH152" s="93"/>
      <c r="AI152" s="65" t="str">
        <f t="shared" si="60"/>
        <v/>
      </c>
      <c r="AJ152" s="178"/>
      <c r="AK152" s="179"/>
      <c r="AL152" s="97" t="str">
        <f t="shared" si="74"/>
        <v/>
      </c>
      <c r="AM152" s="89"/>
      <c r="AN152" s="93"/>
      <c r="AO152" s="97" t="str">
        <f t="shared" si="77"/>
        <v/>
      </c>
      <c r="AP152" s="89"/>
      <c r="AQ152" s="93"/>
      <c r="AR152" s="97" t="str">
        <f t="shared" si="75"/>
        <v/>
      </c>
      <c r="AS152" s="89"/>
      <c r="AT152" s="93"/>
      <c r="AU152" s="330" t="str">
        <f t="shared" si="76"/>
        <v/>
      </c>
      <c r="AV152" s="340"/>
      <c r="AW152" s="341"/>
      <c r="AX152" s="365"/>
      <c r="AY152" s="340"/>
      <c r="AZ152" s="341"/>
      <c r="BA152" s="111"/>
      <c r="BB152" s="111"/>
      <c r="BC152" s="271"/>
      <c r="BD152" s="356"/>
      <c r="BE152" s="111"/>
      <c r="BF152" s="271"/>
      <c r="BG152" s="356"/>
      <c r="BH152" s="111"/>
      <c r="BI152" s="271"/>
      <c r="BJ152" s="356"/>
      <c r="BK152" s="341"/>
      <c r="BL152" s="331"/>
      <c r="BM152" s="21"/>
      <c r="BN152" s="21"/>
      <c r="BO152" s="21"/>
      <c r="BP152" s="21"/>
      <c r="BQ152" s="21"/>
    </row>
    <row r="153" spans="1:69" ht="15" hidden="1" thickBot="1" x14ac:dyDescent="0.35">
      <c r="A153">
        <f t="shared" si="59"/>
        <v>8</v>
      </c>
      <c r="B153"/>
      <c r="C153" s="81">
        <f t="shared" si="61"/>
        <v>45309</v>
      </c>
      <c r="D153" s="62">
        <v>45309</v>
      </c>
      <c r="E153" s="94"/>
      <c r="F153" s="95"/>
      <c r="G153" s="65" t="str">
        <f t="shared" si="62"/>
        <v/>
      </c>
      <c r="H153" s="94"/>
      <c r="I153" s="95"/>
      <c r="J153" s="65" t="str">
        <f t="shared" si="63"/>
        <v/>
      </c>
      <c r="K153" s="94"/>
      <c r="L153" s="95"/>
      <c r="M153" s="65" t="str">
        <f t="shared" si="64"/>
        <v/>
      </c>
      <c r="N153" s="89"/>
      <c r="O153" s="93"/>
      <c r="P153" s="65" t="str">
        <f t="shared" si="65"/>
        <v/>
      </c>
      <c r="Q153" s="89"/>
      <c r="R153" s="93"/>
      <c r="S153" s="97" t="str">
        <f t="shared" si="66"/>
        <v/>
      </c>
      <c r="T153" s="22">
        <f t="shared" si="67"/>
        <v>0</v>
      </c>
      <c r="U153" s="17">
        <f t="shared" si="68"/>
        <v>0</v>
      </c>
      <c r="V153" s="17">
        <f t="shared" si="69"/>
        <v>0</v>
      </c>
      <c r="W153" s="55"/>
      <c r="X153" s="55"/>
      <c r="Y153" s="17">
        <f t="shared" si="70"/>
        <v>0</v>
      </c>
      <c r="Z153" s="84">
        <f t="shared" si="71"/>
        <v>0</v>
      </c>
      <c r="AA153" s="89"/>
      <c r="AB153" s="93"/>
      <c r="AC153" s="65" t="str">
        <f t="shared" si="72"/>
        <v/>
      </c>
      <c r="AD153" s="89"/>
      <c r="AE153" s="93"/>
      <c r="AF153" s="65" t="str">
        <f t="shared" si="73"/>
        <v/>
      </c>
      <c r="AG153" s="89"/>
      <c r="AH153" s="93"/>
      <c r="AI153" s="65" t="str">
        <f t="shared" si="60"/>
        <v/>
      </c>
      <c r="AJ153" s="178"/>
      <c r="AK153" s="179"/>
      <c r="AL153" s="97" t="str">
        <f t="shared" si="74"/>
        <v/>
      </c>
      <c r="AM153" s="89"/>
      <c r="AN153" s="93"/>
      <c r="AO153" s="97" t="str">
        <f t="shared" si="77"/>
        <v/>
      </c>
      <c r="AP153" s="89"/>
      <c r="AQ153" s="93"/>
      <c r="AR153" s="97" t="str">
        <f t="shared" si="75"/>
        <v/>
      </c>
      <c r="AS153" s="89"/>
      <c r="AT153" s="93"/>
      <c r="AU153" s="330" t="str">
        <f t="shared" si="76"/>
        <v/>
      </c>
      <c r="AV153" s="340"/>
      <c r="AW153" s="341"/>
      <c r="AX153" s="365"/>
      <c r="AY153" s="340"/>
      <c r="AZ153" s="341"/>
      <c r="BA153" s="111"/>
      <c r="BB153" s="111"/>
      <c r="BC153" s="271"/>
      <c r="BD153" s="356"/>
      <c r="BE153" s="111"/>
      <c r="BF153" s="271"/>
      <c r="BG153" s="356"/>
      <c r="BH153" s="111"/>
      <c r="BI153" s="271"/>
      <c r="BJ153" s="356"/>
      <c r="BK153" s="341"/>
      <c r="BL153" s="331"/>
      <c r="BM153" s="21"/>
      <c r="BN153" s="21"/>
      <c r="BO153" s="21"/>
      <c r="BP153" s="21"/>
      <c r="BQ153" s="21"/>
    </row>
    <row r="154" spans="1:69" ht="15.75" customHeight="1" thickBot="1" x14ac:dyDescent="0.35">
      <c r="A154">
        <f t="shared" ref="A154:A160" si="78">A147+1</f>
        <v>21</v>
      </c>
      <c r="B154" s="51" t="s">
        <v>20</v>
      </c>
      <c r="C154" s="81">
        <f t="shared" si="61"/>
        <v>45310</v>
      </c>
      <c r="D154" s="62">
        <v>45310</v>
      </c>
      <c r="E154" s="94"/>
      <c r="F154" s="95"/>
      <c r="G154" s="65" t="str">
        <f t="shared" si="62"/>
        <v/>
      </c>
      <c r="H154" s="94"/>
      <c r="I154" s="95"/>
      <c r="J154" s="65" t="str">
        <f t="shared" si="63"/>
        <v/>
      </c>
      <c r="K154" s="96"/>
      <c r="L154" s="95"/>
      <c r="M154" s="65" t="str">
        <f t="shared" si="64"/>
        <v/>
      </c>
      <c r="N154" s="91"/>
      <c r="O154" s="90"/>
      <c r="P154" s="65" t="str">
        <f t="shared" si="65"/>
        <v/>
      </c>
      <c r="Q154" s="92" t="s">
        <v>24</v>
      </c>
      <c r="R154" s="328" t="s">
        <v>51</v>
      </c>
      <c r="S154" s="97">
        <f t="shared" si="66"/>
        <v>3</v>
      </c>
      <c r="T154" s="22">
        <f t="shared" si="67"/>
        <v>1</v>
      </c>
      <c r="U154" s="17">
        <f t="shared" si="68"/>
        <v>2</v>
      </c>
      <c r="V154" s="17">
        <f t="shared" si="69"/>
        <v>3</v>
      </c>
      <c r="W154" s="55"/>
      <c r="X154" s="55"/>
      <c r="Y154" s="17">
        <f t="shared" si="70"/>
        <v>2</v>
      </c>
      <c r="Z154" s="84">
        <f t="shared" si="71"/>
        <v>0</v>
      </c>
      <c r="AA154" s="92" t="s">
        <v>24</v>
      </c>
      <c r="AB154" s="328" t="s">
        <v>287</v>
      </c>
      <c r="AC154" s="65">
        <f t="shared" si="72"/>
        <v>3</v>
      </c>
      <c r="AD154" s="89"/>
      <c r="AE154" s="93"/>
      <c r="AF154" s="65" t="str">
        <f t="shared" si="73"/>
        <v/>
      </c>
      <c r="AG154" s="89"/>
      <c r="AH154" s="93"/>
      <c r="AI154" s="65" t="str">
        <f t="shared" si="60"/>
        <v/>
      </c>
      <c r="AJ154" s="180" t="s">
        <v>24</v>
      </c>
      <c r="AK154" s="401" t="s">
        <v>365</v>
      </c>
      <c r="AL154" s="97">
        <f t="shared" si="74"/>
        <v>2</v>
      </c>
      <c r="AM154" s="92"/>
      <c r="AN154" s="93"/>
      <c r="AO154" s="97" t="str">
        <f t="shared" si="77"/>
        <v/>
      </c>
      <c r="AP154" s="89"/>
      <c r="AQ154" s="90"/>
      <c r="AR154" s="97" t="str">
        <f t="shared" si="75"/>
        <v/>
      </c>
      <c r="AS154" s="89"/>
      <c r="AT154" s="90"/>
      <c r="AU154" s="330" t="str">
        <f t="shared" si="76"/>
        <v/>
      </c>
      <c r="AV154" s="340"/>
      <c r="AW154" s="341"/>
      <c r="AX154" s="365"/>
      <c r="AY154" s="340"/>
      <c r="AZ154" s="341"/>
      <c r="BA154" s="111"/>
      <c r="BB154" s="111"/>
      <c r="BC154" s="271"/>
      <c r="BD154" s="356"/>
      <c r="BE154" s="111"/>
      <c r="BF154" s="271"/>
      <c r="BG154" s="356"/>
      <c r="BH154" s="111"/>
      <c r="BI154" s="271"/>
      <c r="BJ154" s="356"/>
      <c r="BK154" s="341"/>
      <c r="BL154" s="331"/>
      <c r="BM154" s="21"/>
      <c r="BN154" s="21"/>
      <c r="BO154" s="21"/>
      <c r="BP154" s="21"/>
      <c r="BQ154" s="21"/>
    </row>
    <row r="155" spans="1:69" ht="15.75" customHeight="1" thickBot="1" x14ac:dyDescent="0.35">
      <c r="A155">
        <f t="shared" si="78"/>
        <v>21</v>
      </c>
      <c r="B155" s="51" t="s">
        <v>21</v>
      </c>
      <c r="C155" s="81">
        <f t="shared" si="61"/>
        <v>45311</v>
      </c>
      <c r="D155" s="62">
        <v>45311</v>
      </c>
      <c r="E155" s="94"/>
      <c r="F155" s="95"/>
      <c r="G155" s="65" t="str">
        <f t="shared" si="62"/>
        <v/>
      </c>
      <c r="H155" s="94"/>
      <c r="I155" s="95"/>
      <c r="J155" s="65" t="str">
        <f t="shared" si="63"/>
        <v/>
      </c>
      <c r="K155" s="94"/>
      <c r="L155" s="95"/>
      <c r="M155" s="65" t="str">
        <f t="shared" si="64"/>
        <v/>
      </c>
      <c r="N155" s="89"/>
      <c r="O155" s="93"/>
      <c r="P155" s="65" t="str">
        <f t="shared" si="65"/>
        <v/>
      </c>
      <c r="Q155" s="89"/>
      <c r="R155" s="93"/>
      <c r="S155" s="97" t="str">
        <f t="shared" si="66"/>
        <v/>
      </c>
      <c r="T155" s="22">
        <f t="shared" si="67"/>
        <v>0</v>
      </c>
      <c r="U155" s="17">
        <f t="shared" si="68"/>
        <v>0</v>
      </c>
      <c r="V155" s="17">
        <f t="shared" si="69"/>
        <v>0</v>
      </c>
      <c r="W155" s="55"/>
      <c r="X155" s="55"/>
      <c r="Y155" s="17">
        <f t="shared" si="70"/>
        <v>0</v>
      </c>
      <c r="Z155" s="84">
        <f t="shared" si="71"/>
        <v>0</v>
      </c>
      <c r="AA155" s="89"/>
      <c r="AB155" s="93"/>
      <c r="AC155" s="65" t="str">
        <f t="shared" si="72"/>
        <v/>
      </c>
      <c r="AD155" s="89" t="s">
        <v>338</v>
      </c>
      <c r="AE155" s="93" t="s">
        <v>339</v>
      </c>
      <c r="AF155" s="65" t="str">
        <f t="shared" si="73"/>
        <v/>
      </c>
      <c r="AG155" s="89" t="s">
        <v>35</v>
      </c>
      <c r="AH155" s="93" t="s">
        <v>323</v>
      </c>
      <c r="AI155" s="65" t="str">
        <f t="shared" si="60"/>
        <v/>
      </c>
      <c r="AJ155" s="178"/>
      <c r="AK155" s="179"/>
      <c r="AL155" s="97" t="str">
        <f t="shared" si="74"/>
        <v/>
      </c>
      <c r="AM155" s="89"/>
      <c r="AN155" s="93"/>
      <c r="AO155" s="97" t="str">
        <f t="shared" ref="AO155:AO207" si="79">IF(LEFT(AN155,2)="10",2,"")</f>
        <v/>
      </c>
      <c r="AP155" s="89"/>
      <c r="AQ155" s="93"/>
      <c r="AR155" s="97" t="str">
        <f t="shared" si="75"/>
        <v/>
      </c>
      <c r="AS155" s="89"/>
      <c r="AT155" s="93"/>
      <c r="AU155" s="330" t="str">
        <f t="shared" si="76"/>
        <v/>
      </c>
      <c r="AV155" s="377"/>
      <c r="AW155" s="378"/>
      <c r="AX155" s="365"/>
      <c r="AY155" s="342"/>
      <c r="AZ155" s="343"/>
      <c r="BA155" s="151"/>
      <c r="BB155" s="151"/>
      <c r="BC155" s="383"/>
      <c r="BD155" s="384"/>
      <c r="BE155" s="111"/>
      <c r="BF155" s="381"/>
      <c r="BG155" s="382"/>
      <c r="BH155" s="111"/>
      <c r="BI155" s="271"/>
      <c r="BJ155" s="356"/>
      <c r="BK155" s="341"/>
      <c r="BL155" s="331"/>
      <c r="BM155" s="21"/>
      <c r="BN155" s="21"/>
      <c r="BO155" s="21"/>
      <c r="BP155" s="21"/>
      <c r="BQ155" s="21"/>
    </row>
    <row r="156" spans="1:69" ht="15.75" customHeight="1" thickBot="1" x14ac:dyDescent="0.35">
      <c r="A156">
        <f t="shared" si="78"/>
        <v>21</v>
      </c>
      <c r="B156" s="51" t="s">
        <v>22</v>
      </c>
      <c r="C156" s="81">
        <f t="shared" si="61"/>
        <v>45312</v>
      </c>
      <c r="D156" s="62">
        <v>45312</v>
      </c>
      <c r="E156" s="96"/>
      <c r="F156" s="95"/>
      <c r="G156" s="65" t="str">
        <f t="shared" si="62"/>
        <v/>
      </c>
      <c r="H156" s="94"/>
      <c r="I156" s="95"/>
      <c r="J156" s="65" t="str">
        <f t="shared" si="63"/>
        <v/>
      </c>
      <c r="K156" s="94"/>
      <c r="L156" s="95"/>
      <c r="M156" s="65" t="str">
        <f t="shared" si="64"/>
        <v/>
      </c>
      <c r="N156" s="91" t="s">
        <v>40</v>
      </c>
      <c r="O156" s="90" t="s">
        <v>213</v>
      </c>
      <c r="P156" s="65" t="str">
        <f t="shared" si="65"/>
        <v/>
      </c>
      <c r="Q156" s="89"/>
      <c r="R156" s="93"/>
      <c r="S156" s="97" t="str">
        <f t="shared" si="66"/>
        <v/>
      </c>
      <c r="T156" s="22">
        <f t="shared" si="67"/>
        <v>0</v>
      </c>
      <c r="U156" s="17">
        <f t="shared" si="68"/>
        <v>1</v>
      </c>
      <c r="V156" s="17">
        <f t="shared" si="69"/>
        <v>1</v>
      </c>
      <c r="W156" s="55"/>
      <c r="X156" s="55"/>
      <c r="Y156" s="17">
        <f t="shared" si="70"/>
        <v>1</v>
      </c>
      <c r="Z156" s="84">
        <f t="shared" si="71"/>
        <v>0</v>
      </c>
      <c r="AA156" s="89"/>
      <c r="AB156" s="93"/>
      <c r="AC156" s="65" t="str">
        <f t="shared" si="72"/>
        <v/>
      </c>
      <c r="AD156" s="89"/>
      <c r="AE156" s="93"/>
      <c r="AF156" s="65" t="str">
        <f t="shared" si="73"/>
        <v/>
      </c>
      <c r="AG156" s="89"/>
      <c r="AH156" s="90"/>
      <c r="AI156" s="65" t="str">
        <f t="shared" si="60"/>
        <v/>
      </c>
      <c r="AJ156" s="178"/>
      <c r="AK156" s="179"/>
      <c r="AL156" s="97" t="str">
        <f t="shared" si="74"/>
        <v/>
      </c>
      <c r="AM156" s="92" t="s">
        <v>172</v>
      </c>
      <c r="AN156" s="328" t="s">
        <v>387</v>
      </c>
      <c r="AO156" s="97">
        <f t="shared" si="79"/>
        <v>2</v>
      </c>
      <c r="AP156" s="89"/>
      <c r="AQ156" s="93"/>
      <c r="AR156" s="97" t="str">
        <f t="shared" si="75"/>
        <v/>
      </c>
      <c r="AS156" s="89" t="s">
        <v>429</v>
      </c>
      <c r="AT156" s="93" t="s">
        <v>415</v>
      </c>
      <c r="AU156" s="330" t="str">
        <f t="shared" si="76"/>
        <v/>
      </c>
      <c r="AV156" s="379"/>
      <c r="AW156" s="380"/>
      <c r="AX156" s="365"/>
      <c r="AY156" s="340"/>
      <c r="AZ156" s="341"/>
      <c r="BA156" s="111"/>
      <c r="BB156" s="111"/>
      <c r="BC156" s="271"/>
      <c r="BD156" s="356"/>
      <c r="BE156" s="111"/>
      <c r="BF156" s="271"/>
      <c r="BG156" s="356"/>
      <c r="BH156" s="111"/>
      <c r="BI156" s="271"/>
      <c r="BJ156" s="356"/>
      <c r="BK156" s="341"/>
      <c r="BL156" s="331"/>
      <c r="BM156" s="21"/>
      <c r="BN156" s="21"/>
      <c r="BO156" s="21"/>
      <c r="BP156" s="21"/>
      <c r="BQ156" s="21"/>
    </row>
    <row r="157" spans="1:69" ht="15.75" hidden="1" customHeight="1" thickBot="1" x14ac:dyDescent="0.35">
      <c r="A157">
        <f t="shared" si="78"/>
        <v>9</v>
      </c>
      <c r="B157"/>
      <c r="C157" s="81">
        <f t="shared" si="61"/>
        <v>45313</v>
      </c>
      <c r="D157" s="62">
        <v>45313</v>
      </c>
      <c r="E157" s="94"/>
      <c r="F157" s="95"/>
      <c r="G157" s="65" t="str">
        <f t="shared" si="62"/>
        <v/>
      </c>
      <c r="H157" s="94"/>
      <c r="I157" s="95"/>
      <c r="J157" s="65" t="str">
        <f t="shared" si="63"/>
        <v/>
      </c>
      <c r="K157" s="94"/>
      <c r="L157" s="95"/>
      <c r="M157" s="65" t="str">
        <f t="shared" si="64"/>
        <v/>
      </c>
      <c r="N157" s="89"/>
      <c r="O157" s="93"/>
      <c r="P157" s="65" t="str">
        <f t="shared" si="65"/>
        <v/>
      </c>
      <c r="Q157" s="89"/>
      <c r="R157" s="93"/>
      <c r="S157" s="97" t="str">
        <f t="shared" si="66"/>
        <v/>
      </c>
      <c r="T157" s="22">
        <f t="shared" si="67"/>
        <v>0</v>
      </c>
      <c r="U157" s="17">
        <f t="shared" si="68"/>
        <v>0</v>
      </c>
      <c r="V157" s="17">
        <f t="shared" si="69"/>
        <v>0</v>
      </c>
      <c r="W157" s="55"/>
      <c r="X157" s="55"/>
      <c r="Y157" s="17">
        <f t="shared" si="70"/>
        <v>0</v>
      </c>
      <c r="Z157" s="84">
        <f t="shared" si="71"/>
        <v>0</v>
      </c>
      <c r="AA157" s="89"/>
      <c r="AB157" s="93"/>
      <c r="AC157" s="65" t="str">
        <f t="shared" si="72"/>
        <v/>
      </c>
      <c r="AD157" s="89"/>
      <c r="AE157" s="93"/>
      <c r="AF157" s="65" t="str">
        <f t="shared" si="73"/>
        <v/>
      </c>
      <c r="AG157" s="89"/>
      <c r="AH157" s="93"/>
      <c r="AI157" s="65" t="str">
        <f t="shared" si="60"/>
        <v/>
      </c>
      <c r="AJ157" s="178"/>
      <c r="AK157" s="179"/>
      <c r="AL157" s="97" t="str">
        <f t="shared" si="74"/>
        <v/>
      </c>
      <c r="AM157" s="89"/>
      <c r="AN157" s="93"/>
      <c r="AO157" s="97" t="str">
        <f t="shared" si="79"/>
        <v/>
      </c>
      <c r="AP157" s="89"/>
      <c r="AQ157" s="93"/>
      <c r="AR157" s="97" t="str">
        <f t="shared" si="75"/>
        <v/>
      </c>
      <c r="AS157" s="89"/>
      <c r="AT157" s="93"/>
      <c r="AU157" s="330" t="str">
        <f t="shared" si="76"/>
        <v/>
      </c>
      <c r="AV157" s="379"/>
      <c r="AW157" s="380"/>
      <c r="AX157" s="365"/>
      <c r="AY157" s="340"/>
      <c r="AZ157" s="341"/>
      <c r="BA157" s="111"/>
      <c r="BB157" s="111"/>
      <c r="BC157" s="271"/>
      <c r="BD157" s="356"/>
      <c r="BE157" s="111"/>
      <c r="BF157" s="271"/>
      <c r="BG157" s="356"/>
      <c r="BH157" s="111"/>
      <c r="BI157" s="271"/>
      <c r="BJ157" s="356"/>
      <c r="BK157" s="341"/>
      <c r="BL157" s="331"/>
      <c r="BM157" s="21"/>
      <c r="BN157" s="21"/>
      <c r="BO157" s="21"/>
      <c r="BP157" s="21"/>
      <c r="BQ157" s="21"/>
    </row>
    <row r="158" spans="1:69" ht="15.75" hidden="1" customHeight="1" thickBot="1" x14ac:dyDescent="0.35">
      <c r="A158">
        <f t="shared" si="78"/>
        <v>9</v>
      </c>
      <c r="B158"/>
      <c r="C158" s="81">
        <f t="shared" si="61"/>
        <v>45314</v>
      </c>
      <c r="D158" s="62">
        <v>45314</v>
      </c>
      <c r="E158" s="94"/>
      <c r="F158" s="95"/>
      <c r="G158" s="65" t="str">
        <f t="shared" si="62"/>
        <v/>
      </c>
      <c r="H158" s="94"/>
      <c r="I158" s="95"/>
      <c r="J158" s="65" t="str">
        <f t="shared" si="63"/>
        <v/>
      </c>
      <c r="K158" s="94"/>
      <c r="L158" s="95"/>
      <c r="M158" s="65" t="str">
        <f t="shared" si="64"/>
        <v/>
      </c>
      <c r="N158" s="89"/>
      <c r="O158" s="93"/>
      <c r="P158" s="65" t="str">
        <f t="shared" si="65"/>
        <v/>
      </c>
      <c r="Q158" s="89"/>
      <c r="R158" s="93"/>
      <c r="S158" s="97" t="str">
        <f t="shared" si="66"/>
        <v/>
      </c>
      <c r="T158" s="22">
        <f t="shared" si="67"/>
        <v>0</v>
      </c>
      <c r="U158" s="17">
        <f t="shared" si="68"/>
        <v>0</v>
      </c>
      <c r="V158" s="17">
        <f t="shared" si="69"/>
        <v>0</v>
      </c>
      <c r="W158" s="55"/>
      <c r="X158" s="55"/>
      <c r="Y158" s="17">
        <f t="shared" si="70"/>
        <v>0</v>
      </c>
      <c r="Z158" s="84">
        <f t="shared" si="71"/>
        <v>0</v>
      </c>
      <c r="AA158" s="89"/>
      <c r="AB158" s="93"/>
      <c r="AC158" s="65" t="str">
        <f t="shared" si="72"/>
        <v/>
      </c>
      <c r="AD158" s="89"/>
      <c r="AE158" s="93"/>
      <c r="AF158" s="65" t="str">
        <f t="shared" si="73"/>
        <v/>
      </c>
      <c r="AG158" s="89"/>
      <c r="AH158" s="93"/>
      <c r="AI158" s="65" t="str">
        <f t="shared" si="60"/>
        <v/>
      </c>
      <c r="AJ158" s="178"/>
      <c r="AK158" s="179"/>
      <c r="AL158" s="97" t="str">
        <f t="shared" si="74"/>
        <v/>
      </c>
      <c r="AM158" s="89"/>
      <c r="AN158" s="93"/>
      <c r="AO158" s="97" t="str">
        <f t="shared" si="79"/>
        <v/>
      </c>
      <c r="AP158" s="89"/>
      <c r="AQ158" s="93"/>
      <c r="AR158" s="97" t="str">
        <f t="shared" si="75"/>
        <v/>
      </c>
      <c r="AS158" s="89"/>
      <c r="AT158" s="93"/>
      <c r="AU158" s="330" t="str">
        <f t="shared" si="76"/>
        <v/>
      </c>
      <c r="AV158" s="379"/>
      <c r="AW158" s="380"/>
      <c r="AX158" s="365"/>
      <c r="AY158" s="340"/>
      <c r="AZ158" s="341"/>
      <c r="BA158" s="111"/>
      <c r="BB158" s="111"/>
      <c r="BC158" s="271"/>
      <c r="BD158" s="356"/>
      <c r="BE158" s="111"/>
      <c r="BF158" s="271"/>
      <c r="BG158" s="356"/>
      <c r="BH158" s="111"/>
      <c r="BI158" s="271"/>
      <c r="BJ158" s="356"/>
      <c r="BK158" s="341"/>
      <c r="BL158" s="331"/>
      <c r="BM158" s="21"/>
      <c r="BN158" s="21"/>
      <c r="BO158" s="21"/>
      <c r="BP158" s="21"/>
      <c r="BQ158" s="21"/>
    </row>
    <row r="159" spans="1:69" ht="15.75" hidden="1" customHeight="1" thickBot="1" x14ac:dyDescent="0.35">
      <c r="A159" t="e">
        <f t="shared" si="78"/>
        <v>#VALUE!</v>
      </c>
      <c r="B159"/>
      <c r="C159" s="81">
        <f t="shared" si="61"/>
        <v>45315</v>
      </c>
      <c r="D159" s="62">
        <v>45315</v>
      </c>
      <c r="E159" s="94"/>
      <c r="F159" s="95"/>
      <c r="G159" s="65" t="str">
        <f t="shared" si="62"/>
        <v/>
      </c>
      <c r="H159" s="94"/>
      <c r="I159" s="95"/>
      <c r="J159" s="65" t="str">
        <f t="shared" si="63"/>
        <v/>
      </c>
      <c r="K159" s="94"/>
      <c r="L159" s="95"/>
      <c r="M159" s="65" t="str">
        <f t="shared" si="64"/>
        <v/>
      </c>
      <c r="N159" s="89"/>
      <c r="O159" s="93"/>
      <c r="P159" s="65" t="str">
        <f t="shared" si="65"/>
        <v/>
      </c>
      <c r="Q159" s="89"/>
      <c r="R159" s="93"/>
      <c r="S159" s="97" t="str">
        <f t="shared" si="66"/>
        <v/>
      </c>
      <c r="T159" s="22">
        <f t="shared" si="67"/>
        <v>0</v>
      </c>
      <c r="U159" s="17">
        <f t="shared" si="68"/>
        <v>0</v>
      </c>
      <c r="V159" s="17">
        <f t="shared" si="69"/>
        <v>0</v>
      </c>
      <c r="W159" s="55"/>
      <c r="X159" s="55"/>
      <c r="Y159" s="17">
        <f t="shared" si="70"/>
        <v>0</v>
      </c>
      <c r="Z159" s="84">
        <f t="shared" si="71"/>
        <v>0</v>
      </c>
      <c r="AA159" s="89"/>
      <c r="AB159" s="93"/>
      <c r="AC159" s="65" t="str">
        <f t="shared" si="72"/>
        <v/>
      </c>
      <c r="AD159" s="89"/>
      <c r="AE159" s="93"/>
      <c r="AF159" s="65" t="str">
        <f t="shared" si="73"/>
        <v/>
      </c>
      <c r="AG159" s="89"/>
      <c r="AH159" s="93"/>
      <c r="AI159" s="65" t="str">
        <f t="shared" si="60"/>
        <v/>
      </c>
      <c r="AJ159" s="178"/>
      <c r="AK159" s="179"/>
      <c r="AL159" s="97" t="str">
        <f t="shared" si="74"/>
        <v/>
      </c>
      <c r="AM159" s="89"/>
      <c r="AN159" s="93"/>
      <c r="AO159" s="97" t="str">
        <f t="shared" si="79"/>
        <v/>
      </c>
      <c r="AP159" s="89"/>
      <c r="AQ159" s="93"/>
      <c r="AR159" s="97" t="str">
        <f t="shared" si="75"/>
        <v/>
      </c>
      <c r="AS159" s="89"/>
      <c r="AT159" s="93"/>
      <c r="AU159" s="330" t="str">
        <f t="shared" si="76"/>
        <v/>
      </c>
      <c r="AV159" s="379"/>
      <c r="AW159" s="380"/>
      <c r="AX159" s="365"/>
      <c r="AY159" s="340"/>
      <c r="AZ159" s="341"/>
      <c r="BA159" s="111"/>
      <c r="BB159" s="111"/>
      <c r="BC159" s="271"/>
      <c r="BD159" s="356"/>
      <c r="BE159" s="111"/>
      <c r="BF159" s="271"/>
      <c r="BG159" s="356"/>
      <c r="BH159" s="111"/>
      <c r="BI159" s="271"/>
      <c r="BJ159" s="356"/>
      <c r="BK159" s="341"/>
      <c r="BL159" s="331"/>
      <c r="BM159" s="21"/>
      <c r="BN159" s="21"/>
      <c r="BO159" s="21"/>
      <c r="BP159" s="21"/>
      <c r="BQ159" s="21"/>
    </row>
    <row r="160" spans="1:69" ht="15.75" hidden="1" customHeight="1" thickBot="1" x14ac:dyDescent="0.35">
      <c r="A160">
        <f t="shared" si="78"/>
        <v>9</v>
      </c>
      <c r="B160"/>
      <c r="C160" s="81">
        <f t="shared" si="61"/>
        <v>45316</v>
      </c>
      <c r="D160" s="62">
        <v>45316</v>
      </c>
      <c r="E160" s="94"/>
      <c r="F160" s="95"/>
      <c r="G160" s="65" t="str">
        <f t="shared" si="62"/>
        <v/>
      </c>
      <c r="H160" s="94"/>
      <c r="I160" s="95"/>
      <c r="J160" s="65" t="str">
        <f t="shared" si="63"/>
        <v/>
      </c>
      <c r="K160" s="94"/>
      <c r="L160" s="95"/>
      <c r="M160" s="65" t="str">
        <f t="shared" si="64"/>
        <v/>
      </c>
      <c r="N160" s="89"/>
      <c r="O160" s="93"/>
      <c r="P160" s="65" t="str">
        <f t="shared" si="65"/>
        <v/>
      </c>
      <c r="Q160" s="89"/>
      <c r="R160" s="93"/>
      <c r="S160" s="97" t="str">
        <f t="shared" si="66"/>
        <v/>
      </c>
      <c r="T160" s="22">
        <f t="shared" si="67"/>
        <v>0</v>
      </c>
      <c r="U160" s="17">
        <f t="shared" si="68"/>
        <v>0</v>
      </c>
      <c r="V160" s="17">
        <f t="shared" si="69"/>
        <v>0</v>
      </c>
      <c r="W160" s="55"/>
      <c r="X160" s="55"/>
      <c r="Y160" s="17">
        <f t="shared" si="70"/>
        <v>0</v>
      </c>
      <c r="Z160" s="84">
        <f t="shared" si="71"/>
        <v>0</v>
      </c>
      <c r="AA160" s="89"/>
      <c r="AB160" s="93"/>
      <c r="AC160" s="65" t="str">
        <f t="shared" si="72"/>
        <v/>
      </c>
      <c r="AD160" s="89"/>
      <c r="AE160" s="93"/>
      <c r="AF160" s="65" t="str">
        <f t="shared" si="73"/>
        <v/>
      </c>
      <c r="AG160" s="89"/>
      <c r="AH160" s="93"/>
      <c r="AI160" s="65" t="str">
        <f t="shared" si="60"/>
        <v/>
      </c>
      <c r="AJ160" s="178"/>
      <c r="AK160" s="179"/>
      <c r="AL160" s="97" t="str">
        <f t="shared" si="74"/>
        <v/>
      </c>
      <c r="AM160" s="89"/>
      <c r="AN160" s="93"/>
      <c r="AO160" s="97" t="str">
        <f t="shared" si="79"/>
        <v/>
      </c>
      <c r="AP160" s="89"/>
      <c r="AQ160" s="93"/>
      <c r="AR160" s="97" t="str">
        <f t="shared" si="75"/>
        <v/>
      </c>
      <c r="AS160" s="89"/>
      <c r="AT160" s="93"/>
      <c r="AU160" s="330" t="str">
        <f t="shared" si="76"/>
        <v/>
      </c>
      <c r="AV160" s="379"/>
      <c r="AW160" s="380"/>
      <c r="AX160" s="365"/>
      <c r="AY160" s="340"/>
      <c r="AZ160" s="341"/>
      <c r="BA160" s="111"/>
      <c r="BB160" s="111"/>
      <c r="BC160" s="271"/>
      <c r="BD160" s="356"/>
      <c r="BE160" s="111"/>
      <c r="BF160" s="271"/>
      <c r="BG160" s="356"/>
      <c r="BH160" s="111"/>
      <c r="BI160" s="271"/>
      <c r="BJ160" s="356"/>
      <c r="BK160" s="341"/>
      <c r="BL160" s="331"/>
      <c r="BM160" s="21"/>
      <c r="BN160" s="21"/>
      <c r="BO160" s="21"/>
      <c r="BP160" s="21"/>
      <c r="BQ160" s="21"/>
    </row>
    <row r="161" spans="1:69" ht="15.75" customHeight="1" thickBot="1" x14ac:dyDescent="0.35">
      <c r="A161">
        <f t="shared" si="59"/>
        <v>22</v>
      </c>
      <c r="B161" s="201" t="s">
        <v>20</v>
      </c>
      <c r="C161" s="8">
        <f t="shared" si="61"/>
        <v>45317</v>
      </c>
      <c r="D161" s="62">
        <v>45317</v>
      </c>
      <c r="E161" s="94"/>
      <c r="F161" s="95"/>
      <c r="G161" s="65" t="str">
        <f t="shared" si="62"/>
        <v/>
      </c>
      <c r="H161" s="94"/>
      <c r="I161" s="95"/>
      <c r="J161" s="65" t="str">
        <f t="shared" si="63"/>
        <v/>
      </c>
      <c r="K161" s="94"/>
      <c r="L161" s="95"/>
      <c r="M161" s="65" t="str">
        <f t="shared" si="64"/>
        <v/>
      </c>
      <c r="N161" s="92" t="s">
        <v>24</v>
      </c>
      <c r="O161" s="328" t="s">
        <v>214</v>
      </c>
      <c r="P161" s="65">
        <f t="shared" si="65"/>
        <v>1</v>
      </c>
      <c r="Q161" s="89"/>
      <c r="R161" s="93"/>
      <c r="S161" s="97" t="str">
        <f t="shared" si="66"/>
        <v/>
      </c>
      <c r="T161" s="22">
        <f t="shared" si="67"/>
        <v>1</v>
      </c>
      <c r="U161" s="17">
        <f t="shared" si="68"/>
        <v>0</v>
      </c>
      <c r="V161" s="17">
        <f t="shared" si="69"/>
        <v>1</v>
      </c>
      <c r="W161" s="55"/>
      <c r="X161" s="55"/>
      <c r="Y161" s="17">
        <f t="shared" si="70"/>
        <v>0</v>
      </c>
      <c r="Z161" s="84">
        <f t="shared" si="71"/>
        <v>0</v>
      </c>
      <c r="AA161" s="89"/>
      <c r="AB161" s="93"/>
      <c r="AC161" s="65" t="str">
        <f t="shared" si="72"/>
        <v/>
      </c>
      <c r="AD161" s="89"/>
      <c r="AE161" s="93"/>
      <c r="AF161" s="65" t="str">
        <f t="shared" si="73"/>
        <v/>
      </c>
      <c r="AG161" s="92"/>
      <c r="AH161" s="90"/>
      <c r="AI161" s="65" t="str">
        <f t="shared" si="60"/>
        <v/>
      </c>
      <c r="AJ161" s="178" t="s">
        <v>333</v>
      </c>
      <c r="AK161" s="179" t="s">
        <v>366</v>
      </c>
      <c r="AL161" s="97" t="str">
        <f t="shared" si="74"/>
        <v/>
      </c>
      <c r="AM161" s="89"/>
      <c r="AN161" s="90"/>
      <c r="AO161" s="97" t="str">
        <f t="shared" si="79"/>
        <v/>
      </c>
      <c r="AP161" s="89"/>
      <c r="AQ161" s="90"/>
      <c r="AR161" s="97" t="str">
        <f t="shared" si="75"/>
        <v/>
      </c>
      <c r="AS161" s="89"/>
      <c r="AT161" s="90"/>
      <c r="AU161" s="330" t="str">
        <f t="shared" si="76"/>
        <v/>
      </c>
      <c r="AV161" s="379"/>
      <c r="AW161" s="380"/>
      <c r="AX161" s="365"/>
      <c r="AY161" s="340"/>
      <c r="AZ161" s="341"/>
      <c r="BA161" s="111"/>
      <c r="BB161" s="111"/>
      <c r="BC161" s="271"/>
      <c r="BD161" s="356"/>
      <c r="BE161" s="111"/>
      <c r="BF161" s="271"/>
      <c r="BG161" s="356"/>
      <c r="BH161" s="111"/>
      <c r="BI161" s="271"/>
      <c r="BJ161" s="356"/>
      <c r="BK161" s="341"/>
      <c r="BL161" s="331"/>
      <c r="BM161" s="21"/>
      <c r="BN161" s="21"/>
      <c r="BO161" s="21"/>
      <c r="BP161" s="21"/>
      <c r="BQ161" s="21"/>
    </row>
    <row r="162" spans="1:69" ht="15.75" customHeight="1" thickBot="1" x14ac:dyDescent="0.35">
      <c r="A162">
        <f t="shared" si="59"/>
        <v>22</v>
      </c>
      <c r="B162" s="201" t="s">
        <v>21</v>
      </c>
      <c r="C162" s="8">
        <f t="shared" si="61"/>
        <v>45318</v>
      </c>
      <c r="D162" s="62">
        <v>45318</v>
      </c>
      <c r="E162" s="94"/>
      <c r="F162" s="95"/>
      <c r="G162" s="65" t="str">
        <f t="shared" si="62"/>
        <v/>
      </c>
      <c r="H162" s="94"/>
      <c r="I162" s="95"/>
      <c r="J162" s="65" t="str">
        <f t="shared" si="63"/>
        <v/>
      </c>
      <c r="K162" s="94"/>
      <c r="L162" s="95"/>
      <c r="M162" s="65" t="str">
        <f t="shared" si="64"/>
        <v/>
      </c>
      <c r="N162" s="89"/>
      <c r="O162" s="93"/>
      <c r="P162" s="65" t="str">
        <f t="shared" si="65"/>
        <v/>
      </c>
      <c r="Q162" s="89" t="s">
        <v>35</v>
      </c>
      <c r="R162" s="93" t="s">
        <v>234</v>
      </c>
      <c r="S162" s="97" t="str">
        <f t="shared" si="66"/>
        <v/>
      </c>
      <c r="T162" s="22">
        <f t="shared" si="67"/>
        <v>0</v>
      </c>
      <c r="U162" s="17">
        <f t="shared" si="68"/>
        <v>0</v>
      </c>
      <c r="V162" s="17">
        <f t="shared" si="69"/>
        <v>0</v>
      </c>
      <c r="W162" s="55"/>
      <c r="X162" s="55"/>
      <c r="Y162" s="17">
        <f t="shared" si="70"/>
        <v>0</v>
      </c>
      <c r="Z162" s="84">
        <f t="shared" si="71"/>
        <v>0</v>
      </c>
      <c r="AA162" s="89" t="s">
        <v>30</v>
      </c>
      <c r="AB162" s="93" t="s">
        <v>39</v>
      </c>
      <c r="AC162" s="65" t="str">
        <f t="shared" si="72"/>
        <v/>
      </c>
      <c r="AD162" s="89"/>
      <c r="AE162" s="93"/>
      <c r="AF162" s="65" t="str">
        <f t="shared" si="73"/>
        <v/>
      </c>
      <c r="AG162" s="89"/>
      <c r="AH162" s="93"/>
      <c r="AI162" s="65" t="str">
        <f t="shared" si="60"/>
        <v/>
      </c>
      <c r="AJ162" s="178"/>
      <c r="AK162" s="179"/>
      <c r="AL162" s="97" t="str">
        <f t="shared" si="74"/>
        <v/>
      </c>
      <c r="AM162" s="89"/>
      <c r="AN162" s="93"/>
      <c r="AO162" s="97" t="str">
        <f t="shared" si="79"/>
        <v/>
      </c>
      <c r="AP162" s="89"/>
      <c r="AQ162" s="93"/>
      <c r="AR162" s="97" t="str">
        <f t="shared" si="75"/>
        <v/>
      </c>
      <c r="AS162" s="89"/>
      <c r="AT162" s="93"/>
      <c r="AU162" s="330" t="str">
        <f t="shared" si="76"/>
        <v/>
      </c>
      <c r="AV162" s="379"/>
      <c r="AW162" s="380"/>
      <c r="AX162" s="365"/>
      <c r="AY162" s="342"/>
      <c r="AZ162" s="343"/>
      <c r="BA162" s="111"/>
      <c r="BB162" s="111"/>
      <c r="BC162" s="381"/>
      <c r="BD162" s="382"/>
      <c r="BE162" s="111"/>
      <c r="BF162" s="381"/>
      <c r="BG162" s="382"/>
      <c r="BH162" s="111"/>
      <c r="BI162" s="271"/>
      <c r="BJ162" s="356"/>
      <c r="BK162" s="341"/>
      <c r="BL162" s="331"/>
      <c r="BM162" s="21"/>
      <c r="BN162" s="21"/>
      <c r="BO162" s="21"/>
      <c r="BP162" s="21"/>
      <c r="BQ162" s="21"/>
    </row>
    <row r="163" spans="1:69" ht="15.75" customHeight="1" thickBot="1" x14ac:dyDescent="0.35">
      <c r="A163">
        <f t="shared" ref="A163:A226" si="80">A156+1</f>
        <v>22</v>
      </c>
      <c r="B163" s="201" t="s">
        <v>22</v>
      </c>
      <c r="C163" s="8">
        <f t="shared" si="61"/>
        <v>45319</v>
      </c>
      <c r="D163" s="62">
        <v>45319</v>
      </c>
      <c r="E163" s="96"/>
      <c r="F163" s="95"/>
      <c r="G163" s="65" t="str">
        <f t="shared" si="62"/>
        <v/>
      </c>
      <c r="H163" s="96"/>
      <c r="I163" s="95"/>
      <c r="J163" s="65" t="str">
        <f t="shared" si="63"/>
        <v/>
      </c>
      <c r="K163" s="94"/>
      <c r="L163" s="95"/>
      <c r="M163" s="65" t="str">
        <f t="shared" si="64"/>
        <v/>
      </c>
      <c r="N163" s="89"/>
      <c r="O163" s="93"/>
      <c r="P163" s="65" t="str">
        <f t="shared" si="65"/>
        <v/>
      </c>
      <c r="Q163" s="89"/>
      <c r="R163" s="93"/>
      <c r="S163" s="97" t="str">
        <f t="shared" si="66"/>
        <v/>
      </c>
      <c r="T163" s="22">
        <f t="shared" si="67"/>
        <v>0</v>
      </c>
      <c r="U163" s="17">
        <f t="shared" si="68"/>
        <v>3</v>
      </c>
      <c r="V163" s="17">
        <f t="shared" si="69"/>
        <v>3</v>
      </c>
      <c r="W163" s="55"/>
      <c r="X163" s="55"/>
      <c r="Y163" s="17">
        <f t="shared" si="70"/>
        <v>3</v>
      </c>
      <c r="Z163" s="84">
        <f t="shared" si="71"/>
        <v>0</v>
      </c>
      <c r="AA163" s="89"/>
      <c r="AB163" s="90"/>
      <c r="AC163" s="65" t="str">
        <f t="shared" si="72"/>
        <v/>
      </c>
      <c r="AD163" s="92" t="s">
        <v>172</v>
      </c>
      <c r="AE163" s="386" t="s">
        <v>340</v>
      </c>
      <c r="AF163" s="65">
        <f t="shared" si="73"/>
        <v>1</v>
      </c>
      <c r="AG163" s="92" t="s">
        <v>172</v>
      </c>
      <c r="AH163" s="328" t="s">
        <v>324</v>
      </c>
      <c r="AI163" s="65">
        <f t="shared" si="60"/>
        <v>2</v>
      </c>
      <c r="AJ163" s="178"/>
      <c r="AK163" s="179"/>
      <c r="AL163" s="97" t="str">
        <f t="shared" si="74"/>
        <v/>
      </c>
      <c r="AM163" s="89" t="s">
        <v>333</v>
      </c>
      <c r="AN163" s="93" t="s">
        <v>388</v>
      </c>
      <c r="AO163" s="97" t="str">
        <f t="shared" si="79"/>
        <v/>
      </c>
      <c r="AP163" s="89" t="s">
        <v>410</v>
      </c>
      <c r="AQ163" s="93" t="s">
        <v>411</v>
      </c>
      <c r="AR163" s="97" t="str">
        <f t="shared" si="75"/>
        <v/>
      </c>
      <c r="AS163" s="92" t="s">
        <v>172</v>
      </c>
      <c r="AT163" s="328" t="s">
        <v>430</v>
      </c>
      <c r="AU163" s="330">
        <f t="shared" ref="AU163:AU206" si="81">IF(LEFT(AT163,2)="P4",1,"")</f>
        <v>1</v>
      </c>
      <c r="AV163" s="379"/>
      <c r="AW163" s="380"/>
      <c r="AX163" s="365"/>
      <c r="AY163" s="340"/>
      <c r="AZ163" s="341"/>
      <c r="BA163" s="111"/>
      <c r="BB163" s="111"/>
      <c r="BC163" s="271"/>
      <c r="BD163" s="356"/>
      <c r="BE163" s="111"/>
      <c r="BF163" s="271"/>
      <c r="BG163" s="356"/>
      <c r="BH163" s="111"/>
      <c r="BI163" s="271"/>
      <c r="BJ163" s="356"/>
      <c r="BK163" s="341"/>
      <c r="BL163" s="331"/>
      <c r="BM163" s="21"/>
      <c r="BN163" s="21"/>
      <c r="BO163" s="21"/>
      <c r="BP163" s="21"/>
      <c r="BQ163" s="21"/>
    </row>
    <row r="164" spans="1:69" ht="15.75" hidden="1" customHeight="1" thickBot="1" x14ac:dyDescent="0.35">
      <c r="A164">
        <f t="shared" si="80"/>
        <v>10</v>
      </c>
      <c r="B164"/>
      <c r="C164" s="81">
        <f t="shared" si="61"/>
        <v>45320</v>
      </c>
      <c r="D164" s="62">
        <v>45320</v>
      </c>
      <c r="E164" s="96"/>
      <c r="F164" s="95"/>
      <c r="G164" s="65" t="str">
        <f t="shared" si="62"/>
        <v/>
      </c>
      <c r="H164" s="94"/>
      <c r="I164" s="95"/>
      <c r="J164" s="65" t="str">
        <f t="shared" si="63"/>
        <v/>
      </c>
      <c r="K164" s="94"/>
      <c r="L164" s="95"/>
      <c r="M164" s="65" t="str">
        <f t="shared" si="64"/>
        <v/>
      </c>
      <c r="N164" s="89"/>
      <c r="O164" s="93"/>
      <c r="P164" s="65" t="str">
        <f t="shared" si="65"/>
        <v/>
      </c>
      <c r="Q164" s="89"/>
      <c r="R164" s="93"/>
      <c r="S164" s="97" t="str">
        <f t="shared" si="66"/>
        <v/>
      </c>
      <c r="T164" s="22">
        <f t="shared" si="67"/>
        <v>0</v>
      </c>
      <c r="U164" s="17">
        <f t="shared" si="68"/>
        <v>0</v>
      </c>
      <c r="V164" s="17">
        <f t="shared" si="69"/>
        <v>0</v>
      </c>
      <c r="W164" s="55"/>
      <c r="X164" s="55"/>
      <c r="Y164" s="17">
        <f t="shared" si="70"/>
        <v>0</v>
      </c>
      <c r="Z164" s="84">
        <f t="shared" si="71"/>
        <v>0</v>
      </c>
      <c r="AA164" s="89"/>
      <c r="AB164" s="93"/>
      <c r="AC164" s="65" t="str">
        <f t="shared" si="72"/>
        <v/>
      </c>
      <c r="AD164" s="89"/>
      <c r="AE164" s="93"/>
      <c r="AF164" s="65" t="str">
        <f t="shared" si="73"/>
        <v/>
      </c>
      <c r="AG164" s="89"/>
      <c r="AH164" s="93"/>
      <c r="AI164" s="65" t="str">
        <f t="shared" si="60"/>
        <v/>
      </c>
      <c r="AJ164" s="178"/>
      <c r="AK164" s="179"/>
      <c r="AL164" s="97" t="str">
        <f t="shared" si="74"/>
        <v/>
      </c>
      <c r="AM164" s="89"/>
      <c r="AN164" s="93"/>
      <c r="AO164" s="97" t="str">
        <f t="shared" si="79"/>
        <v/>
      </c>
      <c r="AP164" s="89"/>
      <c r="AQ164" s="93"/>
      <c r="AR164" s="97" t="str">
        <f t="shared" si="75"/>
        <v/>
      </c>
      <c r="AS164" s="89"/>
      <c r="AT164" s="93"/>
      <c r="AU164" s="330" t="str">
        <f t="shared" si="81"/>
        <v/>
      </c>
      <c r="AV164" s="379"/>
      <c r="AW164" s="380"/>
      <c r="AX164" s="365"/>
      <c r="AY164" s="340"/>
      <c r="AZ164" s="341"/>
      <c r="BA164" s="111"/>
      <c r="BB164" s="111"/>
      <c r="BC164" s="271"/>
      <c r="BD164" s="356"/>
      <c r="BE164" s="111"/>
      <c r="BF164" s="271"/>
      <c r="BG164" s="356"/>
      <c r="BH164" s="111"/>
      <c r="BI164" s="271"/>
      <c r="BJ164" s="356"/>
      <c r="BK164" s="341"/>
      <c r="BL164" s="331"/>
      <c r="BM164" s="21"/>
      <c r="BN164" s="21"/>
      <c r="BO164" s="21"/>
      <c r="BP164" s="21"/>
      <c r="BQ164" s="21"/>
    </row>
    <row r="165" spans="1:69" ht="15.75" hidden="1" customHeight="1" thickBot="1" x14ac:dyDescent="0.35">
      <c r="A165">
        <f t="shared" si="80"/>
        <v>10</v>
      </c>
      <c r="B165"/>
      <c r="C165" s="81">
        <f t="shared" si="61"/>
        <v>45321</v>
      </c>
      <c r="D165" s="62">
        <v>45321</v>
      </c>
      <c r="E165" s="96"/>
      <c r="F165" s="95"/>
      <c r="G165" s="65" t="str">
        <f t="shared" si="62"/>
        <v/>
      </c>
      <c r="H165" s="94"/>
      <c r="I165" s="95"/>
      <c r="J165" s="65" t="str">
        <f t="shared" si="63"/>
        <v/>
      </c>
      <c r="K165" s="94"/>
      <c r="L165" s="95"/>
      <c r="M165" s="65" t="str">
        <f t="shared" si="64"/>
        <v/>
      </c>
      <c r="N165" s="89"/>
      <c r="O165" s="93"/>
      <c r="P165" s="65" t="str">
        <f t="shared" si="65"/>
        <v/>
      </c>
      <c r="Q165" s="89"/>
      <c r="R165" s="93"/>
      <c r="S165" s="97" t="str">
        <f t="shared" si="66"/>
        <v/>
      </c>
      <c r="T165" s="22">
        <f t="shared" si="67"/>
        <v>0</v>
      </c>
      <c r="U165" s="17">
        <f t="shared" si="68"/>
        <v>0</v>
      </c>
      <c r="V165" s="17">
        <f t="shared" si="69"/>
        <v>0</v>
      </c>
      <c r="W165" s="55"/>
      <c r="X165" s="55"/>
      <c r="Y165" s="17">
        <f t="shared" si="70"/>
        <v>0</v>
      </c>
      <c r="Z165" s="84">
        <f t="shared" si="71"/>
        <v>0</v>
      </c>
      <c r="AA165" s="89"/>
      <c r="AB165" s="93"/>
      <c r="AC165" s="65" t="str">
        <f t="shared" si="72"/>
        <v/>
      </c>
      <c r="AD165" s="89"/>
      <c r="AE165" s="93"/>
      <c r="AF165" s="65" t="str">
        <f t="shared" si="73"/>
        <v/>
      </c>
      <c r="AG165" s="89"/>
      <c r="AH165" s="93"/>
      <c r="AI165" s="65" t="str">
        <f t="shared" si="60"/>
        <v/>
      </c>
      <c r="AJ165" s="178"/>
      <c r="AK165" s="179"/>
      <c r="AL165" s="97" t="str">
        <f t="shared" si="74"/>
        <v/>
      </c>
      <c r="AM165" s="89"/>
      <c r="AN165" s="93"/>
      <c r="AO165" s="97" t="str">
        <f t="shared" si="79"/>
        <v/>
      </c>
      <c r="AP165" s="89"/>
      <c r="AQ165" s="93"/>
      <c r="AR165" s="97" t="str">
        <f t="shared" si="75"/>
        <v/>
      </c>
      <c r="AS165" s="89"/>
      <c r="AT165" s="93"/>
      <c r="AU165" s="330" t="str">
        <f t="shared" si="81"/>
        <v/>
      </c>
      <c r="AV165" s="379"/>
      <c r="AW165" s="380"/>
      <c r="AX165" s="365"/>
      <c r="AY165" s="340"/>
      <c r="AZ165" s="341"/>
      <c r="BA165" s="111"/>
      <c r="BB165" s="111"/>
      <c r="BC165" s="271"/>
      <c r="BD165" s="356"/>
      <c r="BE165" s="111"/>
      <c r="BF165" s="271"/>
      <c r="BG165" s="356"/>
      <c r="BH165" s="111"/>
      <c r="BI165" s="271"/>
      <c r="BJ165" s="356"/>
      <c r="BK165" s="341"/>
      <c r="BL165" s="331"/>
      <c r="BM165" s="21"/>
      <c r="BN165" s="21"/>
      <c r="BO165" s="21"/>
      <c r="BP165" s="21"/>
      <c r="BQ165" s="21"/>
    </row>
    <row r="166" spans="1:69" ht="15.75" hidden="1" customHeight="1" thickBot="1" x14ac:dyDescent="0.35">
      <c r="A166" t="s">
        <v>156</v>
      </c>
      <c r="B166" s="200" t="s">
        <v>34</v>
      </c>
      <c r="C166" s="81">
        <f t="shared" si="61"/>
        <v>45322</v>
      </c>
      <c r="D166" s="62">
        <v>45322</v>
      </c>
      <c r="E166" s="96"/>
      <c r="F166" s="95"/>
      <c r="G166" s="65" t="str">
        <f t="shared" si="62"/>
        <v/>
      </c>
      <c r="H166" s="94"/>
      <c r="I166" s="95"/>
      <c r="J166" s="65" t="str">
        <f t="shared" si="63"/>
        <v/>
      </c>
      <c r="K166" s="94"/>
      <c r="L166" s="95"/>
      <c r="M166" s="65" t="str">
        <f t="shared" si="64"/>
        <v/>
      </c>
      <c r="N166" s="89"/>
      <c r="O166" s="93"/>
      <c r="P166" s="65" t="str">
        <f t="shared" si="65"/>
        <v/>
      </c>
      <c r="Q166" s="89"/>
      <c r="R166" s="93"/>
      <c r="S166" s="97" t="str">
        <f t="shared" si="66"/>
        <v/>
      </c>
      <c r="T166" s="22">
        <f t="shared" si="67"/>
        <v>0</v>
      </c>
      <c r="U166" s="17">
        <f t="shared" si="68"/>
        <v>0</v>
      </c>
      <c r="V166" s="17">
        <f t="shared" si="69"/>
        <v>0</v>
      </c>
      <c r="W166" s="55"/>
      <c r="X166" s="55"/>
      <c r="Y166" s="17">
        <f t="shared" si="70"/>
        <v>0</v>
      </c>
      <c r="Z166" s="84">
        <f t="shared" si="71"/>
        <v>0</v>
      </c>
      <c r="AA166" s="89"/>
      <c r="AB166" s="93"/>
      <c r="AC166" s="65" t="str">
        <f t="shared" si="72"/>
        <v/>
      </c>
      <c r="AD166" s="89"/>
      <c r="AE166" s="93"/>
      <c r="AF166" s="65" t="str">
        <f t="shared" si="73"/>
        <v/>
      </c>
      <c r="AG166" s="89"/>
      <c r="AH166" s="93"/>
      <c r="AI166" s="65" t="str">
        <f t="shared" si="60"/>
        <v/>
      </c>
      <c r="AJ166" s="178"/>
      <c r="AK166" s="179"/>
      <c r="AL166" s="97" t="str">
        <f t="shared" si="74"/>
        <v/>
      </c>
      <c r="AM166" s="89"/>
      <c r="AN166" s="93"/>
      <c r="AO166" s="97" t="str">
        <f t="shared" si="79"/>
        <v/>
      </c>
      <c r="AP166" s="89"/>
      <c r="AQ166" s="93"/>
      <c r="AR166" s="97" t="str">
        <f t="shared" si="75"/>
        <v/>
      </c>
      <c r="AS166" s="89"/>
      <c r="AT166" s="93"/>
      <c r="AU166" s="330" t="str">
        <f t="shared" si="81"/>
        <v/>
      </c>
      <c r="AV166" s="379"/>
      <c r="AW166" s="380"/>
      <c r="AX166" s="365"/>
      <c r="AY166" s="340"/>
      <c r="AZ166" s="341"/>
      <c r="BA166" s="111"/>
      <c r="BB166" s="111"/>
      <c r="BC166" s="271"/>
      <c r="BD166" s="356"/>
      <c r="BE166" s="111"/>
      <c r="BF166" s="271"/>
      <c r="BG166" s="356"/>
      <c r="BH166" s="111"/>
      <c r="BI166" s="271"/>
      <c r="BJ166" s="356"/>
      <c r="BK166" s="341"/>
      <c r="BL166" s="331"/>
      <c r="BM166" s="21"/>
      <c r="BN166" s="21"/>
      <c r="BO166" s="21"/>
      <c r="BP166" s="21"/>
      <c r="BQ166" s="21"/>
    </row>
    <row r="167" spans="1:69" ht="15.75" hidden="1" customHeight="1" thickBot="1" x14ac:dyDescent="0.35">
      <c r="A167">
        <f t="shared" si="80"/>
        <v>10</v>
      </c>
      <c r="B167"/>
      <c r="C167" s="81">
        <f t="shared" si="61"/>
        <v>45323</v>
      </c>
      <c r="D167" s="62">
        <v>45323</v>
      </c>
      <c r="E167" s="94"/>
      <c r="F167" s="95"/>
      <c r="G167" s="65" t="str">
        <f t="shared" si="62"/>
        <v/>
      </c>
      <c r="H167" s="94"/>
      <c r="I167" s="95"/>
      <c r="J167" s="65" t="str">
        <f t="shared" si="63"/>
        <v/>
      </c>
      <c r="K167" s="94"/>
      <c r="L167" s="95"/>
      <c r="M167" s="65" t="str">
        <f t="shared" si="64"/>
        <v/>
      </c>
      <c r="N167" s="89"/>
      <c r="O167" s="93"/>
      <c r="P167" s="65" t="str">
        <f t="shared" si="65"/>
        <v/>
      </c>
      <c r="Q167" s="89"/>
      <c r="R167" s="93"/>
      <c r="S167" s="97" t="str">
        <f t="shared" si="66"/>
        <v/>
      </c>
      <c r="T167" s="22">
        <f t="shared" si="67"/>
        <v>0</v>
      </c>
      <c r="U167" s="17">
        <f t="shared" si="68"/>
        <v>0</v>
      </c>
      <c r="V167" s="17">
        <f t="shared" si="69"/>
        <v>0</v>
      </c>
      <c r="W167" s="55"/>
      <c r="X167" s="55"/>
      <c r="Y167" s="17">
        <f t="shared" si="70"/>
        <v>0</v>
      </c>
      <c r="Z167" s="84">
        <f t="shared" si="71"/>
        <v>0</v>
      </c>
      <c r="AA167" s="89"/>
      <c r="AB167" s="93"/>
      <c r="AC167" s="65" t="str">
        <f t="shared" si="72"/>
        <v/>
      </c>
      <c r="AD167" s="89"/>
      <c r="AE167" s="93"/>
      <c r="AF167" s="65" t="str">
        <f t="shared" si="73"/>
        <v/>
      </c>
      <c r="AG167" s="89"/>
      <c r="AH167" s="93"/>
      <c r="AI167" s="65" t="str">
        <f t="shared" si="60"/>
        <v/>
      </c>
      <c r="AJ167" s="178"/>
      <c r="AK167" s="179"/>
      <c r="AL167" s="97" t="str">
        <f t="shared" si="74"/>
        <v/>
      </c>
      <c r="AM167" s="89"/>
      <c r="AN167" s="93"/>
      <c r="AO167" s="97" t="str">
        <f t="shared" si="79"/>
        <v/>
      </c>
      <c r="AP167" s="89"/>
      <c r="AQ167" s="93"/>
      <c r="AR167" s="97" t="str">
        <f t="shared" si="75"/>
        <v/>
      </c>
      <c r="AS167" s="89"/>
      <c r="AT167" s="93"/>
      <c r="AU167" s="330" t="str">
        <f t="shared" si="81"/>
        <v/>
      </c>
      <c r="AV167" s="379"/>
      <c r="AW167" s="380"/>
      <c r="AX167" s="365"/>
      <c r="AY167" s="340"/>
      <c r="AZ167" s="341"/>
      <c r="BA167" s="111"/>
      <c r="BB167" s="111"/>
      <c r="BC167" s="271"/>
      <c r="BD167" s="356"/>
      <c r="BE167" s="111"/>
      <c r="BF167" s="271"/>
      <c r="BG167" s="356"/>
      <c r="BH167" s="111"/>
      <c r="BI167" s="271"/>
      <c r="BJ167" s="356"/>
      <c r="BK167" s="341"/>
      <c r="BL167" s="331"/>
      <c r="BM167" s="21"/>
      <c r="BN167" s="21"/>
      <c r="BO167" s="21"/>
      <c r="BP167" s="21"/>
      <c r="BQ167" s="21"/>
    </row>
    <row r="168" spans="1:69" ht="15.75" customHeight="1" thickBot="1" x14ac:dyDescent="0.35">
      <c r="A168">
        <f t="shared" si="80"/>
        <v>23</v>
      </c>
      <c r="B168" s="51" t="s">
        <v>20</v>
      </c>
      <c r="C168" s="81">
        <f t="shared" si="61"/>
        <v>45324</v>
      </c>
      <c r="D168" s="62">
        <v>45324</v>
      </c>
      <c r="E168" s="94"/>
      <c r="F168" s="95"/>
      <c r="G168" s="65" t="str">
        <f t="shared" si="62"/>
        <v/>
      </c>
      <c r="H168" s="94"/>
      <c r="I168" s="95"/>
      <c r="J168" s="65" t="str">
        <f t="shared" si="63"/>
        <v/>
      </c>
      <c r="K168" s="94"/>
      <c r="L168" s="95"/>
      <c r="M168" s="65" t="str">
        <f t="shared" si="64"/>
        <v/>
      </c>
      <c r="N168" s="89"/>
      <c r="O168" s="93"/>
      <c r="P168" s="65" t="str">
        <f t="shared" si="65"/>
        <v/>
      </c>
      <c r="Q168" s="92" t="s">
        <v>24</v>
      </c>
      <c r="R168" s="328" t="s">
        <v>235</v>
      </c>
      <c r="S168" s="97">
        <f t="shared" si="66"/>
        <v>3</v>
      </c>
      <c r="T168" s="22">
        <f t="shared" si="67"/>
        <v>1</v>
      </c>
      <c r="U168" s="17">
        <f t="shared" si="68"/>
        <v>2</v>
      </c>
      <c r="V168" s="17">
        <f t="shared" si="69"/>
        <v>3</v>
      </c>
      <c r="W168" s="55"/>
      <c r="X168" s="55"/>
      <c r="Y168" s="17">
        <f t="shared" si="70"/>
        <v>2</v>
      </c>
      <c r="Z168" s="84">
        <f t="shared" si="71"/>
        <v>0</v>
      </c>
      <c r="AA168" s="92" t="s">
        <v>24</v>
      </c>
      <c r="AB168" s="328" t="s">
        <v>288</v>
      </c>
      <c r="AC168" s="65">
        <f t="shared" si="72"/>
        <v>3</v>
      </c>
      <c r="AD168" s="89"/>
      <c r="AE168" s="93"/>
      <c r="AF168" s="65" t="str">
        <f t="shared" si="73"/>
        <v/>
      </c>
      <c r="AG168" s="89"/>
      <c r="AH168" s="93"/>
      <c r="AI168" s="65" t="str">
        <f t="shared" si="60"/>
        <v/>
      </c>
      <c r="AJ168" s="180" t="s">
        <v>24</v>
      </c>
      <c r="AK168" s="401" t="s">
        <v>367</v>
      </c>
      <c r="AL168" s="97">
        <f t="shared" si="74"/>
        <v>2</v>
      </c>
      <c r="AM168" s="89"/>
      <c r="AN168" s="93"/>
      <c r="AO168" s="97" t="str">
        <f t="shared" si="79"/>
        <v/>
      </c>
      <c r="AP168" s="89"/>
      <c r="AQ168" s="90"/>
      <c r="AR168" s="97" t="str">
        <f t="shared" si="75"/>
        <v/>
      </c>
      <c r="AS168" s="89"/>
      <c r="AT168" s="90"/>
      <c r="AU168" s="330" t="str">
        <f t="shared" si="81"/>
        <v/>
      </c>
      <c r="AV168" s="379"/>
      <c r="AW168" s="380"/>
      <c r="AX168" s="365"/>
      <c r="AY168" s="340"/>
      <c r="AZ168" s="341"/>
      <c r="BA168" s="111"/>
      <c r="BB168" s="111"/>
      <c r="BC168" s="271"/>
      <c r="BD168" s="356"/>
      <c r="BE168" s="111"/>
      <c r="BF168" s="271"/>
      <c r="BG168" s="356"/>
      <c r="BH168" s="111"/>
      <c r="BI168" s="271"/>
      <c r="BJ168" s="356"/>
      <c r="BK168" s="341"/>
      <c r="BL168" s="331"/>
      <c r="BM168" s="21"/>
      <c r="BN168" s="21"/>
      <c r="BO168" s="21"/>
      <c r="BP168" s="21"/>
      <c r="BQ168" s="21"/>
    </row>
    <row r="169" spans="1:69" ht="15.75" customHeight="1" thickBot="1" x14ac:dyDescent="0.35">
      <c r="A169">
        <f t="shared" si="80"/>
        <v>23</v>
      </c>
      <c r="B169" s="51" t="s">
        <v>21</v>
      </c>
      <c r="C169" s="81">
        <f t="shared" si="61"/>
        <v>45325</v>
      </c>
      <c r="D169" s="62">
        <v>45325</v>
      </c>
      <c r="E169" s="94"/>
      <c r="F169" s="95"/>
      <c r="G169" s="65" t="str">
        <f t="shared" si="62"/>
        <v/>
      </c>
      <c r="H169" s="94"/>
      <c r="I169" s="95"/>
      <c r="J169" s="65" t="str">
        <f t="shared" si="63"/>
        <v/>
      </c>
      <c r="K169" s="94"/>
      <c r="L169" s="95"/>
      <c r="M169" s="65" t="str">
        <f t="shared" si="64"/>
        <v/>
      </c>
      <c r="N169" s="89" t="s">
        <v>54</v>
      </c>
      <c r="O169" s="93" t="s">
        <v>215</v>
      </c>
      <c r="P169" s="65" t="str">
        <f t="shared" si="65"/>
        <v/>
      </c>
      <c r="Q169" s="89"/>
      <c r="R169" s="93"/>
      <c r="S169" s="97" t="str">
        <f t="shared" si="66"/>
        <v/>
      </c>
      <c r="T169" s="22">
        <f t="shared" si="67"/>
        <v>0</v>
      </c>
      <c r="U169" s="17">
        <f t="shared" si="68"/>
        <v>0</v>
      </c>
      <c r="V169" s="17">
        <f t="shared" si="69"/>
        <v>0</v>
      </c>
      <c r="W169" s="55"/>
      <c r="X169" s="55"/>
      <c r="Y169" s="17">
        <f t="shared" si="70"/>
        <v>0</v>
      </c>
      <c r="Z169" s="84">
        <f t="shared" si="71"/>
        <v>0</v>
      </c>
      <c r="AA169" s="89"/>
      <c r="AB169" s="93"/>
      <c r="AC169" s="65" t="str">
        <f t="shared" si="72"/>
        <v/>
      </c>
      <c r="AD169" s="89"/>
      <c r="AE169" s="90"/>
      <c r="AF169" s="65" t="str">
        <f t="shared" si="73"/>
        <v/>
      </c>
      <c r="AG169" s="89"/>
      <c r="AH169" s="93"/>
      <c r="AI169" s="65" t="str">
        <f t="shared" si="60"/>
        <v/>
      </c>
      <c r="AJ169" s="178"/>
      <c r="AK169" s="179"/>
      <c r="AL169" s="97" t="str">
        <f t="shared" si="74"/>
        <v/>
      </c>
      <c r="AM169" s="89"/>
      <c r="AN169" s="93"/>
      <c r="AO169" s="97" t="str">
        <f t="shared" si="79"/>
        <v/>
      </c>
      <c r="AP169" s="89"/>
      <c r="AQ169" s="93"/>
      <c r="AR169" s="97" t="str">
        <f t="shared" si="75"/>
        <v/>
      </c>
      <c r="AS169" s="89"/>
      <c r="AT169" s="93"/>
      <c r="AU169" s="330" t="str">
        <f t="shared" si="81"/>
        <v/>
      </c>
      <c r="AV169" s="377"/>
      <c r="AW169" s="378"/>
      <c r="AX169" s="365"/>
      <c r="AY169" s="340"/>
      <c r="AZ169" s="341"/>
      <c r="BA169" s="111"/>
      <c r="BB169" s="111"/>
      <c r="BC169" s="381"/>
      <c r="BD169" s="382"/>
      <c r="BE169" s="111"/>
      <c r="BF169" s="383"/>
      <c r="BG169" s="384"/>
      <c r="BH169" s="111"/>
      <c r="BI169" s="271"/>
      <c r="BJ169" s="356"/>
      <c r="BK169" s="341"/>
      <c r="BL169" s="331"/>
      <c r="BM169" s="21"/>
      <c r="BN169" s="21"/>
      <c r="BO169" s="21"/>
      <c r="BP169" s="21"/>
      <c r="BQ169" s="21"/>
    </row>
    <row r="170" spans="1:69" ht="15.75" customHeight="1" thickBot="1" x14ac:dyDescent="0.35">
      <c r="A170">
        <f t="shared" si="80"/>
        <v>23</v>
      </c>
      <c r="B170" s="51" t="s">
        <v>22</v>
      </c>
      <c r="C170" s="81">
        <f t="shared" si="61"/>
        <v>45326</v>
      </c>
      <c r="D170" s="62">
        <v>45326</v>
      </c>
      <c r="E170" s="94"/>
      <c r="F170" s="95"/>
      <c r="G170" s="65" t="str">
        <f t="shared" si="62"/>
        <v/>
      </c>
      <c r="H170" s="94"/>
      <c r="I170" s="95"/>
      <c r="J170" s="65" t="str">
        <f t="shared" si="63"/>
        <v/>
      </c>
      <c r="K170" s="264"/>
      <c r="L170" s="265"/>
      <c r="M170" s="65" t="str">
        <f t="shared" si="64"/>
        <v/>
      </c>
      <c r="N170" s="89"/>
      <c r="O170" s="90"/>
      <c r="P170" s="65" t="str">
        <f t="shared" si="65"/>
        <v/>
      </c>
      <c r="Q170" s="89"/>
      <c r="R170" s="93"/>
      <c r="S170" s="97" t="str">
        <f t="shared" si="66"/>
        <v/>
      </c>
      <c r="T170" s="22">
        <f t="shared" si="67"/>
        <v>0</v>
      </c>
      <c r="U170" s="17">
        <f t="shared" si="68"/>
        <v>1</v>
      </c>
      <c r="V170" s="17">
        <f t="shared" si="69"/>
        <v>1</v>
      </c>
      <c r="W170" s="55"/>
      <c r="X170" s="55"/>
      <c r="Y170" s="17">
        <f t="shared" si="70"/>
        <v>1</v>
      </c>
      <c r="Z170" s="84">
        <f t="shared" si="71"/>
        <v>0</v>
      </c>
      <c r="AA170" s="89"/>
      <c r="AB170" s="93"/>
      <c r="AC170" s="65" t="str">
        <f t="shared" si="72"/>
        <v/>
      </c>
      <c r="AD170" s="89" t="s">
        <v>26</v>
      </c>
      <c r="AE170" s="93" t="s">
        <v>341</v>
      </c>
      <c r="AF170" s="65" t="str">
        <f t="shared" si="73"/>
        <v/>
      </c>
      <c r="AG170" s="89" t="s">
        <v>325</v>
      </c>
      <c r="AH170" s="93" t="s">
        <v>326</v>
      </c>
      <c r="AI170" s="65" t="str">
        <f t="shared" ref="AI170:AI174" si="82">IF(LEFT(AH170,1)="8",2,"")</f>
        <v/>
      </c>
      <c r="AJ170" s="178"/>
      <c r="AK170" s="179"/>
      <c r="AL170" s="97" t="str">
        <f t="shared" si="74"/>
        <v/>
      </c>
      <c r="AM170" s="92" t="s">
        <v>172</v>
      </c>
      <c r="AN170" s="328" t="s">
        <v>389</v>
      </c>
      <c r="AO170" s="97">
        <f t="shared" si="79"/>
        <v>2</v>
      </c>
      <c r="AP170" s="92"/>
      <c r="AQ170" s="386"/>
      <c r="AR170" s="97" t="str">
        <f t="shared" si="75"/>
        <v/>
      </c>
      <c r="AS170" s="89" t="s">
        <v>36</v>
      </c>
      <c r="AT170" s="90" t="s">
        <v>431</v>
      </c>
      <c r="AU170" s="330" t="str">
        <f t="shared" si="81"/>
        <v/>
      </c>
      <c r="AV170" s="379"/>
      <c r="AW170" s="380"/>
      <c r="AX170" s="365"/>
      <c r="AY170" s="340"/>
      <c r="AZ170" s="341"/>
      <c r="BA170" s="111"/>
      <c r="BB170" s="111"/>
      <c r="BC170" s="271"/>
      <c r="BD170" s="356"/>
      <c r="BE170" s="111"/>
      <c r="BF170" s="271"/>
      <c r="BG170" s="356"/>
      <c r="BH170" s="111"/>
      <c r="BI170" s="271"/>
      <c r="BJ170" s="356"/>
      <c r="BK170" s="341"/>
      <c r="BL170" s="331"/>
      <c r="BM170" s="21"/>
      <c r="BN170" s="21"/>
      <c r="BO170" s="21"/>
      <c r="BP170" s="21"/>
      <c r="BQ170" s="21"/>
    </row>
    <row r="171" spans="1:69" ht="15.75" hidden="1" customHeight="1" thickBot="1" x14ac:dyDescent="0.35">
      <c r="A171">
        <f t="shared" si="80"/>
        <v>11</v>
      </c>
      <c r="B171"/>
      <c r="C171" s="81">
        <f t="shared" si="61"/>
        <v>45327</v>
      </c>
      <c r="D171" s="62">
        <v>45327</v>
      </c>
      <c r="E171" s="94"/>
      <c r="F171" s="95"/>
      <c r="G171" s="65" t="str">
        <f t="shared" si="62"/>
        <v/>
      </c>
      <c r="H171" s="94"/>
      <c r="I171" s="95"/>
      <c r="J171" s="65" t="str">
        <f t="shared" si="63"/>
        <v/>
      </c>
      <c r="K171" s="94"/>
      <c r="L171" s="95"/>
      <c r="M171" s="65" t="str">
        <f t="shared" si="64"/>
        <v/>
      </c>
      <c r="N171" s="89"/>
      <c r="O171" s="93"/>
      <c r="P171" s="65" t="str">
        <f t="shared" si="65"/>
        <v/>
      </c>
      <c r="Q171" s="89"/>
      <c r="R171" s="93"/>
      <c r="S171" s="97" t="str">
        <f t="shared" si="66"/>
        <v/>
      </c>
      <c r="T171" s="22">
        <f t="shared" si="67"/>
        <v>0</v>
      </c>
      <c r="U171" s="17">
        <f t="shared" si="68"/>
        <v>0</v>
      </c>
      <c r="V171" s="17">
        <f t="shared" si="69"/>
        <v>0</v>
      </c>
      <c r="W171" s="55"/>
      <c r="X171" s="55"/>
      <c r="Y171" s="17">
        <f t="shared" si="70"/>
        <v>0</v>
      </c>
      <c r="Z171" s="84">
        <f t="shared" si="71"/>
        <v>0</v>
      </c>
      <c r="AA171" s="89"/>
      <c r="AB171" s="93"/>
      <c r="AC171" s="65" t="str">
        <f t="shared" si="72"/>
        <v/>
      </c>
      <c r="AD171" s="89"/>
      <c r="AE171" s="93"/>
      <c r="AF171" s="65" t="str">
        <f t="shared" si="73"/>
        <v/>
      </c>
      <c r="AG171" s="89"/>
      <c r="AH171" s="93"/>
      <c r="AI171" s="65" t="str">
        <f t="shared" si="82"/>
        <v/>
      </c>
      <c r="AJ171" s="178"/>
      <c r="AK171" s="179"/>
      <c r="AL171" s="97" t="str">
        <f t="shared" si="74"/>
        <v/>
      </c>
      <c r="AM171" s="92"/>
      <c r="AN171" s="93"/>
      <c r="AO171" s="97" t="str">
        <f t="shared" si="79"/>
        <v/>
      </c>
      <c r="AP171" s="89"/>
      <c r="AQ171" s="93"/>
      <c r="AR171" s="97" t="str">
        <f t="shared" si="75"/>
        <v/>
      </c>
      <c r="AS171" s="89"/>
      <c r="AT171" s="93"/>
      <c r="AU171" s="330" t="str">
        <f t="shared" si="81"/>
        <v/>
      </c>
      <c r="AV171" s="379"/>
      <c r="AW171" s="380"/>
      <c r="AX171" s="365"/>
      <c r="AY171" s="340"/>
      <c r="AZ171" s="341"/>
      <c r="BA171" s="111"/>
      <c r="BB171" s="111"/>
      <c r="BC171" s="271"/>
      <c r="BD171" s="356"/>
      <c r="BE171" s="111"/>
      <c r="BF171" s="271"/>
      <c r="BG171" s="356"/>
      <c r="BH171" s="111"/>
      <c r="BI171" s="271"/>
      <c r="BJ171" s="356"/>
      <c r="BK171" s="341"/>
      <c r="BL171" s="331"/>
      <c r="BM171" s="21"/>
      <c r="BN171" s="21"/>
      <c r="BO171" s="21"/>
      <c r="BP171" s="21"/>
      <c r="BQ171" s="21"/>
    </row>
    <row r="172" spans="1:69" ht="15.75" hidden="1" customHeight="1" thickBot="1" x14ac:dyDescent="0.35">
      <c r="A172">
        <f t="shared" si="80"/>
        <v>11</v>
      </c>
      <c r="B172"/>
      <c r="C172" s="81">
        <f t="shared" si="61"/>
        <v>45328</v>
      </c>
      <c r="D172" s="62">
        <v>45328</v>
      </c>
      <c r="E172" s="94"/>
      <c r="F172" s="95"/>
      <c r="G172" s="65" t="str">
        <f t="shared" si="62"/>
        <v/>
      </c>
      <c r="H172" s="94"/>
      <c r="I172" s="95"/>
      <c r="J172" s="65" t="str">
        <f t="shared" si="63"/>
        <v/>
      </c>
      <c r="K172" s="94"/>
      <c r="L172" s="95"/>
      <c r="M172" s="65" t="str">
        <f t="shared" si="64"/>
        <v/>
      </c>
      <c r="N172" s="89"/>
      <c r="O172" s="93"/>
      <c r="P172" s="65" t="str">
        <f t="shared" si="65"/>
        <v/>
      </c>
      <c r="Q172" s="89"/>
      <c r="R172" s="93"/>
      <c r="S172" s="97" t="str">
        <f t="shared" si="66"/>
        <v/>
      </c>
      <c r="T172" s="22">
        <f t="shared" si="67"/>
        <v>0</v>
      </c>
      <c r="U172" s="17">
        <f t="shared" si="68"/>
        <v>0</v>
      </c>
      <c r="V172" s="17">
        <f t="shared" si="69"/>
        <v>0</v>
      </c>
      <c r="W172" s="55"/>
      <c r="X172" s="55"/>
      <c r="Y172" s="17">
        <f t="shared" si="70"/>
        <v>0</v>
      </c>
      <c r="Z172" s="84">
        <f t="shared" si="71"/>
        <v>0</v>
      </c>
      <c r="AA172" s="89"/>
      <c r="AB172" s="93"/>
      <c r="AC172" s="65" t="str">
        <f t="shared" si="72"/>
        <v/>
      </c>
      <c r="AD172" s="89"/>
      <c r="AE172" s="93"/>
      <c r="AF172" s="65" t="str">
        <f t="shared" si="73"/>
        <v/>
      </c>
      <c r="AG172" s="89"/>
      <c r="AH172" s="93"/>
      <c r="AI172" s="65" t="str">
        <f t="shared" si="82"/>
        <v/>
      </c>
      <c r="AJ172" s="178"/>
      <c r="AK172" s="179"/>
      <c r="AL172" s="97" t="str">
        <f t="shared" si="74"/>
        <v/>
      </c>
      <c r="AM172" s="92"/>
      <c r="AN172" s="93"/>
      <c r="AO172" s="97" t="str">
        <f t="shared" si="79"/>
        <v/>
      </c>
      <c r="AP172" s="89"/>
      <c r="AQ172" s="93"/>
      <c r="AR172" s="97" t="str">
        <f t="shared" si="75"/>
        <v/>
      </c>
      <c r="AS172" s="89"/>
      <c r="AT172" s="93"/>
      <c r="AU172" s="330" t="str">
        <f t="shared" si="81"/>
        <v/>
      </c>
      <c r="AV172" s="379"/>
      <c r="AW172" s="380"/>
      <c r="AX172" s="365"/>
      <c r="AY172" s="340"/>
      <c r="AZ172" s="341"/>
      <c r="BA172" s="111"/>
      <c r="BB172" s="111"/>
      <c r="BC172" s="271"/>
      <c r="BD172" s="356"/>
      <c r="BE172" s="111"/>
      <c r="BF172" s="271"/>
      <c r="BG172" s="356"/>
      <c r="BH172" s="111"/>
      <c r="BI172" s="271"/>
      <c r="BJ172" s="356"/>
      <c r="BK172" s="341"/>
      <c r="BL172" s="331"/>
      <c r="BM172" s="21"/>
      <c r="BN172" s="21"/>
      <c r="BO172" s="21"/>
      <c r="BP172" s="21"/>
      <c r="BQ172" s="21"/>
    </row>
    <row r="173" spans="1:69" ht="15.75" hidden="1" customHeight="1" thickBot="1" x14ac:dyDescent="0.35">
      <c r="A173" t="e">
        <f t="shared" si="80"/>
        <v>#VALUE!</v>
      </c>
      <c r="B173" s="51" t="s">
        <v>34</v>
      </c>
      <c r="C173" s="81">
        <f t="shared" si="61"/>
        <v>45329</v>
      </c>
      <c r="D173" s="62">
        <v>45329</v>
      </c>
      <c r="E173" s="94"/>
      <c r="F173" s="95"/>
      <c r="G173" s="65" t="str">
        <f t="shared" si="62"/>
        <v/>
      </c>
      <c r="H173" s="94"/>
      <c r="I173" s="95"/>
      <c r="J173" s="65" t="str">
        <f t="shared" si="63"/>
        <v/>
      </c>
      <c r="K173" s="94"/>
      <c r="L173" s="95"/>
      <c r="M173" s="65" t="str">
        <f t="shared" si="64"/>
        <v/>
      </c>
      <c r="N173" s="89"/>
      <c r="O173" s="93"/>
      <c r="P173" s="65" t="str">
        <f t="shared" si="65"/>
        <v/>
      </c>
      <c r="Q173" s="89"/>
      <c r="R173" s="93"/>
      <c r="S173" s="97" t="str">
        <f t="shared" si="66"/>
        <v/>
      </c>
      <c r="T173" s="22">
        <f t="shared" si="67"/>
        <v>0</v>
      </c>
      <c r="U173" s="17">
        <f t="shared" si="68"/>
        <v>0</v>
      </c>
      <c r="V173" s="17">
        <f t="shared" si="69"/>
        <v>0</v>
      </c>
      <c r="W173" s="55"/>
      <c r="X173" s="55"/>
      <c r="Y173" s="17">
        <f t="shared" si="70"/>
        <v>0</v>
      </c>
      <c r="Z173" s="84">
        <f t="shared" si="71"/>
        <v>0</v>
      </c>
      <c r="AA173" s="89"/>
      <c r="AB173" s="93"/>
      <c r="AC173" s="65" t="str">
        <f t="shared" si="72"/>
        <v/>
      </c>
      <c r="AD173" s="89"/>
      <c r="AE173" s="93"/>
      <c r="AF173" s="65" t="str">
        <f t="shared" si="73"/>
        <v/>
      </c>
      <c r="AG173" s="89"/>
      <c r="AH173" s="93"/>
      <c r="AI173" s="65" t="str">
        <f t="shared" si="82"/>
        <v/>
      </c>
      <c r="AJ173" s="178"/>
      <c r="AK173" s="179"/>
      <c r="AL173" s="97" t="str">
        <f t="shared" si="74"/>
        <v/>
      </c>
      <c r="AM173" s="92"/>
      <c r="AN173" s="93"/>
      <c r="AO173" s="97" t="str">
        <f t="shared" si="79"/>
        <v/>
      </c>
      <c r="AP173" s="89"/>
      <c r="AQ173" s="93"/>
      <c r="AR173" s="97" t="str">
        <f t="shared" si="75"/>
        <v/>
      </c>
      <c r="AS173" s="89"/>
      <c r="AT173" s="93"/>
      <c r="AU173" s="330" t="str">
        <f t="shared" si="81"/>
        <v/>
      </c>
      <c r="AV173" s="379"/>
      <c r="AW173" s="380"/>
      <c r="AX173" s="365"/>
      <c r="AY173" s="340"/>
      <c r="AZ173" s="341"/>
      <c r="BA173" s="111"/>
      <c r="BB173" s="111"/>
      <c r="BC173" s="383"/>
      <c r="BD173" s="384"/>
      <c r="BE173" s="385"/>
      <c r="BF173" s="381"/>
      <c r="BG173" s="382"/>
      <c r="BH173" s="111"/>
      <c r="BI173" s="271"/>
      <c r="BJ173" s="356"/>
      <c r="BK173" s="341"/>
      <c r="BL173" s="331"/>
      <c r="BM173" s="21"/>
      <c r="BN173" s="21"/>
      <c r="BO173" s="21"/>
      <c r="BP173" s="21"/>
      <c r="BQ173" s="21"/>
    </row>
    <row r="174" spans="1:69" ht="15.75" hidden="1" customHeight="1" thickBot="1" x14ac:dyDescent="0.35">
      <c r="A174">
        <f t="shared" si="80"/>
        <v>11</v>
      </c>
      <c r="B174"/>
      <c r="C174" s="81">
        <f t="shared" si="61"/>
        <v>45330</v>
      </c>
      <c r="D174" s="62">
        <v>45330</v>
      </c>
      <c r="E174" s="94"/>
      <c r="F174" s="95"/>
      <c r="G174" s="65" t="str">
        <f t="shared" si="62"/>
        <v/>
      </c>
      <c r="H174" s="94"/>
      <c r="I174" s="95"/>
      <c r="J174" s="65" t="str">
        <f t="shared" si="63"/>
        <v/>
      </c>
      <c r="K174" s="94"/>
      <c r="L174" s="95"/>
      <c r="M174" s="65" t="str">
        <f t="shared" si="64"/>
        <v/>
      </c>
      <c r="N174" s="89"/>
      <c r="O174" s="93"/>
      <c r="P174" s="65" t="str">
        <f t="shared" si="65"/>
        <v/>
      </c>
      <c r="Q174" s="89"/>
      <c r="R174" s="93"/>
      <c r="S174" s="97" t="str">
        <f t="shared" si="66"/>
        <v/>
      </c>
      <c r="T174" s="22">
        <f t="shared" si="67"/>
        <v>0</v>
      </c>
      <c r="U174" s="17">
        <f t="shared" si="68"/>
        <v>0</v>
      </c>
      <c r="V174" s="17">
        <f t="shared" si="69"/>
        <v>0</v>
      </c>
      <c r="W174" s="55"/>
      <c r="X174" s="55"/>
      <c r="Y174" s="17">
        <f t="shared" si="70"/>
        <v>0</v>
      </c>
      <c r="Z174" s="84">
        <f t="shared" si="71"/>
        <v>0</v>
      </c>
      <c r="AA174" s="89"/>
      <c r="AB174" s="93"/>
      <c r="AC174" s="65" t="str">
        <f t="shared" si="72"/>
        <v/>
      </c>
      <c r="AD174" s="89"/>
      <c r="AE174" s="93"/>
      <c r="AF174" s="65" t="str">
        <f t="shared" si="73"/>
        <v/>
      </c>
      <c r="AG174" s="89"/>
      <c r="AH174" s="93"/>
      <c r="AI174" s="65" t="str">
        <f t="shared" si="82"/>
        <v/>
      </c>
      <c r="AJ174" s="178"/>
      <c r="AK174" s="179"/>
      <c r="AL174" s="97" t="str">
        <f t="shared" si="74"/>
        <v/>
      </c>
      <c r="AM174" s="92"/>
      <c r="AN174" s="93"/>
      <c r="AO174" s="97" t="str">
        <f t="shared" si="79"/>
        <v/>
      </c>
      <c r="AP174" s="89"/>
      <c r="AQ174" s="93"/>
      <c r="AR174" s="97" t="str">
        <f t="shared" si="75"/>
        <v/>
      </c>
      <c r="AS174" s="89"/>
      <c r="AT174" s="93"/>
      <c r="AU174" s="330" t="str">
        <f t="shared" si="81"/>
        <v/>
      </c>
      <c r="AV174" s="379"/>
      <c r="AW174" s="380"/>
      <c r="AX174" s="365"/>
      <c r="AY174" s="340"/>
      <c r="AZ174" s="341"/>
      <c r="BA174" s="111"/>
      <c r="BB174" s="111"/>
      <c r="BC174" s="271"/>
      <c r="BD174" s="356"/>
      <c r="BE174" s="111"/>
      <c r="BF174" s="271"/>
      <c r="BG174" s="356"/>
      <c r="BH174" s="111"/>
      <c r="BI174" s="271"/>
      <c r="BJ174" s="356"/>
      <c r="BK174" s="341"/>
      <c r="BL174" s="331"/>
      <c r="BM174" s="21"/>
      <c r="BN174" s="21"/>
      <c r="BO174" s="21"/>
      <c r="BP174" s="21"/>
      <c r="BQ174" s="21"/>
    </row>
    <row r="175" spans="1:69" ht="15.75" customHeight="1" thickBot="1" x14ac:dyDescent="0.35">
      <c r="A175">
        <f t="shared" si="80"/>
        <v>24</v>
      </c>
      <c r="B175" s="201" t="s">
        <v>20</v>
      </c>
      <c r="C175" s="8">
        <f t="shared" si="61"/>
        <v>45331</v>
      </c>
      <c r="D175" s="62">
        <v>45331</v>
      </c>
      <c r="E175" s="94"/>
      <c r="F175" s="95"/>
      <c r="G175" s="65" t="str">
        <f t="shared" si="62"/>
        <v/>
      </c>
      <c r="H175" s="94"/>
      <c r="I175" s="95"/>
      <c r="J175" s="65" t="str">
        <f t="shared" si="63"/>
        <v/>
      </c>
      <c r="K175" s="96"/>
      <c r="L175" s="95"/>
      <c r="M175" s="65" t="str">
        <f t="shared" si="64"/>
        <v/>
      </c>
      <c r="N175" s="89"/>
      <c r="O175" s="93"/>
      <c r="P175" s="65" t="str">
        <f t="shared" si="65"/>
        <v/>
      </c>
      <c r="Q175" s="89"/>
      <c r="R175" s="93"/>
      <c r="S175" s="97" t="str">
        <f t="shared" si="66"/>
        <v/>
      </c>
      <c r="T175" s="22">
        <f t="shared" si="67"/>
        <v>0</v>
      </c>
      <c r="U175" s="17">
        <f t="shared" si="68"/>
        <v>0</v>
      </c>
      <c r="V175" s="17">
        <f t="shared" si="69"/>
        <v>0</v>
      </c>
      <c r="W175" s="55"/>
      <c r="X175" s="55"/>
      <c r="Y175" s="17">
        <f t="shared" si="70"/>
        <v>0</v>
      </c>
      <c r="Z175" s="84">
        <f t="shared" si="71"/>
        <v>0</v>
      </c>
      <c r="AA175" s="92"/>
      <c r="AB175" s="93"/>
      <c r="AC175" s="65" t="str">
        <f t="shared" si="72"/>
        <v/>
      </c>
      <c r="AD175" s="89"/>
      <c r="AE175" s="93"/>
      <c r="AF175" s="65" t="str">
        <f t="shared" si="73"/>
        <v/>
      </c>
      <c r="AG175" s="89"/>
      <c r="AH175" s="93"/>
      <c r="AI175" s="65" t="str">
        <f>IF(LEFT(AH175,1)="8",2,"")</f>
        <v/>
      </c>
      <c r="AJ175" s="178" t="s">
        <v>328</v>
      </c>
      <c r="AK175" s="179" t="s">
        <v>368</v>
      </c>
      <c r="AL175" s="97" t="str">
        <f t="shared" si="74"/>
        <v/>
      </c>
      <c r="AM175" s="92"/>
      <c r="AN175" s="179"/>
      <c r="AO175" s="97" t="str">
        <f t="shared" si="79"/>
        <v/>
      </c>
      <c r="AP175" s="89"/>
      <c r="AQ175" s="93"/>
      <c r="AR175" s="97" t="str">
        <f t="shared" si="75"/>
        <v/>
      </c>
      <c r="AS175" s="89"/>
      <c r="AT175" s="93"/>
      <c r="AU175" s="330" t="str">
        <f t="shared" si="81"/>
        <v/>
      </c>
      <c r="AV175" s="379"/>
      <c r="AW175" s="380"/>
      <c r="AX175" s="365"/>
      <c r="AY175" s="340"/>
      <c r="AZ175" s="341"/>
      <c r="BA175" s="111"/>
      <c r="BB175" s="111"/>
      <c r="BC175" s="271"/>
      <c r="BD175" s="356"/>
      <c r="BE175" s="111"/>
      <c r="BF175" s="271"/>
      <c r="BG175" s="356"/>
      <c r="BH175" s="111"/>
      <c r="BI175" s="271"/>
      <c r="BJ175" s="356"/>
      <c r="BK175" s="341"/>
      <c r="BL175" s="331"/>
      <c r="BM175" s="21"/>
      <c r="BN175" s="21"/>
      <c r="BO175" s="21"/>
      <c r="BP175" s="21"/>
      <c r="BQ175" s="21"/>
    </row>
    <row r="176" spans="1:69" ht="15.75" customHeight="1" thickBot="1" x14ac:dyDescent="0.35">
      <c r="A176">
        <f t="shared" si="80"/>
        <v>24</v>
      </c>
      <c r="B176" s="201" t="s">
        <v>21</v>
      </c>
      <c r="C176" s="8">
        <f t="shared" si="61"/>
        <v>45332</v>
      </c>
      <c r="D176" s="62">
        <v>45332</v>
      </c>
      <c r="E176" s="94"/>
      <c r="F176" s="95"/>
      <c r="G176" s="65" t="str">
        <f t="shared" si="62"/>
        <v/>
      </c>
      <c r="H176" s="94"/>
      <c r="I176" s="95"/>
      <c r="J176" s="65" t="str">
        <f t="shared" si="63"/>
        <v/>
      </c>
      <c r="K176" s="94"/>
      <c r="L176" s="95"/>
      <c r="M176" s="65" t="str">
        <f t="shared" si="64"/>
        <v/>
      </c>
      <c r="N176" s="89"/>
      <c r="O176" s="93"/>
      <c r="P176" s="65" t="str">
        <f t="shared" si="65"/>
        <v/>
      </c>
      <c r="Q176" s="89"/>
      <c r="R176" s="93"/>
      <c r="S176" s="97" t="str">
        <f t="shared" si="66"/>
        <v/>
      </c>
      <c r="T176" s="22">
        <f t="shared" si="67"/>
        <v>0</v>
      </c>
      <c r="U176" s="17">
        <f t="shared" si="68"/>
        <v>0</v>
      </c>
      <c r="V176" s="17">
        <f t="shared" si="69"/>
        <v>0</v>
      </c>
      <c r="W176" s="55"/>
      <c r="X176" s="55"/>
      <c r="Y176" s="17">
        <f t="shared" si="70"/>
        <v>0</v>
      </c>
      <c r="Z176" s="84">
        <f t="shared" si="71"/>
        <v>0</v>
      </c>
      <c r="AA176" s="89" t="s">
        <v>48</v>
      </c>
      <c r="AB176" s="93" t="s">
        <v>33</v>
      </c>
      <c r="AC176" s="65" t="str">
        <f t="shared" si="72"/>
        <v/>
      </c>
      <c r="AD176" s="89"/>
      <c r="AE176" s="93"/>
      <c r="AF176" s="65" t="str">
        <f t="shared" si="73"/>
        <v/>
      </c>
      <c r="AG176" s="89"/>
      <c r="AH176" s="93"/>
      <c r="AI176" s="65" t="str">
        <f t="shared" ref="AI176:AI202" si="83">IF(LEFT(AH176,1)="8",2,"")</f>
        <v/>
      </c>
      <c r="AJ176" s="178"/>
      <c r="AK176" s="179"/>
      <c r="AL176" s="97" t="str">
        <f t="shared" si="74"/>
        <v/>
      </c>
      <c r="AM176" s="89"/>
      <c r="AN176" s="93"/>
      <c r="AO176" s="97" t="str">
        <f t="shared" si="79"/>
        <v/>
      </c>
      <c r="AP176" s="89"/>
      <c r="AQ176" s="93"/>
      <c r="AR176" s="97" t="str">
        <f t="shared" si="75"/>
        <v/>
      </c>
      <c r="AS176" s="89"/>
      <c r="AT176" s="93"/>
      <c r="AU176" s="330" t="str">
        <f t="shared" si="81"/>
        <v/>
      </c>
      <c r="AV176" s="379"/>
      <c r="AW176" s="380"/>
      <c r="AX176" s="365"/>
      <c r="AY176" s="340"/>
      <c r="AZ176" s="341"/>
      <c r="BA176" s="111"/>
      <c r="BB176" s="111"/>
      <c r="BC176" s="271"/>
      <c r="BD176" s="356"/>
      <c r="BE176" s="111"/>
      <c r="BF176" s="271"/>
      <c r="BG176" s="356"/>
      <c r="BH176" s="111"/>
      <c r="BI176" s="357"/>
      <c r="BJ176" s="358"/>
      <c r="BK176" s="341"/>
      <c r="BL176" s="331"/>
      <c r="BM176" s="21"/>
      <c r="BN176" s="21"/>
      <c r="BO176" s="21"/>
      <c r="BP176" s="21"/>
      <c r="BQ176" s="21"/>
    </row>
    <row r="177" spans="1:69" ht="15.75" customHeight="1" thickBot="1" x14ac:dyDescent="0.35">
      <c r="A177">
        <f t="shared" si="80"/>
        <v>24</v>
      </c>
      <c r="B177" s="201" t="s">
        <v>22</v>
      </c>
      <c r="C177" s="8">
        <f t="shared" si="61"/>
        <v>45333</v>
      </c>
      <c r="D177" s="62">
        <v>45333</v>
      </c>
      <c r="E177" s="94"/>
      <c r="F177" s="95"/>
      <c r="G177" s="65" t="str">
        <f t="shared" si="62"/>
        <v/>
      </c>
      <c r="H177" s="94"/>
      <c r="I177" s="95"/>
      <c r="J177" s="65" t="str">
        <f t="shared" si="63"/>
        <v/>
      </c>
      <c r="K177" s="94"/>
      <c r="L177" s="170"/>
      <c r="M177" s="65" t="str">
        <f t="shared" si="64"/>
        <v/>
      </c>
      <c r="N177" s="89"/>
      <c r="O177" s="93"/>
      <c r="P177" s="65" t="str">
        <f t="shared" si="65"/>
        <v/>
      </c>
      <c r="Q177" s="89"/>
      <c r="R177" s="93"/>
      <c r="S177" s="97" t="str">
        <f t="shared" si="66"/>
        <v/>
      </c>
      <c r="T177" s="22">
        <f t="shared" si="67"/>
        <v>0</v>
      </c>
      <c r="U177" s="17">
        <f t="shared" si="68"/>
        <v>3</v>
      </c>
      <c r="V177" s="17">
        <f t="shared" si="69"/>
        <v>3</v>
      </c>
      <c r="W177" s="55"/>
      <c r="X177" s="55"/>
      <c r="Y177" s="17">
        <f t="shared" si="70"/>
        <v>3</v>
      </c>
      <c r="Z177" s="84">
        <f t="shared" si="71"/>
        <v>0</v>
      </c>
      <c r="AA177" s="92"/>
      <c r="AB177" s="93"/>
      <c r="AC177" s="65" t="str">
        <f t="shared" si="72"/>
        <v/>
      </c>
      <c r="AD177" s="92" t="s">
        <v>172</v>
      </c>
      <c r="AE177" s="386" t="s">
        <v>342</v>
      </c>
      <c r="AF177" s="65">
        <f t="shared" si="73"/>
        <v>1</v>
      </c>
      <c r="AG177" s="92" t="s">
        <v>172</v>
      </c>
      <c r="AH177" s="328" t="s">
        <v>327</v>
      </c>
      <c r="AI177" s="65">
        <f t="shared" si="83"/>
        <v>2</v>
      </c>
      <c r="AJ177" s="267"/>
      <c r="AK177" s="260"/>
      <c r="AL177" s="97" t="str">
        <f t="shared" si="74"/>
        <v/>
      </c>
      <c r="AM177" s="89" t="s">
        <v>157</v>
      </c>
      <c r="AN177" s="93" t="s">
        <v>390</v>
      </c>
      <c r="AO177" s="97" t="str">
        <f t="shared" si="79"/>
        <v/>
      </c>
      <c r="AP177" s="89"/>
      <c r="AQ177" s="90"/>
      <c r="AR177" s="97" t="str">
        <f t="shared" si="75"/>
        <v/>
      </c>
      <c r="AS177" s="92" t="s">
        <v>172</v>
      </c>
      <c r="AT177" s="386" t="s">
        <v>432</v>
      </c>
      <c r="AU177" s="330">
        <f t="shared" si="81"/>
        <v>1</v>
      </c>
      <c r="AV177" s="379"/>
      <c r="AW177" s="380"/>
      <c r="AX177" s="365"/>
      <c r="AY177" s="340"/>
      <c r="AZ177" s="341"/>
      <c r="BA177" s="111"/>
      <c r="BB177" s="111"/>
      <c r="BC177" s="271"/>
      <c r="BD177" s="356"/>
      <c r="BE177" s="111"/>
      <c r="BF177" s="381"/>
      <c r="BG177" s="382"/>
      <c r="BH177" s="111"/>
      <c r="BI177" s="271"/>
      <c r="BJ177" s="356"/>
      <c r="BK177" s="341"/>
      <c r="BL177" s="331"/>
      <c r="BM177" s="21"/>
      <c r="BN177" s="21"/>
      <c r="BO177" s="21"/>
      <c r="BP177" s="21"/>
      <c r="BQ177" s="21"/>
    </row>
    <row r="178" spans="1:69" ht="15.75" hidden="1" customHeight="1" thickBot="1" x14ac:dyDescent="0.35">
      <c r="A178">
        <f t="shared" si="80"/>
        <v>12</v>
      </c>
      <c r="B178"/>
      <c r="C178" s="81">
        <f t="shared" si="61"/>
        <v>45334</v>
      </c>
      <c r="D178" s="62">
        <v>45334</v>
      </c>
      <c r="E178" s="94"/>
      <c r="F178" s="95"/>
      <c r="G178" s="65" t="str">
        <f t="shared" si="62"/>
        <v/>
      </c>
      <c r="H178" s="94"/>
      <c r="I178" s="95"/>
      <c r="J178" s="65" t="str">
        <f t="shared" si="63"/>
        <v/>
      </c>
      <c r="K178" s="94"/>
      <c r="L178" s="95"/>
      <c r="M178" s="65" t="str">
        <f t="shared" si="64"/>
        <v/>
      </c>
      <c r="N178" s="89"/>
      <c r="O178" s="93"/>
      <c r="P178" s="65" t="str">
        <f t="shared" si="65"/>
        <v/>
      </c>
      <c r="Q178" s="89"/>
      <c r="R178" s="93"/>
      <c r="S178" s="97" t="str">
        <f t="shared" si="66"/>
        <v/>
      </c>
      <c r="T178" s="22">
        <f t="shared" si="67"/>
        <v>0</v>
      </c>
      <c r="U178" s="17">
        <f t="shared" si="68"/>
        <v>0</v>
      </c>
      <c r="V178" s="17">
        <f t="shared" si="69"/>
        <v>0</v>
      </c>
      <c r="W178" s="55"/>
      <c r="X178" s="55"/>
      <c r="Y178" s="17">
        <f t="shared" si="70"/>
        <v>0</v>
      </c>
      <c r="Z178" s="84">
        <f t="shared" si="71"/>
        <v>0</v>
      </c>
      <c r="AA178" s="89"/>
      <c r="AB178" s="93"/>
      <c r="AC178" s="65" t="str">
        <f t="shared" si="72"/>
        <v/>
      </c>
      <c r="AD178" s="89"/>
      <c r="AE178" s="93"/>
      <c r="AF178" s="65" t="str">
        <f t="shared" si="73"/>
        <v/>
      </c>
      <c r="AG178" s="89"/>
      <c r="AH178" s="93"/>
      <c r="AI178" s="65" t="str">
        <f t="shared" si="83"/>
        <v/>
      </c>
      <c r="AJ178" s="178"/>
      <c r="AK178" s="179"/>
      <c r="AL178" s="97" t="str">
        <f t="shared" si="74"/>
        <v/>
      </c>
      <c r="AM178" s="89"/>
      <c r="AN178" s="93"/>
      <c r="AO178" s="97" t="str">
        <f t="shared" si="79"/>
        <v/>
      </c>
      <c r="AP178" s="89"/>
      <c r="AQ178" s="93"/>
      <c r="AR178" s="97" t="str">
        <f t="shared" si="75"/>
        <v/>
      </c>
      <c r="AS178" s="89"/>
      <c r="AT178" s="93"/>
      <c r="AU178" s="330" t="str">
        <f t="shared" si="81"/>
        <v/>
      </c>
      <c r="AV178" s="379"/>
      <c r="AW178" s="380"/>
      <c r="AX178" s="365"/>
      <c r="AY178" s="340"/>
      <c r="AZ178" s="341"/>
      <c r="BA178" s="111"/>
      <c r="BB178" s="111"/>
      <c r="BC178" s="271"/>
      <c r="BD178" s="356"/>
      <c r="BE178" s="111"/>
      <c r="BF178" s="271"/>
      <c r="BG178" s="356"/>
      <c r="BH178" s="111"/>
      <c r="BI178" s="271"/>
      <c r="BJ178" s="356"/>
      <c r="BK178" s="341"/>
      <c r="BL178" s="331"/>
      <c r="BM178" s="21"/>
      <c r="BN178" s="21"/>
      <c r="BO178" s="21"/>
      <c r="BP178" s="21"/>
      <c r="BQ178" s="21"/>
    </row>
    <row r="179" spans="1:69" ht="15.75" hidden="1" customHeight="1" thickBot="1" x14ac:dyDescent="0.35">
      <c r="A179">
        <f t="shared" si="80"/>
        <v>12</v>
      </c>
      <c r="B179"/>
      <c r="C179" s="81">
        <f t="shared" si="61"/>
        <v>45335</v>
      </c>
      <c r="D179" s="62">
        <v>45335</v>
      </c>
      <c r="E179" s="94"/>
      <c r="F179" s="95"/>
      <c r="G179" s="65" t="str">
        <f t="shared" si="62"/>
        <v/>
      </c>
      <c r="H179" s="94"/>
      <c r="I179" s="95"/>
      <c r="J179" s="65" t="str">
        <f t="shared" si="63"/>
        <v/>
      </c>
      <c r="K179" s="94"/>
      <c r="L179" s="95"/>
      <c r="M179" s="65" t="str">
        <f t="shared" si="64"/>
        <v/>
      </c>
      <c r="N179" s="89"/>
      <c r="O179" s="93"/>
      <c r="P179" s="65" t="str">
        <f t="shared" si="65"/>
        <v/>
      </c>
      <c r="Q179" s="89"/>
      <c r="R179" s="93"/>
      <c r="S179" s="97" t="str">
        <f t="shared" si="66"/>
        <v/>
      </c>
      <c r="T179" s="22">
        <f t="shared" si="67"/>
        <v>0</v>
      </c>
      <c r="U179" s="17">
        <f t="shared" si="68"/>
        <v>0</v>
      </c>
      <c r="V179" s="17">
        <f t="shared" si="69"/>
        <v>0</v>
      </c>
      <c r="W179" s="55"/>
      <c r="X179" s="55"/>
      <c r="Y179" s="17">
        <f t="shared" si="70"/>
        <v>0</v>
      </c>
      <c r="Z179" s="84">
        <f t="shared" si="71"/>
        <v>0</v>
      </c>
      <c r="AA179" s="89"/>
      <c r="AB179" s="93"/>
      <c r="AC179" s="65" t="str">
        <f t="shared" si="72"/>
        <v/>
      </c>
      <c r="AD179" s="89"/>
      <c r="AE179" s="93"/>
      <c r="AF179" s="65" t="str">
        <f t="shared" si="73"/>
        <v/>
      </c>
      <c r="AG179" s="89"/>
      <c r="AH179" s="93"/>
      <c r="AI179" s="65" t="str">
        <f t="shared" si="83"/>
        <v/>
      </c>
      <c r="AJ179" s="178"/>
      <c r="AK179" s="179"/>
      <c r="AL179" s="97" t="str">
        <f t="shared" si="74"/>
        <v/>
      </c>
      <c r="AM179" s="89"/>
      <c r="AN179" s="93"/>
      <c r="AO179" s="97" t="str">
        <f t="shared" si="79"/>
        <v/>
      </c>
      <c r="AP179" s="89"/>
      <c r="AQ179" s="93"/>
      <c r="AR179" s="97" t="str">
        <f t="shared" si="75"/>
        <v/>
      </c>
      <c r="AS179" s="89"/>
      <c r="AT179" s="93"/>
      <c r="AU179" s="330" t="str">
        <f t="shared" si="81"/>
        <v/>
      </c>
      <c r="AV179" s="379"/>
      <c r="AW179" s="380"/>
      <c r="AX179" s="365"/>
      <c r="AY179" s="340"/>
      <c r="AZ179" s="341"/>
      <c r="BA179" s="111"/>
      <c r="BB179" s="111"/>
      <c r="BC179" s="271"/>
      <c r="BD179" s="356"/>
      <c r="BE179" s="111"/>
      <c r="BF179" s="271"/>
      <c r="BG179" s="356"/>
      <c r="BH179" s="111"/>
      <c r="BI179" s="271"/>
      <c r="BJ179" s="356"/>
      <c r="BK179" s="341"/>
      <c r="BL179" s="331"/>
      <c r="BM179" s="21"/>
      <c r="BN179" s="21"/>
      <c r="BO179" s="21"/>
      <c r="BP179" s="21"/>
      <c r="BQ179" s="21"/>
    </row>
    <row r="180" spans="1:69" ht="15.75" hidden="1" customHeight="1" thickBot="1" x14ac:dyDescent="0.35">
      <c r="A180" t="e">
        <f t="shared" si="80"/>
        <v>#VALUE!</v>
      </c>
      <c r="B180" s="51" t="s">
        <v>34</v>
      </c>
      <c r="C180" s="81">
        <f t="shared" si="61"/>
        <v>45336</v>
      </c>
      <c r="D180" s="62">
        <v>45336</v>
      </c>
      <c r="E180" s="94"/>
      <c r="F180" s="95"/>
      <c r="G180" s="65" t="str">
        <f t="shared" si="62"/>
        <v/>
      </c>
      <c r="H180" s="94"/>
      <c r="I180" s="95"/>
      <c r="J180" s="65" t="str">
        <f t="shared" si="63"/>
        <v/>
      </c>
      <c r="K180" s="94"/>
      <c r="L180" s="95"/>
      <c r="M180" s="65" t="str">
        <f t="shared" si="64"/>
        <v/>
      </c>
      <c r="N180" s="89"/>
      <c r="O180" s="93"/>
      <c r="P180" s="65" t="str">
        <f t="shared" si="65"/>
        <v/>
      </c>
      <c r="Q180" s="89"/>
      <c r="R180" s="93"/>
      <c r="S180" s="97" t="str">
        <f t="shared" si="66"/>
        <v/>
      </c>
      <c r="T180" s="22">
        <f t="shared" si="67"/>
        <v>0</v>
      </c>
      <c r="U180" s="17">
        <f t="shared" si="68"/>
        <v>0</v>
      </c>
      <c r="V180" s="17">
        <f t="shared" si="69"/>
        <v>0</v>
      </c>
      <c r="W180" s="55"/>
      <c r="X180" s="55"/>
      <c r="Y180" s="17">
        <f t="shared" si="70"/>
        <v>0</v>
      </c>
      <c r="Z180" s="84">
        <f t="shared" si="71"/>
        <v>0</v>
      </c>
      <c r="AA180" s="89"/>
      <c r="AB180" s="93"/>
      <c r="AC180" s="65" t="str">
        <f t="shared" si="72"/>
        <v/>
      </c>
      <c r="AD180" s="89"/>
      <c r="AE180" s="93"/>
      <c r="AF180" s="65" t="str">
        <f t="shared" si="73"/>
        <v/>
      </c>
      <c r="AG180" s="89"/>
      <c r="AH180" s="93"/>
      <c r="AI180" s="65" t="str">
        <f t="shared" si="83"/>
        <v/>
      </c>
      <c r="AJ180" s="178"/>
      <c r="AK180" s="179"/>
      <c r="AL180" s="97" t="str">
        <f t="shared" si="74"/>
        <v/>
      </c>
      <c r="AM180" s="89"/>
      <c r="AN180" s="93"/>
      <c r="AO180" s="97" t="str">
        <f t="shared" si="79"/>
        <v/>
      </c>
      <c r="AP180" s="89"/>
      <c r="AQ180" s="93"/>
      <c r="AR180" s="97" t="str">
        <f t="shared" si="75"/>
        <v/>
      </c>
      <c r="AS180" s="89"/>
      <c r="AT180" s="93"/>
      <c r="AU180" s="330" t="str">
        <f t="shared" si="81"/>
        <v/>
      </c>
      <c r="AV180" s="379"/>
      <c r="AW180" s="380"/>
      <c r="AX180" s="365"/>
      <c r="AY180" s="340"/>
      <c r="AZ180" s="341"/>
      <c r="BA180" s="111"/>
      <c r="BB180" s="111"/>
      <c r="BC180" s="271"/>
      <c r="BD180" s="356"/>
      <c r="BE180" s="111"/>
      <c r="BF180" s="271"/>
      <c r="BG180" s="356"/>
      <c r="BH180" s="111"/>
      <c r="BI180" s="271"/>
      <c r="BJ180" s="356"/>
      <c r="BK180" s="341"/>
      <c r="BL180" s="331"/>
      <c r="BM180" s="21"/>
      <c r="BN180" s="21"/>
      <c r="BO180" s="21"/>
      <c r="BP180" s="21"/>
      <c r="BQ180" s="21"/>
    </row>
    <row r="181" spans="1:69" ht="15.75" hidden="1" customHeight="1" thickBot="1" x14ac:dyDescent="0.35">
      <c r="A181">
        <f t="shared" si="80"/>
        <v>12</v>
      </c>
      <c r="B181" s="3" t="s">
        <v>41</v>
      </c>
      <c r="C181" s="81">
        <f t="shared" si="61"/>
        <v>45337</v>
      </c>
      <c r="D181" s="62">
        <v>45337</v>
      </c>
      <c r="E181" s="94"/>
      <c r="F181" s="95"/>
      <c r="G181" s="65" t="str">
        <f t="shared" si="62"/>
        <v/>
      </c>
      <c r="H181" s="94"/>
      <c r="I181" s="95"/>
      <c r="J181" s="65" t="str">
        <f t="shared" si="63"/>
        <v/>
      </c>
      <c r="K181" s="94"/>
      <c r="L181" s="95"/>
      <c r="M181" s="65" t="str">
        <f t="shared" si="64"/>
        <v/>
      </c>
      <c r="N181" s="89"/>
      <c r="O181" s="93"/>
      <c r="P181" s="65" t="str">
        <f t="shared" si="65"/>
        <v/>
      </c>
      <c r="Q181" s="89"/>
      <c r="R181" s="93"/>
      <c r="S181" s="97" t="str">
        <f t="shared" si="66"/>
        <v/>
      </c>
      <c r="T181" s="22">
        <f t="shared" si="67"/>
        <v>0</v>
      </c>
      <c r="U181" s="17">
        <f t="shared" si="68"/>
        <v>0</v>
      </c>
      <c r="V181" s="17">
        <f t="shared" si="69"/>
        <v>0</v>
      </c>
      <c r="W181" s="55"/>
      <c r="X181" s="55"/>
      <c r="Y181" s="17">
        <f t="shared" si="70"/>
        <v>0</v>
      </c>
      <c r="Z181" s="84">
        <f t="shared" si="71"/>
        <v>0</v>
      </c>
      <c r="AA181" s="89"/>
      <c r="AB181" s="93"/>
      <c r="AC181" s="65" t="str">
        <f t="shared" si="72"/>
        <v/>
      </c>
      <c r="AD181" s="89"/>
      <c r="AE181" s="93"/>
      <c r="AF181" s="65" t="str">
        <f t="shared" si="73"/>
        <v/>
      </c>
      <c r="AG181" s="89"/>
      <c r="AH181" s="93"/>
      <c r="AI181" s="65" t="str">
        <f t="shared" si="83"/>
        <v/>
      </c>
      <c r="AJ181" s="178"/>
      <c r="AK181" s="179"/>
      <c r="AL181" s="97" t="str">
        <f t="shared" si="74"/>
        <v/>
      </c>
      <c r="AM181" s="89"/>
      <c r="AN181" s="93"/>
      <c r="AO181" s="97" t="str">
        <f t="shared" si="79"/>
        <v/>
      </c>
      <c r="AP181" s="89"/>
      <c r="AQ181" s="93"/>
      <c r="AR181" s="97" t="str">
        <f t="shared" si="75"/>
        <v/>
      </c>
      <c r="AS181" s="89"/>
      <c r="AT181" s="93"/>
      <c r="AU181" s="330" t="str">
        <f t="shared" si="81"/>
        <v/>
      </c>
      <c r="AV181" s="379"/>
      <c r="AW181" s="380"/>
      <c r="AX181" s="365"/>
      <c r="AY181" s="340"/>
      <c r="AZ181" s="341"/>
      <c r="BA181" s="111"/>
      <c r="BB181" s="111"/>
      <c r="BC181" s="271"/>
      <c r="BD181" s="356"/>
      <c r="BE181" s="111"/>
      <c r="BF181" s="271"/>
      <c r="BG181" s="356"/>
      <c r="BH181" s="111"/>
      <c r="BI181" s="271"/>
      <c r="BJ181" s="356"/>
      <c r="BK181" s="341"/>
      <c r="BL181" s="331"/>
      <c r="BM181" s="21"/>
      <c r="BN181" s="21"/>
      <c r="BO181" s="21"/>
      <c r="BP181" s="21"/>
      <c r="BQ181" s="21"/>
    </row>
    <row r="182" spans="1:69" ht="15.75" customHeight="1" thickBot="1" x14ac:dyDescent="0.35">
      <c r="A182">
        <f t="shared" ref="A182:A188" si="84">A175+1</f>
        <v>25</v>
      </c>
      <c r="B182" s="51" t="s">
        <v>20</v>
      </c>
      <c r="C182" s="81">
        <f t="shared" si="61"/>
        <v>45338</v>
      </c>
      <c r="D182" s="62">
        <v>45338</v>
      </c>
      <c r="E182" s="94"/>
      <c r="F182" s="95"/>
      <c r="G182" s="65" t="str">
        <f t="shared" si="62"/>
        <v/>
      </c>
      <c r="H182" s="94"/>
      <c r="I182" s="95"/>
      <c r="J182" s="65" t="str">
        <f t="shared" si="63"/>
        <v/>
      </c>
      <c r="K182" s="94"/>
      <c r="L182" s="95"/>
      <c r="M182" s="65" t="str">
        <f t="shared" si="64"/>
        <v/>
      </c>
      <c r="N182" s="92"/>
      <c r="O182" s="93"/>
      <c r="P182" s="65" t="str">
        <f t="shared" si="65"/>
        <v/>
      </c>
      <c r="Q182" s="92"/>
      <c r="R182" s="93"/>
      <c r="S182" s="97" t="str">
        <f>IF(LEFT(R182,1)="4",3,"")</f>
        <v/>
      </c>
      <c r="T182" s="22">
        <f t="shared" si="67"/>
        <v>0</v>
      </c>
      <c r="U182" s="17">
        <f t="shared" si="68"/>
        <v>0</v>
      </c>
      <c r="V182" s="17">
        <f t="shared" si="69"/>
        <v>0</v>
      </c>
      <c r="W182" s="55"/>
      <c r="X182" s="55"/>
      <c r="Y182" s="17">
        <f t="shared" si="70"/>
        <v>0</v>
      </c>
      <c r="Z182" s="84">
        <f t="shared" si="71"/>
        <v>0</v>
      </c>
      <c r="AA182" s="89"/>
      <c r="AB182" s="93"/>
      <c r="AC182" s="65" t="str">
        <f t="shared" si="72"/>
        <v/>
      </c>
      <c r="AD182" s="92"/>
      <c r="AE182" s="93"/>
      <c r="AF182" s="65" t="str">
        <f t="shared" si="73"/>
        <v/>
      </c>
      <c r="AG182" s="89" t="s">
        <v>328</v>
      </c>
      <c r="AH182" s="93" t="s">
        <v>329</v>
      </c>
      <c r="AI182" s="65" t="str">
        <f t="shared" si="83"/>
        <v/>
      </c>
      <c r="AJ182" s="178"/>
      <c r="AK182" s="179"/>
      <c r="AL182" s="97" t="str">
        <f t="shared" si="74"/>
        <v/>
      </c>
      <c r="AM182" s="89"/>
      <c r="AN182" s="93"/>
      <c r="AO182" s="97" t="str">
        <f t="shared" si="79"/>
        <v/>
      </c>
      <c r="AP182" s="89"/>
      <c r="AQ182" s="93"/>
      <c r="AR182" s="97" t="str">
        <f t="shared" si="75"/>
        <v/>
      </c>
      <c r="AS182" s="89"/>
      <c r="AT182" s="93"/>
      <c r="AU182" s="330" t="str">
        <f t="shared" si="81"/>
        <v/>
      </c>
      <c r="AV182" s="379"/>
      <c r="AW182" s="380"/>
      <c r="AX182" s="365"/>
      <c r="AY182" s="340"/>
      <c r="AZ182" s="341"/>
      <c r="BA182" s="111"/>
      <c r="BB182" s="111"/>
      <c r="BC182" s="271"/>
      <c r="BD182" s="356"/>
      <c r="BE182" s="111"/>
      <c r="BF182" s="271"/>
      <c r="BG182" s="356"/>
      <c r="BH182" s="111"/>
      <c r="BI182" s="271"/>
      <c r="BJ182" s="356"/>
      <c r="BK182" s="341"/>
      <c r="BL182" s="331"/>
      <c r="BM182" s="21"/>
      <c r="BN182" s="21"/>
      <c r="BO182" s="21"/>
      <c r="BP182" s="21"/>
      <c r="BQ182" s="21"/>
    </row>
    <row r="183" spans="1:69" ht="15.75" customHeight="1" thickBot="1" x14ac:dyDescent="0.35">
      <c r="A183">
        <f t="shared" si="84"/>
        <v>25</v>
      </c>
      <c r="B183" s="51" t="s">
        <v>21</v>
      </c>
      <c r="C183" s="81">
        <f t="shared" si="61"/>
        <v>45339</v>
      </c>
      <c r="D183" s="62">
        <v>45339</v>
      </c>
      <c r="E183" s="94"/>
      <c r="F183" s="95"/>
      <c r="G183" s="65" t="str">
        <f t="shared" si="62"/>
        <v/>
      </c>
      <c r="H183" s="94"/>
      <c r="I183" s="95"/>
      <c r="J183" s="65" t="str">
        <f t="shared" si="63"/>
        <v/>
      </c>
      <c r="K183" s="94"/>
      <c r="L183" s="95"/>
      <c r="M183" s="65" t="str">
        <f t="shared" si="64"/>
        <v/>
      </c>
      <c r="N183" s="89"/>
      <c r="O183" s="93"/>
      <c r="P183" s="65" t="str">
        <f t="shared" si="65"/>
        <v/>
      </c>
      <c r="Q183" s="89"/>
      <c r="R183" s="93"/>
      <c r="S183" s="97" t="str">
        <f t="shared" si="66"/>
        <v/>
      </c>
      <c r="T183" s="22">
        <f t="shared" si="67"/>
        <v>0</v>
      </c>
      <c r="U183" s="17">
        <f t="shared" si="68"/>
        <v>0</v>
      </c>
      <c r="V183" s="17">
        <f t="shared" si="69"/>
        <v>0</v>
      </c>
      <c r="W183" s="55"/>
      <c r="X183" s="55"/>
      <c r="Y183" s="17">
        <f t="shared" si="70"/>
        <v>0</v>
      </c>
      <c r="Z183" s="84">
        <f t="shared" si="71"/>
        <v>0</v>
      </c>
      <c r="AA183" s="89"/>
      <c r="AB183" s="93"/>
      <c r="AC183" s="65" t="str">
        <f t="shared" si="72"/>
        <v/>
      </c>
      <c r="AD183" s="89"/>
      <c r="AE183" s="93"/>
      <c r="AF183" s="65" t="str">
        <f t="shared" si="73"/>
        <v/>
      </c>
      <c r="AG183" s="89"/>
      <c r="AH183" s="93"/>
      <c r="AI183" s="65" t="str">
        <f t="shared" si="83"/>
        <v/>
      </c>
      <c r="AJ183" s="178" t="s">
        <v>308</v>
      </c>
      <c r="AK183" s="179" t="s">
        <v>369</v>
      </c>
      <c r="AL183" s="97" t="str">
        <f t="shared" si="74"/>
        <v/>
      </c>
      <c r="AM183" s="89" t="s">
        <v>391</v>
      </c>
      <c r="AN183" s="93" t="s">
        <v>392</v>
      </c>
      <c r="AO183" s="97" t="str">
        <f t="shared" si="79"/>
        <v/>
      </c>
      <c r="AP183" s="89"/>
      <c r="AQ183" s="93"/>
      <c r="AR183" s="97" t="str">
        <f t="shared" si="75"/>
        <v/>
      </c>
      <c r="AS183" s="89"/>
      <c r="AT183" s="93"/>
      <c r="AU183" s="330" t="str">
        <f t="shared" si="81"/>
        <v/>
      </c>
      <c r="AV183" s="377"/>
      <c r="AW183" s="378"/>
      <c r="AX183" s="365"/>
      <c r="AY183" s="340"/>
      <c r="AZ183" s="341"/>
      <c r="BA183" s="111"/>
      <c r="BB183" s="111"/>
      <c r="BC183" s="383"/>
      <c r="BD183" s="384"/>
      <c r="BE183" s="111"/>
      <c r="BF183" s="271"/>
      <c r="BG183" s="356"/>
      <c r="BH183" s="111"/>
      <c r="BI183" s="89"/>
      <c r="BJ183" s="356"/>
      <c r="BK183" s="341"/>
      <c r="BL183" s="331"/>
      <c r="BM183" s="21"/>
      <c r="BN183" s="21"/>
      <c r="BO183" s="21"/>
      <c r="BP183" s="21"/>
      <c r="BQ183" s="21"/>
    </row>
    <row r="184" spans="1:69" ht="15.75" customHeight="1" thickBot="1" x14ac:dyDescent="0.35">
      <c r="A184">
        <f t="shared" si="84"/>
        <v>25</v>
      </c>
      <c r="B184" s="51" t="s">
        <v>22</v>
      </c>
      <c r="C184" s="81">
        <f t="shared" si="61"/>
        <v>45340</v>
      </c>
      <c r="D184" s="62">
        <v>45340</v>
      </c>
      <c r="E184" s="96"/>
      <c r="F184" s="95"/>
      <c r="G184" s="65" t="str">
        <f t="shared" si="62"/>
        <v/>
      </c>
      <c r="H184" s="96"/>
      <c r="I184" s="95"/>
      <c r="J184" s="65" t="str">
        <f t="shared" si="63"/>
        <v/>
      </c>
      <c r="K184" s="94"/>
      <c r="L184" s="95"/>
      <c r="M184" s="65" t="str">
        <f t="shared" si="64"/>
        <v/>
      </c>
      <c r="N184" s="89"/>
      <c r="O184" s="93"/>
      <c r="P184" s="65" t="str">
        <f t="shared" si="65"/>
        <v/>
      </c>
      <c r="Q184" s="89"/>
      <c r="R184" s="93"/>
      <c r="S184" s="97" t="str">
        <f t="shared" si="66"/>
        <v/>
      </c>
      <c r="T184" s="22">
        <f t="shared" si="67"/>
        <v>0</v>
      </c>
      <c r="U184" s="17">
        <f t="shared" si="68"/>
        <v>2</v>
      </c>
      <c r="V184" s="17">
        <f t="shared" si="69"/>
        <v>2</v>
      </c>
      <c r="W184" s="55"/>
      <c r="X184" s="55"/>
      <c r="Y184" s="17">
        <f t="shared" si="70"/>
        <v>2</v>
      </c>
      <c r="Z184" s="84">
        <f t="shared" si="71"/>
        <v>0</v>
      </c>
      <c r="AA184" s="89" t="s">
        <v>37</v>
      </c>
      <c r="AB184" s="93" t="s">
        <v>289</v>
      </c>
      <c r="AC184" s="65" t="str">
        <f t="shared" si="72"/>
        <v/>
      </c>
      <c r="AD184" s="92" t="s">
        <v>172</v>
      </c>
      <c r="AE184" s="328" t="s">
        <v>343</v>
      </c>
      <c r="AF184" s="65">
        <f t="shared" si="73"/>
        <v>1</v>
      </c>
      <c r="AG184" s="89"/>
      <c r="AH184" s="90"/>
      <c r="AI184" s="65" t="str">
        <f t="shared" si="83"/>
        <v/>
      </c>
      <c r="AJ184" s="178"/>
      <c r="AK184" s="179"/>
      <c r="AL184" s="97" t="str">
        <f t="shared" si="74"/>
        <v/>
      </c>
      <c r="AM184" s="89"/>
      <c r="AN184" s="90"/>
      <c r="AO184" s="97" t="str">
        <f t="shared" si="79"/>
        <v/>
      </c>
      <c r="AP184" s="89"/>
      <c r="AQ184" s="93"/>
      <c r="AR184" s="97" t="str">
        <f t="shared" si="75"/>
        <v/>
      </c>
      <c r="AS184" s="357" t="s">
        <v>172</v>
      </c>
      <c r="AT184" s="388" t="s">
        <v>433</v>
      </c>
      <c r="AU184" s="330">
        <f t="shared" si="81"/>
        <v>1</v>
      </c>
      <c r="AV184" s="379"/>
      <c r="AW184" s="380"/>
      <c r="AX184" s="365"/>
      <c r="AY184" s="340"/>
      <c r="AZ184" s="341"/>
      <c r="BA184" s="111"/>
      <c r="BB184" s="111"/>
      <c r="BC184" s="271"/>
      <c r="BD184" s="356"/>
      <c r="BE184" s="111"/>
      <c r="BF184" s="271"/>
      <c r="BG184" s="356"/>
      <c r="BH184" s="111"/>
      <c r="BI184" s="271"/>
      <c r="BJ184" s="356"/>
      <c r="BK184" s="341"/>
      <c r="BL184" s="331"/>
      <c r="BM184" s="21"/>
      <c r="BN184" s="21"/>
      <c r="BO184" s="21"/>
      <c r="BP184" s="21"/>
      <c r="BQ184" s="21"/>
    </row>
    <row r="185" spans="1:69" ht="15.75" hidden="1" customHeight="1" thickBot="1" x14ac:dyDescent="0.35">
      <c r="A185">
        <f t="shared" si="84"/>
        <v>13</v>
      </c>
      <c r="B185" s="197"/>
      <c r="C185" s="81">
        <f t="shared" si="61"/>
        <v>45341</v>
      </c>
      <c r="D185" s="62">
        <v>45341</v>
      </c>
      <c r="E185" s="94"/>
      <c r="F185" s="95"/>
      <c r="G185" s="65" t="str">
        <f t="shared" si="62"/>
        <v/>
      </c>
      <c r="H185" s="94"/>
      <c r="I185" s="95"/>
      <c r="J185" s="65" t="str">
        <f t="shared" si="63"/>
        <v/>
      </c>
      <c r="K185" s="94"/>
      <c r="L185" s="95"/>
      <c r="M185" s="65" t="str">
        <f t="shared" si="64"/>
        <v/>
      </c>
      <c r="N185" s="89"/>
      <c r="O185" s="93"/>
      <c r="P185" s="65" t="str">
        <f t="shared" si="65"/>
        <v/>
      </c>
      <c r="Q185" s="89"/>
      <c r="R185" s="93"/>
      <c r="S185" s="97" t="str">
        <f t="shared" si="66"/>
        <v/>
      </c>
      <c r="T185" s="22">
        <f t="shared" si="67"/>
        <v>0</v>
      </c>
      <c r="U185" s="17">
        <f t="shared" si="68"/>
        <v>0</v>
      </c>
      <c r="V185" s="17">
        <f t="shared" si="69"/>
        <v>0</v>
      </c>
      <c r="W185" s="55"/>
      <c r="X185" s="55"/>
      <c r="Y185" s="17">
        <f t="shared" si="70"/>
        <v>0</v>
      </c>
      <c r="Z185" s="84">
        <f t="shared" si="71"/>
        <v>0</v>
      </c>
      <c r="AA185" s="89"/>
      <c r="AB185" s="93"/>
      <c r="AC185" s="65" t="str">
        <f t="shared" si="72"/>
        <v/>
      </c>
      <c r="AD185" s="89"/>
      <c r="AE185" s="93"/>
      <c r="AF185" s="65" t="str">
        <f t="shared" si="73"/>
        <v/>
      </c>
      <c r="AG185" s="89"/>
      <c r="AH185" s="93"/>
      <c r="AI185" s="65" t="str">
        <f t="shared" si="83"/>
        <v/>
      </c>
      <c r="AJ185" s="178"/>
      <c r="AK185" s="179"/>
      <c r="AL185" s="97" t="str">
        <f t="shared" si="74"/>
        <v/>
      </c>
      <c r="AM185" s="89"/>
      <c r="AN185" s="93"/>
      <c r="AO185" s="97" t="str">
        <f t="shared" si="79"/>
        <v/>
      </c>
      <c r="AP185" s="89"/>
      <c r="AQ185" s="93"/>
      <c r="AR185" s="97" t="str">
        <f t="shared" si="75"/>
        <v/>
      </c>
      <c r="AS185" s="89"/>
      <c r="AT185" s="93"/>
      <c r="AU185" s="330" t="str">
        <f t="shared" si="81"/>
        <v/>
      </c>
      <c r="AV185" s="379"/>
      <c r="AW185" s="380"/>
      <c r="AX185" s="365"/>
      <c r="AY185" s="340"/>
      <c r="AZ185" s="341"/>
      <c r="BA185" s="111"/>
      <c r="BB185" s="111"/>
      <c r="BC185" s="271"/>
      <c r="BD185" s="356"/>
      <c r="BE185" s="111"/>
      <c r="BF185" s="271"/>
      <c r="BG185" s="356"/>
      <c r="BH185" s="111"/>
      <c r="BI185" s="271"/>
      <c r="BJ185" s="356"/>
      <c r="BK185" s="341"/>
      <c r="BL185" s="331"/>
      <c r="BM185" s="21"/>
      <c r="BN185" s="21"/>
      <c r="BO185" s="21"/>
      <c r="BP185" s="21"/>
      <c r="BQ185" s="21"/>
    </row>
    <row r="186" spans="1:69" ht="15.75" hidden="1" customHeight="1" thickBot="1" x14ac:dyDescent="0.35">
      <c r="A186">
        <f t="shared" si="84"/>
        <v>13</v>
      </c>
      <c r="B186" s="197"/>
      <c r="C186" s="81">
        <f t="shared" si="61"/>
        <v>45342</v>
      </c>
      <c r="D186" s="62">
        <v>45342</v>
      </c>
      <c r="E186" s="94"/>
      <c r="F186" s="95"/>
      <c r="G186" s="65" t="str">
        <f t="shared" si="62"/>
        <v/>
      </c>
      <c r="H186" s="94"/>
      <c r="I186" s="95"/>
      <c r="J186" s="65" t="str">
        <f t="shared" si="63"/>
        <v/>
      </c>
      <c r="K186" s="94"/>
      <c r="L186" s="95"/>
      <c r="M186" s="65" t="str">
        <f t="shared" si="64"/>
        <v/>
      </c>
      <c r="N186" s="89"/>
      <c r="O186" s="93"/>
      <c r="P186" s="65" t="str">
        <f t="shared" si="65"/>
        <v/>
      </c>
      <c r="Q186" s="89"/>
      <c r="R186" s="93"/>
      <c r="S186" s="97" t="str">
        <f t="shared" si="66"/>
        <v/>
      </c>
      <c r="T186" s="22">
        <f t="shared" si="67"/>
        <v>0</v>
      </c>
      <c r="U186" s="17">
        <f t="shared" si="68"/>
        <v>0</v>
      </c>
      <c r="V186" s="17">
        <f t="shared" si="69"/>
        <v>0</v>
      </c>
      <c r="W186" s="55"/>
      <c r="X186" s="55"/>
      <c r="Y186" s="17">
        <f t="shared" si="70"/>
        <v>0</v>
      </c>
      <c r="Z186" s="84">
        <f t="shared" si="71"/>
        <v>0</v>
      </c>
      <c r="AA186" s="89"/>
      <c r="AB186" s="93"/>
      <c r="AC186" s="65" t="str">
        <f t="shared" si="72"/>
        <v/>
      </c>
      <c r="AD186" s="89"/>
      <c r="AE186" s="93"/>
      <c r="AF186" s="65" t="str">
        <f t="shared" si="73"/>
        <v/>
      </c>
      <c r="AG186" s="89"/>
      <c r="AH186" s="93"/>
      <c r="AI186" s="65" t="str">
        <f t="shared" si="83"/>
        <v/>
      </c>
      <c r="AJ186" s="178"/>
      <c r="AK186" s="179"/>
      <c r="AL186" s="97" t="str">
        <f t="shared" si="74"/>
        <v/>
      </c>
      <c r="AM186" s="89"/>
      <c r="AN186" s="93"/>
      <c r="AO186" s="97" t="str">
        <f t="shared" si="79"/>
        <v/>
      </c>
      <c r="AP186" s="89"/>
      <c r="AQ186" s="93"/>
      <c r="AR186" s="97" t="str">
        <f t="shared" si="75"/>
        <v/>
      </c>
      <c r="AS186" s="89"/>
      <c r="AT186" s="93"/>
      <c r="AU186" s="330" t="str">
        <f t="shared" si="81"/>
        <v/>
      </c>
      <c r="AV186" s="379"/>
      <c r="AW186" s="380"/>
      <c r="AX186" s="365"/>
      <c r="AY186" s="340"/>
      <c r="AZ186" s="341"/>
      <c r="BA186" s="111"/>
      <c r="BB186" s="111"/>
      <c r="BC186" s="271"/>
      <c r="BD186" s="356"/>
      <c r="BE186" s="111"/>
      <c r="BF186" s="271"/>
      <c r="BG186" s="356"/>
      <c r="BH186" s="111"/>
      <c r="BI186" s="271"/>
      <c r="BJ186" s="356"/>
      <c r="BK186" s="341"/>
      <c r="BL186" s="331"/>
      <c r="BM186" s="21"/>
      <c r="BN186" s="21"/>
      <c r="BO186" s="21"/>
      <c r="BP186" s="21"/>
      <c r="BQ186" s="21"/>
    </row>
    <row r="187" spans="1:69" ht="15.75" hidden="1" customHeight="1" thickBot="1" x14ac:dyDescent="0.35">
      <c r="A187" t="e">
        <f t="shared" si="84"/>
        <v>#VALUE!</v>
      </c>
      <c r="B187" s="198" t="s">
        <v>34</v>
      </c>
      <c r="C187" s="81">
        <f t="shared" si="61"/>
        <v>45343</v>
      </c>
      <c r="D187" s="62">
        <v>45343</v>
      </c>
      <c r="E187" s="94"/>
      <c r="F187" s="95"/>
      <c r="G187" s="65" t="str">
        <f t="shared" si="62"/>
        <v/>
      </c>
      <c r="H187" s="94"/>
      <c r="I187" s="95"/>
      <c r="J187" s="65" t="str">
        <f t="shared" si="63"/>
        <v/>
      </c>
      <c r="K187" s="94"/>
      <c r="L187" s="95"/>
      <c r="M187" s="65" t="str">
        <f t="shared" si="64"/>
        <v/>
      </c>
      <c r="N187" s="89"/>
      <c r="O187" s="93"/>
      <c r="P187" s="65" t="str">
        <f t="shared" si="65"/>
        <v/>
      </c>
      <c r="Q187" s="89"/>
      <c r="R187" s="93"/>
      <c r="S187" s="97" t="str">
        <f t="shared" si="66"/>
        <v/>
      </c>
      <c r="T187" s="22">
        <f t="shared" si="67"/>
        <v>0</v>
      </c>
      <c r="U187" s="17">
        <f t="shared" si="68"/>
        <v>0</v>
      </c>
      <c r="V187" s="17">
        <f t="shared" si="69"/>
        <v>0</v>
      </c>
      <c r="W187" s="55"/>
      <c r="X187" s="55"/>
      <c r="Y187" s="17">
        <f t="shared" si="70"/>
        <v>0</v>
      </c>
      <c r="Z187" s="84">
        <f t="shared" si="71"/>
        <v>0</v>
      </c>
      <c r="AA187" s="89"/>
      <c r="AB187" s="93"/>
      <c r="AC187" s="65" t="str">
        <f t="shared" si="72"/>
        <v/>
      </c>
      <c r="AD187" s="89"/>
      <c r="AE187" s="93"/>
      <c r="AF187" s="65" t="str">
        <f t="shared" si="73"/>
        <v/>
      </c>
      <c r="AG187" s="89"/>
      <c r="AH187" s="93"/>
      <c r="AI187" s="65" t="str">
        <f t="shared" si="83"/>
        <v/>
      </c>
      <c r="AJ187" s="178"/>
      <c r="AK187" s="179"/>
      <c r="AL187" s="97" t="str">
        <f t="shared" si="74"/>
        <v/>
      </c>
      <c r="AM187" s="89"/>
      <c r="AN187" s="93"/>
      <c r="AO187" s="97" t="str">
        <f t="shared" si="79"/>
        <v/>
      </c>
      <c r="AP187" s="89"/>
      <c r="AQ187" s="93"/>
      <c r="AR187" s="97" t="str">
        <f t="shared" si="75"/>
        <v/>
      </c>
      <c r="AS187" s="89"/>
      <c r="AT187" s="93"/>
      <c r="AU187" s="330" t="str">
        <f t="shared" si="81"/>
        <v/>
      </c>
      <c r="AV187" s="379"/>
      <c r="AW187" s="380"/>
      <c r="AX187" s="365"/>
      <c r="AY187" s="340"/>
      <c r="AZ187" s="341"/>
      <c r="BA187" s="111"/>
      <c r="BB187" s="111"/>
      <c r="BC187" s="271"/>
      <c r="BD187" s="356"/>
      <c r="BE187" s="111"/>
      <c r="BF187" s="271"/>
      <c r="BG187" s="356"/>
      <c r="BH187" s="111"/>
      <c r="BI187" s="271"/>
      <c r="BJ187" s="356"/>
      <c r="BK187" s="341"/>
      <c r="BL187" s="331"/>
      <c r="BM187" s="21"/>
      <c r="BN187" s="21"/>
      <c r="BO187" s="21"/>
      <c r="BP187" s="21"/>
      <c r="BQ187" s="21"/>
    </row>
    <row r="188" spans="1:69" ht="15.75" hidden="1" customHeight="1" thickBot="1" x14ac:dyDescent="0.35">
      <c r="A188">
        <f t="shared" si="84"/>
        <v>13</v>
      </c>
      <c r="B188" s="197"/>
      <c r="C188" s="81">
        <f t="shared" si="61"/>
        <v>45344</v>
      </c>
      <c r="D188" s="62">
        <v>45344</v>
      </c>
      <c r="E188" s="94"/>
      <c r="F188" s="95"/>
      <c r="G188" s="65" t="str">
        <f t="shared" si="62"/>
        <v/>
      </c>
      <c r="H188" s="94"/>
      <c r="I188" s="95"/>
      <c r="J188" s="65" t="str">
        <f t="shared" si="63"/>
        <v/>
      </c>
      <c r="K188" s="94"/>
      <c r="L188" s="95"/>
      <c r="M188" s="65" t="str">
        <f t="shared" si="64"/>
        <v/>
      </c>
      <c r="N188" s="89"/>
      <c r="O188" s="93"/>
      <c r="P188" s="65" t="str">
        <f t="shared" si="65"/>
        <v/>
      </c>
      <c r="Q188" s="89"/>
      <c r="R188" s="93"/>
      <c r="S188" s="97" t="str">
        <f t="shared" si="66"/>
        <v/>
      </c>
      <c r="T188" s="22">
        <f t="shared" si="67"/>
        <v>0</v>
      </c>
      <c r="U188" s="17">
        <f t="shared" si="68"/>
        <v>0</v>
      </c>
      <c r="V188" s="17">
        <f t="shared" si="69"/>
        <v>0</v>
      </c>
      <c r="W188" s="55"/>
      <c r="X188" s="55"/>
      <c r="Y188" s="17">
        <f t="shared" si="70"/>
        <v>0</v>
      </c>
      <c r="Z188" s="84">
        <f t="shared" si="71"/>
        <v>0</v>
      </c>
      <c r="AA188" s="89"/>
      <c r="AB188" s="93"/>
      <c r="AC188" s="65" t="str">
        <f t="shared" si="72"/>
        <v/>
      </c>
      <c r="AD188" s="89"/>
      <c r="AE188" s="93"/>
      <c r="AF188" s="65" t="str">
        <f t="shared" si="73"/>
        <v/>
      </c>
      <c r="AG188" s="89"/>
      <c r="AH188" s="93"/>
      <c r="AI188" s="65" t="str">
        <f t="shared" si="83"/>
        <v/>
      </c>
      <c r="AJ188" s="178"/>
      <c r="AK188" s="179"/>
      <c r="AL188" s="97" t="str">
        <f t="shared" si="74"/>
        <v/>
      </c>
      <c r="AM188" s="89"/>
      <c r="AN188" s="93"/>
      <c r="AO188" s="97" t="str">
        <f t="shared" si="79"/>
        <v/>
      </c>
      <c r="AP188" s="89"/>
      <c r="AQ188" s="93"/>
      <c r="AR188" s="97" t="str">
        <f t="shared" si="75"/>
        <v/>
      </c>
      <c r="AS188" s="89"/>
      <c r="AT188" s="93"/>
      <c r="AU188" s="330" t="str">
        <f t="shared" si="81"/>
        <v/>
      </c>
      <c r="AV188" s="379"/>
      <c r="AW188" s="380"/>
      <c r="AX188" s="365"/>
      <c r="AY188" s="340"/>
      <c r="AZ188" s="341"/>
      <c r="BA188" s="111"/>
      <c r="BB188" s="111"/>
      <c r="BC188" s="271"/>
      <c r="BD188" s="356"/>
      <c r="BE188" s="111"/>
      <c r="BF188" s="271"/>
      <c r="BG188" s="356"/>
      <c r="BH188" s="111"/>
      <c r="BI188" s="271"/>
      <c r="BJ188" s="356"/>
      <c r="BK188" s="341"/>
      <c r="BL188" s="331"/>
      <c r="BM188" s="21"/>
      <c r="BN188" s="21"/>
      <c r="BO188" s="21"/>
      <c r="BP188" s="21"/>
      <c r="BQ188" s="21"/>
    </row>
    <row r="189" spans="1:69" ht="15.75" customHeight="1" thickBot="1" x14ac:dyDescent="0.35">
      <c r="A189">
        <f t="shared" si="80"/>
        <v>26</v>
      </c>
      <c r="B189" s="198" t="s">
        <v>20</v>
      </c>
      <c r="C189" s="8">
        <f t="shared" si="61"/>
        <v>45345</v>
      </c>
      <c r="D189" s="62">
        <v>45345</v>
      </c>
      <c r="E189" s="94"/>
      <c r="F189" s="95"/>
      <c r="G189" s="65" t="str">
        <f t="shared" si="62"/>
        <v/>
      </c>
      <c r="H189" s="94"/>
      <c r="I189" s="95"/>
      <c r="J189" s="65" t="str">
        <f t="shared" si="63"/>
        <v/>
      </c>
      <c r="K189" s="94"/>
      <c r="L189" s="95"/>
      <c r="M189" s="65" t="str">
        <f t="shared" si="64"/>
        <v/>
      </c>
      <c r="N189" s="92" t="s">
        <v>24</v>
      </c>
      <c r="O189" s="328" t="s">
        <v>216</v>
      </c>
      <c r="P189" s="65">
        <f t="shared" si="65"/>
        <v>1</v>
      </c>
      <c r="Q189" s="261"/>
      <c r="R189" s="255"/>
      <c r="S189" s="97" t="str">
        <f t="shared" si="66"/>
        <v/>
      </c>
      <c r="T189" s="22">
        <f t="shared" si="67"/>
        <v>1</v>
      </c>
      <c r="U189" s="17">
        <f t="shared" si="68"/>
        <v>0</v>
      </c>
      <c r="V189" s="17">
        <f t="shared" si="69"/>
        <v>1</v>
      </c>
      <c r="W189" s="55"/>
      <c r="X189" s="55"/>
      <c r="Y189" s="17">
        <f t="shared" si="70"/>
        <v>0</v>
      </c>
      <c r="Z189" s="84">
        <f t="shared" si="71"/>
        <v>0</v>
      </c>
      <c r="AA189" s="89"/>
      <c r="AB189" s="93"/>
      <c r="AC189" s="65" t="str">
        <f t="shared" si="72"/>
        <v/>
      </c>
      <c r="AD189" s="89"/>
      <c r="AE189" s="93"/>
      <c r="AF189" s="65" t="str">
        <f t="shared" si="73"/>
        <v/>
      </c>
      <c r="AG189" s="89"/>
      <c r="AH189" s="93"/>
      <c r="AI189" s="65" t="str">
        <f t="shared" si="83"/>
        <v/>
      </c>
      <c r="AJ189" s="178"/>
      <c r="AK189" s="179"/>
      <c r="AL189" s="97" t="str">
        <f t="shared" si="74"/>
        <v/>
      </c>
      <c r="AM189" s="89"/>
      <c r="AN189" s="93"/>
      <c r="AO189" s="97" t="str">
        <f t="shared" si="79"/>
        <v/>
      </c>
      <c r="AP189" s="89"/>
      <c r="AQ189" s="93"/>
      <c r="AR189" s="97" t="str">
        <f t="shared" si="75"/>
        <v/>
      </c>
      <c r="AS189" s="89"/>
      <c r="AT189" s="93"/>
      <c r="AU189" s="330" t="str">
        <f t="shared" si="81"/>
        <v/>
      </c>
      <c r="AV189" s="379"/>
      <c r="AW189" s="380"/>
      <c r="AX189" s="365"/>
      <c r="AY189" s="340"/>
      <c r="AZ189" s="341"/>
      <c r="BA189" s="111"/>
      <c r="BB189" s="111"/>
      <c r="BC189" s="271"/>
      <c r="BD189" s="356"/>
      <c r="BE189" s="111"/>
      <c r="BF189" s="271"/>
      <c r="BG189" s="356"/>
      <c r="BH189" s="111"/>
      <c r="BI189" s="271"/>
      <c r="BJ189" s="356"/>
      <c r="BK189" s="341"/>
      <c r="BL189" s="331"/>
      <c r="BM189" s="21"/>
      <c r="BN189" s="21"/>
      <c r="BO189" s="21"/>
      <c r="BP189" s="21"/>
      <c r="BQ189" s="21"/>
    </row>
    <row r="190" spans="1:69" ht="15.75" customHeight="1" thickBot="1" x14ac:dyDescent="0.35">
      <c r="A190">
        <f t="shared" si="80"/>
        <v>26</v>
      </c>
      <c r="B190" s="198" t="s">
        <v>21</v>
      </c>
      <c r="C190" s="8">
        <f t="shared" si="61"/>
        <v>45346</v>
      </c>
      <c r="D190" s="62">
        <v>45346</v>
      </c>
      <c r="E190" s="94"/>
      <c r="F190" s="95"/>
      <c r="G190" s="65" t="str">
        <f t="shared" si="62"/>
        <v/>
      </c>
      <c r="H190" s="94"/>
      <c r="I190" s="95"/>
      <c r="J190" s="65" t="str">
        <f t="shared" si="63"/>
        <v/>
      </c>
      <c r="K190" s="94"/>
      <c r="L190" s="95"/>
      <c r="M190" s="65" t="str">
        <f t="shared" si="64"/>
        <v/>
      </c>
      <c r="N190" s="89"/>
      <c r="O190" s="93"/>
      <c r="P190" s="65" t="str">
        <f t="shared" si="65"/>
        <v/>
      </c>
      <c r="Q190" s="89" t="s">
        <v>48</v>
      </c>
      <c r="R190" s="93" t="s">
        <v>236</v>
      </c>
      <c r="S190" s="97" t="str">
        <f t="shared" si="66"/>
        <v/>
      </c>
      <c r="T190" s="22">
        <f t="shared" si="67"/>
        <v>0</v>
      </c>
      <c r="U190" s="17">
        <f t="shared" si="68"/>
        <v>0</v>
      </c>
      <c r="V190" s="17">
        <f t="shared" si="69"/>
        <v>0</v>
      </c>
      <c r="W190" s="55"/>
      <c r="X190" s="55"/>
      <c r="Y190" s="17">
        <f t="shared" si="70"/>
        <v>0</v>
      </c>
      <c r="Z190" s="84">
        <f t="shared" si="71"/>
        <v>0</v>
      </c>
      <c r="AA190" s="254"/>
      <c r="AB190" s="255"/>
      <c r="AC190" s="65" t="str">
        <f t="shared" si="72"/>
        <v/>
      </c>
      <c r="AD190" s="89"/>
      <c r="AE190" s="93"/>
      <c r="AF190" s="65" t="str">
        <f t="shared" si="73"/>
        <v/>
      </c>
      <c r="AG190" s="89"/>
      <c r="AH190" s="90"/>
      <c r="AI190" s="65" t="str">
        <f t="shared" si="83"/>
        <v/>
      </c>
      <c r="AJ190" s="178"/>
      <c r="AK190" s="179"/>
      <c r="AL190" s="97" t="str">
        <f t="shared" si="74"/>
        <v/>
      </c>
      <c r="AM190" s="89"/>
      <c r="AN190" s="90"/>
      <c r="AO190" s="97" t="str">
        <f t="shared" si="79"/>
        <v/>
      </c>
      <c r="AP190" s="89"/>
      <c r="AQ190" s="93"/>
      <c r="AR190" s="97" t="str">
        <f t="shared" si="75"/>
        <v/>
      </c>
      <c r="AS190" s="89"/>
      <c r="AT190" s="93"/>
      <c r="AU190" s="330" t="str">
        <f t="shared" si="81"/>
        <v/>
      </c>
      <c r="AV190" s="379"/>
      <c r="AW190" s="380"/>
      <c r="AX190" s="365"/>
      <c r="AY190" s="340"/>
      <c r="AZ190" s="341"/>
      <c r="BA190" s="111"/>
      <c r="BB190" s="111"/>
      <c r="BC190" s="271"/>
      <c r="BD190" s="356"/>
      <c r="BE190" s="111"/>
      <c r="BF190" s="271"/>
      <c r="BG190" s="356"/>
      <c r="BH190" s="111"/>
      <c r="BI190" s="271"/>
      <c r="BJ190" s="356"/>
      <c r="BK190" s="341"/>
      <c r="BL190" s="331"/>
      <c r="BM190" s="21"/>
      <c r="BN190" s="21"/>
      <c r="BO190" s="21"/>
      <c r="BP190" s="21"/>
      <c r="BQ190" s="21"/>
    </row>
    <row r="191" spans="1:69" ht="15.75" customHeight="1" thickBot="1" x14ac:dyDescent="0.35">
      <c r="A191">
        <f t="shared" si="80"/>
        <v>26</v>
      </c>
      <c r="B191" s="198" t="s">
        <v>22</v>
      </c>
      <c r="C191" s="8">
        <f t="shared" si="61"/>
        <v>45347</v>
      </c>
      <c r="D191" s="62">
        <v>45347</v>
      </c>
      <c r="E191" s="94"/>
      <c r="F191" s="95"/>
      <c r="G191" s="65" t="str">
        <f t="shared" si="62"/>
        <v/>
      </c>
      <c r="H191" s="94"/>
      <c r="I191" s="95"/>
      <c r="J191" s="65" t="str">
        <f t="shared" si="63"/>
        <v/>
      </c>
      <c r="K191" s="264"/>
      <c r="L191" s="265"/>
      <c r="M191" s="65" t="str">
        <f t="shared" si="64"/>
        <v/>
      </c>
      <c r="N191" s="89"/>
      <c r="O191" s="93"/>
      <c r="P191" s="65" t="str">
        <f t="shared" si="65"/>
        <v/>
      </c>
      <c r="Q191" s="89"/>
      <c r="R191" s="93"/>
      <c r="S191" s="97" t="str">
        <f t="shared" si="66"/>
        <v/>
      </c>
      <c r="T191" s="22">
        <f t="shared" si="67"/>
        <v>0</v>
      </c>
      <c r="U191" s="17">
        <f t="shared" si="68"/>
        <v>0</v>
      </c>
      <c r="V191" s="17">
        <f t="shared" si="69"/>
        <v>0</v>
      </c>
      <c r="W191" s="55"/>
      <c r="X191" s="55"/>
      <c r="Y191" s="17">
        <f t="shared" si="70"/>
        <v>0</v>
      </c>
      <c r="Z191" s="84">
        <f t="shared" si="71"/>
        <v>0</v>
      </c>
      <c r="AA191" s="89"/>
      <c r="AB191" s="93"/>
      <c r="AC191" s="65" t="str">
        <f t="shared" si="72"/>
        <v/>
      </c>
      <c r="AD191" s="89"/>
      <c r="AE191" s="93"/>
      <c r="AF191" s="65" t="str">
        <f t="shared" si="73"/>
        <v/>
      </c>
      <c r="AG191" s="89"/>
      <c r="AH191" s="93"/>
      <c r="AI191" s="65" t="str">
        <f t="shared" si="83"/>
        <v/>
      </c>
      <c r="AJ191" s="178"/>
      <c r="AK191" s="179"/>
      <c r="AL191" s="97" t="str">
        <f t="shared" si="74"/>
        <v/>
      </c>
      <c r="AM191" s="89"/>
      <c r="AN191" s="93"/>
      <c r="AO191" s="97" t="str">
        <f t="shared" si="79"/>
        <v/>
      </c>
      <c r="AP191" s="89"/>
      <c r="AQ191" s="93"/>
      <c r="AR191" s="97" t="str">
        <f t="shared" si="75"/>
        <v/>
      </c>
      <c r="AS191" s="89"/>
      <c r="AT191" s="93"/>
      <c r="AU191" s="330" t="str">
        <f t="shared" si="81"/>
        <v/>
      </c>
      <c r="AV191" s="379"/>
      <c r="AW191" s="380"/>
      <c r="AX191" s="365"/>
      <c r="AY191" s="340"/>
      <c r="AZ191" s="341"/>
      <c r="BA191" s="111"/>
      <c r="BB191" s="111"/>
      <c r="BC191" s="271"/>
      <c r="BD191" s="356"/>
      <c r="BE191" s="111"/>
      <c r="BF191" s="271"/>
      <c r="BG191" s="356"/>
      <c r="BH191" s="111"/>
      <c r="BI191" s="271"/>
      <c r="BJ191" s="356"/>
      <c r="BK191" s="341"/>
      <c r="BL191" s="331"/>
      <c r="BM191" s="21"/>
      <c r="BN191" s="21"/>
      <c r="BO191" s="21"/>
      <c r="BP191" s="21"/>
      <c r="BQ191" s="21"/>
    </row>
    <row r="192" spans="1:69" ht="15.75" hidden="1" customHeight="1" thickBot="1" x14ac:dyDescent="0.35">
      <c r="A192">
        <f t="shared" si="80"/>
        <v>14</v>
      </c>
      <c r="B192" s="197"/>
      <c r="C192" s="81">
        <f t="shared" si="61"/>
        <v>45348</v>
      </c>
      <c r="D192" s="62">
        <v>45348</v>
      </c>
      <c r="E192" s="94"/>
      <c r="F192" s="95"/>
      <c r="G192" s="65" t="str">
        <f t="shared" si="62"/>
        <v/>
      </c>
      <c r="H192" s="94"/>
      <c r="I192" s="95"/>
      <c r="J192" s="65" t="str">
        <f t="shared" si="63"/>
        <v/>
      </c>
      <c r="K192" s="94"/>
      <c r="L192" s="95"/>
      <c r="M192" s="65" t="str">
        <f t="shared" si="64"/>
        <v/>
      </c>
      <c r="N192" s="89"/>
      <c r="O192" s="93"/>
      <c r="P192" s="65" t="str">
        <f t="shared" si="65"/>
        <v/>
      </c>
      <c r="Q192" s="89"/>
      <c r="R192" s="93"/>
      <c r="S192" s="97" t="str">
        <f t="shared" si="66"/>
        <v/>
      </c>
      <c r="T192" s="22">
        <f t="shared" si="67"/>
        <v>0</v>
      </c>
      <c r="U192" s="17">
        <f t="shared" si="68"/>
        <v>0</v>
      </c>
      <c r="V192" s="17">
        <f t="shared" si="69"/>
        <v>0</v>
      </c>
      <c r="W192" s="55"/>
      <c r="X192" s="55"/>
      <c r="Y192" s="17">
        <f t="shared" si="70"/>
        <v>0</v>
      </c>
      <c r="Z192" s="84">
        <f t="shared" si="71"/>
        <v>0</v>
      </c>
      <c r="AA192" s="89"/>
      <c r="AB192" s="93"/>
      <c r="AC192" s="65" t="str">
        <f t="shared" si="72"/>
        <v/>
      </c>
      <c r="AD192" s="89"/>
      <c r="AE192" s="93"/>
      <c r="AF192" s="65" t="str">
        <f t="shared" si="73"/>
        <v/>
      </c>
      <c r="AG192" s="89"/>
      <c r="AH192" s="93"/>
      <c r="AI192" s="65" t="str">
        <f t="shared" si="83"/>
        <v/>
      </c>
      <c r="AJ192" s="178"/>
      <c r="AK192" s="179"/>
      <c r="AL192" s="97" t="str">
        <f t="shared" si="74"/>
        <v/>
      </c>
      <c r="AM192" s="89"/>
      <c r="AN192" s="93"/>
      <c r="AO192" s="97" t="str">
        <f t="shared" si="79"/>
        <v/>
      </c>
      <c r="AP192" s="89"/>
      <c r="AQ192" s="93"/>
      <c r="AR192" s="97" t="str">
        <f t="shared" si="75"/>
        <v/>
      </c>
      <c r="AS192" s="89"/>
      <c r="AT192" s="93"/>
      <c r="AU192" s="330" t="str">
        <f t="shared" si="81"/>
        <v/>
      </c>
      <c r="AV192" s="379"/>
      <c r="AW192" s="380"/>
      <c r="AX192" s="365"/>
      <c r="AY192" s="340"/>
      <c r="AZ192" s="341"/>
      <c r="BA192" s="111"/>
      <c r="BB192" s="111"/>
      <c r="BC192" s="271"/>
      <c r="BD192" s="356"/>
      <c r="BE192" s="111"/>
      <c r="BF192" s="271"/>
      <c r="BG192" s="356"/>
      <c r="BH192" s="111"/>
      <c r="BI192" s="271"/>
      <c r="BJ192" s="356"/>
      <c r="BK192" s="341"/>
      <c r="BL192" s="331"/>
      <c r="BM192" s="21"/>
      <c r="BN192" s="21"/>
      <c r="BO192" s="21"/>
      <c r="BP192" s="21"/>
      <c r="BQ192" s="21"/>
    </row>
    <row r="193" spans="1:69" ht="15.75" hidden="1" customHeight="1" thickBot="1" x14ac:dyDescent="0.35">
      <c r="A193">
        <f t="shared" si="80"/>
        <v>14</v>
      </c>
      <c r="B193" s="197"/>
      <c r="C193" s="81">
        <f t="shared" si="61"/>
        <v>45349</v>
      </c>
      <c r="D193" s="62">
        <v>45349</v>
      </c>
      <c r="E193" s="94"/>
      <c r="F193" s="95"/>
      <c r="G193" s="65" t="str">
        <f t="shared" si="62"/>
        <v/>
      </c>
      <c r="H193" s="94"/>
      <c r="I193" s="95"/>
      <c r="J193" s="65" t="str">
        <f t="shared" si="63"/>
        <v/>
      </c>
      <c r="K193" s="94"/>
      <c r="L193" s="95"/>
      <c r="M193" s="65" t="str">
        <f t="shared" si="64"/>
        <v/>
      </c>
      <c r="N193" s="89"/>
      <c r="O193" s="93"/>
      <c r="P193" s="65" t="str">
        <f t="shared" si="65"/>
        <v/>
      </c>
      <c r="Q193" s="89"/>
      <c r="R193" s="93"/>
      <c r="S193" s="97" t="str">
        <f t="shared" si="66"/>
        <v/>
      </c>
      <c r="T193" s="22">
        <f t="shared" si="67"/>
        <v>0</v>
      </c>
      <c r="U193" s="17">
        <f t="shared" si="68"/>
        <v>0</v>
      </c>
      <c r="V193" s="17">
        <f t="shared" si="69"/>
        <v>0</v>
      </c>
      <c r="W193" s="55"/>
      <c r="X193" s="55"/>
      <c r="Y193" s="17">
        <f t="shared" si="70"/>
        <v>0</v>
      </c>
      <c r="Z193" s="84">
        <f t="shared" si="71"/>
        <v>0</v>
      </c>
      <c r="AA193" s="89"/>
      <c r="AB193" s="93"/>
      <c r="AC193" s="65" t="str">
        <f t="shared" si="72"/>
        <v/>
      </c>
      <c r="AD193" s="89"/>
      <c r="AE193" s="93"/>
      <c r="AF193" s="65" t="str">
        <f t="shared" si="73"/>
        <v/>
      </c>
      <c r="AG193" s="89"/>
      <c r="AH193" s="93"/>
      <c r="AI193" s="65" t="str">
        <f t="shared" si="83"/>
        <v/>
      </c>
      <c r="AJ193" s="178"/>
      <c r="AK193" s="179"/>
      <c r="AL193" s="97" t="str">
        <f t="shared" si="74"/>
        <v/>
      </c>
      <c r="AM193" s="89"/>
      <c r="AN193" s="93"/>
      <c r="AO193" s="97" t="str">
        <f t="shared" si="79"/>
        <v/>
      </c>
      <c r="AP193" s="89"/>
      <c r="AQ193" s="93"/>
      <c r="AR193" s="97" t="str">
        <f t="shared" si="75"/>
        <v/>
      </c>
      <c r="AS193" s="89"/>
      <c r="AT193" s="93"/>
      <c r="AU193" s="330" t="str">
        <f t="shared" si="81"/>
        <v/>
      </c>
      <c r="AV193" s="379"/>
      <c r="AW193" s="380"/>
      <c r="AX193" s="365"/>
      <c r="AY193" s="340"/>
      <c r="AZ193" s="341"/>
      <c r="BA193" s="111"/>
      <c r="BB193" s="111"/>
      <c r="BC193" s="271"/>
      <c r="BD193" s="356"/>
      <c r="BE193" s="111"/>
      <c r="BF193" s="271"/>
      <c r="BG193" s="356"/>
      <c r="BH193" s="111"/>
      <c r="BI193" s="271"/>
      <c r="BJ193" s="356"/>
      <c r="BK193" s="341"/>
      <c r="BL193" s="331"/>
      <c r="BM193" s="21"/>
      <c r="BN193" s="21"/>
      <c r="BO193" s="21"/>
      <c r="BP193" s="21"/>
      <c r="BQ193" s="21"/>
    </row>
    <row r="194" spans="1:69" ht="15.75" hidden="1" customHeight="1" thickBot="1" x14ac:dyDescent="0.35">
      <c r="A194" t="e">
        <f t="shared" si="80"/>
        <v>#VALUE!</v>
      </c>
      <c r="B194" s="197"/>
      <c r="C194" s="81">
        <f t="shared" si="61"/>
        <v>45350</v>
      </c>
      <c r="D194" s="62">
        <v>45350</v>
      </c>
      <c r="E194" s="94"/>
      <c r="F194" s="95"/>
      <c r="G194" s="65" t="str">
        <f t="shared" si="62"/>
        <v/>
      </c>
      <c r="H194" s="94"/>
      <c r="I194" s="95"/>
      <c r="J194" s="65" t="str">
        <f t="shared" si="63"/>
        <v/>
      </c>
      <c r="K194" s="94"/>
      <c r="L194" s="95"/>
      <c r="M194" s="65" t="str">
        <f t="shared" si="64"/>
        <v/>
      </c>
      <c r="N194" s="89"/>
      <c r="O194" s="93"/>
      <c r="P194" s="65" t="str">
        <f t="shared" si="65"/>
        <v/>
      </c>
      <c r="Q194" s="89"/>
      <c r="R194" s="93"/>
      <c r="S194" s="97" t="str">
        <f t="shared" si="66"/>
        <v/>
      </c>
      <c r="T194" s="22">
        <f t="shared" si="67"/>
        <v>0</v>
      </c>
      <c r="U194" s="17">
        <f t="shared" si="68"/>
        <v>0</v>
      </c>
      <c r="V194" s="17">
        <f t="shared" si="69"/>
        <v>0</v>
      </c>
      <c r="W194" s="55"/>
      <c r="X194" s="55"/>
      <c r="Y194" s="17">
        <f t="shared" si="70"/>
        <v>0</v>
      </c>
      <c r="Z194" s="84">
        <f t="shared" si="71"/>
        <v>0</v>
      </c>
      <c r="AA194" s="89"/>
      <c r="AB194" s="93"/>
      <c r="AC194" s="65" t="str">
        <f t="shared" si="72"/>
        <v/>
      </c>
      <c r="AD194" s="89"/>
      <c r="AE194" s="93"/>
      <c r="AF194" s="65" t="str">
        <f t="shared" si="73"/>
        <v/>
      </c>
      <c r="AG194" s="89"/>
      <c r="AH194" s="93"/>
      <c r="AI194" s="65" t="str">
        <f t="shared" si="83"/>
        <v/>
      </c>
      <c r="AJ194" s="178"/>
      <c r="AK194" s="179"/>
      <c r="AL194" s="97" t="str">
        <f t="shared" si="74"/>
        <v/>
      </c>
      <c r="AM194" s="89"/>
      <c r="AN194" s="93"/>
      <c r="AO194" s="97" t="str">
        <f t="shared" si="79"/>
        <v/>
      </c>
      <c r="AP194" s="89"/>
      <c r="AQ194" s="93"/>
      <c r="AR194" s="97" t="str">
        <f t="shared" si="75"/>
        <v/>
      </c>
      <c r="AS194" s="89"/>
      <c r="AT194" s="93"/>
      <c r="AU194" s="330" t="str">
        <f t="shared" si="81"/>
        <v/>
      </c>
      <c r="AV194" s="379"/>
      <c r="AW194" s="380"/>
      <c r="AX194" s="365"/>
      <c r="AY194" s="340"/>
      <c r="AZ194" s="341"/>
      <c r="BA194" s="111"/>
      <c r="BB194" s="111"/>
      <c r="BC194" s="271"/>
      <c r="BD194" s="356"/>
      <c r="BE194" s="111"/>
      <c r="BF194" s="271"/>
      <c r="BG194" s="356"/>
      <c r="BH194" s="111"/>
      <c r="BI194" s="271"/>
      <c r="BJ194" s="356"/>
      <c r="BK194" s="341"/>
      <c r="BL194" s="331"/>
      <c r="BM194" s="21"/>
      <c r="BN194" s="21"/>
      <c r="BO194" s="21"/>
      <c r="BP194" s="21"/>
      <c r="BQ194" s="21"/>
    </row>
    <row r="195" spans="1:69" ht="15.75" hidden="1" customHeight="1" thickBot="1" x14ac:dyDescent="0.35">
      <c r="A195">
        <f t="shared" si="80"/>
        <v>14</v>
      </c>
      <c r="B195" s="197"/>
      <c r="C195" s="81">
        <f t="shared" si="61"/>
        <v>45351</v>
      </c>
      <c r="D195" s="62">
        <v>45351</v>
      </c>
      <c r="E195" s="94"/>
      <c r="F195" s="95"/>
      <c r="G195" s="65" t="str">
        <f t="shared" si="62"/>
        <v/>
      </c>
      <c r="H195" s="94"/>
      <c r="I195" s="95"/>
      <c r="J195" s="65" t="str">
        <f t="shared" si="63"/>
        <v/>
      </c>
      <c r="K195" s="94"/>
      <c r="L195" s="95"/>
      <c r="M195" s="65" t="str">
        <f t="shared" si="64"/>
        <v/>
      </c>
      <c r="N195" s="89"/>
      <c r="O195" s="93"/>
      <c r="P195" s="65" t="str">
        <f t="shared" si="65"/>
        <v/>
      </c>
      <c r="Q195" s="89"/>
      <c r="R195" s="93"/>
      <c r="S195" s="97" t="str">
        <f t="shared" si="66"/>
        <v/>
      </c>
      <c r="T195" s="22">
        <f t="shared" si="67"/>
        <v>0</v>
      </c>
      <c r="U195" s="17">
        <f t="shared" si="68"/>
        <v>0</v>
      </c>
      <c r="V195" s="17">
        <f t="shared" si="69"/>
        <v>0</v>
      </c>
      <c r="W195" s="55"/>
      <c r="X195" s="55"/>
      <c r="Y195" s="17">
        <f t="shared" si="70"/>
        <v>0</v>
      </c>
      <c r="Z195" s="84">
        <f t="shared" si="71"/>
        <v>0</v>
      </c>
      <c r="AA195" s="89"/>
      <c r="AB195" s="93"/>
      <c r="AC195" s="65" t="str">
        <f t="shared" si="72"/>
        <v/>
      </c>
      <c r="AD195" s="89"/>
      <c r="AE195" s="93"/>
      <c r="AF195" s="65" t="str">
        <f t="shared" si="73"/>
        <v/>
      </c>
      <c r="AG195" s="89"/>
      <c r="AH195" s="93"/>
      <c r="AI195" s="65" t="str">
        <f t="shared" si="83"/>
        <v/>
      </c>
      <c r="AJ195" s="178"/>
      <c r="AK195" s="179"/>
      <c r="AL195" s="97" t="str">
        <f t="shared" si="74"/>
        <v/>
      </c>
      <c r="AM195" s="89"/>
      <c r="AN195" s="93"/>
      <c r="AO195" s="97" t="str">
        <f t="shared" si="79"/>
        <v/>
      </c>
      <c r="AP195" s="89"/>
      <c r="AQ195" s="93"/>
      <c r="AR195" s="97" t="str">
        <f t="shared" si="75"/>
        <v/>
      </c>
      <c r="AS195" s="89"/>
      <c r="AT195" s="93"/>
      <c r="AU195" s="330" t="str">
        <f t="shared" si="81"/>
        <v/>
      </c>
      <c r="AV195" s="379"/>
      <c r="AW195" s="380"/>
      <c r="AX195" s="365"/>
      <c r="AY195" s="340"/>
      <c r="AZ195" s="341"/>
      <c r="BA195" s="111"/>
      <c r="BB195" s="111"/>
      <c r="BC195" s="271"/>
      <c r="BD195" s="356"/>
      <c r="BE195" s="111"/>
      <c r="BF195" s="271"/>
      <c r="BG195" s="356"/>
      <c r="BH195" s="111"/>
      <c r="BI195" s="271"/>
      <c r="BJ195" s="356"/>
      <c r="BK195" s="341"/>
      <c r="BL195" s="331"/>
      <c r="BM195" s="21"/>
      <c r="BN195" s="21"/>
      <c r="BO195" s="21"/>
      <c r="BP195" s="21"/>
      <c r="BQ195" s="21"/>
    </row>
    <row r="196" spans="1:69" ht="15.75" customHeight="1" thickBot="1" x14ac:dyDescent="0.35">
      <c r="A196">
        <f t="shared" si="80"/>
        <v>27</v>
      </c>
      <c r="B196" s="201" t="s">
        <v>20</v>
      </c>
      <c r="C196" s="81">
        <f t="shared" si="61"/>
        <v>45352</v>
      </c>
      <c r="D196" s="396">
        <v>45352</v>
      </c>
      <c r="E196" s="94"/>
      <c r="F196" s="95"/>
      <c r="G196" s="65" t="str">
        <f t="shared" si="62"/>
        <v/>
      </c>
      <c r="H196" s="94"/>
      <c r="I196" s="95"/>
      <c r="J196" s="65" t="str">
        <f t="shared" si="63"/>
        <v/>
      </c>
      <c r="K196" s="94"/>
      <c r="L196" s="95"/>
      <c r="M196" s="65" t="str">
        <f t="shared" si="64"/>
        <v/>
      </c>
      <c r="N196" s="92" t="s">
        <v>24</v>
      </c>
      <c r="O196" s="328" t="s">
        <v>217</v>
      </c>
      <c r="P196" s="65">
        <f t="shared" si="65"/>
        <v>1</v>
      </c>
      <c r="Q196" s="89"/>
      <c r="R196" s="93"/>
      <c r="S196" s="97" t="str">
        <f t="shared" si="66"/>
        <v/>
      </c>
      <c r="T196" s="22">
        <f t="shared" si="67"/>
        <v>1</v>
      </c>
      <c r="U196" s="17">
        <f t="shared" si="68"/>
        <v>0</v>
      </c>
      <c r="V196" s="17">
        <f t="shared" si="69"/>
        <v>1</v>
      </c>
      <c r="W196" s="55"/>
      <c r="X196" s="55"/>
      <c r="Y196" s="17">
        <f t="shared" si="70"/>
        <v>0</v>
      </c>
      <c r="Z196" s="84">
        <f t="shared" si="71"/>
        <v>0</v>
      </c>
      <c r="AA196" s="92"/>
      <c r="AB196" s="93"/>
      <c r="AC196" s="65" t="str">
        <f t="shared" si="72"/>
        <v/>
      </c>
      <c r="AD196" s="89"/>
      <c r="AE196" s="93"/>
      <c r="AF196" s="65" t="str">
        <f t="shared" si="73"/>
        <v/>
      </c>
      <c r="AG196" s="89"/>
      <c r="AH196" s="93"/>
      <c r="AI196" s="65" t="str">
        <f t="shared" si="83"/>
        <v/>
      </c>
      <c r="AJ196" s="267"/>
      <c r="AK196" s="260"/>
      <c r="AL196" s="97" t="str">
        <f t="shared" si="74"/>
        <v/>
      </c>
      <c r="AM196" s="89"/>
      <c r="AN196" s="93"/>
      <c r="AO196" s="97" t="str">
        <f t="shared" si="79"/>
        <v/>
      </c>
      <c r="AP196" s="92"/>
      <c r="AQ196" s="328"/>
      <c r="AR196" s="97" t="str">
        <f t="shared" si="75"/>
        <v/>
      </c>
      <c r="AS196" s="89"/>
      <c r="AT196" s="93"/>
      <c r="AU196" s="330" t="str">
        <f t="shared" si="81"/>
        <v/>
      </c>
      <c r="AV196" s="379"/>
      <c r="AW196" s="380"/>
      <c r="AX196" s="365"/>
      <c r="AY196" s="340"/>
      <c r="AZ196" s="341"/>
      <c r="BA196" s="111"/>
      <c r="BB196" s="111"/>
      <c r="BC196" s="271"/>
      <c r="BD196" s="356"/>
      <c r="BE196" s="111"/>
      <c r="BF196" s="271"/>
      <c r="BG196" s="356"/>
      <c r="BH196" s="111"/>
      <c r="BI196" s="271"/>
      <c r="BJ196" s="356"/>
      <c r="BK196" s="341"/>
      <c r="BL196" s="331"/>
      <c r="BM196" s="21"/>
      <c r="BN196" s="21"/>
      <c r="BO196" s="21"/>
      <c r="BP196" s="21"/>
      <c r="BQ196" s="21"/>
    </row>
    <row r="197" spans="1:69" ht="15.75" customHeight="1" thickBot="1" x14ac:dyDescent="0.35">
      <c r="A197">
        <f t="shared" si="80"/>
        <v>27</v>
      </c>
      <c r="B197" s="201" t="s">
        <v>21</v>
      </c>
      <c r="C197" s="81">
        <f t="shared" si="61"/>
        <v>45353</v>
      </c>
      <c r="D197" s="396">
        <v>45353</v>
      </c>
      <c r="E197" s="94"/>
      <c r="F197" s="95"/>
      <c r="G197" s="65" t="str">
        <f t="shared" si="62"/>
        <v/>
      </c>
      <c r="H197" s="94"/>
      <c r="I197" s="95"/>
      <c r="J197" s="65" t="str">
        <f t="shared" si="63"/>
        <v/>
      </c>
      <c r="K197" s="94"/>
      <c r="L197" s="95"/>
      <c r="M197" s="65" t="str">
        <f t="shared" si="64"/>
        <v/>
      </c>
      <c r="N197" s="89"/>
      <c r="O197" s="93"/>
      <c r="P197" s="65" t="str">
        <f t="shared" si="65"/>
        <v/>
      </c>
      <c r="Q197" s="91"/>
      <c r="R197" s="90"/>
      <c r="S197" s="97" t="str">
        <f t="shared" si="66"/>
        <v/>
      </c>
      <c r="T197" s="22">
        <f t="shared" si="67"/>
        <v>0</v>
      </c>
      <c r="U197" s="17">
        <f t="shared" si="68"/>
        <v>0</v>
      </c>
      <c r="V197" s="17">
        <f t="shared" si="69"/>
        <v>0</v>
      </c>
      <c r="W197" s="55"/>
      <c r="X197" s="55"/>
      <c r="Y197" s="17">
        <f t="shared" si="70"/>
        <v>0</v>
      </c>
      <c r="Z197" s="84">
        <f t="shared" si="71"/>
        <v>0</v>
      </c>
      <c r="AA197" s="89"/>
      <c r="AB197" s="90"/>
      <c r="AC197" s="65" t="str">
        <f t="shared" si="72"/>
        <v/>
      </c>
      <c r="AD197" s="89"/>
      <c r="AE197" s="93"/>
      <c r="AF197" s="65" t="str">
        <f t="shared" si="73"/>
        <v/>
      </c>
      <c r="AG197" s="91"/>
      <c r="AH197" s="93"/>
      <c r="AI197" s="65" t="str">
        <f t="shared" si="83"/>
        <v/>
      </c>
      <c r="AJ197" s="178"/>
      <c r="AK197" s="179"/>
      <c r="AL197" s="97" t="str">
        <f t="shared" si="74"/>
        <v/>
      </c>
      <c r="AM197" s="91"/>
      <c r="AN197" s="93"/>
      <c r="AO197" s="97" t="str">
        <f t="shared" si="79"/>
        <v/>
      </c>
      <c r="AP197" s="89"/>
      <c r="AQ197" s="93"/>
      <c r="AR197" s="97" t="str">
        <f t="shared" si="75"/>
        <v/>
      </c>
      <c r="AS197" s="89"/>
      <c r="AT197" s="93"/>
      <c r="AU197" s="330" t="str">
        <f t="shared" si="81"/>
        <v/>
      </c>
      <c r="AV197" s="379"/>
      <c r="AW197" s="380"/>
      <c r="AX197" s="365"/>
      <c r="AY197" s="340"/>
      <c r="AZ197" s="341"/>
      <c r="BA197" s="111"/>
      <c r="BB197" s="111"/>
      <c r="BC197" s="381"/>
      <c r="BD197" s="382"/>
      <c r="BE197" s="111"/>
      <c r="BF197" s="383"/>
      <c r="BG197" s="384"/>
      <c r="BH197" s="111"/>
      <c r="BI197" s="357"/>
      <c r="BJ197" s="358"/>
      <c r="BK197" s="341"/>
      <c r="BL197" s="331"/>
      <c r="BM197" s="21"/>
      <c r="BN197" s="21"/>
      <c r="BO197" s="21"/>
      <c r="BP197" s="21"/>
      <c r="BQ197" s="21"/>
    </row>
    <row r="198" spans="1:69" ht="15.75" customHeight="1" thickBot="1" x14ac:dyDescent="0.35">
      <c r="A198">
        <f t="shared" si="80"/>
        <v>27</v>
      </c>
      <c r="B198" s="201" t="s">
        <v>22</v>
      </c>
      <c r="C198" s="81">
        <f t="shared" si="61"/>
        <v>45354</v>
      </c>
      <c r="D198" s="396">
        <v>45354</v>
      </c>
      <c r="E198" s="389"/>
      <c r="F198" s="390"/>
      <c r="G198" s="65" t="str">
        <f t="shared" si="62"/>
        <v/>
      </c>
      <c r="H198" s="94"/>
      <c r="I198" s="95"/>
      <c r="J198" s="65" t="str">
        <f t="shared" si="63"/>
        <v/>
      </c>
      <c r="K198" s="94"/>
      <c r="L198" s="95"/>
      <c r="M198" s="65" t="str">
        <f t="shared" si="64"/>
        <v/>
      </c>
      <c r="N198" s="91"/>
      <c r="O198" s="93"/>
      <c r="P198" s="65" t="str">
        <f t="shared" si="65"/>
        <v/>
      </c>
      <c r="Q198" s="91" t="s">
        <v>36</v>
      </c>
      <c r="R198" s="90" t="s">
        <v>237</v>
      </c>
      <c r="S198" s="97" t="str">
        <f t="shared" si="66"/>
        <v/>
      </c>
      <c r="T198" s="22">
        <f t="shared" si="67"/>
        <v>0</v>
      </c>
      <c r="U198" s="17">
        <f t="shared" si="68"/>
        <v>0</v>
      </c>
      <c r="V198" s="17">
        <f t="shared" si="69"/>
        <v>0</v>
      </c>
      <c r="W198" s="55"/>
      <c r="X198" s="55"/>
      <c r="Y198" s="17">
        <f t="shared" si="70"/>
        <v>0</v>
      </c>
      <c r="Z198" s="84">
        <f t="shared" si="71"/>
        <v>0</v>
      </c>
      <c r="AA198" s="89"/>
      <c r="AB198" s="93"/>
      <c r="AC198" s="65" t="str">
        <f t="shared" si="72"/>
        <v/>
      </c>
      <c r="AD198" s="89"/>
      <c r="AE198" s="93"/>
      <c r="AF198" s="65" t="str">
        <f t="shared" si="73"/>
        <v/>
      </c>
      <c r="AG198" s="89"/>
      <c r="AH198" s="93"/>
      <c r="AI198" s="65" t="str">
        <f t="shared" si="83"/>
        <v/>
      </c>
      <c r="AJ198" s="178"/>
      <c r="AK198" s="179"/>
      <c r="AL198" s="97" t="str">
        <f t="shared" si="74"/>
        <v/>
      </c>
      <c r="AM198" s="89"/>
      <c r="AN198" s="93"/>
      <c r="AO198" s="97" t="str">
        <f t="shared" si="79"/>
        <v/>
      </c>
      <c r="AP198" s="89"/>
      <c r="AQ198" s="93"/>
      <c r="AR198" s="97" t="str">
        <f t="shared" si="75"/>
        <v/>
      </c>
      <c r="AS198" s="357"/>
      <c r="AT198" s="328"/>
      <c r="AU198" s="330" t="str">
        <f t="shared" si="81"/>
        <v/>
      </c>
      <c r="AV198" s="379"/>
      <c r="AW198" s="380"/>
      <c r="AX198" s="365"/>
      <c r="AY198" s="340"/>
      <c r="AZ198" s="341"/>
      <c r="BA198" s="111"/>
      <c r="BB198" s="111"/>
      <c r="BC198" s="271"/>
      <c r="BD198" s="356"/>
      <c r="BE198" s="111"/>
      <c r="BF198" s="271"/>
      <c r="BG198" s="356"/>
      <c r="BH198" s="111"/>
      <c r="BI198" s="271"/>
      <c r="BJ198" s="356"/>
      <c r="BK198" s="341"/>
      <c r="BL198" s="331"/>
      <c r="BM198" s="21"/>
      <c r="BN198" s="21"/>
      <c r="BO198" s="21"/>
      <c r="BP198" s="21"/>
      <c r="BQ198" s="21"/>
    </row>
    <row r="199" spans="1:69" ht="15.75" hidden="1" customHeight="1" thickBot="1" x14ac:dyDescent="0.35">
      <c r="A199">
        <f t="shared" si="80"/>
        <v>15</v>
      </c>
      <c r="B199"/>
      <c r="C199" s="81">
        <f t="shared" si="61"/>
        <v>45355</v>
      </c>
      <c r="D199" s="396">
        <v>45355</v>
      </c>
      <c r="E199" s="94"/>
      <c r="F199" s="95"/>
      <c r="G199" s="65" t="str">
        <f t="shared" si="62"/>
        <v/>
      </c>
      <c r="H199" s="94"/>
      <c r="I199" s="95"/>
      <c r="J199" s="65" t="str">
        <f t="shared" si="63"/>
        <v/>
      </c>
      <c r="K199" s="94"/>
      <c r="L199" s="95"/>
      <c r="M199" s="65" t="str">
        <f t="shared" si="64"/>
        <v/>
      </c>
      <c r="N199" s="89"/>
      <c r="O199" s="93"/>
      <c r="P199" s="65" t="str">
        <f t="shared" si="65"/>
        <v/>
      </c>
      <c r="Q199" s="89"/>
      <c r="R199" s="93"/>
      <c r="S199" s="97" t="str">
        <f t="shared" si="66"/>
        <v/>
      </c>
      <c r="T199" s="22">
        <f t="shared" si="67"/>
        <v>0</v>
      </c>
      <c r="U199" s="17">
        <f t="shared" si="68"/>
        <v>0</v>
      </c>
      <c r="V199" s="17">
        <f t="shared" si="69"/>
        <v>0</v>
      </c>
      <c r="W199" s="55"/>
      <c r="X199" s="55"/>
      <c r="Y199" s="17">
        <f t="shared" si="70"/>
        <v>0</v>
      </c>
      <c r="Z199" s="84">
        <f t="shared" si="71"/>
        <v>0</v>
      </c>
      <c r="AA199" s="89"/>
      <c r="AB199" s="93"/>
      <c r="AC199" s="65" t="str">
        <f t="shared" si="72"/>
        <v/>
      </c>
      <c r="AD199" s="89"/>
      <c r="AE199" s="93"/>
      <c r="AF199" s="65" t="str">
        <f t="shared" si="73"/>
        <v/>
      </c>
      <c r="AG199" s="89"/>
      <c r="AH199" s="93"/>
      <c r="AI199" s="65" t="str">
        <f t="shared" si="83"/>
        <v/>
      </c>
      <c r="AJ199" s="178"/>
      <c r="AK199" s="179"/>
      <c r="AL199" s="97" t="str">
        <f t="shared" si="74"/>
        <v/>
      </c>
      <c r="AM199" s="89"/>
      <c r="AN199" s="93"/>
      <c r="AO199" s="97" t="str">
        <f t="shared" si="79"/>
        <v/>
      </c>
      <c r="AP199" s="89"/>
      <c r="AQ199" s="93"/>
      <c r="AR199" s="97" t="str">
        <f t="shared" si="75"/>
        <v/>
      </c>
      <c r="AS199" s="89"/>
      <c r="AT199" s="93"/>
      <c r="AU199" s="330" t="str">
        <f t="shared" si="81"/>
        <v/>
      </c>
      <c r="AV199" s="379"/>
      <c r="AW199" s="380"/>
      <c r="AX199" s="365"/>
      <c r="AY199" s="340"/>
      <c r="AZ199" s="341"/>
      <c r="BA199" s="111"/>
      <c r="BB199" s="111"/>
      <c r="BC199" s="271"/>
      <c r="BD199" s="356"/>
      <c r="BE199" s="111"/>
      <c r="BF199" s="271"/>
      <c r="BG199" s="356"/>
      <c r="BH199" s="111"/>
      <c r="BI199" s="271"/>
      <c r="BJ199" s="356"/>
      <c r="BK199" s="341"/>
      <c r="BL199" s="331"/>
      <c r="BM199" s="21"/>
      <c r="BN199" s="21"/>
      <c r="BO199" s="21"/>
      <c r="BP199" s="21"/>
      <c r="BQ199" s="21"/>
    </row>
    <row r="200" spans="1:69" ht="15.75" hidden="1" customHeight="1" thickBot="1" x14ac:dyDescent="0.35">
      <c r="A200">
        <f t="shared" si="80"/>
        <v>15</v>
      </c>
      <c r="B200"/>
      <c r="C200" s="81">
        <f t="shared" si="61"/>
        <v>45356</v>
      </c>
      <c r="D200" s="396">
        <v>45356</v>
      </c>
      <c r="E200" s="94"/>
      <c r="F200" s="95"/>
      <c r="G200" s="65" t="str">
        <f t="shared" si="62"/>
        <v/>
      </c>
      <c r="H200" s="94"/>
      <c r="I200" s="95"/>
      <c r="J200" s="65" t="str">
        <f t="shared" si="63"/>
        <v/>
      </c>
      <c r="K200" s="94"/>
      <c r="L200" s="95"/>
      <c r="M200" s="65" t="str">
        <f t="shared" si="64"/>
        <v/>
      </c>
      <c r="N200" s="89"/>
      <c r="O200" s="93"/>
      <c r="P200" s="65" t="str">
        <f t="shared" si="65"/>
        <v/>
      </c>
      <c r="Q200" s="89"/>
      <c r="R200" s="93"/>
      <c r="S200" s="97" t="str">
        <f t="shared" si="66"/>
        <v/>
      </c>
      <c r="T200" s="22">
        <f t="shared" si="67"/>
        <v>0</v>
      </c>
      <c r="U200" s="17">
        <f t="shared" si="68"/>
        <v>0</v>
      </c>
      <c r="V200" s="17">
        <f t="shared" si="69"/>
        <v>0</v>
      </c>
      <c r="W200" s="55"/>
      <c r="X200" s="55"/>
      <c r="Y200" s="17">
        <f t="shared" si="70"/>
        <v>0</v>
      </c>
      <c r="Z200" s="84">
        <f t="shared" si="71"/>
        <v>0</v>
      </c>
      <c r="AA200" s="89"/>
      <c r="AB200" s="93"/>
      <c r="AC200" s="65" t="str">
        <f t="shared" si="72"/>
        <v/>
      </c>
      <c r="AD200" s="89"/>
      <c r="AE200" s="93"/>
      <c r="AF200" s="65" t="str">
        <f t="shared" si="73"/>
        <v/>
      </c>
      <c r="AG200" s="89"/>
      <c r="AH200" s="93"/>
      <c r="AI200" s="65" t="str">
        <f t="shared" si="83"/>
        <v/>
      </c>
      <c r="AJ200" s="178"/>
      <c r="AK200" s="179"/>
      <c r="AL200" s="97" t="str">
        <f t="shared" si="74"/>
        <v/>
      </c>
      <c r="AM200" s="89"/>
      <c r="AN200" s="93"/>
      <c r="AO200" s="97" t="str">
        <f t="shared" si="79"/>
        <v/>
      </c>
      <c r="AP200" s="89"/>
      <c r="AQ200" s="93"/>
      <c r="AR200" s="97" t="str">
        <f t="shared" si="75"/>
        <v/>
      </c>
      <c r="AS200" s="89"/>
      <c r="AT200" s="93"/>
      <c r="AU200" s="330" t="str">
        <f t="shared" si="81"/>
        <v/>
      </c>
      <c r="AV200" s="379"/>
      <c r="AW200" s="380"/>
      <c r="AX200" s="365"/>
      <c r="AY200" s="340"/>
      <c r="AZ200" s="341"/>
      <c r="BA200" s="111"/>
      <c r="BB200" s="111"/>
      <c r="BC200" s="271"/>
      <c r="BD200" s="356"/>
      <c r="BE200" s="111"/>
      <c r="BF200" s="271"/>
      <c r="BG200" s="356"/>
      <c r="BH200" s="111"/>
      <c r="BI200" s="271"/>
      <c r="BJ200" s="356"/>
      <c r="BK200" s="341"/>
      <c r="BL200" s="331"/>
      <c r="BM200" s="21"/>
      <c r="BN200" s="21"/>
      <c r="BO200" s="21"/>
      <c r="BP200" s="21"/>
      <c r="BQ200" s="21"/>
    </row>
    <row r="201" spans="1:69" ht="15.75" hidden="1" customHeight="1" thickBot="1" x14ac:dyDescent="0.35">
      <c r="A201" t="e">
        <f t="shared" si="80"/>
        <v>#VALUE!</v>
      </c>
      <c r="B201" s="51" t="s">
        <v>34</v>
      </c>
      <c r="C201" s="81">
        <f t="shared" si="61"/>
        <v>45357</v>
      </c>
      <c r="D201" s="396">
        <v>45357</v>
      </c>
      <c r="E201" s="94"/>
      <c r="F201" s="95"/>
      <c r="G201" s="65" t="str">
        <f t="shared" si="62"/>
        <v/>
      </c>
      <c r="H201" s="94"/>
      <c r="I201" s="95"/>
      <c r="J201" s="65" t="str">
        <f t="shared" si="63"/>
        <v/>
      </c>
      <c r="K201" s="94"/>
      <c r="L201" s="95"/>
      <c r="M201" s="65" t="str">
        <f t="shared" si="64"/>
        <v/>
      </c>
      <c r="N201" s="89"/>
      <c r="O201" s="93"/>
      <c r="P201" s="65" t="str">
        <f t="shared" si="65"/>
        <v/>
      </c>
      <c r="Q201" s="89"/>
      <c r="R201" s="93"/>
      <c r="S201" s="97" t="str">
        <f t="shared" si="66"/>
        <v/>
      </c>
      <c r="T201" s="22">
        <f t="shared" si="67"/>
        <v>0</v>
      </c>
      <c r="U201" s="17">
        <f t="shared" si="68"/>
        <v>0</v>
      </c>
      <c r="V201" s="17">
        <f t="shared" si="69"/>
        <v>0</v>
      </c>
      <c r="W201" s="55"/>
      <c r="X201" s="55"/>
      <c r="Y201" s="17">
        <f t="shared" si="70"/>
        <v>0</v>
      </c>
      <c r="Z201" s="84">
        <f t="shared" si="71"/>
        <v>0</v>
      </c>
      <c r="AA201" s="89"/>
      <c r="AB201" s="93"/>
      <c r="AC201" s="65" t="str">
        <f t="shared" si="72"/>
        <v/>
      </c>
      <c r="AD201" s="89"/>
      <c r="AE201" s="93"/>
      <c r="AF201" s="65" t="str">
        <f t="shared" si="73"/>
        <v/>
      </c>
      <c r="AG201" s="89"/>
      <c r="AH201" s="93"/>
      <c r="AI201" s="65" t="str">
        <f t="shared" si="83"/>
        <v/>
      </c>
      <c r="AJ201" s="178"/>
      <c r="AK201" s="179"/>
      <c r="AL201" s="97" t="str">
        <f t="shared" si="74"/>
        <v/>
      </c>
      <c r="AM201" s="89"/>
      <c r="AN201" s="93"/>
      <c r="AO201" s="97" t="str">
        <f t="shared" si="79"/>
        <v/>
      </c>
      <c r="AP201" s="89"/>
      <c r="AQ201" s="93"/>
      <c r="AR201" s="97" t="str">
        <f t="shared" si="75"/>
        <v/>
      </c>
      <c r="AS201" s="89"/>
      <c r="AT201" s="93"/>
      <c r="AU201" s="330" t="str">
        <f t="shared" si="81"/>
        <v/>
      </c>
      <c r="AV201" s="379"/>
      <c r="AW201" s="380"/>
      <c r="AX201" s="365"/>
      <c r="AY201" s="340"/>
      <c r="AZ201" s="341"/>
      <c r="BA201" s="111"/>
      <c r="BB201" s="111"/>
      <c r="BC201" s="271"/>
      <c r="BD201" s="356"/>
      <c r="BE201" s="111"/>
      <c r="BF201" s="271"/>
      <c r="BG201" s="356"/>
      <c r="BH201" s="111"/>
      <c r="BI201" s="271"/>
      <c r="BJ201" s="356"/>
      <c r="BK201" s="341"/>
      <c r="BL201" s="331"/>
      <c r="BM201" s="21"/>
      <c r="BN201" s="21"/>
      <c r="BO201" s="21"/>
      <c r="BP201" s="21"/>
      <c r="BQ201" s="21"/>
    </row>
    <row r="202" spans="1:69" ht="15.75" hidden="1" customHeight="1" thickBot="1" x14ac:dyDescent="0.35">
      <c r="A202">
        <f t="shared" si="80"/>
        <v>15</v>
      </c>
      <c r="B202"/>
      <c r="C202" s="81">
        <f t="shared" si="61"/>
        <v>45358</v>
      </c>
      <c r="D202" s="396">
        <v>45358</v>
      </c>
      <c r="E202" s="94"/>
      <c r="F202" s="95"/>
      <c r="G202" s="65" t="str">
        <f t="shared" si="62"/>
        <v/>
      </c>
      <c r="H202" s="94"/>
      <c r="I202" s="95"/>
      <c r="J202" s="65" t="str">
        <f t="shared" si="63"/>
        <v/>
      </c>
      <c r="K202" s="94"/>
      <c r="L202" s="95"/>
      <c r="M202" s="65" t="str">
        <f t="shared" si="64"/>
        <v/>
      </c>
      <c r="N202" s="89"/>
      <c r="O202" s="93"/>
      <c r="P202" s="65" t="str">
        <f t="shared" si="65"/>
        <v/>
      </c>
      <c r="Q202" s="89"/>
      <c r="R202" s="93"/>
      <c r="S202" s="97" t="str">
        <f t="shared" si="66"/>
        <v/>
      </c>
      <c r="T202" s="22">
        <f t="shared" si="67"/>
        <v>0</v>
      </c>
      <c r="U202" s="17">
        <f t="shared" si="68"/>
        <v>0</v>
      </c>
      <c r="V202" s="17">
        <f t="shared" si="69"/>
        <v>0</v>
      </c>
      <c r="W202" s="55"/>
      <c r="X202" s="55"/>
      <c r="Y202" s="17">
        <f t="shared" si="70"/>
        <v>0</v>
      </c>
      <c r="Z202" s="84">
        <f t="shared" si="71"/>
        <v>0</v>
      </c>
      <c r="AA202" s="89"/>
      <c r="AB202" s="93"/>
      <c r="AC202" s="65" t="str">
        <f t="shared" si="72"/>
        <v/>
      </c>
      <c r="AD202" s="89"/>
      <c r="AE202" s="93"/>
      <c r="AF202" s="65" t="str">
        <f t="shared" si="73"/>
        <v/>
      </c>
      <c r="AG202" s="89"/>
      <c r="AH202" s="93"/>
      <c r="AI202" s="65" t="str">
        <f t="shared" si="83"/>
        <v/>
      </c>
      <c r="AJ202" s="178"/>
      <c r="AK202" s="179"/>
      <c r="AL202" s="97" t="str">
        <f t="shared" si="74"/>
        <v/>
      </c>
      <c r="AM202" s="89"/>
      <c r="AN202" s="93"/>
      <c r="AO202" s="97" t="str">
        <f t="shared" si="79"/>
        <v/>
      </c>
      <c r="AP202" s="89"/>
      <c r="AQ202" s="93"/>
      <c r="AR202" s="97" t="str">
        <f t="shared" si="75"/>
        <v/>
      </c>
      <c r="AS202" s="89"/>
      <c r="AT202" s="93"/>
      <c r="AU202" s="330" t="str">
        <f t="shared" si="81"/>
        <v/>
      </c>
      <c r="AV202" s="379"/>
      <c r="AW202" s="380"/>
      <c r="AX202" s="365"/>
      <c r="AY202" s="340"/>
      <c r="AZ202" s="341"/>
      <c r="BA202" s="111"/>
      <c r="BB202" s="111"/>
      <c r="BC202" s="271"/>
      <c r="BD202" s="356"/>
      <c r="BE202" s="111"/>
      <c r="BF202" s="271"/>
      <c r="BG202" s="356"/>
      <c r="BH202" s="111"/>
      <c r="BI202" s="271"/>
      <c r="BJ202" s="356"/>
      <c r="BK202" s="341"/>
      <c r="BL202" s="331"/>
      <c r="BM202" s="21"/>
      <c r="BN202" s="21"/>
      <c r="BO202" s="21"/>
      <c r="BP202" s="21"/>
      <c r="BQ202" s="21"/>
    </row>
    <row r="203" spans="1:69" ht="15.75" customHeight="1" thickBot="1" x14ac:dyDescent="0.35">
      <c r="A203">
        <f t="shared" si="80"/>
        <v>28</v>
      </c>
      <c r="B203" s="51" t="s">
        <v>20</v>
      </c>
      <c r="C203" s="8">
        <f t="shared" si="61"/>
        <v>45359</v>
      </c>
      <c r="D203" s="396">
        <v>45359</v>
      </c>
      <c r="E203" s="94"/>
      <c r="F203" s="95"/>
      <c r="G203" s="65" t="str">
        <f t="shared" si="62"/>
        <v/>
      </c>
      <c r="H203" s="94"/>
      <c r="I203" s="95"/>
      <c r="J203" s="65" t="str">
        <f t="shared" si="63"/>
        <v/>
      </c>
      <c r="K203" s="94"/>
      <c r="L203" s="95"/>
      <c r="M203" s="65" t="str">
        <f t="shared" si="64"/>
        <v/>
      </c>
      <c r="N203" s="89"/>
      <c r="O203" s="93"/>
      <c r="P203" s="65" t="str">
        <f t="shared" si="65"/>
        <v/>
      </c>
      <c r="Q203" s="89"/>
      <c r="R203" s="93"/>
      <c r="S203" s="97" t="str">
        <f t="shared" si="66"/>
        <v/>
      </c>
      <c r="T203" s="22">
        <f t="shared" si="67"/>
        <v>0</v>
      </c>
      <c r="U203" s="17">
        <f t="shared" si="68"/>
        <v>0</v>
      </c>
      <c r="V203" s="17">
        <f t="shared" si="69"/>
        <v>0</v>
      </c>
      <c r="W203" s="55"/>
      <c r="X203" s="55"/>
      <c r="Y203" s="17">
        <f t="shared" si="70"/>
        <v>0</v>
      </c>
      <c r="Z203" s="84">
        <f t="shared" si="71"/>
        <v>0</v>
      </c>
      <c r="AA203" s="92"/>
      <c r="AB203" s="90"/>
      <c r="AC203" s="65" t="str">
        <f t="shared" si="72"/>
        <v/>
      </c>
      <c r="AD203" s="89"/>
      <c r="AE203" s="93"/>
      <c r="AF203" s="65" t="str">
        <f t="shared" si="73"/>
        <v/>
      </c>
      <c r="AG203" s="89"/>
      <c r="AH203" s="93"/>
      <c r="AI203" s="65" t="str">
        <f>IF(LEFT(AH203,1)="8",2,"")</f>
        <v/>
      </c>
      <c r="AJ203" s="178"/>
      <c r="AK203" s="179"/>
      <c r="AL203" s="97" t="str">
        <f t="shared" si="74"/>
        <v/>
      </c>
      <c r="AM203" s="92"/>
      <c r="AN203" s="328"/>
      <c r="AO203" s="97" t="str">
        <f t="shared" si="79"/>
        <v/>
      </c>
      <c r="AP203" s="89"/>
      <c r="AQ203" s="93"/>
      <c r="AR203" s="97" t="str">
        <f t="shared" si="75"/>
        <v/>
      </c>
      <c r="AS203" s="89"/>
      <c r="AT203" s="93"/>
      <c r="AU203" s="330" t="str">
        <f t="shared" si="81"/>
        <v/>
      </c>
      <c r="AV203" s="379"/>
      <c r="AW203" s="380"/>
      <c r="AX203" s="365"/>
      <c r="AY203" s="340"/>
      <c r="AZ203" s="341"/>
      <c r="BA203" s="111"/>
      <c r="BB203" s="111"/>
      <c r="BC203" s="271"/>
      <c r="BD203" s="356"/>
      <c r="BE203" s="111"/>
      <c r="BF203" s="271"/>
      <c r="BG203" s="356"/>
      <c r="BH203" s="111"/>
      <c r="BI203" s="271"/>
      <c r="BJ203" s="356"/>
      <c r="BK203" s="341"/>
      <c r="BL203" s="331"/>
      <c r="BM203" s="21"/>
      <c r="BN203" s="21"/>
      <c r="BO203" s="21"/>
      <c r="BP203" s="21"/>
      <c r="BQ203" s="21"/>
    </row>
    <row r="204" spans="1:69" ht="15.75" customHeight="1" thickBot="1" x14ac:dyDescent="0.35">
      <c r="A204">
        <f t="shared" si="80"/>
        <v>28</v>
      </c>
      <c r="B204" s="51" t="s">
        <v>21</v>
      </c>
      <c r="C204" s="8">
        <f t="shared" si="61"/>
        <v>45360</v>
      </c>
      <c r="D204" s="396">
        <v>45360</v>
      </c>
      <c r="E204" s="94"/>
      <c r="F204" s="95"/>
      <c r="G204" s="65" t="str">
        <f t="shared" si="62"/>
        <v/>
      </c>
      <c r="H204" s="94"/>
      <c r="I204" s="170"/>
      <c r="J204" s="65" t="str">
        <f t="shared" si="63"/>
        <v/>
      </c>
      <c r="K204" s="94"/>
      <c r="L204" s="95"/>
      <c r="M204" s="65" t="str">
        <f t="shared" si="64"/>
        <v/>
      </c>
      <c r="N204" s="89"/>
      <c r="O204" s="93"/>
      <c r="P204" s="65" t="str">
        <f t="shared" si="65"/>
        <v/>
      </c>
      <c r="Q204" s="89"/>
      <c r="R204" s="93"/>
      <c r="S204" s="97" t="str">
        <f t="shared" si="66"/>
        <v/>
      </c>
      <c r="T204" s="22">
        <f t="shared" si="67"/>
        <v>0</v>
      </c>
      <c r="U204" s="17">
        <f t="shared" si="68"/>
        <v>0</v>
      </c>
      <c r="V204" s="17">
        <f t="shared" si="69"/>
        <v>0</v>
      </c>
      <c r="W204" s="55"/>
      <c r="X204" s="55"/>
      <c r="Y204" s="17">
        <f t="shared" si="70"/>
        <v>0</v>
      </c>
      <c r="Z204" s="84">
        <f t="shared" si="71"/>
        <v>0</v>
      </c>
      <c r="AA204" s="89"/>
      <c r="AB204" s="93"/>
      <c r="AC204" s="65" t="str">
        <f t="shared" si="72"/>
        <v/>
      </c>
      <c r="AD204" s="89"/>
      <c r="AE204" s="93"/>
      <c r="AF204" s="65" t="str">
        <f t="shared" si="73"/>
        <v/>
      </c>
      <c r="AG204" s="89"/>
      <c r="AH204" s="93"/>
      <c r="AI204" s="65" t="str">
        <f t="shared" ref="AI204:AI216" si="85">IF(LEFT(AH204,1)="8",2,"")</f>
        <v/>
      </c>
      <c r="AJ204" s="178"/>
      <c r="AK204" s="179"/>
      <c r="AL204" s="97" t="str">
        <f t="shared" si="74"/>
        <v/>
      </c>
      <c r="AM204" s="89"/>
      <c r="AN204" s="93"/>
      <c r="AO204" s="97" t="str">
        <f t="shared" si="79"/>
        <v/>
      </c>
      <c r="AP204" s="89"/>
      <c r="AQ204" s="93"/>
      <c r="AR204" s="97" t="str">
        <f t="shared" si="75"/>
        <v/>
      </c>
      <c r="AS204" s="89"/>
      <c r="AT204" s="93"/>
      <c r="AU204" s="330" t="str">
        <f t="shared" si="81"/>
        <v/>
      </c>
      <c r="AV204" s="379"/>
      <c r="AW204" s="380"/>
      <c r="AX204" s="365"/>
      <c r="AY204" s="340"/>
      <c r="AZ204" s="341"/>
      <c r="BA204" s="151"/>
      <c r="BB204" s="151"/>
      <c r="BC204" s="271"/>
      <c r="BD204" s="356"/>
      <c r="BE204" s="111"/>
      <c r="BF204" s="381"/>
      <c r="BG204" s="382"/>
      <c r="BH204" s="111"/>
      <c r="BI204" s="357"/>
      <c r="BJ204" s="358"/>
      <c r="BK204" s="341"/>
      <c r="BL204" s="331"/>
      <c r="BM204" s="21"/>
      <c r="BN204" s="21"/>
      <c r="BO204" s="21"/>
      <c r="BP204" s="21"/>
      <c r="BQ204" s="21"/>
    </row>
    <row r="205" spans="1:69" ht="15.75" customHeight="1" thickBot="1" x14ac:dyDescent="0.35">
      <c r="A205">
        <f t="shared" si="80"/>
        <v>28</v>
      </c>
      <c r="B205" s="51" t="s">
        <v>22</v>
      </c>
      <c r="C205" s="8">
        <f t="shared" si="61"/>
        <v>45361</v>
      </c>
      <c r="D205" s="396">
        <v>45361</v>
      </c>
      <c r="E205" s="94"/>
      <c r="F205" s="95"/>
      <c r="G205" s="65" t="str">
        <f t="shared" si="62"/>
        <v/>
      </c>
      <c r="H205" s="94"/>
      <c r="I205" s="95"/>
      <c r="J205" s="65" t="str">
        <f t="shared" si="63"/>
        <v/>
      </c>
      <c r="K205" s="94"/>
      <c r="L205" s="95"/>
      <c r="M205" s="65" t="str">
        <f t="shared" si="64"/>
        <v/>
      </c>
      <c r="N205" s="89"/>
      <c r="O205" s="93"/>
      <c r="P205" s="65" t="str">
        <f t="shared" si="65"/>
        <v/>
      </c>
      <c r="Q205" s="89"/>
      <c r="R205" s="93"/>
      <c r="S205" s="97" t="str">
        <f t="shared" si="66"/>
        <v/>
      </c>
      <c r="T205" s="22">
        <f t="shared" si="67"/>
        <v>0</v>
      </c>
      <c r="U205" s="17">
        <f t="shared" si="68"/>
        <v>0</v>
      </c>
      <c r="V205" s="17">
        <f t="shared" si="69"/>
        <v>0</v>
      </c>
      <c r="W205" s="55"/>
      <c r="X205" s="55"/>
      <c r="Y205" s="17">
        <f t="shared" si="70"/>
        <v>0</v>
      </c>
      <c r="Z205" s="84">
        <f t="shared" si="71"/>
        <v>0</v>
      </c>
      <c r="AA205" s="89"/>
      <c r="AB205" s="93"/>
      <c r="AC205" s="65" t="str">
        <f t="shared" si="72"/>
        <v/>
      </c>
      <c r="AD205" s="89"/>
      <c r="AE205" s="90"/>
      <c r="AF205" s="65" t="str">
        <f t="shared" si="73"/>
        <v/>
      </c>
      <c r="AG205" s="89"/>
      <c r="AH205" s="93"/>
      <c r="AI205" s="65" t="str">
        <f t="shared" si="85"/>
        <v/>
      </c>
      <c r="AJ205" s="178"/>
      <c r="AK205" s="179"/>
      <c r="AL205" s="97" t="str">
        <f t="shared" si="74"/>
        <v/>
      </c>
      <c r="AM205" s="89"/>
      <c r="AN205" s="93"/>
      <c r="AO205" s="97" t="str">
        <f t="shared" si="79"/>
        <v/>
      </c>
      <c r="AP205" s="89"/>
      <c r="AQ205" s="93"/>
      <c r="AR205" s="97" t="str">
        <f t="shared" si="75"/>
        <v/>
      </c>
      <c r="AS205" s="89"/>
      <c r="AT205" s="93"/>
      <c r="AU205" s="330" t="str">
        <f t="shared" si="81"/>
        <v/>
      </c>
      <c r="AV205" s="379"/>
      <c r="AW205" s="380"/>
      <c r="AX205" s="365"/>
      <c r="AY205" s="340"/>
      <c r="AZ205" s="341"/>
      <c r="BA205" s="111"/>
      <c r="BB205" s="111"/>
      <c r="BC205" s="381"/>
      <c r="BD205" s="382"/>
      <c r="BE205" s="111"/>
      <c r="BF205" s="271"/>
      <c r="BG205" s="356"/>
      <c r="BH205" s="111"/>
      <c r="BI205" s="271"/>
      <c r="BJ205" s="356"/>
      <c r="BK205" s="341"/>
      <c r="BL205" s="331"/>
      <c r="BM205" s="21"/>
      <c r="BN205" s="21"/>
      <c r="BO205" s="21"/>
      <c r="BP205" s="21"/>
      <c r="BQ205" s="21"/>
    </row>
    <row r="206" spans="1:69" ht="15.75" hidden="1" customHeight="1" thickBot="1" x14ac:dyDescent="0.35">
      <c r="A206">
        <f t="shared" si="80"/>
        <v>16</v>
      </c>
      <c r="B206"/>
      <c r="C206" s="81">
        <f t="shared" si="61"/>
        <v>45362</v>
      </c>
      <c r="D206" s="62">
        <v>45362</v>
      </c>
      <c r="E206" s="94"/>
      <c r="F206" s="95"/>
      <c r="G206" s="65" t="str">
        <f t="shared" si="62"/>
        <v/>
      </c>
      <c r="H206" s="94"/>
      <c r="I206" s="95"/>
      <c r="J206" s="65" t="str">
        <f t="shared" si="63"/>
        <v/>
      </c>
      <c r="K206" s="94"/>
      <c r="L206" s="95"/>
      <c r="M206" s="65" t="str">
        <f t="shared" si="64"/>
        <v/>
      </c>
      <c r="N206" s="89"/>
      <c r="O206" s="93"/>
      <c r="P206" s="65" t="str">
        <f t="shared" si="65"/>
        <v/>
      </c>
      <c r="Q206" s="89"/>
      <c r="R206" s="93"/>
      <c r="S206" s="97" t="str">
        <f t="shared" si="66"/>
        <v/>
      </c>
      <c r="T206" s="22">
        <f t="shared" si="67"/>
        <v>0</v>
      </c>
      <c r="U206" s="17">
        <f t="shared" si="68"/>
        <v>0</v>
      </c>
      <c r="V206" s="17">
        <f t="shared" si="69"/>
        <v>0</v>
      </c>
      <c r="W206" s="55"/>
      <c r="X206" s="55"/>
      <c r="Y206" s="17">
        <f t="shared" si="70"/>
        <v>0</v>
      </c>
      <c r="Z206" s="84">
        <f t="shared" si="71"/>
        <v>0</v>
      </c>
      <c r="AA206" s="89"/>
      <c r="AB206" s="93"/>
      <c r="AC206" s="65" t="str">
        <f t="shared" si="72"/>
        <v/>
      </c>
      <c r="AD206" s="89"/>
      <c r="AE206" s="93"/>
      <c r="AF206" s="65" t="str">
        <f t="shared" si="73"/>
        <v/>
      </c>
      <c r="AG206" s="89"/>
      <c r="AH206" s="93"/>
      <c r="AI206" s="65" t="str">
        <f t="shared" si="85"/>
        <v/>
      </c>
      <c r="AJ206" s="178"/>
      <c r="AK206" s="179"/>
      <c r="AL206" s="97" t="str">
        <f t="shared" si="74"/>
        <v/>
      </c>
      <c r="AM206" s="89"/>
      <c r="AN206" s="93"/>
      <c r="AO206" s="97" t="str">
        <f t="shared" si="79"/>
        <v/>
      </c>
      <c r="AP206" s="89"/>
      <c r="AQ206" s="93"/>
      <c r="AR206" s="97" t="str">
        <f t="shared" si="75"/>
        <v/>
      </c>
      <c r="AS206" s="89"/>
      <c r="AT206" s="93"/>
      <c r="AU206" s="330" t="str">
        <f t="shared" si="81"/>
        <v/>
      </c>
      <c r="AV206" s="379"/>
      <c r="AW206" s="380"/>
      <c r="AX206" s="365"/>
      <c r="AY206" s="340"/>
      <c r="AZ206" s="341"/>
      <c r="BA206" s="111"/>
      <c r="BB206" s="111"/>
      <c r="BC206" s="271"/>
      <c r="BD206" s="356"/>
      <c r="BE206" s="111"/>
      <c r="BF206" s="271"/>
      <c r="BG206" s="356"/>
      <c r="BH206" s="111"/>
      <c r="BI206" s="271"/>
      <c r="BJ206" s="356"/>
      <c r="BK206" s="341"/>
      <c r="BL206" s="331"/>
      <c r="BM206" s="21"/>
      <c r="BN206" s="21"/>
      <c r="BO206" s="21"/>
      <c r="BP206" s="21"/>
      <c r="BQ206" s="21"/>
    </row>
    <row r="207" spans="1:69" ht="15.75" hidden="1" customHeight="1" thickBot="1" x14ac:dyDescent="0.35">
      <c r="A207">
        <f t="shared" si="80"/>
        <v>16</v>
      </c>
      <c r="B207"/>
      <c r="C207" s="81">
        <f t="shared" ref="C207:C270" si="86">D207</f>
        <v>45363</v>
      </c>
      <c r="D207" s="62">
        <v>45363</v>
      </c>
      <c r="E207" s="94"/>
      <c r="F207" s="95"/>
      <c r="G207" s="65" t="str">
        <f t="shared" ref="G207:G270" si="87">IF(LEFT(F207,1)="1",123,"")</f>
        <v/>
      </c>
      <c r="H207" s="94"/>
      <c r="I207" s="95"/>
      <c r="J207" s="65" t="str">
        <f t="shared" ref="J207:J270" si="88">IF(LEFT(I207,1)="2",123,"")</f>
        <v/>
      </c>
      <c r="K207" s="94"/>
      <c r="L207" s="95"/>
      <c r="M207" s="65" t="str">
        <f t="shared" ref="M207:M270" si="89">IF(LEFT(L207,1)="3",1,"")</f>
        <v/>
      </c>
      <c r="N207" s="89"/>
      <c r="O207" s="93"/>
      <c r="P207" s="65" t="str">
        <f t="shared" ref="P207:P270" si="90">IF(LEFT(O207,1)="5",1,"")</f>
        <v/>
      </c>
      <c r="Q207" s="89"/>
      <c r="R207" s="93"/>
      <c r="S207" s="97" t="str">
        <f t="shared" ref="S207:S270" si="91">IF(LEFT(R207,1)="4",3,"")</f>
        <v/>
      </c>
      <c r="T207" s="22">
        <f t="shared" ref="T207:T270" si="92">IF(M207&lt;&gt;"",1,0)+IF(P207&lt;&gt;"",1,0)+IF(S207&lt;&gt;"",1,0)</f>
        <v>0</v>
      </c>
      <c r="U207" s="17">
        <f t="shared" ref="U207:U254" si="93">IF(AC207&lt;&gt;"",1,0)+IF(AI207&lt;&gt;"",1,0)+IF(AU207&lt;&gt;"",1,0)+IF(AL207&lt;&gt;"",1,0)+IF(AO207&lt;&gt;"",1,0)+IF(AR207&lt;&gt;"",1,0)+IF(AF207&lt;&gt;"",1,0)</f>
        <v>0</v>
      </c>
      <c r="V207" s="17">
        <f t="shared" ref="V207:V270" si="94">T207+U207</f>
        <v>0</v>
      </c>
      <c r="W207" s="55"/>
      <c r="X207" s="55"/>
      <c r="Y207" s="17">
        <f t="shared" ref="Y207:Y270" si="95">IF(AC207&lt;&gt;"",1,0)+IF(AI207&lt;&gt;"",1,0)+IF(AU207&lt;&gt;"",1,0)+IF(AL207&lt;&gt;"",1,0)+IF(AO207&lt;&gt;"",1,0)+IF(AR207&lt;&gt;"",1,0)+IF(AF207&lt;&gt;"",1,0)</f>
        <v>0</v>
      </c>
      <c r="Z207" s="84">
        <f t="shared" ref="Z207:Z270" si="96">IF(G207&lt;&gt;"",1,0)+IF(J207&lt;&gt;"",1,0)+IF(AR207&lt;&gt;"",1,0)</f>
        <v>0</v>
      </c>
      <c r="AA207" s="89"/>
      <c r="AB207" s="93"/>
      <c r="AC207" s="65" t="str">
        <f t="shared" ref="AC207:AC270" si="97">IF(LEFT(AB207,1)="6",3,"")</f>
        <v/>
      </c>
      <c r="AD207" s="89"/>
      <c r="AE207" s="93"/>
      <c r="AF207" s="65" t="str">
        <f t="shared" ref="AF207:AF270" si="98">IF(LEFT(AE207,1)="7",1,"")</f>
        <v/>
      </c>
      <c r="AG207" s="89"/>
      <c r="AH207" s="93"/>
      <c r="AI207" s="65" t="str">
        <f t="shared" si="85"/>
        <v/>
      </c>
      <c r="AJ207" s="178"/>
      <c r="AK207" s="179"/>
      <c r="AL207" s="97" t="str">
        <f t="shared" ref="AL207:AL270" si="99">IF(LEFT(AK207,1)="9",2,"")</f>
        <v/>
      </c>
      <c r="AM207" s="89"/>
      <c r="AN207" s="93"/>
      <c r="AO207" s="97" t="str">
        <f t="shared" si="79"/>
        <v/>
      </c>
      <c r="AP207" s="89"/>
      <c r="AQ207" s="93"/>
      <c r="AR207" s="97" t="str">
        <f t="shared" ref="AR207:AR254" si="100">IF(LEFT(AQ207,2)="P3",2,"")</f>
        <v/>
      </c>
      <c r="AS207" s="89"/>
      <c r="AT207" s="93"/>
      <c r="AU207" s="330" t="str">
        <f t="shared" ref="AU207:AU270" si="101">IF(LEFT(AT207,2)="P4",1,"")</f>
        <v/>
      </c>
      <c r="AV207" s="379"/>
      <c r="AW207" s="380"/>
      <c r="AX207" s="365"/>
      <c r="AY207" s="340"/>
      <c r="AZ207" s="341"/>
      <c r="BA207" s="111"/>
      <c r="BB207" s="111"/>
      <c r="BC207" s="271"/>
      <c r="BD207" s="356"/>
      <c r="BE207" s="111"/>
      <c r="BF207" s="271"/>
      <c r="BG207" s="356"/>
      <c r="BH207" s="111"/>
      <c r="BI207" s="271"/>
      <c r="BJ207" s="356"/>
      <c r="BK207" s="341"/>
      <c r="BL207" s="331"/>
      <c r="BM207" s="21"/>
      <c r="BN207" s="21"/>
      <c r="BO207" s="21"/>
      <c r="BP207" s="21"/>
      <c r="BQ207" s="21"/>
    </row>
    <row r="208" spans="1:69" ht="15.75" hidden="1" customHeight="1" thickBot="1" x14ac:dyDescent="0.35">
      <c r="A208" t="e">
        <f t="shared" si="80"/>
        <v>#VALUE!</v>
      </c>
      <c r="B208" s="200" t="s">
        <v>34</v>
      </c>
      <c r="C208" s="81">
        <f t="shared" si="86"/>
        <v>45364</v>
      </c>
      <c r="D208" s="62">
        <v>45364</v>
      </c>
      <c r="E208" s="94"/>
      <c r="F208" s="95"/>
      <c r="G208" s="65" t="str">
        <f t="shared" si="87"/>
        <v/>
      </c>
      <c r="H208" s="94"/>
      <c r="I208" s="95"/>
      <c r="J208" s="65" t="str">
        <f t="shared" si="88"/>
        <v/>
      </c>
      <c r="K208" s="94"/>
      <c r="L208" s="95"/>
      <c r="M208" s="65" t="str">
        <f t="shared" si="89"/>
        <v/>
      </c>
      <c r="N208" s="89"/>
      <c r="O208" s="93"/>
      <c r="P208" s="65" t="str">
        <f t="shared" si="90"/>
        <v/>
      </c>
      <c r="Q208" s="89"/>
      <c r="R208" s="93"/>
      <c r="S208" s="97" t="str">
        <f t="shared" si="91"/>
        <v/>
      </c>
      <c r="T208" s="22">
        <f t="shared" si="92"/>
        <v>0</v>
      </c>
      <c r="U208" s="17">
        <f t="shared" si="93"/>
        <v>0</v>
      </c>
      <c r="V208" s="17">
        <f t="shared" si="94"/>
        <v>0</v>
      </c>
      <c r="W208" s="55"/>
      <c r="X208" s="55"/>
      <c r="Y208" s="17">
        <f t="shared" si="95"/>
        <v>0</v>
      </c>
      <c r="Z208" s="84">
        <f t="shared" si="96"/>
        <v>0</v>
      </c>
      <c r="AA208" s="89"/>
      <c r="AB208" s="93"/>
      <c r="AC208" s="65" t="str">
        <f t="shared" si="97"/>
        <v/>
      </c>
      <c r="AD208" s="89"/>
      <c r="AE208" s="93"/>
      <c r="AF208" s="65" t="str">
        <f t="shared" si="98"/>
        <v/>
      </c>
      <c r="AG208" s="89"/>
      <c r="AH208" s="93"/>
      <c r="AI208" s="65" t="str">
        <f t="shared" si="85"/>
        <v/>
      </c>
      <c r="AJ208" s="178"/>
      <c r="AK208" s="179"/>
      <c r="AL208" s="97" t="str">
        <f t="shared" si="99"/>
        <v/>
      </c>
      <c r="AM208" s="89"/>
      <c r="AN208" s="93"/>
      <c r="AO208" s="97" t="str">
        <f t="shared" ref="AO208:AO271" si="102">IF(LEFT(AN208,2)="10",2,"")</f>
        <v/>
      </c>
      <c r="AP208" s="89"/>
      <c r="AQ208" s="93"/>
      <c r="AR208" s="97" t="str">
        <f t="shared" si="100"/>
        <v/>
      </c>
      <c r="AS208" s="89"/>
      <c r="AT208" s="93"/>
      <c r="AU208" s="330" t="str">
        <f t="shared" si="101"/>
        <v/>
      </c>
      <c r="AV208" s="379"/>
      <c r="AW208" s="380"/>
      <c r="AX208" s="365"/>
      <c r="AY208" s="340"/>
      <c r="AZ208" s="341"/>
      <c r="BA208" s="111"/>
      <c r="BB208" s="111"/>
      <c r="BC208" s="271"/>
      <c r="BD208" s="356"/>
      <c r="BE208" s="111"/>
      <c r="BF208" s="271"/>
      <c r="BG208" s="356"/>
      <c r="BH208" s="111"/>
      <c r="BI208" s="271"/>
      <c r="BJ208" s="356"/>
      <c r="BK208" s="341"/>
      <c r="BL208" s="331"/>
      <c r="BM208" s="21"/>
      <c r="BN208" s="21"/>
      <c r="BO208" s="21"/>
      <c r="BP208" s="21"/>
      <c r="BQ208" s="21"/>
    </row>
    <row r="209" spans="1:69" ht="15.75" hidden="1" customHeight="1" thickBot="1" x14ac:dyDescent="0.35">
      <c r="A209">
        <f t="shared" si="80"/>
        <v>16</v>
      </c>
      <c r="B209"/>
      <c r="C209" s="81">
        <f t="shared" si="86"/>
        <v>45365</v>
      </c>
      <c r="D209" s="62">
        <v>45365</v>
      </c>
      <c r="E209" s="94"/>
      <c r="F209" s="95"/>
      <c r="G209" s="65" t="str">
        <f t="shared" si="87"/>
        <v/>
      </c>
      <c r="H209" s="94"/>
      <c r="I209" s="95"/>
      <c r="J209" s="65" t="str">
        <f t="shared" si="88"/>
        <v/>
      </c>
      <c r="K209" s="94"/>
      <c r="L209" s="95"/>
      <c r="M209" s="65" t="str">
        <f t="shared" si="89"/>
        <v/>
      </c>
      <c r="N209" s="89"/>
      <c r="O209" s="93"/>
      <c r="P209" s="65" t="str">
        <f t="shared" si="90"/>
        <v/>
      </c>
      <c r="Q209" s="89"/>
      <c r="R209" s="93"/>
      <c r="S209" s="97" t="str">
        <f t="shared" si="91"/>
        <v/>
      </c>
      <c r="T209" s="22">
        <f t="shared" si="92"/>
        <v>0</v>
      </c>
      <c r="U209" s="17">
        <f t="shared" si="93"/>
        <v>0</v>
      </c>
      <c r="V209" s="17">
        <f t="shared" si="94"/>
        <v>0</v>
      </c>
      <c r="W209" s="55"/>
      <c r="X209" s="55"/>
      <c r="Y209" s="17">
        <f t="shared" si="95"/>
        <v>0</v>
      </c>
      <c r="Z209" s="84">
        <f t="shared" si="96"/>
        <v>0</v>
      </c>
      <c r="AA209" s="89"/>
      <c r="AB209" s="93"/>
      <c r="AC209" s="65" t="str">
        <f t="shared" si="97"/>
        <v/>
      </c>
      <c r="AD209" s="89"/>
      <c r="AE209" s="93"/>
      <c r="AF209" s="65" t="str">
        <f t="shared" si="98"/>
        <v/>
      </c>
      <c r="AG209" s="89"/>
      <c r="AH209" s="93"/>
      <c r="AI209" s="65" t="str">
        <f t="shared" si="85"/>
        <v/>
      </c>
      <c r="AJ209" s="178"/>
      <c r="AK209" s="179"/>
      <c r="AL209" s="97" t="str">
        <f t="shared" si="99"/>
        <v/>
      </c>
      <c r="AM209" s="89"/>
      <c r="AN209" s="93"/>
      <c r="AO209" s="97" t="str">
        <f t="shared" si="102"/>
        <v/>
      </c>
      <c r="AP209" s="89"/>
      <c r="AQ209" s="93"/>
      <c r="AR209" s="97" t="str">
        <f t="shared" si="100"/>
        <v/>
      </c>
      <c r="AS209" s="89"/>
      <c r="AT209" s="93"/>
      <c r="AU209" s="330" t="str">
        <f t="shared" si="101"/>
        <v/>
      </c>
      <c r="AV209" s="379"/>
      <c r="AW209" s="380"/>
      <c r="AX209" s="365"/>
      <c r="AY209" s="340"/>
      <c r="AZ209" s="341"/>
      <c r="BA209" s="111"/>
      <c r="BB209" s="111"/>
      <c r="BC209" s="271"/>
      <c r="BD209" s="356"/>
      <c r="BE209" s="111"/>
      <c r="BF209" s="271"/>
      <c r="BG209" s="356"/>
      <c r="BH209" s="111"/>
      <c r="BI209" s="271"/>
      <c r="BJ209" s="356"/>
      <c r="BK209" s="341"/>
      <c r="BL209" s="331"/>
      <c r="BM209" s="21"/>
      <c r="BN209" s="21"/>
      <c r="BO209" s="21"/>
      <c r="BP209" s="21"/>
      <c r="BQ209" s="21"/>
    </row>
    <row r="210" spans="1:69" ht="15.75" customHeight="1" thickBot="1" x14ac:dyDescent="0.35">
      <c r="A210">
        <f t="shared" si="80"/>
        <v>29</v>
      </c>
      <c r="B210" s="201" t="s">
        <v>20</v>
      </c>
      <c r="C210" s="81">
        <f t="shared" si="86"/>
        <v>45366</v>
      </c>
      <c r="D210" s="62">
        <v>45366</v>
      </c>
      <c r="E210" s="94"/>
      <c r="F210" s="95"/>
      <c r="G210" s="65" t="str">
        <f t="shared" si="87"/>
        <v/>
      </c>
      <c r="H210" s="94"/>
      <c r="I210" s="95"/>
      <c r="J210" s="65" t="str">
        <f t="shared" si="88"/>
        <v/>
      </c>
      <c r="K210" s="96"/>
      <c r="L210" s="95"/>
      <c r="M210" s="65" t="str">
        <f t="shared" si="89"/>
        <v/>
      </c>
      <c r="N210" s="92"/>
      <c r="O210" s="90"/>
      <c r="P210" s="65" t="str">
        <f t="shared" si="90"/>
        <v/>
      </c>
      <c r="Q210" s="92" t="s">
        <v>24</v>
      </c>
      <c r="R210" s="386" t="s">
        <v>25</v>
      </c>
      <c r="S210" s="97">
        <f t="shared" si="91"/>
        <v>3</v>
      </c>
      <c r="T210" s="22">
        <f t="shared" si="92"/>
        <v>1</v>
      </c>
      <c r="U210" s="17">
        <f t="shared" si="93"/>
        <v>2</v>
      </c>
      <c r="V210" s="17">
        <f t="shared" si="94"/>
        <v>3</v>
      </c>
      <c r="W210" s="55"/>
      <c r="X210" s="55"/>
      <c r="Y210" s="17">
        <f t="shared" si="95"/>
        <v>2</v>
      </c>
      <c r="Z210" s="84">
        <f t="shared" si="96"/>
        <v>0</v>
      </c>
      <c r="AA210" s="92" t="s">
        <v>24</v>
      </c>
      <c r="AB210" s="328" t="s">
        <v>290</v>
      </c>
      <c r="AC210" s="65">
        <f t="shared" si="97"/>
        <v>3</v>
      </c>
      <c r="AD210" s="89"/>
      <c r="AE210" s="93"/>
      <c r="AF210" s="65" t="str">
        <f t="shared" si="98"/>
        <v/>
      </c>
      <c r="AG210" s="92"/>
      <c r="AH210" s="93"/>
      <c r="AI210" s="65" t="str">
        <f t="shared" si="85"/>
        <v/>
      </c>
      <c r="AJ210" s="259" t="s">
        <v>24</v>
      </c>
      <c r="AK210" s="299" t="s">
        <v>370</v>
      </c>
      <c r="AL210" s="97">
        <f t="shared" si="99"/>
        <v>2</v>
      </c>
      <c r="AM210" s="89"/>
      <c r="AN210" s="93"/>
      <c r="AO210" s="97" t="str">
        <f t="shared" si="102"/>
        <v/>
      </c>
      <c r="AP210" s="89"/>
      <c r="AQ210" s="93"/>
      <c r="AR210" s="97" t="str">
        <f t="shared" si="100"/>
        <v/>
      </c>
      <c r="AS210" s="89"/>
      <c r="AT210" s="93"/>
      <c r="AU210" s="330" t="str">
        <f t="shared" si="101"/>
        <v/>
      </c>
      <c r="AV210" s="379"/>
      <c r="AW210" s="380"/>
      <c r="AX210" s="365"/>
      <c r="AY210" s="340"/>
      <c r="AZ210" s="341"/>
      <c r="BA210" s="111"/>
      <c r="BB210" s="111"/>
      <c r="BC210" s="271"/>
      <c r="BD210" s="356"/>
      <c r="BE210" s="111"/>
      <c r="BF210" s="271"/>
      <c r="BG210" s="356"/>
      <c r="BH210" s="111"/>
      <c r="BI210" s="271"/>
      <c r="BJ210" s="356"/>
      <c r="BK210" s="341"/>
      <c r="BL210" s="331"/>
      <c r="BM210" s="21"/>
      <c r="BN210" s="21"/>
      <c r="BO210" s="21"/>
      <c r="BP210" s="21"/>
      <c r="BQ210" s="21"/>
    </row>
    <row r="211" spans="1:69" ht="15.75" customHeight="1" thickBot="1" x14ac:dyDescent="0.35">
      <c r="A211">
        <f t="shared" si="80"/>
        <v>29</v>
      </c>
      <c r="B211" s="201" t="s">
        <v>21</v>
      </c>
      <c r="C211" s="81">
        <f t="shared" si="86"/>
        <v>45367</v>
      </c>
      <c r="D211" s="62">
        <v>45367</v>
      </c>
      <c r="E211" s="391"/>
      <c r="F211" s="392"/>
      <c r="G211" s="65" t="str">
        <f t="shared" si="87"/>
        <v/>
      </c>
      <c r="H211" s="94"/>
      <c r="I211" s="95"/>
      <c r="J211" s="65" t="str">
        <f t="shared" si="88"/>
        <v/>
      </c>
      <c r="K211" s="94"/>
      <c r="L211" s="95"/>
      <c r="M211" s="65" t="str">
        <f t="shared" si="89"/>
        <v/>
      </c>
      <c r="N211" s="89"/>
      <c r="O211" s="93"/>
      <c r="P211" s="65" t="str">
        <f t="shared" si="90"/>
        <v/>
      </c>
      <c r="Q211" s="89"/>
      <c r="R211" s="93"/>
      <c r="S211" s="97" t="str">
        <f t="shared" si="91"/>
        <v/>
      </c>
      <c r="T211" s="22">
        <f t="shared" si="92"/>
        <v>0</v>
      </c>
      <c r="U211" s="17">
        <f t="shared" si="93"/>
        <v>0</v>
      </c>
      <c r="V211" s="17">
        <f t="shared" si="94"/>
        <v>0</v>
      </c>
      <c r="W211" s="55"/>
      <c r="X211" s="55"/>
      <c r="Y211" s="17">
        <f t="shared" si="95"/>
        <v>0</v>
      </c>
      <c r="Z211" s="84">
        <f t="shared" si="96"/>
        <v>0</v>
      </c>
      <c r="AA211" s="89"/>
      <c r="AB211" s="90"/>
      <c r="AC211" s="65" t="str">
        <f t="shared" si="97"/>
        <v/>
      </c>
      <c r="AD211" s="89" t="s">
        <v>29</v>
      </c>
      <c r="AE211" s="93" t="s">
        <v>339</v>
      </c>
      <c r="AF211" s="65" t="str">
        <f t="shared" si="98"/>
        <v/>
      </c>
      <c r="AG211" s="89"/>
      <c r="AH211" s="93"/>
      <c r="AI211" s="65" t="str">
        <f t="shared" si="85"/>
        <v/>
      </c>
      <c r="AJ211" s="178"/>
      <c r="AK211" s="179"/>
      <c r="AL211" s="97" t="str">
        <f t="shared" si="99"/>
        <v/>
      </c>
      <c r="AM211" s="89"/>
      <c r="AN211" s="93"/>
      <c r="AO211" s="97" t="str">
        <f t="shared" si="102"/>
        <v/>
      </c>
      <c r="AP211" s="89"/>
      <c r="AQ211" s="93"/>
      <c r="AR211" s="97" t="str">
        <f t="shared" si="100"/>
        <v/>
      </c>
      <c r="AS211" s="89" t="s">
        <v>362</v>
      </c>
      <c r="AT211" s="93" t="s">
        <v>434</v>
      </c>
      <c r="AU211" s="330" t="str">
        <f t="shared" si="101"/>
        <v/>
      </c>
      <c r="AV211" s="377"/>
      <c r="AW211" s="378"/>
      <c r="AX211" s="365"/>
      <c r="AY211" s="340"/>
      <c r="AZ211" s="341"/>
      <c r="BA211" s="111"/>
      <c r="BB211" s="111"/>
      <c r="BC211" s="383"/>
      <c r="BD211" s="384"/>
      <c r="BE211" s="111"/>
      <c r="BF211" s="383"/>
      <c r="BG211" s="384"/>
      <c r="BH211" s="111"/>
      <c r="BI211" s="271"/>
      <c r="BJ211" s="356"/>
      <c r="BK211" s="341"/>
      <c r="BL211" s="331"/>
      <c r="BM211" s="21"/>
      <c r="BN211" s="21"/>
      <c r="BO211" s="21"/>
      <c r="BP211" s="21"/>
      <c r="BQ211" s="21"/>
    </row>
    <row r="212" spans="1:69" ht="15.75" customHeight="1" thickBot="1" x14ac:dyDescent="0.35">
      <c r="A212">
        <f t="shared" si="80"/>
        <v>29</v>
      </c>
      <c r="B212" s="201" t="s">
        <v>22</v>
      </c>
      <c r="C212" s="81">
        <f t="shared" si="86"/>
        <v>45368</v>
      </c>
      <c r="D212" s="62">
        <v>45368</v>
      </c>
      <c r="E212" s="94"/>
      <c r="F212" s="95"/>
      <c r="G212" s="65" t="str">
        <f t="shared" si="87"/>
        <v/>
      </c>
      <c r="H212" s="96"/>
      <c r="I212" s="95"/>
      <c r="J212" s="65" t="str">
        <f t="shared" si="88"/>
        <v/>
      </c>
      <c r="K212" s="94"/>
      <c r="L212" s="95"/>
      <c r="M212" s="65" t="str">
        <f t="shared" si="89"/>
        <v/>
      </c>
      <c r="N212" s="89" t="s">
        <v>40</v>
      </c>
      <c r="O212" s="93" t="s">
        <v>218</v>
      </c>
      <c r="P212" s="65" t="str">
        <f t="shared" si="90"/>
        <v/>
      </c>
      <c r="Q212" s="89"/>
      <c r="R212" s="93"/>
      <c r="S212" s="97" t="str">
        <f t="shared" si="91"/>
        <v/>
      </c>
      <c r="T212" s="22">
        <f t="shared" si="92"/>
        <v>0</v>
      </c>
      <c r="U212" s="17">
        <f t="shared" si="93"/>
        <v>2</v>
      </c>
      <c r="V212" s="17">
        <f t="shared" si="94"/>
        <v>2</v>
      </c>
      <c r="W212" s="55"/>
      <c r="X212" s="55"/>
      <c r="Y212" s="17">
        <f t="shared" si="95"/>
        <v>2</v>
      </c>
      <c r="Z212" s="84">
        <f t="shared" si="96"/>
        <v>0</v>
      </c>
      <c r="AA212" s="89"/>
      <c r="AB212" s="93"/>
      <c r="AC212" s="65" t="str">
        <f t="shared" si="97"/>
        <v/>
      </c>
      <c r="AD212" s="89"/>
      <c r="AE212" s="90"/>
      <c r="AF212" s="65" t="str">
        <f t="shared" si="98"/>
        <v/>
      </c>
      <c r="AG212" s="92" t="s">
        <v>172</v>
      </c>
      <c r="AH212" s="328" t="s">
        <v>330</v>
      </c>
      <c r="AI212" s="65">
        <f t="shared" si="85"/>
        <v>2</v>
      </c>
      <c r="AJ212" s="259"/>
      <c r="AK212" s="299"/>
      <c r="AL212" s="97" t="str">
        <f t="shared" si="99"/>
        <v/>
      </c>
      <c r="AM212" s="92" t="s">
        <v>172</v>
      </c>
      <c r="AN212" s="328" t="s">
        <v>393</v>
      </c>
      <c r="AO212" s="97">
        <f t="shared" si="102"/>
        <v>2</v>
      </c>
      <c r="AP212" s="92"/>
      <c r="AQ212" s="328"/>
      <c r="AR212" s="97" t="str">
        <f t="shared" si="100"/>
        <v/>
      </c>
      <c r="AS212" s="89"/>
      <c r="AT212" s="93"/>
      <c r="AU212" s="330" t="str">
        <f t="shared" si="101"/>
        <v/>
      </c>
      <c r="AV212" s="379"/>
      <c r="AW212" s="380"/>
      <c r="AX212" s="365"/>
      <c r="AY212" s="340"/>
      <c r="AZ212" s="341"/>
      <c r="BA212" s="111"/>
      <c r="BB212" s="111"/>
      <c r="BC212" s="271"/>
      <c r="BD212" s="356"/>
      <c r="BE212" s="111"/>
      <c r="BF212" s="271"/>
      <c r="BG212" s="356"/>
      <c r="BH212" s="111"/>
      <c r="BI212" s="271"/>
      <c r="BJ212" s="356"/>
      <c r="BK212" s="341"/>
      <c r="BL212" s="331"/>
      <c r="BM212" s="21"/>
      <c r="BN212" s="21"/>
      <c r="BO212" s="21"/>
      <c r="BP212" s="21"/>
      <c r="BQ212" s="21"/>
    </row>
    <row r="213" spans="1:69" ht="15.75" customHeight="1" thickBot="1" x14ac:dyDescent="0.35">
      <c r="A213">
        <f t="shared" si="80"/>
        <v>17</v>
      </c>
      <c r="B213"/>
      <c r="C213" s="81">
        <f t="shared" si="86"/>
        <v>45369</v>
      </c>
      <c r="D213" s="62">
        <v>45369</v>
      </c>
      <c r="E213" s="94"/>
      <c r="F213" s="95"/>
      <c r="G213" s="65" t="str">
        <f t="shared" si="87"/>
        <v/>
      </c>
      <c r="H213" s="94"/>
      <c r="I213" s="95"/>
      <c r="J213" s="65" t="str">
        <f t="shared" si="88"/>
        <v/>
      </c>
      <c r="K213" s="94"/>
      <c r="L213" s="95"/>
      <c r="M213" s="65" t="str">
        <f t="shared" si="89"/>
        <v/>
      </c>
      <c r="N213" s="89"/>
      <c r="O213" s="93"/>
      <c r="P213" s="65" t="str">
        <f t="shared" si="90"/>
        <v/>
      </c>
      <c r="Q213" s="89"/>
      <c r="R213" s="93"/>
      <c r="S213" s="97" t="str">
        <f t="shared" si="91"/>
        <v/>
      </c>
      <c r="T213" s="22">
        <f t="shared" si="92"/>
        <v>0</v>
      </c>
      <c r="U213" s="17">
        <f t="shared" si="93"/>
        <v>0</v>
      </c>
      <c r="V213" s="17">
        <f t="shared" si="94"/>
        <v>0</v>
      </c>
      <c r="W213" s="55"/>
      <c r="X213" s="55"/>
      <c r="Y213" s="17">
        <f t="shared" si="95"/>
        <v>0</v>
      </c>
      <c r="Z213" s="84">
        <f t="shared" si="96"/>
        <v>0</v>
      </c>
      <c r="AA213" s="89"/>
      <c r="AB213" s="93"/>
      <c r="AC213" s="65" t="str">
        <f t="shared" si="97"/>
        <v/>
      </c>
      <c r="AD213" s="89"/>
      <c r="AE213" s="93"/>
      <c r="AF213" s="65" t="str">
        <f t="shared" si="98"/>
        <v/>
      </c>
      <c r="AG213" s="89"/>
      <c r="AH213" s="93"/>
      <c r="AI213" s="65" t="str">
        <f t="shared" si="85"/>
        <v/>
      </c>
      <c r="AJ213" s="178"/>
      <c r="AK213" s="179"/>
      <c r="AL213" s="97" t="str">
        <f t="shared" si="99"/>
        <v/>
      </c>
      <c r="AM213" s="89"/>
      <c r="AN213" s="93"/>
      <c r="AO213" s="97" t="str">
        <f t="shared" si="102"/>
        <v/>
      </c>
      <c r="AP213" s="89"/>
      <c r="AQ213" s="93"/>
      <c r="AR213" s="97" t="str">
        <f t="shared" si="100"/>
        <v/>
      </c>
      <c r="AS213" s="89"/>
      <c r="AT213" s="93"/>
      <c r="AU213" s="330" t="str">
        <f t="shared" si="101"/>
        <v/>
      </c>
      <c r="AV213" s="379"/>
      <c r="AW213" s="380"/>
      <c r="AX213" s="365"/>
      <c r="AY213" s="340"/>
      <c r="AZ213" s="341"/>
      <c r="BA213" s="111"/>
      <c r="BB213" s="111"/>
      <c r="BC213" s="271"/>
      <c r="BD213" s="356"/>
      <c r="BE213" s="111"/>
      <c r="BF213" s="271"/>
      <c r="BG213" s="356"/>
      <c r="BH213" s="111"/>
      <c r="BI213" s="271"/>
      <c r="BJ213" s="356"/>
      <c r="BK213" s="341"/>
      <c r="BL213" s="331"/>
      <c r="BM213" s="21"/>
      <c r="BN213" s="21"/>
      <c r="BO213" s="21"/>
      <c r="BP213" s="21"/>
      <c r="BQ213" s="21"/>
    </row>
    <row r="214" spans="1:69" ht="15.75" customHeight="1" thickBot="1" x14ac:dyDescent="0.35">
      <c r="A214">
        <f t="shared" si="80"/>
        <v>17</v>
      </c>
      <c r="B214"/>
      <c r="C214" s="81">
        <f t="shared" si="86"/>
        <v>45370</v>
      </c>
      <c r="D214" s="62">
        <v>45370</v>
      </c>
      <c r="E214" s="94"/>
      <c r="F214" s="95"/>
      <c r="G214" s="65" t="str">
        <f t="shared" si="87"/>
        <v/>
      </c>
      <c r="H214" s="94"/>
      <c r="I214" s="95"/>
      <c r="J214" s="65" t="str">
        <f t="shared" si="88"/>
        <v/>
      </c>
      <c r="K214" s="94"/>
      <c r="L214" s="95"/>
      <c r="M214" s="65" t="str">
        <f t="shared" si="89"/>
        <v/>
      </c>
      <c r="N214" s="89"/>
      <c r="O214" s="93"/>
      <c r="P214" s="65" t="str">
        <f t="shared" si="90"/>
        <v/>
      </c>
      <c r="Q214" s="89"/>
      <c r="R214" s="93"/>
      <c r="S214" s="97" t="str">
        <f t="shared" si="91"/>
        <v/>
      </c>
      <c r="T214" s="22">
        <f t="shared" si="92"/>
        <v>0</v>
      </c>
      <c r="U214" s="17">
        <f t="shared" si="93"/>
        <v>0</v>
      </c>
      <c r="V214" s="17">
        <f t="shared" si="94"/>
        <v>0</v>
      </c>
      <c r="W214" s="55"/>
      <c r="X214" s="55"/>
      <c r="Y214" s="17">
        <f t="shared" si="95"/>
        <v>0</v>
      </c>
      <c r="Z214" s="84">
        <f t="shared" si="96"/>
        <v>0</v>
      </c>
      <c r="AA214" s="89"/>
      <c r="AB214" s="93"/>
      <c r="AC214" s="65" t="str">
        <f t="shared" si="97"/>
        <v/>
      </c>
      <c r="AD214" s="89"/>
      <c r="AE214" s="93"/>
      <c r="AF214" s="65" t="str">
        <f t="shared" si="98"/>
        <v/>
      </c>
      <c r="AG214" s="89"/>
      <c r="AH214" s="93"/>
      <c r="AI214" s="65" t="str">
        <f t="shared" si="85"/>
        <v/>
      </c>
      <c r="AJ214" s="178"/>
      <c r="AK214" s="179"/>
      <c r="AL214" s="97" t="str">
        <f t="shared" si="99"/>
        <v/>
      </c>
      <c r="AM214" s="89"/>
      <c r="AN214" s="93"/>
      <c r="AO214" s="97" t="str">
        <f t="shared" si="102"/>
        <v/>
      </c>
      <c r="AP214" s="89"/>
      <c r="AQ214" s="93"/>
      <c r="AR214" s="97" t="str">
        <f t="shared" si="100"/>
        <v/>
      </c>
      <c r="AS214" s="89"/>
      <c r="AT214" s="93"/>
      <c r="AU214" s="330" t="str">
        <f t="shared" si="101"/>
        <v/>
      </c>
      <c r="AV214" s="379"/>
      <c r="AW214" s="380"/>
      <c r="AX214" s="365"/>
      <c r="AY214" s="340"/>
      <c r="AZ214" s="341"/>
      <c r="BA214" s="111"/>
      <c r="BB214" s="111"/>
      <c r="BC214" s="271"/>
      <c r="BD214" s="356"/>
      <c r="BE214" s="111"/>
      <c r="BF214" s="271"/>
      <c r="BG214" s="356"/>
      <c r="BH214" s="111"/>
      <c r="BI214" s="271"/>
      <c r="BJ214" s="356"/>
      <c r="BK214" s="341"/>
      <c r="BL214" s="331"/>
      <c r="BM214" s="21"/>
      <c r="BN214" s="21"/>
      <c r="BO214" s="21"/>
      <c r="BP214" s="21"/>
      <c r="BQ214" s="21"/>
    </row>
    <row r="215" spans="1:69" ht="15.75" customHeight="1" thickBot="1" x14ac:dyDescent="0.35">
      <c r="A215" t="e">
        <f t="shared" si="80"/>
        <v>#VALUE!</v>
      </c>
      <c r="B215"/>
      <c r="C215" s="81">
        <f t="shared" si="86"/>
        <v>45371</v>
      </c>
      <c r="D215" s="62">
        <v>45371</v>
      </c>
      <c r="E215" s="94"/>
      <c r="F215" s="95"/>
      <c r="G215" s="65" t="str">
        <f t="shared" si="87"/>
        <v/>
      </c>
      <c r="H215" s="94"/>
      <c r="I215" s="95"/>
      <c r="J215" s="65" t="str">
        <f t="shared" si="88"/>
        <v/>
      </c>
      <c r="K215" s="94"/>
      <c r="L215" s="95"/>
      <c r="M215" s="65" t="str">
        <f t="shared" si="89"/>
        <v/>
      </c>
      <c r="N215" s="89"/>
      <c r="O215" s="93"/>
      <c r="P215" s="65" t="str">
        <f t="shared" si="90"/>
        <v/>
      </c>
      <c r="Q215" s="89"/>
      <c r="R215" s="93"/>
      <c r="S215" s="97" t="str">
        <f t="shared" si="91"/>
        <v/>
      </c>
      <c r="T215" s="22">
        <f t="shared" si="92"/>
        <v>0</v>
      </c>
      <c r="U215" s="17">
        <f t="shared" si="93"/>
        <v>0</v>
      </c>
      <c r="V215" s="17">
        <f t="shared" si="94"/>
        <v>0</v>
      </c>
      <c r="W215" s="55"/>
      <c r="X215" s="55"/>
      <c r="Y215" s="17">
        <f t="shared" si="95"/>
        <v>0</v>
      </c>
      <c r="Z215" s="84">
        <f t="shared" si="96"/>
        <v>0</v>
      </c>
      <c r="AA215" s="89"/>
      <c r="AB215" s="93"/>
      <c r="AC215" s="65" t="str">
        <f t="shared" si="97"/>
        <v/>
      </c>
      <c r="AD215" s="89"/>
      <c r="AE215" s="93"/>
      <c r="AF215" s="65" t="str">
        <f t="shared" si="98"/>
        <v/>
      </c>
      <c r="AG215" s="89"/>
      <c r="AH215" s="93"/>
      <c r="AI215" s="65" t="str">
        <f t="shared" si="85"/>
        <v/>
      </c>
      <c r="AJ215" s="178"/>
      <c r="AK215" s="179"/>
      <c r="AL215" s="97" t="str">
        <f t="shared" si="99"/>
        <v/>
      </c>
      <c r="AM215" s="89"/>
      <c r="AN215" s="93"/>
      <c r="AO215" s="97" t="str">
        <f t="shared" si="102"/>
        <v/>
      </c>
      <c r="AP215" s="89"/>
      <c r="AQ215" s="93"/>
      <c r="AR215" s="97" t="str">
        <f t="shared" si="100"/>
        <v/>
      </c>
      <c r="AS215" s="89"/>
      <c r="AT215" s="93"/>
      <c r="AU215" s="330" t="str">
        <f t="shared" si="101"/>
        <v/>
      </c>
      <c r="AV215" s="379"/>
      <c r="AW215" s="380"/>
      <c r="AX215" s="365"/>
      <c r="AY215" s="340"/>
      <c r="AZ215" s="341"/>
      <c r="BA215" s="111"/>
      <c r="BB215" s="111"/>
      <c r="BC215" s="271"/>
      <c r="BD215" s="356"/>
      <c r="BE215" s="111"/>
      <c r="BF215" s="271"/>
      <c r="BG215" s="356"/>
      <c r="BH215" s="111"/>
      <c r="BI215" s="271"/>
      <c r="BJ215" s="356"/>
      <c r="BK215" s="341"/>
      <c r="BL215" s="331"/>
      <c r="BM215" s="21"/>
      <c r="BN215" s="21"/>
      <c r="BO215" s="21"/>
      <c r="BP215" s="21"/>
      <c r="BQ215" s="21"/>
    </row>
    <row r="216" spans="1:69" ht="15.75" customHeight="1" thickBot="1" x14ac:dyDescent="0.35">
      <c r="A216">
        <f t="shared" si="80"/>
        <v>17</v>
      </c>
      <c r="B216"/>
      <c r="C216" s="81">
        <f t="shared" si="86"/>
        <v>45372</v>
      </c>
      <c r="D216" s="62">
        <v>45372</v>
      </c>
      <c r="E216" s="94"/>
      <c r="F216" s="95"/>
      <c r="G216" s="65" t="str">
        <f t="shared" si="87"/>
        <v/>
      </c>
      <c r="H216" s="94"/>
      <c r="I216" s="95"/>
      <c r="J216" s="65" t="str">
        <f t="shared" si="88"/>
        <v/>
      </c>
      <c r="K216" s="94"/>
      <c r="L216" s="95"/>
      <c r="M216" s="65" t="str">
        <f t="shared" si="89"/>
        <v/>
      </c>
      <c r="N216" s="89"/>
      <c r="O216" s="93"/>
      <c r="P216" s="65" t="str">
        <f t="shared" si="90"/>
        <v/>
      </c>
      <c r="Q216" s="89"/>
      <c r="R216" s="93"/>
      <c r="S216" s="97" t="str">
        <f t="shared" si="91"/>
        <v/>
      </c>
      <c r="T216" s="22">
        <f t="shared" si="92"/>
        <v>0</v>
      </c>
      <c r="U216" s="17">
        <f t="shared" si="93"/>
        <v>0</v>
      </c>
      <c r="V216" s="17">
        <f t="shared" si="94"/>
        <v>0</v>
      </c>
      <c r="W216" s="55"/>
      <c r="X216" s="55"/>
      <c r="Y216" s="17">
        <f t="shared" si="95"/>
        <v>0</v>
      </c>
      <c r="Z216" s="84">
        <f t="shared" si="96"/>
        <v>0</v>
      </c>
      <c r="AA216" s="89"/>
      <c r="AB216" s="93"/>
      <c r="AC216" s="65" t="str">
        <f t="shared" si="97"/>
        <v/>
      </c>
      <c r="AD216" s="89"/>
      <c r="AE216" s="93"/>
      <c r="AF216" s="65" t="str">
        <f t="shared" si="98"/>
        <v/>
      </c>
      <c r="AG216" s="89"/>
      <c r="AH216" s="93"/>
      <c r="AI216" s="65" t="str">
        <f t="shared" si="85"/>
        <v/>
      </c>
      <c r="AJ216" s="178"/>
      <c r="AK216" s="179"/>
      <c r="AL216" s="97" t="str">
        <f t="shared" si="99"/>
        <v/>
      </c>
      <c r="AM216" s="89"/>
      <c r="AN216" s="93"/>
      <c r="AO216" s="97" t="str">
        <f t="shared" si="102"/>
        <v/>
      </c>
      <c r="AP216" s="89"/>
      <c r="AQ216" s="93"/>
      <c r="AR216" s="97" t="str">
        <f t="shared" si="100"/>
        <v/>
      </c>
      <c r="AS216" s="89"/>
      <c r="AT216" s="93"/>
      <c r="AU216" s="330" t="str">
        <f t="shared" si="101"/>
        <v/>
      </c>
      <c r="AV216" s="379"/>
      <c r="AW216" s="380"/>
      <c r="AX216" s="365"/>
      <c r="AY216" s="340"/>
      <c r="AZ216" s="341"/>
      <c r="BA216" s="111"/>
      <c r="BB216" s="111"/>
      <c r="BC216" s="271"/>
      <c r="BD216" s="356"/>
      <c r="BE216" s="111"/>
      <c r="BF216" s="271"/>
      <c r="BG216" s="356"/>
      <c r="BH216" s="111"/>
      <c r="BI216" s="271"/>
      <c r="BJ216" s="356"/>
      <c r="BK216" s="341"/>
      <c r="BL216" s="331"/>
      <c r="BM216" s="21"/>
      <c r="BN216" s="21"/>
      <c r="BO216" s="21"/>
      <c r="BP216" s="21"/>
      <c r="BQ216" s="21"/>
    </row>
    <row r="217" spans="1:69" ht="15.75" customHeight="1" thickBot="1" x14ac:dyDescent="0.35">
      <c r="A217">
        <f t="shared" si="80"/>
        <v>30</v>
      </c>
      <c r="B217" s="269" t="s">
        <v>20</v>
      </c>
      <c r="C217" s="8">
        <f t="shared" si="86"/>
        <v>45373</v>
      </c>
      <c r="D217" s="62">
        <v>45373</v>
      </c>
      <c r="E217" s="94"/>
      <c r="F217" s="95"/>
      <c r="G217" s="65" t="str">
        <f t="shared" si="87"/>
        <v/>
      </c>
      <c r="H217" s="94"/>
      <c r="I217" s="95"/>
      <c r="J217" s="65" t="str">
        <f t="shared" si="88"/>
        <v/>
      </c>
      <c r="K217" s="96"/>
      <c r="L217" s="95"/>
      <c r="M217" s="65" t="str">
        <f t="shared" si="89"/>
        <v/>
      </c>
      <c r="N217" s="92"/>
      <c r="O217" s="90"/>
      <c r="P217" s="65" t="str">
        <f t="shared" si="90"/>
        <v/>
      </c>
      <c r="Q217" s="89" t="s">
        <v>42</v>
      </c>
      <c r="R217" s="93" t="s">
        <v>238</v>
      </c>
      <c r="S217" s="97" t="str">
        <f t="shared" si="91"/>
        <v/>
      </c>
      <c r="T217" s="22">
        <f t="shared" si="92"/>
        <v>0</v>
      </c>
      <c r="U217" s="17">
        <f t="shared" si="93"/>
        <v>0</v>
      </c>
      <c r="V217" s="17">
        <f t="shared" si="94"/>
        <v>0</v>
      </c>
      <c r="W217" s="55"/>
      <c r="X217" s="55"/>
      <c r="Y217" s="17">
        <f t="shared" si="95"/>
        <v>0</v>
      </c>
      <c r="Z217" s="84">
        <f t="shared" si="96"/>
        <v>0</v>
      </c>
      <c r="AA217" s="89"/>
      <c r="AB217" s="93"/>
      <c r="AC217" s="65" t="str">
        <f t="shared" si="97"/>
        <v/>
      </c>
      <c r="AD217" s="89"/>
      <c r="AE217" s="93"/>
      <c r="AF217" s="65" t="str">
        <f t="shared" si="98"/>
        <v/>
      </c>
      <c r="AG217" s="92"/>
      <c r="AH217" s="93"/>
      <c r="AI217" s="65" t="str">
        <f>IF(LEFT(AH217,1)="8",2,"")</f>
        <v/>
      </c>
      <c r="AJ217" s="178"/>
      <c r="AK217" s="179"/>
      <c r="AL217" s="97" t="str">
        <f t="shared" si="99"/>
        <v/>
      </c>
      <c r="AM217" s="89"/>
      <c r="AN217" s="90"/>
      <c r="AO217" s="97" t="str">
        <f t="shared" si="102"/>
        <v/>
      </c>
      <c r="AP217" s="89"/>
      <c r="AQ217" s="93"/>
      <c r="AR217" s="97" t="str">
        <f t="shared" si="100"/>
        <v/>
      </c>
      <c r="AS217" s="89"/>
      <c r="AT217" s="93"/>
      <c r="AU217" s="330" t="str">
        <f t="shared" si="101"/>
        <v/>
      </c>
      <c r="AV217" s="379"/>
      <c r="AW217" s="380"/>
      <c r="AX217" s="365"/>
      <c r="AY217" s="340"/>
      <c r="AZ217" s="341"/>
      <c r="BA217" s="111"/>
      <c r="BB217" s="111"/>
      <c r="BC217" s="271"/>
      <c r="BD217" s="356"/>
      <c r="BE217" s="111"/>
      <c r="BF217" s="271"/>
      <c r="BG217" s="356"/>
      <c r="BH217" s="111"/>
      <c r="BI217" s="271"/>
      <c r="BJ217" s="356"/>
      <c r="BK217" s="341"/>
      <c r="BL217" s="331"/>
      <c r="BM217" s="21"/>
      <c r="BN217" s="21"/>
      <c r="BO217" s="21"/>
      <c r="BP217" s="21"/>
      <c r="BQ217" s="21"/>
    </row>
    <row r="218" spans="1:69" ht="15.75" customHeight="1" thickBot="1" x14ac:dyDescent="0.35">
      <c r="A218">
        <f t="shared" si="80"/>
        <v>30</v>
      </c>
      <c r="B218" s="269" t="s">
        <v>21</v>
      </c>
      <c r="C218" s="8">
        <f t="shared" si="86"/>
        <v>45374</v>
      </c>
      <c r="D218" s="62">
        <v>45374</v>
      </c>
      <c r="E218" s="94"/>
      <c r="F218" s="95"/>
      <c r="G218" s="65" t="str">
        <f t="shared" si="87"/>
        <v/>
      </c>
      <c r="H218" s="94"/>
      <c r="I218" s="95"/>
      <c r="J218" s="65" t="str">
        <f t="shared" si="88"/>
        <v/>
      </c>
      <c r="K218" s="94"/>
      <c r="L218" s="95"/>
      <c r="M218" s="65" t="str">
        <f t="shared" si="89"/>
        <v/>
      </c>
      <c r="N218" s="89" t="s">
        <v>48</v>
      </c>
      <c r="O218" s="93" t="s">
        <v>219</v>
      </c>
      <c r="P218" s="65" t="str">
        <f t="shared" si="90"/>
        <v/>
      </c>
      <c r="Q218" s="89"/>
      <c r="R218" s="93"/>
      <c r="S218" s="97" t="str">
        <f t="shared" si="91"/>
        <v/>
      </c>
      <c r="T218" s="22">
        <f t="shared" si="92"/>
        <v>0</v>
      </c>
      <c r="U218" s="17">
        <f t="shared" si="93"/>
        <v>0</v>
      </c>
      <c r="V218" s="17">
        <f t="shared" si="94"/>
        <v>0</v>
      </c>
      <c r="W218" s="55"/>
      <c r="X218" s="55"/>
      <c r="Y218" s="17">
        <f t="shared" si="95"/>
        <v>0</v>
      </c>
      <c r="Z218" s="84">
        <f t="shared" si="96"/>
        <v>0</v>
      </c>
      <c r="AA218" s="254"/>
      <c r="AB218" s="255"/>
      <c r="AC218" s="65" t="str">
        <f t="shared" si="97"/>
        <v/>
      </c>
      <c r="AD218" s="89"/>
      <c r="AE218" s="93"/>
      <c r="AF218" s="65" t="str">
        <f t="shared" si="98"/>
        <v/>
      </c>
      <c r="AG218" s="89" t="s">
        <v>308</v>
      </c>
      <c r="AH218" s="93" t="s">
        <v>331</v>
      </c>
      <c r="AI218" s="65" t="str">
        <f t="shared" ref="AI218:AI244" si="103">IF(LEFT(AH218,1)="8",2,"")</f>
        <v/>
      </c>
      <c r="AJ218" s="178" t="s">
        <v>35</v>
      </c>
      <c r="AK218" s="179" t="s">
        <v>371</v>
      </c>
      <c r="AL218" s="97" t="str">
        <f t="shared" si="99"/>
        <v/>
      </c>
      <c r="AM218" s="89" t="s">
        <v>173</v>
      </c>
      <c r="AN218" s="93" t="s">
        <v>394</v>
      </c>
      <c r="AO218" s="97" t="str">
        <f t="shared" si="102"/>
        <v/>
      </c>
      <c r="AP218" s="89"/>
      <c r="AQ218" s="93"/>
      <c r="AR218" s="97" t="str">
        <f t="shared" si="100"/>
        <v/>
      </c>
      <c r="AS218" s="89"/>
      <c r="AT218" s="93"/>
      <c r="AU218" s="330" t="str">
        <f t="shared" si="101"/>
        <v/>
      </c>
      <c r="AV218" s="377"/>
      <c r="AW218" s="378"/>
      <c r="AX218" s="365"/>
      <c r="AY218" s="340"/>
      <c r="AZ218" s="341"/>
      <c r="BA218" s="111"/>
      <c r="BB218" s="111"/>
      <c r="BC218" s="381"/>
      <c r="BD218" s="382"/>
      <c r="BE218" s="111"/>
      <c r="BF218" s="383"/>
      <c r="BG218" s="384"/>
      <c r="BH218" s="111"/>
      <c r="BI218" s="271"/>
      <c r="BJ218" s="356"/>
      <c r="BK218" s="341"/>
      <c r="BL218" s="331"/>
      <c r="BM218" s="21"/>
      <c r="BN218" s="21"/>
      <c r="BO218" s="21"/>
      <c r="BP218" s="21"/>
      <c r="BQ218" s="21"/>
    </row>
    <row r="219" spans="1:69" ht="15.75" customHeight="1" thickBot="1" x14ac:dyDescent="0.35">
      <c r="A219">
        <f t="shared" si="80"/>
        <v>30</v>
      </c>
      <c r="B219" s="269" t="s">
        <v>22</v>
      </c>
      <c r="C219" s="8">
        <f t="shared" si="86"/>
        <v>45375</v>
      </c>
      <c r="D219" s="62">
        <v>45375</v>
      </c>
      <c r="E219" s="94"/>
      <c r="F219" s="95"/>
      <c r="G219" s="65" t="str">
        <f t="shared" si="87"/>
        <v/>
      </c>
      <c r="H219" s="94"/>
      <c r="I219" s="95"/>
      <c r="J219" s="65" t="str">
        <f t="shared" si="88"/>
        <v/>
      </c>
      <c r="K219" s="94"/>
      <c r="L219" s="95"/>
      <c r="M219" s="65" t="str">
        <f t="shared" si="89"/>
        <v/>
      </c>
      <c r="N219" s="89"/>
      <c r="O219" s="90"/>
      <c r="P219" s="65" t="str">
        <f t="shared" si="90"/>
        <v/>
      </c>
      <c r="Q219" s="89"/>
      <c r="R219" s="93"/>
      <c r="S219" s="97" t="str">
        <f t="shared" si="91"/>
        <v/>
      </c>
      <c r="T219" s="22">
        <f t="shared" si="92"/>
        <v>0</v>
      </c>
      <c r="U219" s="17">
        <f t="shared" si="93"/>
        <v>0</v>
      </c>
      <c r="V219" s="17">
        <f t="shared" si="94"/>
        <v>0</v>
      </c>
      <c r="W219" s="55"/>
      <c r="X219" s="55"/>
      <c r="Y219" s="17">
        <f t="shared" si="95"/>
        <v>0</v>
      </c>
      <c r="Z219" s="84">
        <f t="shared" si="96"/>
        <v>0</v>
      </c>
      <c r="AA219" s="89" t="s">
        <v>291</v>
      </c>
      <c r="AB219" s="93" t="s">
        <v>292</v>
      </c>
      <c r="AC219" s="65" t="str">
        <f t="shared" si="97"/>
        <v/>
      </c>
      <c r="AD219" s="89" t="s">
        <v>344</v>
      </c>
      <c r="AE219" s="93" t="s">
        <v>345</v>
      </c>
      <c r="AF219" s="65" t="str">
        <f t="shared" si="98"/>
        <v/>
      </c>
      <c r="AG219" s="89"/>
      <c r="AH219" s="93"/>
      <c r="AI219" s="65" t="str">
        <f t="shared" si="103"/>
        <v/>
      </c>
      <c r="AJ219" s="178"/>
      <c r="AK219" s="179"/>
      <c r="AL219" s="97" t="str">
        <f t="shared" si="99"/>
        <v/>
      </c>
      <c r="AM219" s="89"/>
      <c r="AN219" s="93"/>
      <c r="AO219" s="97" t="str">
        <f t="shared" si="102"/>
        <v/>
      </c>
      <c r="AP219" s="89"/>
      <c r="AQ219" s="93"/>
      <c r="AR219" s="97" t="str">
        <f t="shared" si="100"/>
        <v/>
      </c>
      <c r="AS219" s="89" t="s">
        <v>333</v>
      </c>
      <c r="AT219" s="93" t="s">
        <v>435</v>
      </c>
      <c r="AU219" s="330" t="str">
        <f t="shared" si="101"/>
        <v/>
      </c>
      <c r="AV219" s="379"/>
      <c r="AW219" s="380"/>
      <c r="AX219" s="365"/>
      <c r="AY219" s="340"/>
      <c r="AZ219" s="341"/>
      <c r="BA219" s="111"/>
      <c r="BB219" s="111"/>
      <c r="BC219" s="271"/>
      <c r="BD219" s="356"/>
      <c r="BE219" s="111"/>
      <c r="BF219" s="271"/>
      <c r="BG219" s="356"/>
      <c r="BH219" s="111"/>
      <c r="BI219" s="271"/>
      <c r="BJ219" s="356"/>
      <c r="BK219" s="341"/>
      <c r="BL219" s="331"/>
      <c r="BM219" s="21"/>
      <c r="BN219" s="21"/>
      <c r="BO219" s="21"/>
      <c r="BP219" s="21"/>
      <c r="BQ219" s="21"/>
    </row>
    <row r="220" spans="1:69" ht="15.75" customHeight="1" thickBot="1" x14ac:dyDescent="0.35">
      <c r="A220">
        <f t="shared" si="80"/>
        <v>18</v>
      </c>
      <c r="B220"/>
      <c r="C220" s="81">
        <f t="shared" si="86"/>
        <v>45376</v>
      </c>
      <c r="D220" s="62">
        <v>45376</v>
      </c>
      <c r="E220" s="94"/>
      <c r="F220" s="95"/>
      <c r="G220" s="65" t="str">
        <f t="shared" si="87"/>
        <v/>
      </c>
      <c r="H220" s="94"/>
      <c r="I220" s="95"/>
      <c r="J220" s="65" t="str">
        <f t="shared" si="88"/>
        <v/>
      </c>
      <c r="K220" s="94"/>
      <c r="L220" s="95"/>
      <c r="M220" s="65" t="str">
        <f t="shared" si="89"/>
        <v/>
      </c>
      <c r="N220" s="89"/>
      <c r="O220" s="93"/>
      <c r="P220" s="65" t="str">
        <f t="shared" si="90"/>
        <v/>
      </c>
      <c r="Q220" s="89"/>
      <c r="R220" s="93"/>
      <c r="S220" s="97" t="str">
        <f t="shared" si="91"/>
        <v/>
      </c>
      <c r="T220" s="22">
        <f t="shared" si="92"/>
        <v>0</v>
      </c>
      <c r="U220" s="17">
        <f t="shared" si="93"/>
        <v>0</v>
      </c>
      <c r="V220" s="17">
        <f t="shared" si="94"/>
        <v>0</v>
      </c>
      <c r="W220" s="55"/>
      <c r="X220" s="55"/>
      <c r="Y220" s="17">
        <f t="shared" si="95"/>
        <v>0</v>
      </c>
      <c r="Z220" s="84">
        <f t="shared" si="96"/>
        <v>0</v>
      </c>
      <c r="AA220" s="89"/>
      <c r="AB220" s="93"/>
      <c r="AC220" s="65" t="str">
        <f t="shared" si="97"/>
        <v/>
      </c>
      <c r="AD220" s="89"/>
      <c r="AE220" s="93"/>
      <c r="AF220" s="65" t="str">
        <f t="shared" si="98"/>
        <v/>
      </c>
      <c r="AG220" s="89"/>
      <c r="AH220" s="93"/>
      <c r="AI220" s="65" t="str">
        <f t="shared" si="103"/>
        <v/>
      </c>
      <c r="AJ220" s="178"/>
      <c r="AK220" s="179"/>
      <c r="AL220" s="97" t="str">
        <f t="shared" si="99"/>
        <v/>
      </c>
      <c r="AM220" s="89"/>
      <c r="AN220" s="93"/>
      <c r="AO220" s="97" t="str">
        <f t="shared" si="102"/>
        <v/>
      </c>
      <c r="AP220" s="89"/>
      <c r="AQ220" s="93"/>
      <c r="AR220" s="97" t="str">
        <f t="shared" si="100"/>
        <v/>
      </c>
      <c r="AS220" s="89"/>
      <c r="AT220" s="93"/>
      <c r="AU220" s="330" t="str">
        <f t="shared" si="101"/>
        <v/>
      </c>
      <c r="AV220" s="379"/>
      <c r="AW220" s="380"/>
      <c r="AX220" s="365"/>
      <c r="AY220" s="340"/>
      <c r="AZ220" s="341"/>
      <c r="BA220" s="111"/>
      <c r="BB220" s="111"/>
      <c r="BC220" s="271"/>
      <c r="BD220" s="356"/>
      <c r="BE220" s="111"/>
      <c r="BF220" s="271"/>
      <c r="BG220" s="356"/>
      <c r="BH220" s="111"/>
      <c r="BI220" s="271"/>
      <c r="BJ220" s="356"/>
      <c r="BK220" s="341"/>
      <c r="BL220" s="331"/>
      <c r="BM220" s="21"/>
      <c r="BN220" s="21"/>
      <c r="BO220" s="21"/>
      <c r="BP220" s="21"/>
      <c r="BQ220" s="21"/>
    </row>
    <row r="221" spans="1:69" ht="15.75" customHeight="1" thickBot="1" x14ac:dyDescent="0.35">
      <c r="A221">
        <f t="shared" si="80"/>
        <v>18</v>
      </c>
      <c r="B221"/>
      <c r="C221" s="81">
        <f t="shared" si="86"/>
        <v>45377</v>
      </c>
      <c r="D221" s="62">
        <v>45377</v>
      </c>
      <c r="E221" s="94"/>
      <c r="F221" s="95"/>
      <c r="G221" s="65" t="str">
        <f t="shared" si="87"/>
        <v/>
      </c>
      <c r="H221" s="94"/>
      <c r="I221" s="95"/>
      <c r="J221" s="65" t="str">
        <f t="shared" si="88"/>
        <v/>
      </c>
      <c r="K221" s="94"/>
      <c r="L221" s="95"/>
      <c r="M221" s="65" t="str">
        <f t="shared" si="89"/>
        <v/>
      </c>
      <c r="N221" s="89"/>
      <c r="O221" s="93"/>
      <c r="P221" s="65" t="str">
        <f t="shared" si="90"/>
        <v/>
      </c>
      <c r="Q221" s="89"/>
      <c r="R221" s="93"/>
      <c r="S221" s="97" t="str">
        <f t="shared" si="91"/>
        <v/>
      </c>
      <c r="T221" s="22">
        <f t="shared" si="92"/>
        <v>0</v>
      </c>
      <c r="U221" s="17">
        <f t="shared" si="93"/>
        <v>0</v>
      </c>
      <c r="V221" s="17">
        <f t="shared" si="94"/>
        <v>0</v>
      </c>
      <c r="W221" s="55"/>
      <c r="X221" s="55"/>
      <c r="Y221" s="17">
        <f t="shared" si="95"/>
        <v>0</v>
      </c>
      <c r="Z221" s="84">
        <f t="shared" si="96"/>
        <v>0</v>
      </c>
      <c r="AA221" s="89"/>
      <c r="AB221" s="93"/>
      <c r="AC221" s="65" t="str">
        <f t="shared" si="97"/>
        <v/>
      </c>
      <c r="AD221" s="89"/>
      <c r="AE221" s="93"/>
      <c r="AF221" s="65" t="str">
        <f t="shared" si="98"/>
        <v/>
      </c>
      <c r="AG221" s="89"/>
      <c r="AH221" s="93"/>
      <c r="AI221" s="65" t="str">
        <f t="shared" si="103"/>
        <v/>
      </c>
      <c r="AJ221" s="178"/>
      <c r="AK221" s="179"/>
      <c r="AL221" s="97" t="str">
        <f t="shared" si="99"/>
        <v/>
      </c>
      <c r="AM221" s="89"/>
      <c r="AN221" s="93"/>
      <c r="AO221" s="97" t="str">
        <f t="shared" si="102"/>
        <v/>
      </c>
      <c r="AP221" s="89"/>
      <c r="AQ221" s="93"/>
      <c r="AR221" s="97" t="str">
        <f t="shared" si="100"/>
        <v/>
      </c>
      <c r="AS221" s="89"/>
      <c r="AT221" s="93"/>
      <c r="AU221" s="330" t="str">
        <f t="shared" si="101"/>
        <v/>
      </c>
      <c r="AV221" s="379"/>
      <c r="AW221" s="380"/>
      <c r="AX221" s="365"/>
      <c r="AY221" s="340"/>
      <c r="AZ221" s="341"/>
      <c r="BA221" s="111"/>
      <c r="BB221" s="111"/>
      <c r="BC221" s="271"/>
      <c r="BD221" s="356"/>
      <c r="BE221" s="111"/>
      <c r="BF221" s="271"/>
      <c r="BG221" s="356"/>
      <c r="BH221" s="111"/>
      <c r="BI221" s="271"/>
      <c r="BJ221" s="356"/>
      <c r="BK221" s="341"/>
      <c r="BL221" s="331"/>
      <c r="BM221" s="21"/>
      <c r="BN221" s="21"/>
      <c r="BO221" s="21"/>
      <c r="BP221" s="21"/>
      <c r="BQ221" s="21"/>
    </row>
    <row r="222" spans="1:69" ht="15.75" customHeight="1" thickBot="1" x14ac:dyDescent="0.35">
      <c r="A222" t="e">
        <f t="shared" si="80"/>
        <v>#VALUE!</v>
      </c>
      <c r="B222" s="393" t="s">
        <v>34</v>
      </c>
      <c r="C222" s="81">
        <f t="shared" si="86"/>
        <v>45378</v>
      </c>
      <c r="D222" s="62">
        <v>45378</v>
      </c>
      <c r="E222" s="94"/>
      <c r="F222" s="95"/>
      <c r="G222" s="65" t="str">
        <f t="shared" si="87"/>
        <v/>
      </c>
      <c r="H222" s="94"/>
      <c r="I222" s="95"/>
      <c r="J222" s="65" t="str">
        <f t="shared" si="88"/>
        <v/>
      </c>
      <c r="K222" s="94"/>
      <c r="L222" s="95"/>
      <c r="M222" s="65" t="str">
        <f t="shared" si="89"/>
        <v/>
      </c>
      <c r="N222" s="89"/>
      <c r="O222" s="93"/>
      <c r="P222" s="65" t="str">
        <f t="shared" si="90"/>
        <v/>
      </c>
      <c r="Q222" s="89"/>
      <c r="R222" s="93"/>
      <c r="S222" s="97" t="str">
        <f t="shared" si="91"/>
        <v/>
      </c>
      <c r="T222" s="22">
        <f t="shared" si="92"/>
        <v>0</v>
      </c>
      <c r="U222" s="17">
        <f t="shared" si="93"/>
        <v>0</v>
      </c>
      <c r="V222" s="17">
        <f t="shared" si="94"/>
        <v>0</v>
      </c>
      <c r="W222" s="55"/>
      <c r="X222" s="55"/>
      <c r="Y222" s="17">
        <f t="shared" si="95"/>
        <v>0</v>
      </c>
      <c r="Z222" s="84">
        <f t="shared" si="96"/>
        <v>0</v>
      </c>
      <c r="AA222" s="89"/>
      <c r="AB222" s="93"/>
      <c r="AC222" s="65" t="str">
        <f t="shared" si="97"/>
        <v/>
      </c>
      <c r="AD222" s="89"/>
      <c r="AE222" s="93"/>
      <c r="AF222" s="65" t="str">
        <f t="shared" si="98"/>
        <v/>
      </c>
      <c r="AG222" s="89"/>
      <c r="AH222" s="93"/>
      <c r="AI222" s="65" t="str">
        <f t="shared" si="103"/>
        <v/>
      </c>
      <c r="AJ222" s="178"/>
      <c r="AK222" s="179"/>
      <c r="AL222" s="97" t="str">
        <f t="shared" si="99"/>
        <v/>
      </c>
      <c r="AM222" s="89"/>
      <c r="AN222" s="93"/>
      <c r="AO222" s="97" t="str">
        <f t="shared" si="102"/>
        <v/>
      </c>
      <c r="AP222" s="89"/>
      <c r="AQ222" s="93"/>
      <c r="AR222" s="97" t="str">
        <f t="shared" si="100"/>
        <v/>
      </c>
      <c r="AS222" s="89"/>
      <c r="AT222" s="93"/>
      <c r="AU222" s="330" t="str">
        <f t="shared" si="101"/>
        <v/>
      </c>
      <c r="AV222" s="379"/>
      <c r="AW222" s="380"/>
      <c r="AX222" s="365"/>
      <c r="AY222" s="340"/>
      <c r="AZ222" s="341"/>
      <c r="BA222" s="111"/>
      <c r="BB222" s="111"/>
      <c r="BC222" s="381"/>
      <c r="BD222" s="382"/>
      <c r="BE222" s="111"/>
      <c r="BF222" s="271"/>
      <c r="BG222" s="356"/>
      <c r="BH222" s="111"/>
      <c r="BI222" s="271"/>
      <c r="BJ222" s="356"/>
      <c r="BK222" s="341"/>
      <c r="BL222" s="331"/>
      <c r="BM222" s="21"/>
      <c r="BN222" s="21"/>
      <c r="BO222" s="21"/>
      <c r="BP222" s="21"/>
      <c r="BQ222" s="21"/>
    </row>
    <row r="223" spans="1:69" ht="15.75" customHeight="1" thickBot="1" x14ac:dyDescent="0.35">
      <c r="A223">
        <f t="shared" si="80"/>
        <v>18</v>
      </c>
      <c r="B223"/>
      <c r="C223" s="81">
        <f t="shared" si="86"/>
        <v>45379</v>
      </c>
      <c r="D223" s="62">
        <v>45379</v>
      </c>
      <c r="E223" s="94"/>
      <c r="F223" s="95"/>
      <c r="G223" s="65" t="str">
        <f t="shared" si="87"/>
        <v/>
      </c>
      <c r="H223" s="94"/>
      <c r="I223" s="95"/>
      <c r="J223" s="65" t="str">
        <f t="shared" si="88"/>
        <v/>
      </c>
      <c r="K223" s="94"/>
      <c r="L223" s="95"/>
      <c r="M223" s="65" t="str">
        <f t="shared" si="89"/>
        <v/>
      </c>
      <c r="N223" s="89"/>
      <c r="O223" s="93"/>
      <c r="P223" s="65" t="str">
        <f t="shared" si="90"/>
        <v/>
      </c>
      <c r="Q223" s="89"/>
      <c r="R223" s="93"/>
      <c r="S223" s="97" t="str">
        <f t="shared" si="91"/>
        <v/>
      </c>
      <c r="T223" s="22">
        <f t="shared" si="92"/>
        <v>0</v>
      </c>
      <c r="U223" s="17">
        <f t="shared" si="93"/>
        <v>0</v>
      </c>
      <c r="V223" s="17">
        <f t="shared" si="94"/>
        <v>0</v>
      </c>
      <c r="W223" s="55"/>
      <c r="X223" s="55"/>
      <c r="Y223" s="17">
        <f t="shared" si="95"/>
        <v>0</v>
      </c>
      <c r="Z223" s="84">
        <f t="shared" si="96"/>
        <v>0</v>
      </c>
      <c r="AA223" s="89"/>
      <c r="AB223" s="93"/>
      <c r="AC223" s="65" t="str">
        <f t="shared" si="97"/>
        <v/>
      </c>
      <c r="AD223" s="89"/>
      <c r="AE223" s="93"/>
      <c r="AF223" s="65" t="str">
        <f t="shared" si="98"/>
        <v/>
      </c>
      <c r="AG223" s="89"/>
      <c r="AH223" s="93"/>
      <c r="AI223" s="65" t="str">
        <f t="shared" si="103"/>
        <v/>
      </c>
      <c r="AJ223" s="178"/>
      <c r="AK223" s="179"/>
      <c r="AL223" s="97" t="str">
        <f t="shared" si="99"/>
        <v/>
      </c>
      <c r="AM223" s="89"/>
      <c r="AN223" s="93"/>
      <c r="AO223" s="97" t="str">
        <f t="shared" si="102"/>
        <v/>
      </c>
      <c r="AP223" s="89"/>
      <c r="AQ223" s="93"/>
      <c r="AR223" s="97" t="str">
        <f t="shared" si="100"/>
        <v/>
      </c>
      <c r="AS223" s="89"/>
      <c r="AT223" s="93"/>
      <c r="AU223" s="330" t="str">
        <f t="shared" si="101"/>
        <v/>
      </c>
      <c r="AV223" s="379"/>
      <c r="AW223" s="380"/>
      <c r="AX223" s="365"/>
      <c r="AY223" s="340"/>
      <c r="AZ223" s="341"/>
      <c r="BA223" s="111"/>
      <c r="BB223" s="111"/>
      <c r="BC223" s="271"/>
      <c r="BD223" s="356"/>
      <c r="BE223" s="111"/>
      <c r="BF223" s="271"/>
      <c r="BG223" s="356"/>
      <c r="BH223" s="111"/>
      <c r="BI223" s="271"/>
      <c r="BJ223" s="356"/>
      <c r="BK223" s="341"/>
      <c r="BL223" s="331"/>
      <c r="BM223" s="21"/>
      <c r="BN223" s="21"/>
      <c r="BO223" s="21"/>
      <c r="BP223" s="21"/>
      <c r="BQ223" s="21"/>
    </row>
    <row r="224" spans="1:69" ht="15.75" customHeight="1" thickBot="1" x14ac:dyDescent="0.35">
      <c r="A224">
        <f t="shared" si="80"/>
        <v>31</v>
      </c>
      <c r="B224" s="201" t="s">
        <v>20</v>
      </c>
      <c r="C224" s="81">
        <f t="shared" si="86"/>
        <v>45380</v>
      </c>
      <c r="D224" s="62">
        <v>45380</v>
      </c>
      <c r="E224" s="94"/>
      <c r="F224" s="95"/>
      <c r="G224" s="65" t="str">
        <f t="shared" si="87"/>
        <v/>
      </c>
      <c r="H224" s="94"/>
      <c r="I224" s="95"/>
      <c r="J224" s="65" t="str">
        <f t="shared" si="88"/>
        <v/>
      </c>
      <c r="K224" s="94"/>
      <c r="L224" s="95"/>
      <c r="M224" s="65" t="str">
        <f t="shared" si="89"/>
        <v/>
      </c>
      <c r="N224" s="89"/>
      <c r="O224" s="93"/>
      <c r="P224" s="65" t="str">
        <f t="shared" si="90"/>
        <v/>
      </c>
      <c r="Q224" s="92"/>
      <c r="R224" s="93"/>
      <c r="S224" s="97" t="str">
        <f t="shared" si="91"/>
        <v/>
      </c>
      <c r="T224" s="22">
        <f t="shared" si="92"/>
        <v>0</v>
      </c>
      <c r="U224" s="17">
        <f t="shared" si="93"/>
        <v>0</v>
      </c>
      <c r="V224" s="17">
        <f t="shared" si="94"/>
        <v>0</v>
      </c>
      <c r="W224" s="55"/>
      <c r="X224" s="55"/>
      <c r="Y224" s="17">
        <f t="shared" si="95"/>
        <v>0</v>
      </c>
      <c r="Z224" s="84">
        <f t="shared" si="96"/>
        <v>0</v>
      </c>
      <c r="AA224" s="89"/>
      <c r="AB224" s="93"/>
      <c r="AC224" s="65" t="str">
        <f t="shared" si="97"/>
        <v/>
      </c>
      <c r="AD224" s="89"/>
      <c r="AE224" s="93"/>
      <c r="AF224" s="65" t="str">
        <f t="shared" si="98"/>
        <v/>
      </c>
      <c r="AG224" s="89"/>
      <c r="AH224" s="93"/>
      <c r="AI224" s="65" t="str">
        <f t="shared" si="103"/>
        <v/>
      </c>
      <c r="AJ224" s="178"/>
      <c r="AK224" s="179"/>
      <c r="AL224" s="97" t="str">
        <f t="shared" si="99"/>
        <v/>
      </c>
      <c r="AM224" s="89"/>
      <c r="AN224" s="93"/>
      <c r="AO224" s="97" t="str">
        <f t="shared" si="102"/>
        <v/>
      </c>
      <c r="AP224" s="89"/>
      <c r="AQ224" s="93"/>
      <c r="AR224" s="97" t="str">
        <f t="shared" si="100"/>
        <v/>
      </c>
      <c r="AS224" s="89"/>
      <c r="AT224" s="93"/>
      <c r="AU224" s="330" t="str">
        <f t="shared" si="101"/>
        <v/>
      </c>
      <c r="AV224" s="379"/>
      <c r="AW224" s="380"/>
      <c r="AX224" s="365"/>
      <c r="AY224" s="340"/>
      <c r="AZ224" s="341"/>
      <c r="BA224" s="111"/>
      <c r="BB224" s="111"/>
      <c r="BC224" s="271"/>
      <c r="BD224" s="356"/>
      <c r="BE224" s="111"/>
      <c r="BF224" s="271"/>
      <c r="BG224" s="356"/>
      <c r="BH224" s="111"/>
      <c r="BI224" s="271"/>
      <c r="BJ224" s="356"/>
      <c r="BK224" s="341"/>
      <c r="BL224" s="331"/>
      <c r="BM224" s="21"/>
      <c r="BN224" s="21"/>
      <c r="BO224" s="21"/>
      <c r="BP224" s="21"/>
      <c r="BQ224" s="21"/>
    </row>
    <row r="225" spans="1:69" ht="15.75" customHeight="1" thickBot="1" x14ac:dyDescent="0.35">
      <c r="A225">
        <f t="shared" si="80"/>
        <v>31</v>
      </c>
      <c r="B225" s="201" t="s">
        <v>21</v>
      </c>
      <c r="C225" s="81">
        <f t="shared" si="86"/>
        <v>45381</v>
      </c>
      <c r="D225" s="62">
        <v>45381</v>
      </c>
      <c r="E225" s="94"/>
      <c r="F225" s="95"/>
      <c r="G225" s="65" t="str">
        <f t="shared" si="87"/>
        <v/>
      </c>
      <c r="H225" s="94"/>
      <c r="I225" s="95"/>
      <c r="J225" s="65" t="str">
        <f t="shared" si="88"/>
        <v/>
      </c>
      <c r="K225" s="94"/>
      <c r="L225" s="95"/>
      <c r="M225" s="65" t="str">
        <f t="shared" si="89"/>
        <v/>
      </c>
      <c r="N225" s="89"/>
      <c r="O225" s="93"/>
      <c r="P225" s="65" t="str">
        <f t="shared" si="90"/>
        <v/>
      </c>
      <c r="Q225" s="89"/>
      <c r="R225" s="93"/>
      <c r="S225" s="97" t="str">
        <f t="shared" si="91"/>
        <v/>
      </c>
      <c r="T225" s="22">
        <f t="shared" si="92"/>
        <v>0</v>
      </c>
      <c r="U225" s="17">
        <f t="shared" si="93"/>
        <v>0</v>
      </c>
      <c r="V225" s="17">
        <f t="shared" si="94"/>
        <v>0</v>
      </c>
      <c r="W225" s="55"/>
      <c r="X225" s="55"/>
      <c r="Y225" s="17">
        <f t="shared" si="95"/>
        <v>0</v>
      </c>
      <c r="Z225" s="84">
        <f t="shared" si="96"/>
        <v>0</v>
      </c>
      <c r="AA225" s="89"/>
      <c r="AB225" s="93"/>
      <c r="AC225" s="65" t="str">
        <f t="shared" si="97"/>
        <v/>
      </c>
      <c r="AD225" s="89"/>
      <c r="AE225" s="93"/>
      <c r="AF225" s="65" t="str">
        <f t="shared" si="98"/>
        <v/>
      </c>
      <c r="AG225" s="89"/>
      <c r="AH225" s="90"/>
      <c r="AI225" s="65" t="str">
        <f t="shared" si="103"/>
        <v/>
      </c>
      <c r="AJ225" s="178"/>
      <c r="AK225" s="179"/>
      <c r="AL225" s="97" t="str">
        <f t="shared" si="99"/>
        <v/>
      </c>
      <c r="AM225" s="89"/>
      <c r="AN225" s="90"/>
      <c r="AO225" s="97" t="str">
        <f t="shared" si="102"/>
        <v/>
      </c>
      <c r="AP225" s="89"/>
      <c r="AQ225" s="93"/>
      <c r="AR225" s="97" t="str">
        <f t="shared" si="100"/>
        <v/>
      </c>
      <c r="AS225" s="89"/>
      <c r="AT225" s="93"/>
      <c r="AU225" s="330" t="str">
        <f t="shared" si="101"/>
        <v/>
      </c>
      <c r="AV225" s="377"/>
      <c r="AW225" s="378"/>
      <c r="AX225" s="365"/>
      <c r="AY225" s="342"/>
      <c r="AZ225" s="343"/>
      <c r="BA225" s="111"/>
      <c r="BB225" s="111"/>
      <c r="BC225" s="271"/>
      <c r="BD225" s="356"/>
      <c r="BE225" s="111"/>
      <c r="BF225" s="383"/>
      <c r="BG225" s="384"/>
      <c r="BH225" s="111"/>
      <c r="BI225" s="89"/>
      <c r="BJ225" s="376"/>
      <c r="BK225" s="341"/>
      <c r="BL225" s="331"/>
      <c r="BM225" s="21"/>
      <c r="BN225" s="21"/>
      <c r="BO225" s="21"/>
      <c r="BP225" s="21"/>
      <c r="BQ225" s="21"/>
    </row>
    <row r="226" spans="1:69" ht="15.75" customHeight="1" thickBot="1" x14ac:dyDescent="0.35">
      <c r="A226">
        <f t="shared" si="80"/>
        <v>31</v>
      </c>
      <c r="B226" s="201" t="s">
        <v>22</v>
      </c>
      <c r="C226" s="81">
        <f t="shared" si="86"/>
        <v>45382</v>
      </c>
      <c r="D226" s="62">
        <v>45382</v>
      </c>
      <c r="E226" s="391"/>
      <c r="F226" s="392"/>
      <c r="G226" s="65" t="str">
        <f t="shared" si="87"/>
        <v/>
      </c>
      <c r="H226" s="94"/>
      <c r="I226" s="95"/>
      <c r="J226" s="65" t="str">
        <f t="shared" si="88"/>
        <v/>
      </c>
      <c r="K226" s="264"/>
      <c r="L226" s="265"/>
      <c r="M226" s="65" t="str">
        <f t="shared" si="89"/>
        <v/>
      </c>
      <c r="N226" s="89"/>
      <c r="O226" s="93"/>
      <c r="P226" s="65" t="str">
        <f t="shared" si="90"/>
        <v/>
      </c>
      <c r="Q226" s="89"/>
      <c r="R226" s="93"/>
      <c r="S226" s="97" t="str">
        <f t="shared" si="91"/>
        <v/>
      </c>
      <c r="T226" s="22">
        <f t="shared" si="92"/>
        <v>0</v>
      </c>
      <c r="U226" s="17">
        <f t="shared" si="93"/>
        <v>0</v>
      </c>
      <c r="V226" s="17">
        <f t="shared" si="94"/>
        <v>0</v>
      </c>
      <c r="W226" s="55"/>
      <c r="X226" s="55"/>
      <c r="Y226" s="17">
        <f t="shared" si="95"/>
        <v>0</v>
      </c>
      <c r="Z226" s="84">
        <f t="shared" si="96"/>
        <v>0</v>
      </c>
      <c r="AA226" s="89"/>
      <c r="AB226" s="93"/>
      <c r="AC226" s="65" t="str">
        <f t="shared" si="97"/>
        <v/>
      </c>
      <c r="AD226" s="89"/>
      <c r="AE226" s="93"/>
      <c r="AF226" s="65" t="str">
        <f t="shared" si="98"/>
        <v/>
      </c>
      <c r="AG226" s="89"/>
      <c r="AH226" s="93"/>
      <c r="AI226" s="65" t="str">
        <f t="shared" si="103"/>
        <v/>
      </c>
      <c r="AJ226" s="178"/>
      <c r="AK226" s="179"/>
      <c r="AL226" s="97" t="str">
        <f t="shared" si="99"/>
        <v/>
      </c>
      <c r="AM226" s="92"/>
      <c r="AN226" s="328"/>
      <c r="AO226" s="97" t="str">
        <f t="shared" si="102"/>
        <v/>
      </c>
      <c r="AP226" s="89"/>
      <c r="AQ226" s="93"/>
      <c r="AR226" s="97" t="str">
        <f t="shared" si="100"/>
        <v/>
      </c>
      <c r="AS226" s="357"/>
      <c r="AT226" s="328"/>
      <c r="AU226" s="330" t="str">
        <f t="shared" si="101"/>
        <v/>
      </c>
      <c r="AV226" s="379"/>
      <c r="AW226" s="380"/>
      <c r="AX226" s="365"/>
      <c r="AY226" s="340"/>
      <c r="AZ226" s="341"/>
      <c r="BA226" s="111"/>
      <c r="BB226" s="111"/>
      <c r="BC226" s="271"/>
      <c r="BD226" s="356"/>
      <c r="BE226" s="111"/>
      <c r="BF226" s="271"/>
      <c r="BG226" s="356"/>
      <c r="BH226" s="111"/>
      <c r="BI226" s="271"/>
      <c r="BJ226" s="356"/>
      <c r="BK226" s="341"/>
      <c r="BL226" s="331"/>
      <c r="BM226" s="21"/>
      <c r="BN226" s="21"/>
      <c r="BO226" s="21"/>
      <c r="BP226" s="21"/>
      <c r="BQ226" s="21"/>
    </row>
    <row r="227" spans="1:69" ht="15.75" customHeight="1" thickBot="1" x14ac:dyDescent="0.35">
      <c r="A227">
        <f t="shared" ref="A227:A284" si="104">A220+1</f>
        <v>19</v>
      </c>
      <c r="B227"/>
      <c r="C227" s="81">
        <f t="shared" si="86"/>
        <v>45383</v>
      </c>
      <c r="D227" s="62">
        <v>45383</v>
      </c>
      <c r="E227" s="94"/>
      <c r="F227" s="95"/>
      <c r="G227" s="65" t="str">
        <f t="shared" si="87"/>
        <v/>
      </c>
      <c r="H227" s="94"/>
      <c r="I227" s="95"/>
      <c r="J227" s="65" t="str">
        <f t="shared" si="88"/>
        <v/>
      </c>
      <c r="K227" s="94"/>
      <c r="L227" s="95"/>
      <c r="M227" s="65" t="str">
        <f t="shared" si="89"/>
        <v/>
      </c>
      <c r="N227" s="89"/>
      <c r="O227" s="93"/>
      <c r="P227" s="65" t="str">
        <f t="shared" si="90"/>
        <v/>
      </c>
      <c r="Q227" s="89"/>
      <c r="R227" s="93"/>
      <c r="S227" s="97" t="str">
        <f t="shared" si="91"/>
        <v/>
      </c>
      <c r="T227" s="22">
        <f t="shared" si="92"/>
        <v>0</v>
      </c>
      <c r="U227" s="17">
        <f t="shared" si="93"/>
        <v>0</v>
      </c>
      <c r="V227" s="17">
        <f t="shared" si="94"/>
        <v>0</v>
      </c>
      <c r="W227" s="55"/>
      <c r="X227" s="55"/>
      <c r="Y227" s="17">
        <f t="shared" si="95"/>
        <v>0</v>
      </c>
      <c r="Z227" s="84">
        <f t="shared" si="96"/>
        <v>0</v>
      </c>
      <c r="AA227" s="89"/>
      <c r="AB227" s="93"/>
      <c r="AC227" s="65" t="str">
        <f t="shared" si="97"/>
        <v/>
      </c>
      <c r="AD227" s="89"/>
      <c r="AE227" s="93"/>
      <c r="AF227" s="65" t="str">
        <f t="shared" si="98"/>
        <v/>
      </c>
      <c r="AG227" s="89"/>
      <c r="AH227" s="93"/>
      <c r="AI227" s="65" t="str">
        <f t="shared" si="103"/>
        <v/>
      </c>
      <c r="AJ227" s="178"/>
      <c r="AK227" s="179"/>
      <c r="AL227" s="97" t="str">
        <f t="shared" si="99"/>
        <v/>
      </c>
      <c r="AM227" s="89"/>
      <c r="AN227" s="93"/>
      <c r="AO227" s="97" t="str">
        <f t="shared" si="102"/>
        <v/>
      </c>
      <c r="AP227" s="89"/>
      <c r="AQ227" s="93"/>
      <c r="AR227" s="97" t="str">
        <f t="shared" si="100"/>
        <v/>
      </c>
      <c r="AS227" s="89"/>
      <c r="AT227" s="93"/>
      <c r="AU227" s="330" t="str">
        <f t="shared" si="101"/>
        <v/>
      </c>
      <c r="AV227" s="379"/>
      <c r="AW227" s="380"/>
      <c r="AX227" s="365"/>
      <c r="AY227" s="340"/>
      <c r="AZ227" s="341"/>
      <c r="BA227" s="111"/>
      <c r="BB227" s="111"/>
      <c r="BC227" s="271"/>
      <c r="BD227" s="356"/>
      <c r="BE227" s="111"/>
      <c r="BF227" s="271"/>
      <c r="BG227" s="356"/>
      <c r="BH227" s="111"/>
      <c r="BI227" s="271"/>
      <c r="BJ227" s="356"/>
      <c r="BK227" s="341"/>
      <c r="BL227" s="331"/>
      <c r="BM227" s="21"/>
      <c r="BN227" s="21"/>
      <c r="BO227" s="21"/>
      <c r="BP227" s="21"/>
      <c r="BQ227" s="21"/>
    </row>
    <row r="228" spans="1:69" ht="15.75" customHeight="1" thickBot="1" x14ac:dyDescent="0.35">
      <c r="A228">
        <f t="shared" si="104"/>
        <v>19</v>
      </c>
      <c r="B228"/>
      <c r="C228" s="81">
        <f t="shared" si="86"/>
        <v>45384</v>
      </c>
      <c r="D228" s="62">
        <v>45384</v>
      </c>
      <c r="E228" s="94"/>
      <c r="F228" s="95"/>
      <c r="G228" s="65" t="str">
        <f t="shared" si="87"/>
        <v/>
      </c>
      <c r="H228" s="94"/>
      <c r="I228" s="95"/>
      <c r="J228" s="65" t="str">
        <f t="shared" si="88"/>
        <v/>
      </c>
      <c r="K228" s="94"/>
      <c r="L228" s="95"/>
      <c r="M228" s="65" t="str">
        <f t="shared" si="89"/>
        <v/>
      </c>
      <c r="N228" s="89"/>
      <c r="O228" s="93"/>
      <c r="P228" s="65" t="str">
        <f t="shared" si="90"/>
        <v/>
      </c>
      <c r="Q228" s="89"/>
      <c r="R228" s="93"/>
      <c r="S228" s="97" t="str">
        <f t="shared" si="91"/>
        <v/>
      </c>
      <c r="T228" s="22">
        <f t="shared" si="92"/>
        <v>0</v>
      </c>
      <c r="U228" s="17">
        <f t="shared" si="93"/>
        <v>0</v>
      </c>
      <c r="V228" s="17">
        <f t="shared" si="94"/>
        <v>0</v>
      </c>
      <c r="W228" s="55"/>
      <c r="X228" s="55"/>
      <c r="Y228" s="17">
        <f t="shared" si="95"/>
        <v>0</v>
      </c>
      <c r="Z228" s="84">
        <f t="shared" si="96"/>
        <v>0</v>
      </c>
      <c r="AA228" s="89"/>
      <c r="AB228" s="93"/>
      <c r="AC228" s="65" t="str">
        <f t="shared" si="97"/>
        <v/>
      </c>
      <c r="AD228" s="89"/>
      <c r="AE228" s="93"/>
      <c r="AF228" s="65" t="str">
        <f t="shared" si="98"/>
        <v/>
      </c>
      <c r="AG228" s="89"/>
      <c r="AH228" s="93"/>
      <c r="AI228" s="65" t="str">
        <f t="shared" si="103"/>
        <v/>
      </c>
      <c r="AJ228" s="178"/>
      <c r="AK228" s="179"/>
      <c r="AL228" s="97" t="str">
        <f t="shared" si="99"/>
        <v/>
      </c>
      <c r="AM228" s="89"/>
      <c r="AN228" s="93"/>
      <c r="AO228" s="97" t="str">
        <f t="shared" si="102"/>
        <v/>
      </c>
      <c r="AP228" s="89"/>
      <c r="AQ228" s="93"/>
      <c r="AR228" s="97" t="str">
        <f t="shared" si="100"/>
        <v/>
      </c>
      <c r="AS228" s="89"/>
      <c r="AT228" s="93"/>
      <c r="AU228" s="330" t="str">
        <f t="shared" si="101"/>
        <v/>
      </c>
      <c r="AV228" s="379"/>
      <c r="AW228" s="380"/>
      <c r="AX228" s="365"/>
      <c r="AY228" s="340"/>
      <c r="AZ228" s="341"/>
      <c r="BA228" s="111"/>
      <c r="BB228" s="111"/>
      <c r="BC228" s="271"/>
      <c r="BD228" s="356"/>
      <c r="BE228" s="111"/>
      <c r="BF228" s="271"/>
      <c r="BG228" s="356"/>
      <c r="BH228" s="111"/>
      <c r="BI228" s="271"/>
      <c r="BJ228" s="356"/>
      <c r="BK228" s="341"/>
      <c r="BL228" s="331"/>
      <c r="BM228" s="21"/>
      <c r="BN228" s="21"/>
      <c r="BO228" s="21"/>
      <c r="BP228" s="21"/>
      <c r="BQ228" s="21"/>
    </row>
    <row r="229" spans="1:69" ht="15.75" customHeight="1" thickBot="1" x14ac:dyDescent="0.35">
      <c r="A229" t="e">
        <f t="shared" si="104"/>
        <v>#VALUE!</v>
      </c>
      <c r="B229"/>
      <c r="C229" s="81">
        <f t="shared" si="86"/>
        <v>45385</v>
      </c>
      <c r="D229" s="62">
        <v>45385</v>
      </c>
      <c r="E229" s="94"/>
      <c r="F229" s="95"/>
      <c r="G229" s="65" t="str">
        <f t="shared" si="87"/>
        <v/>
      </c>
      <c r="H229" s="94"/>
      <c r="I229" s="95"/>
      <c r="J229" s="65" t="str">
        <f t="shared" si="88"/>
        <v/>
      </c>
      <c r="K229" s="94"/>
      <c r="L229" s="95"/>
      <c r="M229" s="65" t="str">
        <f t="shared" si="89"/>
        <v/>
      </c>
      <c r="N229" s="89"/>
      <c r="O229" s="93"/>
      <c r="P229" s="65" t="str">
        <f t="shared" si="90"/>
        <v/>
      </c>
      <c r="Q229" s="89"/>
      <c r="R229" s="93"/>
      <c r="S229" s="97" t="str">
        <f t="shared" si="91"/>
        <v/>
      </c>
      <c r="T229" s="22">
        <f t="shared" si="92"/>
        <v>0</v>
      </c>
      <c r="U229" s="17">
        <f t="shared" si="93"/>
        <v>0</v>
      </c>
      <c r="V229" s="17">
        <f t="shared" si="94"/>
        <v>0</v>
      </c>
      <c r="W229" s="55"/>
      <c r="X229" s="55"/>
      <c r="Y229" s="17">
        <f t="shared" si="95"/>
        <v>0</v>
      </c>
      <c r="Z229" s="84">
        <f t="shared" si="96"/>
        <v>0</v>
      </c>
      <c r="AA229" s="89"/>
      <c r="AB229" s="93"/>
      <c r="AC229" s="65" t="str">
        <f t="shared" si="97"/>
        <v/>
      </c>
      <c r="AD229" s="89"/>
      <c r="AE229" s="93"/>
      <c r="AF229" s="65" t="str">
        <f t="shared" si="98"/>
        <v/>
      </c>
      <c r="AG229" s="89"/>
      <c r="AH229" s="93"/>
      <c r="AI229" s="65" t="str">
        <f t="shared" si="103"/>
        <v/>
      </c>
      <c r="AJ229" s="178"/>
      <c r="AK229" s="179"/>
      <c r="AL229" s="97" t="str">
        <f t="shared" si="99"/>
        <v/>
      </c>
      <c r="AM229" s="89"/>
      <c r="AN229" s="93"/>
      <c r="AO229" s="97" t="str">
        <f t="shared" si="102"/>
        <v/>
      </c>
      <c r="AP229" s="89"/>
      <c r="AQ229" s="93"/>
      <c r="AR229" s="97" t="str">
        <f t="shared" si="100"/>
        <v/>
      </c>
      <c r="AS229" s="89"/>
      <c r="AT229" s="93"/>
      <c r="AU229" s="330" t="str">
        <f t="shared" si="101"/>
        <v/>
      </c>
      <c r="AV229" s="379"/>
      <c r="AW229" s="380"/>
      <c r="AX229" s="365"/>
      <c r="AY229" s="340"/>
      <c r="AZ229" s="341"/>
      <c r="BA229" s="111"/>
      <c r="BB229" s="111"/>
      <c r="BC229" s="271"/>
      <c r="BD229" s="356"/>
      <c r="BE229" s="111"/>
      <c r="BF229" s="271"/>
      <c r="BG229" s="356"/>
      <c r="BH229" s="111"/>
      <c r="BI229" s="271"/>
      <c r="BJ229" s="356"/>
      <c r="BK229" s="341"/>
      <c r="BL229" s="331"/>
      <c r="BM229" s="21"/>
      <c r="BN229" s="21"/>
      <c r="BO229" s="21"/>
      <c r="BP229" s="21"/>
      <c r="BQ229" s="21"/>
    </row>
    <row r="230" spans="1:69" ht="15.75" customHeight="1" thickBot="1" x14ac:dyDescent="0.35">
      <c r="A230">
        <f t="shared" si="104"/>
        <v>19</v>
      </c>
      <c r="B230"/>
      <c r="C230" s="81">
        <f t="shared" si="86"/>
        <v>45386</v>
      </c>
      <c r="D230" s="62">
        <v>45386</v>
      </c>
      <c r="E230" s="94"/>
      <c r="F230" s="95"/>
      <c r="G230" s="65" t="str">
        <f t="shared" si="87"/>
        <v/>
      </c>
      <c r="H230" s="94"/>
      <c r="I230" s="95"/>
      <c r="J230" s="65" t="str">
        <f t="shared" si="88"/>
        <v/>
      </c>
      <c r="K230" s="94"/>
      <c r="L230" s="95"/>
      <c r="M230" s="65" t="str">
        <f t="shared" si="89"/>
        <v/>
      </c>
      <c r="N230" s="89"/>
      <c r="O230" s="93"/>
      <c r="P230" s="65" t="str">
        <f t="shared" si="90"/>
        <v/>
      </c>
      <c r="Q230" s="89"/>
      <c r="R230" s="93"/>
      <c r="S230" s="97" t="str">
        <f t="shared" si="91"/>
        <v/>
      </c>
      <c r="T230" s="22">
        <f t="shared" si="92"/>
        <v>0</v>
      </c>
      <c r="U230" s="17">
        <f t="shared" si="93"/>
        <v>0</v>
      </c>
      <c r="V230" s="17">
        <f t="shared" si="94"/>
        <v>0</v>
      </c>
      <c r="W230" s="55"/>
      <c r="X230" s="55"/>
      <c r="Y230" s="17">
        <f t="shared" si="95"/>
        <v>0</v>
      </c>
      <c r="Z230" s="84">
        <f t="shared" si="96"/>
        <v>0</v>
      </c>
      <c r="AA230" s="89"/>
      <c r="AB230" s="93"/>
      <c r="AC230" s="65" t="str">
        <f t="shared" si="97"/>
        <v/>
      </c>
      <c r="AD230" s="89"/>
      <c r="AE230" s="93"/>
      <c r="AF230" s="65" t="str">
        <f t="shared" si="98"/>
        <v/>
      </c>
      <c r="AG230" s="89"/>
      <c r="AH230" s="93"/>
      <c r="AI230" s="65" t="str">
        <f t="shared" si="103"/>
        <v/>
      </c>
      <c r="AJ230" s="178"/>
      <c r="AK230" s="179"/>
      <c r="AL230" s="97" t="str">
        <f t="shared" si="99"/>
        <v/>
      </c>
      <c r="AM230" s="89"/>
      <c r="AN230" s="93"/>
      <c r="AO230" s="97" t="str">
        <f t="shared" si="102"/>
        <v/>
      </c>
      <c r="AP230" s="89"/>
      <c r="AQ230" s="93"/>
      <c r="AR230" s="97" t="str">
        <f t="shared" si="100"/>
        <v/>
      </c>
      <c r="AS230" s="89"/>
      <c r="AT230" s="93"/>
      <c r="AU230" s="330" t="str">
        <f t="shared" si="101"/>
        <v/>
      </c>
      <c r="AV230" s="379"/>
      <c r="AW230" s="380"/>
      <c r="AX230" s="365"/>
      <c r="AY230" s="340"/>
      <c r="AZ230" s="341"/>
      <c r="BA230" s="111"/>
      <c r="BB230" s="111"/>
      <c r="BC230" s="271"/>
      <c r="BD230" s="356"/>
      <c r="BE230" s="111"/>
      <c r="BF230" s="271"/>
      <c r="BG230" s="356"/>
      <c r="BH230" s="111"/>
      <c r="BI230" s="271"/>
      <c r="BJ230" s="356"/>
      <c r="BK230" s="341"/>
      <c r="BL230" s="331"/>
      <c r="BM230" s="21"/>
      <c r="BN230" s="21"/>
      <c r="BO230" s="21"/>
      <c r="BP230" s="21"/>
      <c r="BQ230" s="21"/>
    </row>
    <row r="231" spans="1:69" ht="15.75" customHeight="1" thickBot="1" x14ac:dyDescent="0.35">
      <c r="A231">
        <f t="shared" si="104"/>
        <v>32</v>
      </c>
      <c r="B231" s="51" t="s">
        <v>20</v>
      </c>
      <c r="C231" s="8">
        <f t="shared" si="86"/>
        <v>45387</v>
      </c>
      <c r="D231" s="62">
        <v>45387</v>
      </c>
      <c r="E231" s="389"/>
      <c r="F231" s="390"/>
      <c r="G231" s="65" t="str">
        <f t="shared" si="87"/>
        <v/>
      </c>
      <c r="H231" s="94"/>
      <c r="I231" s="95"/>
      <c r="J231" s="65" t="str">
        <f t="shared" si="88"/>
        <v/>
      </c>
      <c r="K231" s="94"/>
      <c r="L231" s="95"/>
      <c r="M231" s="65" t="str">
        <f t="shared" si="89"/>
        <v/>
      </c>
      <c r="N231" s="89"/>
      <c r="O231" s="93"/>
      <c r="P231" s="65" t="str">
        <f t="shared" si="90"/>
        <v/>
      </c>
      <c r="Q231" s="89"/>
      <c r="R231" s="93"/>
      <c r="S231" s="97" t="str">
        <f t="shared" si="91"/>
        <v/>
      </c>
      <c r="T231" s="22">
        <f t="shared" si="92"/>
        <v>0</v>
      </c>
      <c r="U231" s="17">
        <f t="shared" si="93"/>
        <v>0</v>
      </c>
      <c r="V231" s="17">
        <f t="shared" si="94"/>
        <v>0</v>
      </c>
      <c r="W231" s="55"/>
      <c r="X231" s="55"/>
      <c r="Y231" s="17">
        <f t="shared" si="95"/>
        <v>0</v>
      </c>
      <c r="Z231" s="84">
        <f t="shared" si="96"/>
        <v>0</v>
      </c>
      <c r="AA231" s="89"/>
      <c r="AB231" s="90"/>
      <c r="AC231" s="65" t="str">
        <f t="shared" si="97"/>
        <v/>
      </c>
      <c r="AD231" s="89"/>
      <c r="AE231" s="93"/>
      <c r="AF231" s="65" t="str">
        <f t="shared" si="98"/>
        <v/>
      </c>
      <c r="AG231" s="89"/>
      <c r="AH231" s="93"/>
      <c r="AI231" s="65" t="str">
        <f t="shared" si="103"/>
        <v/>
      </c>
      <c r="AJ231" s="178"/>
      <c r="AK231" s="179"/>
      <c r="AL231" s="97" t="str">
        <f t="shared" si="99"/>
        <v/>
      </c>
      <c r="AM231" s="89"/>
      <c r="AN231" s="93"/>
      <c r="AO231" s="97" t="str">
        <f t="shared" si="102"/>
        <v/>
      </c>
      <c r="AP231" s="92"/>
      <c r="AQ231" s="328"/>
      <c r="AR231" s="97" t="str">
        <f t="shared" si="100"/>
        <v/>
      </c>
      <c r="AS231" s="89"/>
      <c r="AT231" s="93"/>
      <c r="AU231" s="330" t="str">
        <f t="shared" si="101"/>
        <v/>
      </c>
      <c r="AV231" s="379"/>
      <c r="AW231" s="380"/>
      <c r="AX231" s="365"/>
      <c r="AY231" s="340"/>
      <c r="AZ231" s="341"/>
      <c r="BA231" s="111"/>
      <c r="BB231" s="111"/>
      <c r="BC231" s="271"/>
      <c r="BD231" s="356"/>
      <c r="BE231" s="111"/>
      <c r="BF231" s="271"/>
      <c r="BG231" s="356"/>
      <c r="BH231" s="111"/>
      <c r="BI231" s="271"/>
      <c r="BJ231" s="356"/>
      <c r="BK231" s="341"/>
      <c r="BL231" s="331"/>
      <c r="BM231" s="21"/>
      <c r="BN231" s="21"/>
      <c r="BO231" s="21"/>
      <c r="BP231" s="21"/>
      <c r="BQ231" s="21"/>
    </row>
    <row r="232" spans="1:69" ht="15.75" customHeight="1" thickBot="1" x14ac:dyDescent="0.35">
      <c r="A232">
        <f t="shared" si="104"/>
        <v>32</v>
      </c>
      <c r="B232" s="51" t="s">
        <v>21</v>
      </c>
      <c r="C232" s="8">
        <f t="shared" si="86"/>
        <v>45388</v>
      </c>
      <c r="D232" s="62">
        <v>45388</v>
      </c>
      <c r="E232" s="94"/>
      <c r="F232" s="95"/>
      <c r="G232" s="65" t="str">
        <f t="shared" si="87"/>
        <v/>
      </c>
      <c r="H232" s="94"/>
      <c r="I232" s="95"/>
      <c r="J232" s="65" t="str">
        <f t="shared" si="88"/>
        <v/>
      </c>
      <c r="K232" s="94"/>
      <c r="L232" s="95"/>
      <c r="M232" s="65" t="str">
        <f t="shared" si="89"/>
        <v/>
      </c>
      <c r="N232" s="89"/>
      <c r="O232" s="93"/>
      <c r="P232" s="65" t="str">
        <f t="shared" si="90"/>
        <v/>
      </c>
      <c r="Q232" s="89"/>
      <c r="R232" s="93"/>
      <c r="S232" s="97" t="str">
        <f t="shared" si="91"/>
        <v/>
      </c>
      <c r="T232" s="22">
        <f t="shared" si="92"/>
        <v>0</v>
      </c>
      <c r="U232" s="17">
        <f t="shared" si="93"/>
        <v>0</v>
      </c>
      <c r="V232" s="17">
        <f t="shared" si="94"/>
        <v>0</v>
      </c>
      <c r="W232" s="55"/>
      <c r="X232" s="55"/>
      <c r="Y232" s="17">
        <f t="shared" si="95"/>
        <v>0</v>
      </c>
      <c r="Z232" s="84">
        <f t="shared" si="96"/>
        <v>0</v>
      </c>
      <c r="AA232" s="89"/>
      <c r="AB232" s="93"/>
      <c r="AC232" s="65" t="str">
        <f t="shared" si="97"/>
        <v/>
      </c>
      <c r="AD232" s="89"/>
      <c r="AE232" s="93"/>
      <c r="AF232" s="65" t="str">
        <f t="shared" si="98"/>
        <v/>
      </c>
      <c r="AG232" s="91"/>
      <c r="AH232" s="93"/>
      <c r="AI232" s="65" t="str">
        <f t="shared" si="103"/>
        <v/>
      </c>
      <c r="AJ232" s="178"/>
      <c r="AK232" s="179"/>
      <c r="AL232" s="97" t="str">
        <f t="shared" si="99"/>
        <v/>
      </c>
      <c r="AM232" s="91"/>
      <c r="AN232" s="93"/>
      <c r="AO232" s="97" t="str">
        <f t="shared" si="102"/>
        <v/>
      </c>
      <c r="AP232" s="89"/>
      <c r="AQ232" s="93"/>
      <c r="AR232" s="97" t="str">
        <f t="shared" si="100"/>
        <v/>
      </c>
      <c r="AS232" s="89"/>
      <c r="AT232" s="93"/>
      <c r="AU232" s="330" t="str">
        <f t="shared" si="101"/>
        <v/>
      </c>
      <c r="AV232" s="394"/>
      <c r="AW232" s="395"/>
      <c r="AX232" s="365"/>
      <c r="AY232" s="340"/>
      <c r="AZ232" s="341"/>
      <c r="BA232" s="111"/>
      <c r="BB232" s="111"/>
      <c r="BC232" s="381"/>
      <c r="BD232" s="382"/>
      <c r="BE232" s="111"/>
      <c r="BF232" s="381"/>
      <c r="BG232" s="382"/>
      <c r="BH232" s="111"/>
      <c r="BI232" s="271"/>
      <c r="BJ232" s="356"/>
      <c r="BK232" s="341"/>
      <c r="BL232" s="331"/>
      <c r="BM232" s="21"/>
      <c r="BN232" s="21"/>
      <c r="BO232" s="21"/>
      <c r="BP232" s="21"/>
      <c r="BQ232" s="21"/>
    </row>
    <row r="233" spans="1:69" ht="15.75" customHeight="1" thickBot="1" x14ac:dyDescent="0.35">
      <c r="A233">
        <f t="shared" si="104"/>
        <v>32</v>
      </c>
      <c r="B233" s="51" t="s">
        <v>22</v>
      </c>
      <c r="C233" s="8">
        <f t="shared" si="86"/>
        <v>45389</v>
      </c>
      <c r="D233" s="62">
        <v>45389</v>
      </c>
      <c r="E233" s="389"/>
      <c r="F233" s="390"/>
      <c r="G233" s="65" t="str">
        <f t="shared" si="87"/>
        <v/>
      </c>
      <c r="H233" s="96"/>
      <c r="I233" s="95"/>
      <c r="J233" s="65" t="str">
        <f t="shared" si="88"/>
        <v/>
      </c>
      <c r="K233" s="94"/>
      <c r="L233" s="95"/>
      <c r="M233" s="65" t="str">
        <f t="shared" si="89"/>
        <v/>
      </c>
      <c r="N233" s="171"/>
      <c r="O233" s="171"/>
      <c r="P233" s="65" t="str">
        <f t="shared" si="90"/>
        <v/>
      </c>
      <c r="Q233" s="89"/>
      <c r="R233" s="93"/>
      <c r="S233" s="97" t="str">
        <f t="shared" si="91"/>
        <v/>
      </c>
      <c r="T233" s="22">
        <f t="shared" si="92"/>
        <v>0</v>
      </c>
      <c r="U233" s="17">
        <f t="shared" si="93"/>
        <v>0</v>
      </c>
      <c r="V233" s="17">
        <f t="shared" si="94"/>
        <v>0</v>
      </c>
      <c r="W233" s="55"/>
      <c r="X233" s="55"/>
      <c r="Y233" s="17">
        <f t="shared" si="95"/>
        <v>0</v>
      </c>
      <c r="Z233" s="84">
        <f t="shared" si="96"/>
        <v>0</v>
      </c>
      <c r="AA233" s="89"/>
      <c r="AB233" s="93"/>
      <c r="AC233" s="65" t="str">
        <f t="shared" si="97"/>
        <v/>
      </c>
      <c r="AD233" s="89"/>
      <c r="AE233" s="93"/>
      <c r="AF233" s="65" t="str">
        <f t="shared" si="98"/>
        <v/>
      </c>
      <c r="AG233" s="89"/>
      <c r="AH233" s="90"/>
      <c r="AI233" s="65" t="str">
        <f t="shared" si="103"/>
        <v/>
      </c>
      <c r="AJ233" s="178"/>
      <c r="AK233" s="179"/>
      <c r="AL233" s="97" t="str">
        <f t="shared" si="99"/>
        <v/>
      </c>
      <c r="AM233" s="89"/>
      <c r="AN233" s="90"/>
      <c r="AO233" s="97" t="str">
        <f t="shared" si="102"/>
        <v/>
      </c>
      <c r="AP233" s="89"/>
      <c r="AQ233" s="93"/>
      <c r="AR233" s="97" t="str">
        <f t="shared" si="100"/>
        <v/>
      </c>
      <c r="AS233" s="89"/>
      <c r="AT233" s="93"/>
      <c r="AU233" s="330" t="str">
        <f t="shared" si="101"/>
        <v/>
      </c>
      <c r="AV233" s="394"/>
      <c r="AW233" s="395"/>
      <c r="AX233" s="365"/>
      <c r="AY233" s="344"/>
      <c r="AZ233" s="343"/>
      <c r="BA233" s="111"/>
      <c r="BB233" s="111"/>
      <c r="BC233" s="271"/>
      <c r="BD233" s="356"/>
      <c r="BE233" s="111"/>
      <c r="BF233" s="271"/>
      <c r="BG233" s="356"/>
      <c r="BH233" s="111"/>
      <c r="BI233" s="271"/>
      <c r="BJ233" s="356"/>
      <c r="BK233" s="341"/>
      <c r="BL233" s="331"/>
      <c r="BM233" s="21"/>
      <c r="BN233" s="21"/>
      <c r="BO233" s="21"/>
      <c r="BP233" s="21"/>
      <c r="BQ233" s="21"/>
    </row>
    <row r="234" spans="1:69" s="481" customFormat="1" ht="15.75" customHeight="1" thickBot="1" x14ac:dyDescent="0.35">
      <c r="A234" s="482">
        <f t="shared" si="104"/>
        <v>20</v>
      </c>
      <c r="B234" s="276"/>
      <c r="C234" s="460">
        <f t="shared" si="86"/>
        <v>45390</v>
      </c>
      <c r="D234" s="461">
        <v>45390</v>
      </c>
      <c r="E234" s="462"/>
      <c r="F234" s="463"/>
      <c r="G234" s="464" t="str">
        <f t="shared" si="87"/>
        <v/>
      </c>
      <c r="H234" s="462"/>
      <c r="I234" s="463"/>
      <c r="J234" s="464" t="str">
        <f t="shared" si="88"/>
        <v/>
      </c>
      <c r="K234" s="462"/>
      <c r="L234" s="463"/>
      <c r="M234" s="464" t="str">
        <f t="shared" si="89"/>
        <v/>
      </c>
      <c r="N234" s="412"/>
      <c r="O234" s="413"/>
      <c r="P234" s="464" t="str">
        <f t="shared" si="90"/>
        <v/>
      </c>
      <c r="Q234" s="412"/>
      <c r="R234" s="413"/>
      <c r="S234" s="465" t="str">
        <f t="shared" si="91"/>
        <v/>
      </c>
      <c r="T234" s="466">
        <f t="shared" si="92"/>
        <v>0</v>
      </c>
      <c r="U234" s="467">
        <f t="shared" si="93"/>
        <v>0</v>
      </c>
      <c r="V234" s="467">
        <f t="shared" si="94"/>
        <v>0</v>
      </c>
      <c r="W234" s="468"/>
      <c r="X234" s="468"/>
      <c r="Y234" s="467">
        <f t="shared" si="95"/>
        <v>0</v>
      </c>
      <c r="Z234" s="469">
        <f t="shared" si="96"/>
        <v>0</v>
      </c>
      <c r="AA234" s="412"/>
      <c r="AB234" s="413"/>
      <c r="AC234" s="464" t="str">
        <f t="shared" si="97"/>
        <v/>
      </c>
      <c r="AD234" s="412"/>
      <c r="AE234" s="413"/>
      <c r="AF234" s="464" t="str">
        <f t="shared" si="98"/>
        <v/>
      </c>
      <c r="AG234" s="412"/>
      <c r="AH234" s="413"/>
      <c r="AI234" s="464" t="str">
        <f t="shared" si="103"/>
        <v/>
      </c>
      <c r="AJ234" s="470"/>
      <c r="AK234" s="471"/>
      <c r="AL234" s="465" t="str">
        <f t="shared" si="99"/>
        <v/>
      </c>
      <c r="AM234" s="412"/>
      <c r="AN234" s="413"/>
      <c r="AO234" s="465" t="str">
        <f t="shared" si="102"/>
        <v/>
      </c>
      <c r="AP234" s="412"/>
      <c r="AQ234" s="413"/>
      <c r="AR234" s="465" t="str">
        <f t="shared" si="100"/>
        <v/>
      </c>
      <c r="AS234" s="412"/>
      <c r="AT234" s="413"/>
      <c r="AU234" s="472" t="str">
        <f t="shared" si="101"/>
        <v/>
      </c>
      <c r="AV234" s="473"/>
      <c r="AW234" s="474"/>
      <c r="AX234" s="475"/>
      <c r="AY234" s="473"/>
      <c r="AZ234" s="474"/>
      <c r="BA234" s="476"/>
      <c r="BB234" s="476"/>
      <c r="BC234" s="477"/>
      <c r="BD234" s="478"/>
      <c r="BE234" s="476"/>
      <c r="BF234" s="477"/>
      <c r="BG234" s="478"/>
      <c r="BH234" s="476"/>
      <c r="BI234" s="477"/>
      <c r="BJ234" s="478"/>
      <c r="BK234" s="474"/>
      <c r="BL234" s="479"/>
      <c r="BM234" s="480"/>
      <c r="BN234" s="480"/>
      <c r="BO234" s="480"/>
      <c r="BP234" s="480"/>
      <c r="BQ234" s="480"/>
    </row>
    <row r="235" spans="1:69" ht="15.75" customHeight="1" thickBot="1" x14ac:dyDescent="0.35">
      <c r="A235">
        <f t="shared" si="104"/>
        <v>20</v>
      </c>
      <c r="B235"/>
      <c r="C235" s="81">
        <f t="shared" si="86"/>
        <v>45391</v>
      </c>
      <c r="D235" s="62">
        <v>45391</v>
      </c>
      <c r="E235" s="94"/>
      <c r="F235" s="95"/>
      <c r="G235" s="65" t="str">
        <f t="shared" si="87"/>
        <v/>
      </c>
      <c r="H235" s="94"/>
      <c r="I235" s="95"/>
      <c r="J235" s="65" t="str">
        <f t="shared" si="88"/>
        <v/>
      </c>
      <c r="K235" s="94"/>
      <c r="L235" s="95"/>
      <c r="M235" s="65" t="str">
        <f t="shared" si="89"/>
        <v/>
      </c>
      <c r="N235" s="89"/>
      <c r="O235" s="93"/>
      <c r="P235" s="65" t="str">
        <f t="shared" si="90"/>
        <v/>
      </c>
      <c r="Q235" s="89"/>
      <c r="R235" s="93"/>
      <c r="S235" s="97" t="str">
        <f t="shared" si="91"/>
        <v/>
      </c>
      <c r="T235" s="22">
        <f t="shared" si="92"/>
        <v>0</v>
      </c>
      <c r="U235" s="17">
        <f t="shared" si="93"/>
        <v>0</v>
      </c>
      <c r="V235" s="17">
        <f t="shared" si="94"/>
        <v>0</v>
      </c>
      <c r="W235" s="55"/>
      <c r="X235" s="55"/>
      <c r="Y235" s="17">
        <f t="shared" si="95"/>
        <v>0</v>
      </c>
      <c r="Z235" s="84">
        <f t="shared" si="96"/>
        <v>0</v>
      </c>
      <c r="AA235" s="89"/>
      <c r="AB235" s="93"/>
      <c r="AC235" s="65" t="str">
        <f t="shared" si="97"/>
        <v/>
      </c>
      <c r="AD235" s="89"/>
      <c r="AE235" s="93"/>
      <c r="AF235" s="65" t="str">
        <f t="shared" si="98"/>
        <v/>
      </c>
      <c r="AG235" s="89"/>
      <c r="AH235" s="93"/>
      <c r="AI235" s="65" t="str">
        <f t="shared" si="103"/>
        <v/>
      </c>
      <c r="AJ235" s="178"/>
      <c r="AK235" s="179"/>
      <c r="AL235" s="97" t="str">
        <f t="shared" si="99"/>
        <v/>
      </c>
      <c r="AM235" s="89"/>
      <c r="AN235" s="93"/>
      <c r="AO235" s="97" t="str">
        <f t="shared" si="102"/>
        <v/>
      </c>
      <c r="AP235" s="89"/>
      <c r="AQ235" s="93"/>
      <c r="AR235" s="97" t="str">
        <f t="shared" si="100"/>
        <v/>
      </c>
      <c r="AS235" s="89"/>
      <c r="AT235" s="93"/>
      <c r="AU235" s="330" t="str">
        <f t="shared" si="101"/>
        <v/>
      </c>
      <c r="AV235" s="340"/>
      <c r="AW235" s="341"/>
      <c r="AX235" s="365"/>
      <c r="AY235" s="340"/>
      <c r="AZ235" s="341"/>
      <c r="BA235" s="111"/>
      <c r="BB235" s="111"/>
      <c r="BC235" s="271"/>
      <c r="BD235" s="356"/>
      <c r="BE235" s="111"/>
      <c r="BF235" s="271"/>
      <c r="BG235" s="356"/>
      <c r="BH235" s="111"/>
      <c r="BI235" s="271"/>
      <c r="BJ235" s="356"/>
      <c r="BK235" s="341"/>
      <c r="BL235" s="331"/>
      <c r="BM235" s="21"/>
      <c r="BN235" s="21"/>
      <c r="BO235" s="21"/>
      <c r="BP235" s="21"/>
      <c r="BQ235" s="21"/>
    </row>
    <row r="236" spans="1:69" ht="15.75" customHeight="1" thickBot="1" x14ac:dyDescent="0.35">
      <c r="A236" t="e">
        <f t="shared" si="104"/>
        <v>#VALUE!</v>
      </c>
      <c r="B236"/>
      <c r="C236" s="81">
        <f t="shared" si="86"/>
        <v>45392</v>
      </c>
      <c r="D236" s="62">
        <v>45392</v>
      </c>
      <c r="E236" s="94"/>
      <c r="F236" s="95"/>
      <c r="G236" s="65" t="str">
        <f t="shared" si="87"/>
        <v/>
      </c>
      <c r="H236" s="94"/>
      <c r="I236" s="95"/>
      <c r="J236" s="65" t="str">
        <f t="shared" si="88"/>
        <v/>
      </c>
      <c r="K236" s="94"/>
      <c r="L236" s="95"/>
      <c r="M236" s="65" t="str">
        <f t="shared" si="89"/>
        <v/>
      </c>
      <c r="N236" s="89"/>
      <c r="O236" s="93"/>
      <c r="P236" s="65" t="str">
        <f t="shared" si="90"/>
        <v/>
      </c>
      <c r="Q236" s="89"/>
      <c r="R236" s="93"/>
      <c r="S236" s="97" t="str">
        <f t="shared" si="91"/>
        <v/>
      </c>
      <c r="T236" s="22">
        <f t="shared" si="92"/>
        <v>0</v>
      </c>
      <c r="U236" s="17">
        <f t="shared" si="93"/>
        <v>0</v>
      </c>
      <c r="V236" s="17">
        <f t="shared" si="94"/>
        <v>0</v>
      </c>
      <c r="W236" s="55"/>
      <c r="X236" s="55"/>
      <c r="Y236" s="17">
        <f t="shared" si="95"/>
        <v>0</v>
      </c>
      <c r="Z236" s="84">
        <f t="shared" si="96"/>
        <v>0</v>
      </c>
      <c r="AA236" s="89"/>
      <c r="AB236" s="93"/>
      <c r="AC236" s="65" t="str">
        <f t="shared" si="97"/>
        <v/>
      </c>
      <c r="AD236" s="89"/>
      <c r="AE236" s="93"/>
      <c r="AF236" s="65" t="str">
        <f t="shared" si="98"/>
        <v/>
      </c>
      <c r="AG236" s="89"/>
      <c r="AH236" s="93"/>
      <c r="AI236" s="65" t="str">
        <f t="shared" si="103"/>
        <v/>
      </c>
      <c r="AJ236" s="178"/>
      <c r="AK236" s="179"/>
      <c r="AL236" s="97" t="str">
        <f t="shared" si="99"/>
        <v/>
      </c>
      <c r="AM236" s="89"/>
      <c r="AN236" s="93"/>
      <c r="AO236" s="97" t="str">
        <f t="shared" si="102"/>
        <v/>
      </c>
      <c r="AP236" s="89"/>
      <c r="AQ236" s="93"/>
      <c r="AR236" s="97" t="str">
        <f t="shared" si="100"/>
        <v/>
      </c>
      <c r="AS236" s="89"/>
      <c r="AT236" s="93"/>
      <c r="AU236" s="330" t="str">
        <f t="shared" si="101"/>
        <v/>
      </c>
      <c r="AV236" s="340"/>
      <c r="AW236" s="341"/>
      <c r="AX236" s="365"/>
      <c r="AY236" s="340"/>
      <c r="AZ236" s="341"/>
      <c r="BA236" s="111"/>
      <c r="BB236" s="111"/>
      <c r="BC236" s="271"/>
      <c r="BD236" s="356"/>
      <c r="BE236" s="111"/>
      <c r="BF236" s="271"/>
      <c r="BG236" s="356"/>
      <c r="BH236" s="111"/>
      <c r="BI236" s="271"/>
      <c r="BJ236" s="356"/>
      <c r="BK236" s="341"/>
      <c r="BL236" s="331"/>
      <c r="BM236" s="21"/>
      <c r="BN236" s="21"/>
      <c r="BO236" s="21"/>
      <c r="BP236" s="21"/>
      <c r="BQ236" s="21"/>
    </row>
    <row r="237" spans="1:69" ht="15.75" customHeight="1" thickBot="1" x14ac:dyDescent="0.35">
      <c r="A237">
        <f t="shared" si="104"/>
        <v>20</v>
      </c>
      <c r="B237"/>
      <c r="C237" s="81">
        <f t="shared" si="86"/>
        <v>45393</v>
      </c>
      <c r="D237" s="62">
        <v>45393</v>
      </c>
      <c r="E237" s="94"/>
      <c r="F237" s="95"/>
      <c r="G237" s="65" t="str">
        <f t="shared" si="87"/>
        <v/>
      </c>
      <c r="H237" s="94"/>
      <c r="I237" s="95"/>
      <c r="J237" s="65" t="str">
        <f t="shared" si="88"/>
        <v/>
      </c>
      <c r="K237" s="94"/>
      <c r="L237" s="95"/>
      <c r="M237" s="65" t="str">
        <f t="shared" si="89"/>
        <v/>
      </c>
      <c r="N237" s="89"/>
      <c r="O237" s="93"/>
      <c r="P237" s="65" t="str">
        <f t="shared" si="90"/>
        <v/>
      </c>
      <c r="Q237" s="89"/>
      <c r="R237" s="93"/>
      <c r="S237" s="97" t="str">
        <f t="shared" si="91"/>
        <v/>
      </c>
      <c r="T237" s="22">
        <f t="shared" si="92"/>
        <v>0</v>
      </c>
      <c r="U237" s="17">
        <f t="shared" si="93"/>
        <v>0</v>
      </c>
      <c r="V237" s="17">
        <f t="shared" si="94"/>
        <v>0</v>
      </c>
      <c r="W237" s="55"/>
      <c r="X237" s="55"/>
      <c r="Y237" s="17">
        <f t="shared" si="95"/>
        <v>0</v>
      </c>
      <c r="Z237" s="84">
        <f t="shared" si="96"/>
        <v>0</v>
      </c>
      <c r="AA237" s="89"/>
      <c r="AB237" s="93"/>
      <c r="AC237" s="65" t="str">
        <f t="shared" si="97"/>
        <v/>
      </c>
      <c r="AD237" s="89"/>
      <c r="AE237" s="93"/>
      <c r="AF237" s="65" t="str">
        <f t="shared" si="98"/>
        <v/>
      </c>
      <c r="AG237" s="89"/>
      <c r="AH237" s="93"/>
      <c r="AI237" s="65" t="str">
        <f t="shared" si="103"/>
        <v/>
      </c>
      <c r="AJ237" s="178"/>
      <c r="AK237" s="179"/>
      <c r="AL237" s="97" t="str">
        <f t="shared" si="99"/>
        <v/>
      </c>
      <c r="AM237" s="89"/>
      <c r="AN237" s="93"/>
      <c r="AO237" s="97" t="str">
        <f t="shared" si="102"/>
        <v/>
      </c>
      <c r="AP237" s="89"/>
      <c r="AQ237" s="93"/>
      <c r="AR237" s="97" t="str">
        <f t="shared" si="100"/>
        <v/>
      </c>
      <c r="AS237" s="89"/>
      <c r="AT237" s="93"/>
      <c r="AU237" s="330" t="str">
        <f t="shared" si="101"/>
        <v/>
      </c>
      <c r="AV237" s="340"/>
      <c r="AW237" s="341"/>
      <c r="AX237" s="365"/>
      <c r="AY237" s="340"/>
      <c r="AZ237" s="341"/>
      <c r="BA237" s="111"/>
      <c r="BB237" s="111"/>
      <c r="BC237" s="271"/>
      <c r="BD237" s="356"/>
      <c r="BE237" s="111"/>
      <c r="BF237" s="271"/>
      <c r="BG237" s="356"/>
      <c r="BH237" s="111"/>
      <c r="BI237" s="271"/>
      <c r="BJ237" s="356"/>
      <c r="BK237" s="341"/>
      <c r="BL237" s="331"/>
      <c r="BM237" s="21"/>
      <c r="BN237" s="21"/>
      <c r="BO237" s="21"/>
      <c r="BP237" s="21"/>
      <c r="BQ237" s="21"/>
    </row>
    <row r="238" spans="1:69" ht="15.75" customHeight="1" thickBot="1" x14ac:dyDescent="0.35">
      <c r="A238">
        <f t="shared" si="104"/>
        <v>33</v>
      </c>
      <c r="B238" s="201" t="s">
        <v>20</v>
      </c>
      <c r="C238" s="81">
        <f t="shared" si="86"/>
        <v>45394</v>
      </c>
      <c r="D238" s="62">
        <v>45394</v>
      </c>
      <c r="E238" s="94"/>
      <c r="F238" s="95"/>
      <c r="G238" s="65" t="str">
        <f t="shared" si="87"/>
        <v/>
      </c>
      <c r="H238" s="94"/>
      <c r="I238" s="95"/>
      <c r="J238" s="65" t="str">
        <f t="shared" si="88"/>
        <v/>
      </c>
      <c r="K238" s="94"/>
      <c r="L238" s="95"/>
      <c r="M238" s="65" t="str">
        <f t="shared" si="89"/>
        <v/>
      </c>
      <c r="N238" s="92" t="s">
        <v>24</v>
      </c>
      <c r="O238" s="328" t="s">
        <v>220</v>
      </c>
      <c r="P238" s="65">
        <f t="shared" si="90"/>
        <v>1</v>
      </c>
      <c r="Q238" s="92" t="s">
        <v>24</v>
      </c>
      <c r="R238" s="328" t="s">
        <v>239</v>
      </c>
      <c r="S238" s="97">
        <f t="shared" si="91"/>
        <v>3</v>
      </c>
      <c r="T238" s="22">
        <f t="shared" si="92"/>
        <v>2</v>
      </c>
      <c r="U238" s="17">
        <f t="shared" si="93"/>
        <v>2</v>
      </c>
      <c r="V238" s="17">
        <f t="shared" si="94"/>
        <v>4</v>
      </c>
      <c r="W238" s="55"/>
      <c r="X238" s="55"/>
      <c r="Y238" s="17">
        <f t="shared" si="95"/>
        <v>2</v>
      </c>
      <c r="Z238" s="84">
        <f t="shared" si="96"/>
        <v>0</v>
      </c>
      <c r="AA238" s="92" t="s">
        <v>24</v>
      </c>
      <c r="AB238" s="328" t="s">
        <v>293</v>
      </c>
      <c r="AC238" s="65">
        <f t="shared" si="97"/>
        <v>3</v>
      </c>
      <c r="AD238" s="89"/>
      <c r="AE238" s="93"/>
      <c r="AF238" s="65" t="str">
        <f t="shared" si="98"/>
        <v/>
      </c>
      <c r="AG238" s="89"/>
      <c r="AH238" s="93"/>
      <c r="AI238" s="65" t="str">
        <f t="shared" si="103"/>
        <v/>
      </c>
      <c r="AJ238" s="180" t="s">
        <v>24</v>
      </c>
      <c r="AK238" s="401" t="s">
        <v>372</v>
      </c>
      <c r="AL238" s="97">
        <f t="shared" si="99"/>
        <v>2</v>
      </c>
      <c r="AM238" s="89"/>
      <c r="AN238" s="93"/>
      <c r="AO238" s="97" t="str">
        <f t="shared" si="102"/>
        <v/>
      </c>
      <c r="AP238" s="89"/>
      <c r="AQ238" s="93"/>
      <c r="AR238" s="97" t="str">
        <f t="shared" si="100"/>
        <v/>
      </c>
      <c r="AS238" s="89"/>
      <c r="AT238" s="93"/>
      <c r="AU238" s="330" t="str">
        <f t="shared" si="101"/>
        <v/>
      </c>
      <c r="AV238" s="340"/>
      <c r="AW238" s="341"/>
      <c r="AX238" s="365"/>
      <c r="AY238" s="340"/>
      <c r="AZ238" s="341"/>
      <c r="BA238" s="111"/>
      <c r="BB238" s="111"/>
      <c r="BC238" s="271"/>
      <c r="BD238" s="356"/>
      <c r="BE238" s="111"/>
      <c r="BF238" s="271"/>
      <c r="BG238" s="356"/>
      <c r="BH238" s="111"/>
      <c r="BI238" s="271"/>
      <c r="BJ238" s="356"/>
      <c r="BK238" s="341"/>
      <c r="BL238" s="331"/>
      <c r="BM238" s="21"/>
      <c r="BN238" s="21"/>
      <c r="BO238" s="21"/>
      <c r="BP238" s="21"/>
      <c r="BQ238" s="21"/>
    </row>
    <row r="239" spans="1:69" ht="15.75" customHeight="1" thickBot="1" x14ac:dyDescent="0.35">
      <c r="A239">
        <f t="shared" si="104"/>
        <v>33</v>
      </c>
      <c r="B239" s="201" t="s">
        <v>21</v>
      </c>
      <c r="C239" s="81">
        <f t="shared" si="86"/>
        <v>45395</v>
      </c>
      <c r="D239" s="62">
        <v>45395</v>
      </c>
      <c r="E239" s="94"/>
      <c r="F239" s="95"/>
      <c r="G239" s="65" t="str">
        <f t="shared" si="87"/>
        <v/>
      </c>
      <c r="H239" s="94"/>
      <c r="I239" s="95"/>
      <c r="J239" s="65" t="str">
        <f t="shared" si="88"/>
        <v/>
      </c>
      <c r="K239" s="94"/>
      <c r="L239" s="95"/>
      <c r="M239" s="65" t="str">
        <f t="shared" si="89"/>
        <v/>
      </c>
      <c r="N239" s="89"/>
      <c r="O239" s="93"/>
      <c r="P239" s="65" t="str">
        <f t="shared" si="90"/>
        <v/>
      </c>
      <c r="Q239" s="89"/>
      <c r="R239" s="93"/>
      <c r="S239" s="97" t="str">
        <f t="shared" si="91"/>
        <v/>
      </c>
      <c r="T239" s="22">
        <f t="shared" si="92"/>
        <v>0</v>
      </c>
      <c r="U239" s="17">
        <f t="shared" si="93"/>
        <v>0</v>
      </c>
      <c r="V239" s="17">
        <f t="shared" si="94"/>
        <v>0</v>
      </c>
      <c r="W239" s="55"/>
      <c r="X239" s="55"/>
      <c r="Y239" s="17">
        <f t="shared" si="95"/>
        <v>0</v>
      </c>
      <c r="Z239" s="84">
        <f t="shared" si="96"/>
        <v>0</v>
      </c>
      <c r="AA239" s="89"/>
      <c r="AB239" s="93"/>
      <c r="AC239" s="65" t="str">
        <f t="shared" si="97"/>
        <v/>
      </c>
      <c r="AD239" s="89"/>
      <c r="AE239" s="93"/>
      <c r="AF239" s="65" t="str">
        <f t="shared" si="98"/>
        <v/>
      </c>
      <c r="AG239" s="89"/>
      <c r="AH239" s="93"/>
      <c r="AI239" s="65" t="str">
        <f t="shared" si="103"/>
        <v/>
      </c>
      <c r="AJ239" s="178"/>
      <c r="AK239" s="179"/>
      <c r="AL239" s="97" t="str">
        <f t="shared" si="99"/>
        <v/>
      </c>
      <c r="AM239" s="89"/>
      <c r="AN239" s="93"/>
      <c r="AO239" s="97" t="str">
        <f t="shared" si="102"/>
        <v/>
      </c>
      <c r="AP239" s="89"/>
      <c r="AQ239" s="93"/>
      <c r="AR239" s="97" t="str">
        <f t="shared" si="100"/>
        <v/>
      </c>
      <c r="AS239" s="89"/>
      <c r="AT239" s="93"/>
      <c r="AU239" s="330" t="str">
        <f t="shared" si="101"/>
        <v/>
      </c>
      <c r="AV239" s="340"/>
      <c r="AW239" s="341"/>
      <c r="AX239" s="365"/>
      <c r="AY239" s="346"/>
      <c r="AZ239" s="347"/>
      <c r="BA239" s="111"/>
      <c r="BB239" s="111"/>
      <c r="BC239" s="271"/>
      <c r="BD239" s="356"/>
      <c r="BE239" s="111"/>
      <c r="BF239" s="271"/>
      <c r="BG239" s="356"/>
      <c r="BH239" s="111"/>
      <c r="BI239" s="271"/>
      <c r="BJ239" s="356"/>
      <c r="BK239" s="341"/>
      <c r="BL239" s="331"/>
      <c r="BM239" s="21"/>
      <c r="BN239" s="21"/>
      <c r="BO239" s="21"/>
      <c r="BP239" s="21"/>
      <c r="BQ239" s="21"/>
    </row>
    <row r="240" spans="1:69" ht="15.75" customHeight="1" thickBot="1" x14ac:dyDescent="0.35">
      <c r="A240">
        <f t="shared" si="104"/>
        <v>33</v>
      </c>
      <c r="B240" s="201" t="s">
        <v>22</v>
      </c>
      <c r="C240" s="81">
        <f t="shared" si="86"/>
        <v>45396</v>
      </c>
      <c r="D240" s="62">
        <v>45396</v>
      </c>
      <c r="E240" s="94"/>
      <c r="F240" s="95"/>
      <c r="G240" s="65" t="str">
        <f t="shared" si="87"/>
        <v/>
      </c>
      <c r="H240" s="96"/>
      <c r="I240" s="95"/>
      <c r="J240" s="65" t="str">
        <f t="shared" si="88"/>
        <v/>
      </c>
      <c r="K240" s="94"/>
      <c r="L240" s="95"/>
      <c r="M240" s="65" t="str">
        <f t="shared" si="89"/>
        <v/>
      </c>
      <c r="N240" s="89"/>
      <c r="O240" s="93"/>
      <c r="P240" s="65" t="str">
        <f t="shared" si="90"/>
        <v/>
      </c>
      <c r="Q240" s="89"/>
      <c r="R240" s="93"/>
      <c r="S240" s="97" t="str">
        <f t="shared" si="91"/>
        <v/>
      </c>
      <c r="T240" s="22">
        <f t="shared" si="92"/>
        <v>0</v>
      </c>
      <c r="U240" s="17">
        <f t="shared" si="93"/>
        <v>4</v>
      </c>
      <c r="V240" s="17">
        <f t="shared" si="94"/>
        <v>4</v>
      </c>
      <c r="W240" s="55"/>
      <c r="X240" s="55"/>
      <c r="Y240" s="17">
        <f t="shared" si="95"/>
        <v>4</v>
      </c>
      <c r="Z240" s="84">
        <f t="shared" si="96"/>
        <v>0</v>
      </c>
      <c r="AA240" s="89"/>
      <c r="AB240" s="93"/>
      <c r="AC240" s="65" t="str">
        <f t="shared" si="97"/>
        <v/>
      </c>
      <c r="AD240" s="92" t="s">
        <v>172</v>
      </c>
      <c r="AE240" s="328" t="s">
        <v>346</v>
      </c>
      <c r="AF240" s="65">
        <f t="shared" si="98"/>
        <v>1</v>
      </c>
      <c r="AG240" s="92" t="s">
        <v>172</v>
      </c>
      <c r="AH240" s="328" t="s">
        <v>332</v>
      </c>
      <c r="AI240" s="65">
        <f t="shared" si="103"/>
        <v>2</v>
      </c>
      <c r="AJ240" s="178"/>
      <c r="AK240" s="179"/>
      <c r="AL240" s="97" t="str">
        <f t="shared" si="99"/>
        <v/>
      </c>
      <c r="AM240" s="92" t="s">
        <v>172</v>
      </c>
      <c r="AN240" s="328" t="s">
        <v>395</v>
      </c>
      <c r="AO240" s="97">
        <f t="shared" si="102"/>
        <v>2</v>
      </c>
      <c r="AP240" s="92"/>
      <c r="AQ240" s="328"/>
      <c r="AR240" s="97" t="str">
        <f t="shared" si="100"/>
        <v/>
      </c>
      <c r="AS240" s="92" t="s">
        <v>172</v>
      </c>
      <c r="AT240" s="328" t="s">
        <v>436</v>
      </c>
      <c r="AU240" s="330">
        <f t="shared" si="101"/>
        <v>1</v>
      </c>
      <c r="AV240" s="379"/>
      <c r="AW240" s="380"/>
      <c r="AX240" s="365"/>
      <c r="AY240" s="340"/>
      <c r="AZ240" s="341"/>
      <c r="BA240" s="111"/>
      <c r="BB240" s="111"/>
      <c r="BC240" s="383"/>
      <c r="BD240" s="384"/>
      <c r="BE240" s="111"/>
      <c r="BF240" s="271"/>
      <c r="BG240" s="356"/>
      <c r="BH240" s="111"/>
      <c r="BI240" s="271"/>
      <c r="BJ240" s="356"/>
      <c r="BK240" s="341"/>
      <c r="BL240" s="331"/>
      <c r="BM240" s="21"/>
      <c r="BN240" s="21"/>
      <c r="BO240" s="21"/>
      <c r="BP240" s="21"/>
      <c r="BQ240" s="21"/>
    </row>
    <row r="241" spans="1:69" ht="15.75" customHeight="1" thickBot="1" x14ac:dyDescent="0.35">
      <c r="A241">
        <f t="shared" si="104"/>
        <v>21</v>
      </c>
      <c r="B241"/>
      <c r="C241" s="81">
        <f t="shared" si="86"/>
        <v>45397</v>
      </c>
      <c r="D241" s="62">
        <v>45397</v>
      </c>
      <c r="E241" s="94"/>
      <c r="F241" s="95"/>
      <c r="G241" s="65" t="str">
        <f t="shared" si="87"/>
        <v/>
      </c>
      <c r="H241" s="94"/>
      <c r="I241" s="95"/>
      <c r="J241" s="65" t="str">
        <f t="shared" si="88"/>
        <v/>
      </c>
      <c r="K241" s="94"/>
      <c r="L241" s="95"/>
      <c r="M241" s="65" t="str">
        <f t="shared" si="89"/>
        <v/>
      </c>
      <c r="N241" s="89"/>
      <c r="O241" s="93"/>
      <c r="P241" s="65" t="str">
        <f t="shared" si="90"/>
        <v/>
      </c>
      <c r="Q241" s="89"/>
      <c r="R241" s="93"/>
      <c r="S241" s="97" t="str">
        <f t="shared" si="91"/>
        <v/>
      </c>
      <c r="T241" s="22">
        <f t="shared" si="92"/>
        <v>0</v>
      </c>
      <c r="U241" s="17">
        <f t="shared" si="93"/>
        <v>0</v>
      </c>
      <c r="V241" s="17">
        <f t="shared" si="94"/>
        <v>0</v>
      </c>
      <c r="W241" s="55"/>
      <c r="X241" s="55"/>
      <c r="Y241" s="17">
        <f t="shared" si="95"/>
        <v>0</v>
      </c>
      <c r="Z241" s="84">
        <f t="shared" si="96"/>
        <v>0</v>
      </c>
      <c r="AA241" s="89"/>
      <c r="AB241" s="93"/>
      <c r="AC241" s="65" t="str">
        <f t="shared" si="97"/>
        <v/>
      </c>
      <c r="AD241" s="89"/>
      <c r="AE241" s="93"/>
      <c r="AF241" s="65" t="str">
        <f t="shared" si="98"/>
        <v/>
      </c>
      <c r="AG241" s="89"/>
      <c r="AH241" s="93"/>
      <c r="AI241" s="65" t="str">
        <f t="shared" si="103"/>
        <v/>
      </c>
      <c r="AJ241" s="178"/>
      <c r="AK241" s="179"/>
      <c r="AL241" s="97" t="str">
        <f t="shared" si="99"/>
        <v/>
      </c>
      <c r="AM241" s="89"/>
      <c r="AN241" s="93"/>
      <c r="AO241" s="97" t="str">
        <f t="shared" si="102"/>
        <v/>
      </c>
      <c r="AP241" s="89"/>
      <c r="AQ241" s="93"/>
      <c r="AR241" s="97" t="str">
        <f t="shared" si="100"/>
        <v/>
      </c>
      <c r="AS241" s="89"/>
      <c r="AT241" s="93"/>
      <c r="AU241" s="330" t="str">
        <f t="shared" si="101"/>
        <v/>
      </c>
      <c r="AV241" s="340"/>
      <c r="AW241" s="341"/>
      <c r="AX241" s="365"/>
      <c r="AY241" s="340"/>
      <c r="AZ241" s="341"/>
      <c r="BA241" s="111"/>
      <c r="BB241" s="111"/>
      <c r="BC241" s="271"/>
      <c r="BD241" s="356"/>
      <c r="BE241" s="111"/>
      <c r="BF241" s="271"/>
      <c r="BG241" s="356"/>
      <c r="BH241" s="111"/>
      <c r="BI241" s="271"/>
      <c r="BJ241" s="356"/>
      <c r="BK241" s="341"/>
      <c r="BL241" s="331"/>
      <c r="BM241" s="21"/>
      <c r="BN241" s="21"/>
      <c r="BO241" s="21"/>
      <c r="BP241" s="21"/>
      <c r="BQ241" s="21"/>
    </row>
    <row r="242" spans="1:69" ht="15.75" customHeight="1" thickBot="1" x14ac:dyDescent="0.35">
      <c r="A242">
        <f t="shared" si="104"/>
        <v>21</v>
      </c>
      <c r="B242"/>
      <c r="C242" s="81">
        <f t="shared" si="86"/>
        <v>45398</v>
      </c>
      <c r="D242" s="62">
        <v>45398</v>
      </c>
      <c r="E242" s="94"/>
      <c r="F242" s="95"/>
      <c r="G242" s="65" t="str">
        <f t="shared" si="87"/>
        <v/>
      </c>
      <c r="H242" s="94"/>
      <c r="I242" s="95"/>
      <c r="J242" s="65" t="str">
        <f t="shared" si="88"/>
        <v/>
      </c>
      <c r="K242" s="94"/>
      <c r="L242" s="95"/>
      <c r="M242" s="65" t="str">
        <f t="shared" si="89"/>
        <v/>
      </c>
      <c r="N242" s="89"/>
      <c r="O242" s="93"/>
      <c r="P242" s="65" t="str">
        <f t="shared" si="90"/>
        <v/>
      </c>
      <c r="Q242" s="89"/>
      <c r="R242" s="93"/>
      <c r="S242" s="97" t="str">
        <f t="shared" si="91"/>
        <v/>
      </c>
      <c r="T242" s="22">
        <f t="shared" si="92"/>
        <v>0</v>
      </c>
      <c r="U242" s="17">
        <f t="shared" si="93"/>
        <v>0</v>
      </c>
      <c r="V242" s="17">
        <f t="shared" si="94"/>
        <v>0</v>
      </c>
      <c r="W242" s="55"/>
      <c r="X242" s="55"/>
      <c r="Y242" s="17">
        <f t="shared" si="95"/>
        <v>0</v>
      </c>
      <c r="Z242" s="84">
        <f t="shared" si="96"/>
        <v>0</v>
      </c>
      <c r="AA242" s="89"/>
      <c r="AB242" s="93"/>
      <c r="AC242" s="65" t="str">
        <f t="shared" si="97"/>
        <v/>
      </c>
      <c r="AD242" s="89"/>
      <c r="AE242" s="93"/>
      <c r="AF242" s="65" t="str">
        <f t="shared" si="98"/>
        <v/>
      </c>
      <c r="AG242" s="89"/>
      <c r="AH242" s="93"/>
      <c r="AI242" s="65" t="str">
        <f t="shared" si="103"/>
        <v/>
      </c>
      <c r="AJ242" s="178"/>
      <c r="AK242" s="179"/>
      <c r="AL242" s="97" t="str">
        <f t="shared" si="99"/>
        <v/>
      </c>
      <c r="AM242" s="89"/>
      <c r="AN242" s="93"/>
      <c r="AO242" s="97" t="str">
        <f t="shared" si="102"/>
        <v/>
      </c>
      <c r="AP242" s="89"/>
      <c r="AQ242" s="93"/>
      <c r="AR242" s="97" t="str">
        <f t="shared" si="100"/>
        <v/>
      </c>
      <c r="AS242" s="89"/>
      <c r="AT242" s="93"/>
      <c r="AU242" s="330" t="str">
        <f t="shared" si="101"/>
        <v/>
      </c>
      <c r="AV242" s="340"/>
      <c r="AW242" s="341"/>
      <c r="AX242" s="365"/>
      <c r="AY242" s="340"/>
      <c r="AZ242" s="341"/>
      <c r="BA242" s="111"/>
      <c r="BB242" s="111"/>
      <c r="BC242" s="271"/>
      <c r="BD242" s="356"/>
      <c r="BE242" s="111"/>
      <c r="BF242" s="271"/>
      <c r="BG242" s="356"/>
      <c r="BH242" s="111"/>
      <c r="BI242" s="271"/>
      <c r="BJ242" s="356"/>
      <c r="BK242" s="341"/>
      <c r="BL242" s="331"/>
      <c r="BM242" s="21"/>
      <c r="BN242" s="21"/>
      <c r="BO242" s="21"/>
      <c r="BP242" s="21"/>
      <c r="BQ242" s="21"/>
    </row>
    <row r="243" spans="1:69" ht="15.75" customHeight="1" thickBot="1" x14ac:dyDescent="0.35">
      <c r="A243" t="e">
        <f t="shared" si="104"/>
        <v>#VALUE!</v>
      </c>
      <c r="B243"/>
      <c r="C243" s="81">
        <f t="shared" si="86"/>
        <v>45399</v>
      </c>
      <c r="D243" s="62">
        <v>45399</v>
      </c>
      <c r="E243" s="94"/>
      <c r="F243" s="95"/>
      <c r="G243" s="65" t="str">
        <f t="shared" si="87"/>
        <v/>
      </c>
      <c r="H243" s="94"/>
      <c r="I243" s="95"/>
      <c r="J243" s="65" t="str">
        <f t="shared" si="88"/>
        <v/>
      </c>
      <c r="K243" s="94"/>
      <c r="L243" s="95"/>
      <c r="M243" s="65" t="str">
        <f t="shared" si="89"/>
        <v/>
      </c>
      <c r="N243" s="89"/>
      <c r="O243" s="93"/>
      <c r="P243" s="65" t="str">
        <f t="shared" si="90"/>
        <v/>
      </c>
      <c r="Q243" s="89"/>
      <c r="R243" s="93"/>
      <c r="S243" s="97" t="str">
        <f t="shared" si="91"/>
        <v/>
      </c>
      <c r="T243" s="22">
        <f t="shared" si="92"/>
        <v>0</v>
      </c>
      <c r="U243" s="17">
        <f t="shared" si="93"/>
        <v>0</v>
      </c>
      <c r="V243" s="17">
        <f t="shared" si="94"/>
        <v>0</v>
      </c>
      <c r="W243" s="55"/>
      <c r="X243" s="55"/>
      <c r="Y243" s="17">
        <f t="shared" si="95"/>
        <v>0</v>
      </c>
      <c r="Z243" s="84">
        <f t="shared" si="96"/>
        <v>0</v>
      </c>
      <c r="AA243" s="89"/>
      <c r="AB243" s="93"/>
      <c r="AC243" s="65" t="str">
        <f t="shared" si="97"/>
        <v/>
      </c>
      <c r="AD243" s="89"/>
      <c r="AE243" s="93"/>
      <c r="AF243" s="65" t="str">
        <f t="shared" si="98"/>
        <v/>
      </c>
      <c r="AG243" s="89"/>
      <c r="AH243" s="93"/>
      <c r="AI243" s="65" t="str">
        <f t="shared" si="103"/>
        <v/>
      </c>
      <c r="AJ243" s="178"/>
      <c r="AK243" s="179"/>
      <c r="AL243" s="97" t="str">
        <f t="shared" si="99"/>
        <v/>
      </c>
      <c r="AM243" s="89"/>
      <c r="AN243" s="93"/>
      <c r="AO243" s="97" t="str">
        <f t="shared" si="102"/>
        <v/>
      </c>
      <c r="AP243" s="89"/>
      <c r="AQ243" s="93"/>
      <c r="AR243" s="97" t="str">
        <f t="shared" si="100"/>
        <v/>
      </c>
      <c r="AS243" s="89"/>
      <c r="AT243" s="93"/>
      <c r="AU243" s="330" t="str">
        <f t="shared" si="101"/>
        <v/>
      </c>
      <c r="AV243" s="340"/>
      <c r="AW243" s="341"/>
      <c r="AX243" s="365"/>
      <c r="AY243" s="340"/>
      <c r="AZ243" s="341"/>
      <c r="BA243" s="111"/>
      <c r="BB243" s="111"/>
      <c r="BC243" s="271"/>
      <c r="BD243" s="356"/>
      <c r="BE243" s="111"/>
      <c r="BF243" s="271"/>
      <c r="BG243" s="356"/>
      <c r="BH243" s="111"/>
      <c r="BI243" s="271"/>
      <c r="BJ243" s="356"/>
      <c r="BK243" s="341"/>
      <c r="BL243" s="331"/>
      <c r="BM243" s="21"/>
      <c r="BN243" s="21"/>
      <c r="BO243" s="21"/>
      <c r="BP243" s="21"/>
      <c r="BQ243" s="21"/>
    </row>
    <row r="244" spans="1:69" ht="15.75" customHeight="1" thickBot="1" x14ac:dyDescent="0.35">
      <c r="A244">
        <f t="shared" si="104"/>
        <v>21</v>
      </c>
      <c r="B244"/>
      <c r="C244" s="81">
        <f t="shared" si="86"/>
        <v>45400</v>
      </c>
      <c r="D244" s="62">
        <v>45400</v>
      </c>
      <c r="E244" s="94"/>
      <c r="F244" s="95"/>
      <c r="G244" s="65" t="str">
        <f t="shared" si="87"/>
        <v/>
      </c>
      <c r="H244" s="94"/>
      <c r="I244" s="95"/>
      <c r="J244" s="65" t="str">
        <f t="shared" si="88"/>
        <v/>
      </c>
      <c r="K244" s="94"/>
      <c r="L244" s="95"/>
      <c r="M244" s="65" t="str">
        <f t="shared" si="89"/>
        <v/>
      </c>
      <c r="N244" s="89"/>
      <c r="O244" s="93"/>
      <c r="P244" s="65" t="str">
        <f t="shared" si="90"/>
        <v/>
      </c>
      <c r="Q244" s="89"/>
      <c r="R244" s="93"/>
      <c r="S244" s="97" t="str">
        <f t="shared" si="91"/>
        <v/>
      </c>
      <c r="T244" s="22">
        <f t="shared" si="92"/>
        <v>0</v>
      </c>
      <c r="U244" s="17">
        <f t="shared" si="93"/>
        <v>0</v>
      </c>
      <c r="V244" s="17">
        <f t="shared" si="94"/>
        <v>0</v>
      </c>
      <c r="W244" s="55"/>
      <c r="X244" s="55"/>
      <c r="Y244" s="17">
        <f t="shared" si="95"/>
        <v>0</v>
      </c>
      <c r="Z244" s="84">
        <f t="shared" si="96"/>
        <v>0</v>
      </c>
      <c r="AA244" s="89"/>
      <c r="AB244" s="93"/>
      <c r="AC244" s="65" t="str">
        <f t="shared" si="97"/>
        <v/>
      </c>
      <c r="AD244" s="89"/>
      <c r="AE244" s="93"/>
      <c r="AF244" s="65" t="str">
        <f t="shared" si="98"/>
        <v/>
      </c>
      <c r="AG244" s="89"/>
      <c r="AH244" s="93"/>
      <c r="AI244" s="65" t="str">
        <f t="shared" si="103"/>
        <v/>
      </c>
      <c r="AJ244" s="178"/>
      <c r="AK244" s="179"/>
      <c r="AL244" s="97" t="str">
        <f t="shared" si="99"/>
        <v/>
      </c>
      <c r="AM244" s="89"/>
      <c r="AN244" s="93"/>
      <c r="AO244" s="97" t="str">
        <f t="shared" si="102"/>
        <v/>
      </c>
      <c r="AP244" s="89"/>
      <c r="AQ244" s="93"/>
      <c r="AR244" s="97" t="str">
        <f t="shared" si="100"/>
        <v/>
      </c>
      <c r="AS244" s="89"/>
      <c r="AT244" s="93"/>
      <c r="AU244" s="330" t="str">
        <f t="shared" si="101"/>
        <v/>
      </c>
      <c r="AV244" s="340"/>
      <c r="AW244" s="341"/>
      <c r="AX244" s="365"/>
      <c r="AY244" s="340"/>
      <c r="AZ244" s="341"/>
      <c r="BA244" s="111"/>
      <c r="BB244" s="111"/>
      <c r="BC244" s="271"/>
      <c r="BD244" s="356"/>
      <c r="BE244" s="111"/>
      <c r="BF244" s="271"/>
      <c r="BG244" s="356"/>
      <c r="BH244" s="111"/>
      <c r="BI244" s="271"/>
      <c r="BJ244" s="356"/>
      <c r="BK244" s="341"/>
      <c r="BL244" s="331"/>
      <c r="BM244" s="21"/>
      <c r="BN244" s="21"/>
      <c r="BO244" s="21"/>
      <c r="BP244" s="21"/>
      <c r="BQ244" s="21"/>
    </row>
    <row r="245" spans="1:69" ht="15.75" customHeight="1" thickBot="1" x14ac:dyDescent="0.35">
      <c r="A245">
        <f t="shared" si="104"/>
        <v>34</v>
      </c>
      <c r="B245" s="51" t="s">
        <v>20</v>
      </c>
      <c r="C245" s="8">
        <f t="shared" si="86"/>
        <v>45401</v>
      </c>
      <c r="D245" s="62">
        <v>45401</v>
      </c>
      <c r="E245" s="94"/>
      <c r="F245" s="95"/>
      <c r="G245" s="65" t="str">
        <f t="shared" si="87"/>
        <v/>
      </c>
      <c r="H245" s="94"/>
      <c r="I245" s="95"/>
      <c r="J245" s="65" t="str">
        <f t="shared" si="88"/>
        <v/>
      </c>
      <c r="K245" s="96"/>
      <c r="L245" s="95"/>
      <c r="M245" s="65" t="str">
        <f t="shared" si="89"/>
        <v/>
      </c>
      <c r="N245" s="89"/>
      <c r="O245" s="90"/>
      <c r="P245" s="65" t="str">
        <f t="shared" si="90"/>
        <v/>
      </c>
      <c r="Q245" s="89"/>
      <c r="R245" s="93"/>
      <c r="S245" s="97" t="str">
        <f>IF(LEFT(R245,1)="4",3,"")</f>
        <v/>
      </c>
      <c r="T245" s="22">
        <f t="shared" si="92"/>
        <v>0</v>
      </c>
      <c r="U245" s="17">
        <f t="shared" si="93"/>
        <v>0</v>
      </c>
      <c r="V245" s="17">
        <f t="shared" si="94"/>
        <v>0</v>
      </c>
      <c r="W245" s="55"/>
      <c r="X245" s="55"/>
      <c r="Y245" s="17">
        <f t="shared" si="95"/>
        <v>0</v>
      </c>
      <c r="Z245" s="84">
        <f t="shared" si="96"/>
        <v>0</v>
      </c>
      <c r="AA245" s="89"/>
      <c r="AB245" s="93"/>
      <c r="AC245" s="65" t="str">
        <f t="shared" si="97"/>
        <v/>
      </c>
      <c r="AD245" s="89"/>
      <c r="AE245" s="93"/>
      <c r="AF245" s="65" t="str">
        <f t="shared" si="98"/>
        <v/>
      </c>
      <c r="AG245" s="89"/>
      <c r="AH245" s="90"/>
      <c r="AI245" s="65" t="str">
        <f>IF(LEFT(AH245,1)="8",2,"")</f>
        <v/>
      </c>
      <c r="AJ245" s="178"/>
      <c r="AK245" s="179"/>
      <c r="AL245" s="97" t="str">
        <f t="shared" si="99"/>
        <v/>
      </c>
      <c r="AM245" s="89"/>
      <c r="AN245" s="90"/>
      <c r="AO245" s="97" t="str">
        <f t="shared" si="102"/>
        <v/>
      </c>
      <c r="AP245" s="89"/>
      <c r="AQ245" s="93"/>
      <c r="AR245" s="97" t="str">
        <f t="shared" si="100"/>
        <v/>
      </c>
      <c r="AS245" s="357"/>
      <c r="AT245" s="387"/>
      <c r="AU245" s="330" t="str">
        <f t="shared" si="101"/>
        <v/>
      </c>
      <c r="AV245" s="340"/>
      <c r="AW245" s="341"/>
      <c r="AX245" s="365"/>
      <c r="AY245" s="340"/>
      <c r="AZ245" s="341"/>
      <c r="BA245" s="111"/>
      <c r="BB245" s="111"/>
      <c r="BC245" s="271"/>
      <c r="BD245" s="356"/>
      <c r="BE245" s="111"/>
      <c r="BF245" s="271"/>
      <c r="BG245" s="356"/>
      <c r="BH245" s="111"/>
      <c r="BI245" s="271"/>
      <c r="BJ245" s="356"/>
      <c r="BK245" s="341"/>
      <c r="BL245" s="331"/>
      <c r="BM245" s="21"/>
      <c r="BN245" s="21"/>
      <c r="BO245" s="21"/>
      <c r="BP245" s="21"/>
      <c r="BQ245" s="21"/>
    </row>
    <row r="246" spans="1:69" ht="15.75" customHeight="1" thickBot="1" x14ac:dyDescent="0.35">
      <c r="A246">
        <f t="shared" si="104"/>
        <v>34</v>
      </c>
      <c r="B246" s="51" t="s">
        <v>21</v>
      </c>
      <c r="C246" s="8">
        <f t="shared" si="86"/>
        <v>45402</v>
      </c>
      <c r="D246" s="62">
        <v>45402</v>
      </c>
      <c r="E246" s="94"/>
      <c r="F246" s="95"/>
      <c r="G246" s="65" t="str">
        <f t="shared" si="87"/>
        <v/>
      </c>
      <c r="H246" s="94"/>
      <c r="I246" s="95"/>
      <c r="J246" s="65" t="str">
        <f t="shared" si="88"/>
        <v/>
      </c>
      <c r="K246" s="94"/>
      <c r="L246" s="95"/>
      <c r="M246" s="65" t="str">
        <f t="shared" si="89"/>
        <v/>
      </c>
      <c r="N246" s="89" t="s">
        <v>48</v>
      </c>
      <c r="O246" s="93" t="s">
        <v>221</v>
      </c>
      <c r="P246" s="65" t="str">
        <f t="shared" si="90"/>
        <v/>
      </c>
      <c r="Q246" s="89"/>
      <c r="R246" s="93"/>
      <c r="S246" s="97" t="str">
        <f t="shared" si="91"/>
        <v/>
      </c>
      <c r="T246" s="22">
        <f t="shared" si="92"/>
        <v>0</v>
      </c>
      <c r="U246" s="17">
        <f t="shared" si="93"/>
        <v>0</v>
      </c>
      <c r="V246" s="17">
        <f t="shared" si="94"/>
        <v>0</v>
      </c>
      <c r="W246" s="55"/>
      <c r="X246" s="55"/>
      <c r="Y246" s="17">
        <f t="shared" si="95"/>
        <v>0</v>
      </c>
      <c r="Z246" s="84">
        <f t="shared" si="96"/>
        <v>0</v>
      </c>
      <c r="AA246" s="89" t="s">
        <v>173</v>
      </c>
      <c r="AB246" s="93" t="s">
        <v>294</v>
      </c>
      <c r="AC246" s="65" t="str">
        <f t="shared" si="97"/>
        <v/>
      </c>
      <c r="AD246" s="89" t="s">
        <v>35</v>
      </c>
      <c r="AE246" s="93" t="s">
        <v>347</v>
      </c>
      <c r="AF246" s="65" t="str">
        <f t="shared" si="98"/>
        <v/>
      </c>
      <c r="AG246" s="89"/>
      <c r="AH246" s="93"/>
      <c r="AI246" s="65" t="str">
        <f t="shared" ref="AI246:AI267" si="105">IF(LEFT(AH246,1)="8",2,"")</f>
        <v/>
      </c>
      <c r="AJ246" s="178" t="s">
        <v>312</v>
      </c>
      <c r="AK246" s="179" t="s">
        <v>373</v>
      </c>
      <c r="AL246" s="97" t="str">
        <f t="shared" si="99"/>
        <v/>
      </c>
      <c r="AM246" s="89" t="s">
        <v>30</v>
      </c>
      <c r="AN246" s="93" t="s">
        <v>396</v>
      </c>
      <c r="AO246" s="97" t="str">
        <f t="shared" si="102"/>
        <v/>
      </c>
      <c r="AP246" s="89"/>
      <c r="AQ246" s="93"/>
      <c r="AR246" s="97" t="str">
        <f t="shared" si="100"/>
        <v/>
      </c>
      <c r="AS246" s="89"/>
      <c r="AT246" s="93"/>
      <c r="AU246" s="330" t="str">
        <f t="shared" si="101"/>
        <v/>
      </c>
      <c r="AV246" s="340"/>
      <c r="AW246" s="341"/>
      <c r="AX246" s="365"/>
      <c r="AY246" s="340"/>
      <c r="AZ246" s="341"/>
      <c r="BA246" s="111"/>
      <c r="BB246" s="111"/>
      <c r="BC246" s="381"/>
      <c r="BD246" s="382"/>
      <c r="BE246" s="111"/>
      <c r="BF246" s="271"/>
      <c r="BG246" s="356"/>
      <c r="BH246" s="111"/>
      <c r="BI246" s="271"/>
      <c r="BJ246" s="356"/>
      <c r="BK246" s="341"/>
      <c r="BL246" s="331"/>
      <c r="BM246" s="21"/>
      <c r="BN246" s="21"/>
      <c r="BO246" s="21"/>
      <c r="BP246" s="21"/>
      <c r="BQ246" s="21"/>
    </row>
    <row r="247" spans="1:69" ht="15.75" customHeight="1" thickBot="1" x14ac:dyDescent="0.35">
      <c r="A247">
        <f t="shared" si="104"/>
        <v>34</v>
      </c>
      <c r="B247" s="51" t="s">
        <v>22</v>
      </c>
      <c r="C247" s="8">
        <f t="shared" si="86"/>
        <v>45403</v>
      </c>
      <c r="D247" s="62">
        <v>45403</v>
      </c>
      <c r="E247" s="94"/>
      <c r="F247" s="95"/>
      <c r="G247" s="65" t="str">
        <f t="shared" si="87"/>
        <v/>
      </c>
      <c r="H247" s="94"/>
      <c r="I247" s="170"/>
      <c r="J247" s="65" t="str">
        <f t="shared" si="88"/>
        <v/>
      </c>
      <c r="K247" s="94"/>
      <c r="L247" s="95"/>
      <c r="M247" s="65" t="str">
        <f t="shared" si="89"/>
        <v/>
      </c>
      <c r="N247" s="89"/>
      <c r="O247" s="93"/>
      <c r="P247" s="65" t="str">
        <f t="shared" si="90"/>
        <v/>
      </c>
      <c r="Q247" s="89" t="s">
        <v>40</v>
      </c>
      <c r="R247" s="93" t="s">
        <v>240</v>
      </c>
      <c r="S247" s="97" t="str">
        <f t="shared" si="91"/>
        <v/>
      </c>
      <c r="T247" s="22">
        <f t="shared" si="92"/>
        <v>0</v>
      </c>
      <c r="U247" s="17">
        <f t="shared" si="93"/>
        <v>0</v>
      </c>
      <c r="V247" s="17">
        <f t="shared" si="94"/>
        <v>0</v>
      </c>
      <c r="W247" s="55"/>
      <c r="X247" s="55"/>
      <c r="Y247" s="17">
        <f t="shared" si="95"/>
        <v>0</v>
      </c>
      <c r="Z247" s="84">
        <f t="shared" si="96"/>
        <v>0</v>
      </c>
      <c r="AA247" s="89"/>
      <c r="AB247" s="93"/>
      <c r="AC247" s="65" t="str">
        <f t="shared" si="97"/>
        <v/>
      </c>
      <c r="AD247" s="89"/>
      <c r="AE247" s="93"/>
      <c r="AF247" s="65" t="str">
        <f t="shared" si="98"/>
        <v/>
      </c>
      <c r="AG247" s="89" t="s">
        <v>333</v>
      </c>
      <c r="AH247" s="93" t="s">
        <v>334</v>
      </c>
      <c r="AI247" s="65" t="str">
        <f t="shared" si="105"/>
        <v/>
      </c>
      <c r="AJ247" s="178"/>
      <c r="AK247" s="179"/>
      <c r="AL247" s="97" t="str">
        <f t="shared" si="99"/>
        <v/>
      </c>
      <c r="AM247" s="89"/>
      <c r="AN247" s="93"/>
      <c r="AO247" s="97" t="str">
        <f t="shared" si="102"/>
        <v/>
      </c>
      <c r="AP247" s="89"/>
      <c r="AQ247" s="93"/>
      <c r="AR247" s="97" t="str">
        <f t="shared" si="100"/>
        <v/>
      </c>
      <c r="AS247" s="89" t="s">
        <v>40</v>
      </c>
      <c r="AT247" s="93" t="s">
        <v>437</v>
      </c>
      <c r="AU247" s="330" t="str">
        <f t="shared" si="101"/>
        <v/>
      </c>
      <c r="AV247" s="340"/>
      <c r="AW247" s="341"/>
      <c r="AX247" s="365"/>
      <c r="AY247" s="340"/>
      <c r="AZ247" s="341"/>
      <c r="BA247" s="111"/>
      <c r="BB247" s="111"/>
      <c r="BC247" s="271"/>
      <c r="BD247" s="356"/>
      <c r="BE247" s="111"/>
      <c r="BF247" s="271"/>
      <c r="BG247" s="356"/>
      <c r="BH247" s="111"/>
      <c r="BI247" s="271"/>
      <c r="BJ247" s="356"/>
      <c r="BK247" s="341"/>
      <c r="BL247" s="331"/>
      <c r="BM247" s="21"/>
      <c r="BN247" s="21"/>
      <c r="BO247" s="21"/>
      <c r="BP247" s="21"/>
      <c r="BQ247" s="21"/>
    </row>
    <row r="248" spans="1:69" ht="15.75" hidden="1" customHeight="1" thickBot="1" x14ac:dyDescent="0.35">
      <c r="A248">
        <f t="shared" si="104"/>
        <v>22</v>
      </c>
      <c r="B248"/>
      <c r="C248" s="81">
        <f t="shared" si="86"/>
        <v>45404</v>
      </c>
      <c r="D248" s="62">
        <v>45404</v>
      </c>
      <c r="E248" s="94"/>
      <c r="F248" s="95"/>
      <c r="G248" s="65" t="str">
        <f t="shared" si="87"/>
        <v/>
      </c>
      <c r="H248" s="94"/>
      <c r="I248" s="95"/>
      <c r="J248" s="65" t="str">
        <f t="shared" si="88"/>
        <v/>
      </c>
      <c r="K248" s="94"/>
      <c r="L248" s="95"/>
      <c r="M248" s="65" t="str">
        <f t="shared" si="89"/>
        <v/>
      </c>
      <c r="N248" s="89"/>
      <c r="O248" s="93"/>
      <c r="P248" s="65" t="str">
        <f t="shared" si="90"/>
        <v/>
      </c>
      <c r="Q248" s="89"/>
      <c r="R248" s="93"/>
      <c r="S248" s="97" t="str">
        <f t="shared" si="91"/>
        <v/>
      </c>
      <c r="T248" s="22">
        <f t="shared" si="92"/>
        <v>0</v>
      </c>
      <c r="U248" s="17">
        <f t="shared" si="93"/>
        <v>0</v>
      </c>
      <c r="V248" s="17">
        <f t="shared" si="94"/>
        <v>0</v>
      </c>
      <c r="W248" s="55"/>
      <c r="X248" s="55"/>
      <c r="Y248" s="17">
        <f t="shared" si="95"/>
        <v>0</v>
      </c>
      <c r="Z248" s="84">
        <f t="shared" si="96"/>
        <v>0</v>
      </c>
      <c r="AA248" s="89"/>
      <c r="AB248" s="93"/>
      <c r="AC248" s="65" t="str">
        <f t="shared" si="97"/>
        <v/>
      </c>
      <c r="AD248" s="89"/>
      <c r="AE248" s="93"/>
      <c r="AF248" s="65" t="str">
        <f t="shared" si="98"/>
        <v/>
      </c>
      <c r="AG248" s="89"/>
      <c r="AH248" s="93"/>
      <c r="AI248" s="65" t="str">
        <f t="shared" si="105"/>
        <v/>
      </c>
      <c r="AJ248" s="178"/>
      <c r="AK248" s="179"/>
      <c r="AL248" s="97" t="str">
        <f t="shared" si="99"/>
        <v/>
      </c>
      <c r="AM248" s="89"/>
      <c r="AN248" s="93"/>
      <c r="AO248" s="97" t="str">
        <f t="shared" si="102"/>
        <v/>
      </c>
      <c r="AP248" s="89"/>
      <c r="AQ248" s="93"/>
      <c r="AR248" s="97" t="str">
        <f t="shared" si="100"/>
        <v/>
      </c>
      <c r="AS248" s="89"/>
      <c r="AT248" s="93"/>
      <c r="AU248" s="330" t="str">
        <f t="shared" si="101"/>
        <v/>
      </c>
      <c r="AV248" s="340"/>
      <c r="AW248" s="341"/>
      <c r="AX248" s="365"/>
      <c r="AY248" s="340"/>
      <c r="AZ248" s="341"/>
      <c r="BA248" s="111"/>
      <c r="BB248" s="111"/>
      <c r="BC248" s="271"/>
      <c r="BD248" s="356"/>
      <c r="BE248" s="111"/>
      <c r="BF248" s="271"/>
      <c r="BG248" s="356"/>
      <c r="BH248" s="111"/>
      <c r="BI248" s="271"/>
      <c r="BJ248" s="356"/>
      <c r="BK248" s="341"/>
      <c r="BL248" s="331"/>
      <c r="BM248" s="21"/>
      <c r="BN248" s="21"/>
      <c r="BO248" s="21"/>
      <c r="BP248" s="21"/>
      <c r="BQ248" s="21"/>
    </row>
    <row r="249" spans="1:69" ht="15.75" hidden="1" customHeight="1" thickBot="1" x14ac:dyDescent="0.35">
      <c r="A249">
        <f t="shared" si="104"/>
        <v>22</v>
      </c>
      <c r="B249"/>
      <c r="C249" s="81">
        <f t="shared" si="86"/>
        <v>45405</v>
      </c>
      <c r="D249" s="62">
        <v>45405</v>
      </c>
      <c r="E249" s="94"/>
      <c r="F249" s="95"/>
      <c r="G249" s="65" t="str">
        <f t="shared" si="87"/>
        <v/>
      </c>
      <c r="H249" s="94"/>
      <c r="I249" s="95"/>
      <c r="J249" s="65" t="str">
        <f t="shared" si="88"/>
        <v/>
      </c>
      <c r="K249" s="94"/>
      <c r="L249" s="95"/>
      <c r="M249" s="65" t="str">
        <f t="shared" si="89"/>
        <v/>
      </c>
      <c r="N249" s="89"/>
      <c r="O249" s="93"/>
      <c r="P249" s="65" t="str">
        <f t="shared" si="90"/>
        <v/>
      </c>
      <c r="Q249" s="89"/>
      <c r="R249" s="93"/>
      <c r="S249" s="97" t="str">
        <f t="shared" si="91"/>
        <v/>
      </c>
      <c r="T249" s="22">
        <f t="shared" si="92"/>
        <v>0</v>
      </c>
      <c r="U249" s="17">
        <f t="shared" si="93"/>
        <v>0</v>
      </c>
      <c r="V249" s="17">
        <f t="shared" si="94"/>
        <v>0</v>
      </c>
      <c r="W249" s="55"/>
      <c r="X249" s="55"/>
      <c r="Y249" s="17">
        <f t="shared" si="95"/>
        <v>0</v>
      </c>
      <c r="Z249" s="84">
        <f t="shared" si="96"/>
        <v>0</v>
      </c>
      <c r="AA249" s="89"/>
      <c r="AB249" s="93"/>
      <c r="AC249" s="65" t="str">
        <f t="shared" si="97"/>
        <v/>
      </c>
      <c r="AD249" s="89"/>
      <c r="AE249" s="93"/>
      <c r="AF249" s="65" t="str">
        <f t="shared" si="98"/>
        <v/>
      </c>
      <c r="AG249" s="89"/>
      <c r="AH249" s="93"/>
      <c r="AI249" s="65" t="str">
        <f t="shared" si="105"/>
        <v/>
      </c>
      <c r="AJ249" s="178"/>
      <c r="AK249" s="179"/>
      <c r="AL249" s="97" t="str">
        <f t="shared" si="99"/>
        <v/>
      </c>
      <c r="AM249" s="89"/>
      <c r="AN249" s="93"/>
      <c r="AO249" s="97" t="str">
        <f t="shared" si="102"/>
        <v/>
      </c>
      <c r="AP249" s="89"/>
      <c r="AQ249" s="93"/>
      <c r="AR249" s="97" t="str">
        <f t="shared" si="100"/>
        <v/>
      </c>
      <c r="AS249" s="89"/>
      <c r="AT249" s="93"/>
      <c r="AU249" s="330" t="str">
        <f t="shared" si="101"/>
        <v/>
      </c>
      <c r="AV249" s="340"/>
      <c r="AW249" s="341"/>
      <c r="AX249" s="365"/>
      <c r="AY249" s="340"/>
      <c r="AZ249" s="341"/>
      <c r="BA249" s="111"/>
      <c r="BB249" s="111"/>
      <c r="BC249" s="271"/>
      <c r="BD249" s="356"/>
      <c r="BE249" s="111"/>
      <c r="BF249" s="271"/>
      <c r="BG249" s="356"/>
      <c r="BH249" s="111"/>
      <c r="BI249" s="271"/>
      <c r="BJ249" s="356"/>
      <c r="BK249" s="341"/>
      <c r="BL249" s="331"/>
      <c r="BM249" s="21"/>
      <c r="BN249" s="21"/>
      <c r="BO249" s="21"/>
      <c r="BP249" s="21"/>
      <c r="BQ249" s="21"/>
    </row>
    <row r="250" spans="1:69" ht="15.75" hidden="1" customHeight="1" thickBot="1" x14ac:dyDescent="0.35">
      <c r="A250" t="e">
        <f t="shared" si="104"/>
        <v>#VALUE!</v>
      </c>
      <c r="B250"/>
      <c r="C250" s="81">
        <f t="shared" si="86"/>
        <v>45406</v>
      </c>
      <c r="D250" s="62">
        <v>45406</v>
      </c>
      <c r="E250" s="94"/>
      <c r="F250" s="95"/>
      <c r="G250" s="65" t="str">
        <f t="shared" si="87"/>
        <v/>
      </c>
      <c r="H250" s="94"/>
      <c r="I250" s="95"/>
      <c r="J250" s="65" t="str">
        <f t="shared" si="88"/>
        <v/>
      </c>
      <c r="K250" s="94"/>
      <c r="L250" s="95"/>
      <c r="M250" s="65" t="str">
        <f t="shared" si="89"/>
        <v/>
      </c>
      <c r="N250" s="89"/>
      <c r="O250" s="93"/>
      <c r="P250" s="65" t="str">
        <f t="shared" si="90"/>
        <v/>
      </c>
      <c r="Q250" s="89"/>
      <c r="R250" s="93"/>
      <c r="S250" s="97" t="str">
        <f t="shared" si="91"/>
        <v/>
      </c>
      <c r="T250" s="22">
        <f t="shared" si="92"/>
        <v>0</v>
      </c>
      <c r="U250" s="17">
        <f t="shared" si="93"/>
        <v>0</v>
      </c>
      <c r="V250" s="17">
        <f t="shared" si="94"/>
        <v>0</v>
      </c>
      <c r="W250" s="55"/>
      <c r="X250" s="55"/>
      <c r="Y250" s="17">
        <f t="shared" si="95"/>
        <v>0</v>
      </c>
      <c r="Z250" s="84">
        <f t="shared" si="96"/>
        <v>0</v>
      </c>
      <c r="AA250" s="89"/>
      <c r="AB250" s="93"/>
      <c r="AC250" s="65" t="str">
        <f t="shared" si="97"/>
        <v/>
      </c>
      <c r="AD250" s="89"/>
      <c r="AE250" s="93"/>
      <c r="AF250" s="65" t="str">
        <f t="shared" si="98"/>
        <v/>
      </c>
      <c r="AG250" s="89"/>
      <c r="AH250" s="93"/>
      <c r="AI250" s="65" t="str">
        <f t="shared" si="105"/>
        <v/>
      </c>
      <c r="AJ250" s="178"/>
      <c r="AK250" s="179"/>
      <c r="AL250" s="97" t="str">
        <f t="shared" si="99"/>
        <v/>
      </c>
      <c r="AM250" s="89"/>
      <c r="AN250" s="93"/>
      <c r="AO250" s="97" t="str">
        <f t="shared" si="102"/>
        <v/>
      </c>
      <c r="AP250" s="89"/>
      <c r="AQ250" s="93"/>
      <c r="AR250" s="97" t="str">
        <f t="shared" si="100"/>
        <v/>
      </c>
      <c r="AS250" s="89"/>
      <c r="AT250" s="93"/>
      <c r="AU250" s="330" t="str">
        <f t="shared" si="101"/>
        <v/>
      </c>
      <c r="AV250" s="340"/>
      <c r="AW250" s="341"/>
      <c r="AX250" s="365"/>
      <c r="AY250" s="340"/>
      <c r="AZ250" s="341"/>
      <c r="BA250" s="111"/>
      <c r="BB250" s="111"/>
      <c r="BC250" s="271"/>
      <c r="BD250" s="356"/>
      <c r="BE250" s="111"/>
      <c r="BF250" s="271"/>
      <c r="BG250" s="356"/>
      <c r="BH250" s="111"/>
      <c r="BI250" s="271"/>
      <c r="BJ250" s="356"/>
      <c r="BK250" s="341"/>
      <c r="BL250" s="331"/>
      <c r="BM250" s="21"/>
      <c r="BN250" s="21"/>
      <c r="BO250" s="21"/>
      <c r="BP250" s="21"/>
      <c r="BQ250" s="21"/>
    </row>
    <row r="251" spans="1:69" ht="15.75" hidden="1" customHeight="1" thickBot="1" x14ac:dyDescent="0.35">
      <c r="A251">
        <f t="shared" si="104"/>
        <v>22</v>
      </c>
      <c r="B251"/>
      <c r="C251" s="81">
        <f t="shared" si="86"/>
        <v>45407</v>
      </c>
      <c r="D251" s="62">
        <v>45407</v>
      </c>
      <c r="E251" s="94"/>
      <c r="F251" s="95"/>
      <c r="G251" s="65" t="str">
        <f t="shared" si="87"/>
        <v/>
      </c>
      <c r="H251" s="94"/>
      <c r="I251" s="95"/>
      <c r="J251" s="65" t="str">
        <f t="shared" si="88"/>
        <v/>
      </c>
      <c r="K251" s="94"/>
      <c r="L251" s="95"/>
      <c r="M251" s="65" t="str">
        <f t="shared" si="89"/>
        <v/>
      </c>
      <c r="N251" s="89"/>
      <c r="O251" s="93"/>
      <c r="P251" s="65" t="str">
        <f t="shared" si="90"/>
        <v/>
      </c>
      <c r="Q251" s="89"/>
      <c r="R251" s="93"/>
      <c r="S251" s="97" t="str">
        <f t="shared" si="91"/>
        <v/>
      </c>
      <c r="T251" s="22">
        <f t="shared" si="92"/>
        <v>0</v>
      </c>
      <c r="U251" s="17">
        <f t="shared" si="93"/>
        <v>0</v>
      </c>
      <c r="V251" s="17">
        <f t="shared" si="94"/>
        <v>0</v>
      </c>
      <c r="W251" s="55"/>
      <c r="X251" s="55"/>
      <c r="Y251" s="17">
        <f t="shared" si="95"/>
        <v>0</v>
      </c>
      <c r="Z251" s="84">
        <f t="shared" si="96"/>
        <v>0</v>
      </c>
      <c r="AA251" s="89"/>
      <c r="AB251" s="93"/>
      <c r="AC251" s="65" t="str">
        <f t="shared" si="97"/>
        <v/>
      </c>
      <c r="AD251" s="89"/>
      <c r="AE251" s="93"/>
      <c r="AF251" s="65" t="str">
        <f t="shared" si="98"/>
        <v/>
      </c>
      <c r="AG251" s="89"/>
      <c r="AH251" s="93"/>
      <c r="AI251" s="65" t="str">
        <f t="shared" si="105"/>
        <v/>
      </c>
      <c r="AJ251" s="178"/>
      <c r="AK251" s="179"/>
      <c r="AL251" s="97" t="str">
        <f t="shared" si="99"/>
        <v/>
      </c>
      <c r="AM251" s="89"/>
      <c r="AN251" s="93"/>
      <c r="AO251" s="97" t="str">
        <f t="shared" si="102"/>
        <v/>
      </c>
      <c r="AP251" s="89"/>
      <c r="AQ251" s="93"/>
      <c r="AR251" s="97" t="str">
        <f t="shared" si="100"/>
        <v/>
      </c>
      <c r="AS251" s="89"/>
      <c r="AT251" s="93"/>
      <c r="AU251" s="330" t="str">
        <f t="shared" si="101"/>
        <v/>
      </c>
      <c r="AV251" s="340"/>
      <c r="AW251" s="341"/>
      <c r="AX251" s="365"/>
      <c r="AY251" s="340"/>
      <c r="AZ251" s="341"/>
      <c r="BA251" s="111"/>
      <c r="BB251" s="111"/>
      <c r="BC251" s="271"/>
      <c r="BD251" s="356"/>
      <c r="BE251" s="111"/>
      <c r="BF251" s="271"/>
      <c r="BG251" s="356"/>
      <c r="BH251" s="111"/>
      <c r="BI251" s="271"/>
      <c r="BJ251" s="356"/>
      <c r="BK251" s="341"/>
      <c r="BL251" s="331"/>
      <c r="BM251" s="21"/>
      <c r="BN251" s="21"/>
      <c r="BO251" s="21"/>
      <c r="BP251" s="21"/>
      <c r="BQ251" s="21"/>
    </row>
    <row r="252" spans="1:69" ht="15" thickBot="1" x14ac:dyDescent="0.35">
      <c r="A252">
        <f t="shared" si="104"/>
        <v>35</v>
      </c>
      <c r="B252" s="201" t="s">
        <v>20</v>
      </c>
      <c r="C252" s="81">
        <f t="shared" si="86"/>
        <v>45408</v>
      </c>
      <c r="D252" s="62">
        <v>45408</v>
      </c>
      <c r="E252" s="94"/>
      <c r="F252" s="95"/>
      <c r="G252" s="65" t="str">
        <f t="shared" si="87"/>
        <v/>
      </c>
      <c r="H252" s="94"/>
      <c r="I252" s="95"/>
      <c r="J252" s="65" t="str">
        <f t="shared" si="88"/>
        <v/>
      </c>
      <c r="K252" s="94"/>
      <c r="L252" s="95"/>
      <c r="M252" s="65" t="str">
        <f t="shared" si="89"/>
        <v/>
      </c>
      <c r="N252" s="89"/>
      <c r="O252" s="93"/>
      <c r="P252" s="65" t="str">
        <f t="shared" si="90"/>
        <v/>
      </c>
      <c r="Q252" s="261"/>
      <c r="R252" s="255"/>
      <c r="S252" s="97" t="str">
        <f t="shared" si="91"/>
        <v/>
      </c>
      <c r="T252" s="22">
        <f t="shared" si="92"/>
        <v>0</v>
      </c>
      <c r="U252" s="17">
        <f t="shared" si="93"/>
        <v>0</v>
      </c>
      <c r="V252" s="17">
        <f t="shared" si="94"/>
        <v>0</v>
      </c>
      <c r="W252" s="55"/>
      <c r="X252" s="55"/>
      <c r="Y252" s="17">
        <f t="shared" si="95"/>
        <v>0</v>
      </c>
      <c r="Z252" s="84">
        <f t="shared" si="96"/>
        <v>0</v>
      </c>
      <c r="AA252" s="89"/>
      <c r="AB252" s="93"/>
      <c r="AC252" s="65" t="str">
        <f t="shared" si="97"/>
        <v/>
      </c>
      <c r="AD252" s="89"/>
      <c r="AE252" s="93"/>
      <c r="AF252" s="65" t="str">
        <f t="shared" si="98"/>
        <v/>
      </c>
      <c r="AG252" s="89"/>
      <c r="AH252" s="93"/>
      <c r="AI252" s="65" t="str">
        <f t="shared" si="105"/>
        <v/>
      </c>
      <c r="AJ252" s="178"/>
      <c r="AK252" s="179"/>
      <c r="AL252" s="97" t="str">
        <f t="shared" si="99"/>
        <v/>
      </c>
      <c r="AM252" s="89"/>
      <c r="AN252" s="93"/>
      <c r="AO252" s="97" t="str">
        <f t="shared" si="102"/>
        <v/>
      </c>
      <c r="AP252" s="89"/>
      <c r="AQ252" s="93"/>
      <c r="AR252" s="97" t="str">
        <f t="shared" si="100"/>
        <v/>
      </c>
      <c r="AS252" s="89"/>
      <c r="AT252" s="93"/>
      <c r="AU252" s="330" t="str">
        <f t="shared" si="101"/>
        <v/>
      </c>
      <c r="AV252" s="340"/>
      <c r="AW252" s="341"/>
      <c r="AX252" s="365"/>
      <c r="AY252" s="340"/>
      <c r="AZ252" s="341"/>
      <c r="BA252" s="111"/>
      <c r="BB252" s="111"/>
      <c r="BC252" s="271"/>
      <c r="BD252" s="356"/>
      <c r="BE252" s="111"/>
      <c r="BF252" s="271"/>
      <c r="BG252" s="356"/>
      <c r="BH252" s="111"/>
      <c r="BI252" s="271"/>
      <c r="BJ252" s="356"/>
      <c r="BK252" s="341"/>
      <c r="BL252" s="331"/>
      <c r="BM252" s="21"/>
      <c r="BN252" s="21"/>
      <c r="BO252" s="21"/>
      <c r="BP252" s="21"/>
      <c r="BQ252" s="21"/>
    </row>
    <row r="253" spans="1:69" ht="15.75" customHeight="1" thickBot="1" x14ac:dyDescent="0.35">
      <c r="A253">
        <f t="shared" si="104"/>
        <v>35</v>
      </c>
      <c r="B253" s="201" t="s">
        <v>21</v>
      </c>
      <c r="C253" s="81">
        <f t="shared" si="86"/>
        <v>45409</v>
      </c>
      <c r="D253" s="62">
        <v>45409</v>
      </c>
      <c r="E253" s="94"/>
      <c r="F253" s="95"/>
      <c r="G253" s="65" t="str">
        <f t="shared" si="87"/>
        <v/>
      </c>
      <c r="H253" s="94"/>
      <c r="I253" s="95"/>
      <c r="J253" s="65" t="str">
        <f t="shared" si="88"/>
        <v/>
      </c>
      <c r="K253" s="94"/>
      <c r="L253" s="95"/>
      <c r="M253" s="65" t="str">
        <f t="shared" si="89"/>
        <v/>
      </c>
      <c r="N253" s="89"/>
      <c r="O253" s="93"/>
      <c r="P253" s="65" t="str">
        <f t="shared" si="90"/>
        <v/>
      </c>
      <c r="Q253" s="89"/>
      <c r="R253" s="93"/>
      <c r="S253" s="97" t="str">
        <f t="shared" si="91"/>
        <v/>
      </c>
      <c r="T253" s="22">
        <f t="shared" si="92"/>
        <v>0</v>
      </c>
      <c r="U253" s="17">
        <f t="shared" si="93"/>
        <v>0</v>
      </c>
      <c r="V253" s="17">
        <f t="shared" si="94"/>
        <v>0</v>
      </c>
      <c r="W253" s="55"/>
      <c r="X253" s="55"/>
      <c r="Y253" s="17">
        <f t="shared" si="95"/>
        <v>0</v>
      </c>
      <c r="Z253" s="84">
        <f t="shared" si="96"/>
        <v>0</v>
      </c>
      <c r="AA253" s="89"/>
      <c r="AB253" s="93"/>
      <c r="AC253" s="65" t="str">
        <f t="shared" si="97"/>
        <v/>
      </c>
      <c r="AD253" s="89"/>
      <c r="AE253" s="93"/>
      <c r="AF253" s="65" t="str">
        <f t="shared" si="98"/>
        <v/>
      </c>
      <c r="AG253" s="89"/>
      <c r="AH253" s="93"/>
      <c r="AI253" s="65" t="str">
        <f t="shared" si="105"/>
        <v/>
      </c>
      <c r="AJ253" s="178"/>
      <c r="AK253" s="179"/>
      <c r="AL253" s="97" t="str">
        <f t="shared" si="99"/>
        <v/>
      </c>
      <c r="AM253" s="89"/>
      <c r="AN253" s="93"/>
      <c r="AO253" s="97" t="str">
        <f t="shared" si="102"/>
        <v/>
      </c>
      <c r="AP253" s="89"/>
      <c r="AQ253" s="93"/>
      <c r="AR253" s="97" t="str">
        <f t="shared" si="100"/>
        <v/>
      </c>
      <c r="AS253" s="89"/>
      <c r="AT253" s="93"/>
      <c r="AU253" s="330" t="str">
        <f t="shared" si="101"/>
        <v/>
      </c>
      <c r="AV253" s="340"/>
      <c r="AW253" s="341"/>
      <c r="AX253" s="365"/>
      <c r="AY253" s="340"/>
      <c r="AZ253" s="341"/>
      <c r="BA253" s="111"/>
      <c r="BB253" s="111"/>
      <c r="BC253" s="271"/>
      <c r="BD253" s="356"/>
      <c r="BE253" s="111"/>
      <c r="BF253" s="381"/>
      <c r="BG253" s="382"/>
      <c r="BH253" s="111"/>
      <c r="BI253" s="271"/>
      <c r="BJ253" s="356"/>
      <c r="BK253" s="341"/>
      <c r="BL253" s="331"/>
      <c r="BM253" s="21"/>
      <c r="BN253" s="21"/>
      <c r="BO253" s="21"/>
      <c r="BP253" s="21"/>
      <c r="BQ253" s="21"/>
    </row>
    <row r="254" spans="1:69" ht="15.75" customHeight="1" thickBot="1" x14ac:dyDescent="0.35">
      <c r="A254">
        <f t="shared" si="104"/>
        <v>35</v>
      </c>
      <c r="B254" s="201" t="s">
        <v>22</v>
      </c>
      <c r="C254" s="81">
        <f t="shared" si="86"/>
        <v>45410</v>
      </c>
      <c r="D254" s="62">
        <v>45410</v>
      </c>
      <c r="E254" s="166"/>
      <c r="F254" s="167"/>
      <c r="G254" s="66" t="str">
        <f t="shared" si="87"/>
        <v/>
      </c>
      <c r="H254" s="166"/>
      <c r="I254" s="167"/>
      <c r="J254" s="66" t="str">
        <f t="shared" si="88"/>
        <v/>
      </c>
      <c r="K254" s="166"/>
      <c r="L254" s="167"/>
      <c r="M254" s="66" t="str">
        <f t="shared" si="89"/>
        <v/>
      </c>
      <c r="N254" s="172"/>
      <c r="O254" s="173"/>
      <c r="P254" s="66" t="str">
        <f t="shared" si="90"/>
        <v/>
      </c>
      <c r="Q254" s="172"/>
      <c r="R254" s="173"/>
      <c r="S254" s="88" t="str">
        <f t="shared" si="91"/>
        <v/>
      </c>
      <c r="T254" s="206">
        <f t="shared" si="92"/>
        <v>0</v>
      </c>
      <c r="U254" s="404">
        <f t="shared" si="93"/>
        <v>0</v>
      </c>
      <c r="V254" s="404">
        <f t="shared" si="94"/>
        <v>0</v>
      </c>
      <c r="W254" s="405"/>
      <c r="X254" s="405"/>
      <c r="Y254" s="404">
        <f t="shared" si="95"/>
        <v>0</v>
      </c>
      <c r="Z254" s="119">
        <f t="shared" si="96"/>
        <v>0</v>
      </c>
      <c r="AA254" s="172"/>
      <c r="AB254" s="173"/>
      <c r="AC254" s="66" t="str">
        <f t="shared" si="97"/>
        <v/>
      </c>
      <c r="AD254" s="172"/>
      <c r="AE254" s="173"/>
      <c r="AF254" s="66" t="str">
        <f t="shared" si="98"/>
        <v/>
      </c>
      <c r="AG254" s="172"/>
      <c r="AH254" s="173"/>
      <c r="AI254" s="66" t="str">
        <f t="shared" si="105"/>
        <v/>
      </c>
      <c r="AJ254" s="182"/>
      <c r="AK254" s="183"/>
      <c r="AL254" s="88" t="str">
        <f t="shared" si="99"/>
        <v/>
      </c>
      <c r="AM254" s="172"/>
      <c r="AN254" s="173"/>
      <c r="AO254" s="88" t="str">
        <f t="shared" si="102"/>
        <v/>
      </c>
      <c r="AP254" s="172"/>
      <c r="AQ254" s="173"/>
      <c r="AR254" s="184" t="str">
        <f t="shared" si="100"/>
        <v/>
      </c>
      <c r="AS254" s="172"/>
      <c r="AT254" s="173"/>
      <c r="AU254" s="335" t="str">
        <f t="shared" si="101"/>
        <v/>
      </c>
      <c r="AV254" s="348"/>
      <c r="AW254" s="349"/>
      <c r="AX254" s="366"/>
      <c r="AY254" s="348"/>
      <c r="AZ254" s="349"/>
      <c r="BA254" s="111"/>
      <c r="BB254" s="111"/>
      <c r="BC254" s="359"/>
      <c r="BD254" s="360"/>
      <c r="BE254" s="111"/>
      <c r="BF254" s="359"/>
      <c r="BG254" s="360"/>
      <c r="BH254" s="111"/>
      <c r="BI254" s="359"/>
      <c r="BJ254" s="360"/>
      <c r="BK254" s="349"/>
      <c r="BL254" s="331"/>
      <c r="BM254" s="21"/>
      <c r="BN254" s="21"/>
      <c r="BO254" s="21"/>
      <c r="BP254" s="21"/>
      <c r="BQ254" s="21"/>
    </row>
    <row r="255" spans="1:69" ht="15.75" hidden="1" customHeight="1" thickBot="1" x14ac:dyDescent="0.35">
      <c r="A255">
        <f t="shared" si="104"/>
        <v>23</v>
      </c>
      <c r="B255"/>
      <c r="C255" s="81">
        <f t="shared" si="86"/>
        <v>44682</v>
      </c>
      <c r="D255" s="62">
        <v>44682</v>
      </c>
      <c r="E255" s="202"/>
      <c r="F255" s="203"/>
      <c r="G255" s="87" t="str">
        <f t="shared" si="87"/>
        <v/>
      </c>
      <c r="H255" s="202"/>
      <c r="I255" s="203"/>
      <c r="J255" s="87" t="str">
        <f t="shared" si="88"/>
        <v/>
      </c>
      <c r="K255" s="202"/>
      <c r="L255" s="203"/>
      <c r="M255" s="87" t="str">
        <f t="shared" si="89"/>
        <v/>
      </c>
      <c r="N255" s="204"/>
      <c r="O255" s="205"/>
      <c r="P255" s="87" t="str">
        <f t="shared" si="90"/>
        <v/>
      </c>
      <c r="Q255" s="204"/>
      <c r="R255" s="205"/>
      <c r="S255" s="97" t="str">
        <f t="shared" si="91"/>
        <v/>
      </c>
      <c r="T255" s="22">
        <f t="shared" si="92"/>
        <v>0</v>
      </c>
      <c r="U255" s="23">
        <f t="shared" ref="U255:U270" si="106">IF(AC255&lt;&gt;"",1,0)+IF(AI255&lt;&gt;"",1,0)+IF(AU255&lt;&gt;"",1,0)+IF(AL255&lt;&gt;"",1,0)</f>
        <v>0</v>
      </c>
      <c r="V255" s="23">
        <f t="shared" si="94"/>
        <v>0</v>
      </c>
      <c r="W255" s="52"/>
      <c r="X255" s="52"/>
      <c r="Y255" s="23">
        <f t="shared" si="95"/>
        <v>0</v>
      </c>
      <c r="Z255" s="116">
        <f t="shared" si="96"/>
        <v>0</v>
      </c>
      <c r="AA255" s="204"/>
      <c r="AB255" s="205"/>
      <c r="AC255" s="87" t="str">
        <f t="shared" si="97"/>
        <v/>
      </c>
      <c r="AD255" s="204"/>
      <c r="AE255" s="205"/>
      <c r="AF255" s="87" t="str">
        <f t="shared" si="98"/>
        <v/>
      </c>
      <c r="AG255" s="204"/>
      <c r="AH255" s="205"/>
      <c r="AI255" s="87" t="str">
        <f t="shared" si="105"/>
        <v/>
      </c>
      <c r="AJ255" s="176"/>
      <c r="AK255" s="177"/>
      <c r="AL255" s="97" t="str">
        <f t="shared" si="99"/>
        <v/>
      </c>
      <c r="AM255" s="204"/>
      <c r="AN255" s="205"/>
      <c r="AO255" s="97" t="str">
        <f t="shared" si="102"/>
        <v/>
      </c>
      <c r="AP255" s="204"/>
      <c r="AQ255" s="205"/>
      <c r="AR255" s="97" t="str">
        <f t="shared" ref="AR255:AR271" si="107">IF(LEFT(AQ255,2)="P3",1,"")</f>
        <v/>
      </c>
      <c r="AS255" s="204"/>
      <c r="AT255" s="205"/>
      <c r="AU255" s="97" t="str">
        <f t="shared" si="101"/>
        <v/>
      </c>
      <c r="AV255" s="364"/>
      <c r="AW255" s="364"/>
      <c r="AX255" s="364"/>
      <c r="AY255" s="337"/>
      <c r="AZ255" s="337"/>
      <c r="BA255" s="111"/>
      <c r="BB255" s="111"/>
      <c r="BC255" s="54"/>
      <c r="BD255" s="54"/>
      <c r="BE255" s="21"/>
      <c r="BF255" s="54"/>
      <c r="BG255" s="54"/>
      <c r="BH255" s="21"/>
      <c r="BI255" s="54"/>
      <c r="BJ255" s="54"/>
      <c r="BK255" s="54"/>
      <c r="BL255" s="21"/>
      <c r="BM255" s="21"/>
      <c r="BN255" s="21"/>
      <c r="BO255" s="21"/>
      <c r="BP255" s="21"/>
      <c r="BQ255" s="21"/>
    </row>
    <row r="256" spans="1:69" ht="15.75" hidden="1" customHeight="1" thickBot="1" x14ac:dyDescent="0.35">
      <c r="A256">
        <f t="shared" si="104"/>
        <v>23</v>
      </c>
      <c r="B256"/>
      <c r="C256" s="81">
        <f t="shared" si="86"/>
        <v>44683</v>
      </c>
      <c r="D256" s="62">
        <v>44683</v>
      </c>
      <c r="E256" s="94"/>
      <c r="F256" s="95"/>
      <c r="G256" s="65" t="str">
        <f t="shared" si="87"/>
        <v/>
      </c>
      <c r="H256" s="94"/>
      <c r="I256" s="95"/>
      <c r="J256" s="65" t="str">
        <f t="shared" si="88"/>
        <v/>
      </c>
      <c r="K256" s="94"/>
      <c r="L256" s="95"/>
      <c r="M256" s="65" t="str">
        <f t="shared" si="89"/>
        <v/>
      </c>
      <c r="N256" s="89"/>
      <c r="O256" s="93"/>
      <c r="P256" s="65" t="str">
        <f t="shared" si="90"/>
        <v/>
      </c>
      <c r="Q256" s="89"/>
      <c r="R256" s="93"/>
      <c r="S256" s="97" t="str">
        <f t="shared" si="91"/>
        <v/>
      </c>
      <c r="T256" s="22">
        <f t="shared" si="92"/>
        <v>0</v>
      </c>
      <c r="U256" s="17">
        <f t="shared" si="106"/>
        <v>0</v>
      </c>
      <c r="V256" s="17">
        <f t="shared" si="94"/>
        <v>0</v>
      </c>
      <c r="W256" s="55"/>
      <c r="X256" s="55"/>
      <c r="Y256" s="17">
        <f t="shared" si="95"/>
        <v>0</v>
      </c>
      <c r="Z256" s="84">
        <f t="shared" si="96"/>
        <v>0</v>
      </c>
      <c r="AA256" s="89"/>
      <c r="AB256" s="93"/>
      <c r="AC256" s="65" t="str">
        <f t="shared" si="97"/>
        <v/>
      </c>
      <c r="AD256" s="89"/>
      <c r="AE256" s="93"/>
      <c r="AF256" s="65" t="str">
        <f t="shared" si="98"/>
        <v/>
      </c>
      <c r="AG256" s="89"/>
      <c r="AH256" s="93"/>
      <c r="AI256" s="65" t="str">
        <f t="shared" si="105"/>
        <v/>
      </c>
      <c r="AJ256" s="178"/>
      <c r="AK256" s="179"/>
      <c r="AL256" s="97" t="str">
        <f t="shared" si="99"/>
        <v/>
      </c>
      <c r="AM256" s="89"/>
      <c r="AN256" s="93"/>
      <c r="AO256" s="97" t="str">
        <f t="shared" si="102"/>
        <v/>
      </c>
      <c r="AP256" s="89"/>
      <c r="AQ256" s="93"/>
      <c r="AR256" s="97" t="str">
        <f t="shared" si="107"/>
        <v/>
      </c>
      <c r="AS256" s="89"/>
      <c r="AT256" s="93"/>
      <c r="AU256" s="97" t="str">
        <f t="shared" si="101"/>
        <v/>
      </c>
      <c r="AV256" s="364"/>
      <c r="AW256" s="364"/>
      <c r="AX256" s="364"/>
      <c r="AY256" s="111"/>
      <c r="AZ256" s="111"/>
      <c r="BA256" s="111"/>
      <c r="BB256" s="11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</row>
    <row r="257" spans="1:69" ht="15.75" hidden="1" customHeight="1" thickBot="1" x14ac:dyDescent="0.35">
      <c r="A257" t="e">
        <f t="shared" si="104"/>
        <v>#VALUE!</v>
      </c>
      <c r="B257"/>
      <c r="C257" s="81">
        <f t="shared" si="86"/>
        <v>44684</v>
      </c>
      <c r="D257" s="62">
        <v>44684</v>
      </c>
      <c r="E257" s="94"/>
      <c r="F257" s="95"/>
      <c r="G257" s="65" t="str">
        <f t="shared" si="87"/>
        <v/>
      </c>
      <c r="H257" s="94"/>
      <c r="I257" s="95"/>
      <c r="J257" s="65" t="str">
        <f t="shared" si="88"/>
        <v/>
      </c>
      <c r="K257" s="94"/>
      <c r="L257" s="95"/>
      <c r="M257" s="65" t="str">
        <f t="shared" si="89"/>
        <v/>
      </c>
      <c r="N257" s="89"/>
      <c r="O257" s="93"/>
      <c r="P257" s="65" t="str">
        <f t="shared" si="90"/>
        <v/>
      </c>
      <c r="Q257" s="89"/>
      <c r="R257" s="93"/>
      <c r="S257" s="97" t="str">
        <f t="shared" si="91"/>
        <v/>
      </c>
      <c r="T257" s="22">
        <f t="shared" si="92"/>
        <v>0</v>
      </c>
      <c r="U257" s="17">
        <f t="shared" si="106"/>
        <v>0</v>
      </c>
      <c r="V257" s="17">
        <f t="shared" si="94"/>
        <v>0</v>
      </c>
      <c r="W257" s="55"/>
      <c r="X257" s="55"/>
      <c r="Y257" s="17">
        <f t="shared" si="95"/>
        <v>0</v>
      </c>
      <c r="Z257" s="84">
        <f t="shared" si="96"/>
        <v>0</v>
      </c>
      <c r="AA257" s="89"/>
      <c r="AB257" s="93"/>
      <c r="AC257" s="65" t="str">
        <f t="shared" si="97"/>
        <v/>
      </c>
      <c r="AD257" s="89"/>
      <c r="AE257" s="93"/>
      <c r="AF257" s="65" t="str">
        <f t="shared" si="98"/>
        <v/>
      </c>
      <c r="AG257" s="89"/>
      <c r="AH257" s="93"/>
      <c r="AI257" s="65" t="str">
        <f t="shared" si="105"/>
        <v/>
      </c>
      <c r="AJ257" s="178"/>
      <c r="AK257" s="179"/>
      <c r="AL257" s="97" t="str">
        <f t="shared" si="99"/>
        <v/>
      </c>
      <c r="AM257" s="89"/>
      <c r="AN257" s="93"/>
      <c r="AO257" s="97" t="str">
        <f t="shared" si="102"/>
        <v/>
      </c>
      <c r="AP257" s="89"/>
      <c r="AQ257" s="93"/>
      <c r="AR257" s="97" t="str">
        <f t="shared" si="107"/>
        <v/>
      </c>
      <c r="AS257" s="89"/>
      <c r="AT257" s="93"/>
      <c r="AU257" s="97" t="str">
        <f t="shared" si="101"/>
        <v/>
      </c>
      <c r="AV257" s="364"/>
      <c r="AW257" s="364"/>
      <c r="AX257" s="364"/>
      <c r="AY257" s="111"/>
      <c r="AZ257" s="111"/>
      <c r="BA257" s="111"/>
      <c r="BB257" s="11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</row>
    <row r="258" spans="1:69" ht="15.75" hidden="1" customHeight="1" thickBot="1" x14ac:dyDescent="0.35">
      <c r="A258">
        <f t="shared" si="104"/>
        <v>23</v>
      </c>
      <c r="B258"/>
      <c r="C258" s="81">
        <f t="shared" si="86"/>
        <v>44685</v>
      </c>
      <c r="D258" s="62">
        <v>44685</v>
      </c>
      <c r="E258" s="94"/>
      <c r="F258" s="95"/>
      <c r="G258" s="65" t="str">
        <f t="shared" si="87"/>
        <v/>
      </c>
      <c r="H258" s="94"/>
      <c r="I258" s="95"/>
      <c r="J258" s="65" t="str">
        <f t="shared" si="88"/>
        <v/>
      </c>
      <c r="K258" s="94"/>
      <c r="L258" s="95"/>
      <c r="M258" s="65" t="str">
        <f t="shared" si="89"/>
        <v/>
      </c>
      <c r="N258" s="89"/>
      <c r="O258" s="93"/>
      <c r="P258" s="65" t="str">
        <f t="shared" si="90"/>
        <v/>
      </c>
      <c r="Q258" s="89"/>
      <c r="R258" s="93"/>
      <c r="S258" s="97" t="str">
        <f t="shared" si="91"/>
        <v/>
      </c>
      <c r="T258" s="22">
        <f t="shared" si="92"/>
        <v>0</v>
      </c>
      <c r="U258" s="17">
        <f t="shared" si="106"/>
        <v>0</v>
      </c>
      <c r="V258" s="17">
        <f t="shared" si="94"/>
        <v>0</v>
      </c>
      <c r="W258" s="55"/>
      <c r="X258" s="55"/>
      <c r="Y258" s="17">
        <f t="shared" si="95"/>
        <v>0</v>
      </c>
      <c r="Z258" s="84">
        <f t="shared" si="96"/>
        <v>0</v>
      </c>
      <c r="AA258" s="89"/>
      <c r="AB258" s="93"/>
      <c r="AC258" s="65" t="str">
        <f t="shared" si="97"/>
        <v/>
      </c>
      <c r="AD258" s="89"/>
      <c r="AE258" s="93"/>
      <c r="AF258" s="65" t="str">
        <f t="shared" si="98"/>
        <v/>
      </c>
      <c r="AG258" s="89"/>
      <c r="AH258" s="93"/>
      <c r="AI258" s="65" t="str">
        <f t="shared" si="105"/>
        <v/>
      </c>
      <c r="AJ258" s="178"/>
      <c r="AK258" s="179"/>
      <c r="AL258" s="97" t="str">
        <f t="shared" si="99"/>
        <v/>
      </c>
      <c r="AM258" s="89"/>
      <c r="AN258" s="93"/>
      <c r="AO258" s="97" t="str">
        <f t="shared" si="102"/>
        <v/>
      </c>
      <c r="AP258" s="89"/>
      <c r="AQ258" s="93"/>
      <c r="AR258" s="97" t="str">
        <f t="shared" si="107"/>
        <v/>
      </c>
      <c r="AS258" s="89"/>
      <c r="AT258" s="93"/>
      <c r="AU258" s="97" t="str">
        <f t="shared" si="101"/>
        <v/>
      </c>
      <c r="AV258" s="364"/>
      <c r="AW258" s="364"/>
      <c r="AX258" s="364"/>
      <c r="AY258" s="111"/>
      <c r="AZ258" s="111"/>
      <c r="BA258" s="111"/>
      <c r="BB258" s="11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</row>
    <row r="259" spans="1:69" ht="15.75" hidden="1" customHeight="1" thickBot="1" x14ac:dyDescent="0.35">
      <c r="A259">
        <f t="shared" si="104"/>
        <v>36</v>
      </c>
      <c r="B259" s="51" t="s">
        <v>20</v>
      </c>
      <c r="C259" s="8">
        <f t="shared" si="86"/>
        <v>44686</v>
      </c>
      <c r="D259" s="62">
        <v>44686</v>
      </c>
      <c r="E259" s="94"/>
      <c r="F259" s="95"/>
      <c r="G259" s="65" t="str">
        <f t="shared" si="87"/>
        <v/>
      </c>
      <c r="H259" s="94"/>
      <c r="I259" s="95"/>
      <c r="J259" s="65" t="str">
        <f t="shared" si="88"/>
        <v/>
      </c>
      <c r="K259" s="94"/>
      <c r="L259" s="95"/>
      <c r="M259" s="65" t="str">
        <f t="shared" si="89"/>
        <v/>
      </c>
      <c r="N259" s="89"/>
      <c r="O259" s="93"/>
      <c r="P259" s="65" t="str">
        <f t="shared" si="90"/>
        <v/>
      </c>
      <c r="Q259" s="89"/>
      <c r="R259" s="93"/>
      <c r="S259" s="97" t="str">
        <f t="shared" si="91"/>
        <v/>
      </c>
      <c r="T259" s="22">
        <f t="shared" si="92"/>
        <v>0</v>
      </c>
      <c r="U259" s="17">
        <f t="shared" si="106"/>
        <v>0</v>
      </c>
      <c r="V259" s="17">
        <f t="shared" si="94"/>
        <v>0</v>
      </c>
      <c r="W259" s="55"/>
      <c r="X259" s="55"/>
      <c r="Y259" s="17">
        <f t="shared" si="95"/>
        <v>0</v>
      </c>
      <c r="Z259" s="84">
        <f t="shared" si="96"/>
        <v>0</v>
      </c>
      <c r="AA259" s="89"/>
      <c r="AB259" s="93"/>
      <c r="AC259" s="65" t="str">
        <f t="shared" si="97"/>
        <v/>
      </c>
      <c r="AD259" s="89"/>
      <c r="AE259" s="93"/>
      <c r="AF259" s="65" t="str">
        <f t="shared" si="98"/>
        <v/>
      </c>
      <c r="AG259" s="89"/>
      <c r="AH259" s="93"/>
      <c r="AI259" s="65" t="str">
        <f t="shared" si="105"/>
        <v/>
      </c>
      <c r="AJ259" s="178"/>
      <c r="AK259" s="179"/>
      <c r="AL259" s="97" t="str">
        <f t="shared" si="99"/>
        <v/>
      </c>
      <c r="AM259" s="89"/>
      <c r="AN259" s="93"/>
      <c r="AO259" s="97" t="str">
        <f t="shared" si="102"/>
        <v/>
      </c>
      <c r="AP259" s="89"/>
      <c r="AQ259" s="93"/>
      <c r="AR259" s="97" t="str">
        <f t="shared" si="107"/>
        <v/>
      </c>
      <c r="AS259" s="89"/>
      <c r="AT259" s="93"/>
      <c r="AU259" s="97" t="str">
        <f t="shared" si="101"/>
        <v/>
      </c>
      <c r="AV259" s="364"/>
      <c r="AW259" s="364"/>
      <c r="AX259" s="364"/>
      <c r="AY259" s="111"/>
      <c r="AZ259" s="111"/>
      <c r="BA259" s="111"/>
      <c r="BB259" s="11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</row>
    <row r="260" spans="1:69" ht="15.75" hidden="1" customHeight="1" thickBot="1" x14ac:dyDescent="0.35">
      <c r="A260">
        <f t="shared" si="104"/>
        <v>36</v>
      </c>
      <c r="B260" s="51" t="s">
        <v>21</v>
      </c>
      <c r="C260" s="8">
        <f t="shared" si="86"/>
        <v>44687</v>
      </c>
      <c r="D260" s="62">
        <v>44687</v>
      </c>
      <c r="E260" s="94"/>
      <c r="F260" s="95"/>
      <c r="G260" s="65" t="str">
        <f t="shared" si="87"/>
        <v/>
      </c>
      <c r="H260" s="94"/>
      <c r="I260" s="95"/>
      <c r="J260" s="65" t="str">
        <f t="shared" si="88"/>
        <v/>
      </c>
      <c r="K260" s="94"/>
      <c r="L260" s="95"/>
      <c r="M260" s="65" t="str">
        <f t="shared" si="89"/>
        <v/>
      </c>
      <c r="N260" s="89"/>
      <c r="O260" s="93"/>
      <c r="P260" s="65" t="str">
        <f t="shared" si="90"/>
        <v/>
      </c>
      <c r="Q260" s="89"/>
      <c r="R260" s="93"/>
      <c r="S260" s="97" t="str">
        <f t="shared" si="91"/>
        <v/>
      </c>
      <c r="T260" s="22">
        <f t="shared" si="92"/>
        <v>0</v>
      </c>
      <c r="U260" s="17">
        <f t="shared" si="106"/>
        <v>0</v>
      </c>
      <c r="V260" s="17">
        <f t="shared" si="94"/>
        <v>0</v>
      </c>
      <c r="W260" s="55"/>
      <c r="X260" s="55"/>
      <c r="Y260" s="17">
        <f t="shared" si="95"/>
        <v>0</v>
      </c>
      <c r="Z260" s="84">
        <f t="shared" si="96"/>
        <v>0</v>
      </c>
      <c r="AA260" s="89"/>
      <c r="AB260" s="93"/>
      <c r="AC260" s="65" t="str">
        <f t="shared" si="97"/>
        <v/>
      </c>
      <c r="AD260" s="89"/>
      <c r="AE260" s="93"/>
      <c r="AF260" s="65" t="str">
        <f t="shared" si="98"/>
        <v/>
      </c>
      <c r="AG260" s="89"/>
      <c r="AH260" s="93"/>
      <c r="AI260" s="65" t="str">
        <f t="shared" si="105"/>
        <v/>
      </c>
      <c r="AJ260" s="178"/>
      <c r="AK260" s="179"/>
      <c r="AL260" s="97" t="str">
        <f t="shared" si="99"/>
        <v/>
      </c>
      <c r="AM260" s="89"/>
      <c r="AN260" s="93"/>
      <c r="AO260" s="97" t="str">
        <f t="shared" si="102"/>
        <v/>
      </c>
      <c r="AP260" s="89"/>
      <c r="AQ260" s="93"/>
      <c r="AR260" s="97" t="str">
        <f t="shared" si="107"/>
        <v/>
      </c>
      <c r="AS260" s="89"/>
      <c r="AT260" s="93"/>
      <c r="AU260" s="97" t="str">
        <f t="shared" si="101"/>
        <v/>
      </c>
      <c r="AV260" s="364"/>
      <c r="AW260" s="364"/>
      <c r="AX260" s="364"/>
      <c r="AY260" s="111"/>
      <c r="AZ260" s="111"/>
      <c r="BA260" s="111"/>
      <c r="BB260" s="11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</row>
    <row r="261" spans="1:69" ht="15.75" hidden="1" customHeight="1" thickBot="1" x14ac:dyDescent="0.35">
      <c r="A261">
        <f t="shared" si="104"/>
        <v>36</v>
      </c>
      <c r="B261" s="51" t="s">
        <v>22</v>
      </c>
      <c r="C261" s="8">
        <f t="shared" si="86"/>
        <v>44688</v>
      </c>
      <c r="D261" s="62">
        <v>44688</v>
      </c>
      <c r="E261" s="94"/>
      <c r="F261" s="95"/>
      <c r="G261" s="65" t="str">
        <f t="shared" si="87"/>
        <v/>
      </c>
      <c r="H261" s="94"/>
      <c r="I261" s="95"/>
      <c r="J261" s="65" t="str">
        <f t="shared" si="88"/>
        <v/>
      </c>
      <c r="K261" s="94"/>
      <c r="L261" s="95"/>
      <c r="M261" s="65" t="str">
        <f t="shared" si="89"/>
        <v/>
      </c>
      <c r="N261" s="89"/>
      <c r="O261" s="93"/>
      <c r="P261" s="65" t="str">
        <f t="shared" si="90"/>
        <v/>
      </c>
      <c r="Q261" s="89"/>
      <c r="R261" s="93"/>
      <c r="S261" s="97" t="str">
        <f t="shared" si="91"/>
        <v/>
      </c>
      <c r="T261" s="22">
        <f t="shared" si="92"/>
        <v>0</v>
      </c>
      <c r="U261" s="17">
        <f t="shared" si="106"/>
        <v>0</v>
      </c>
      <c r="V261" s="17">
        <f t="shared" si="94"/>
        <v>0</v>
      </c>
      <c r="W261" s="55"/>
      <c r="X261" s="55"/>
      <c r="Y261" s="17">
        <f t="shared" si="95"/>
        <v>0</v>
      </c>
      <c r="Z261" s="84">
        <f t="shared" si="96"/>
        <v>0</v>
      </c>
      <c r="AA261" s="89"/>
      <c r="AB261" s="93"/>
      <c r="AC261" s="65" t="str">
        <f t="shared" si="97"/>
        <v/>
      </c>
      <c r="AD261" s="89"/>
      <c r="AE261" s="93"/>
      <c r="AF261" s="65" t="str">
        <f t="shared" si="98"/>
        <v/>
      </c>
      <c r="AG261" s="89"/>
      <c r="AH261" s="93"/>
      <c r="AI261" s="65" t="str">
        <f t="shared" si="105"/>
        <v/>
      </c>
      <c r="AJ261" s="178"/>
      <c r="AK261" s="179"/>
      <c r="AL261" s="97" t="str">
        <f t="shared" si="99"/>
        <v/>
      </c>
      <c r="AM261" s="89"/>
      <c r="AN261" s="93"/>
      <c r="AO261" s="97" t="str">
        <f t="shared" si="102"/>
        <v/>
      </c>
      <c r="AP261" s="89"/>
      <c r="AQ261" s="93"/>
      <c r="AR261" s="97" t="str">
        <f t="shared" si="107"/>
        <v/>
      </c>
      <c r="AS261" s="89"/>
      <c r="AT261" s="93"/>
      <c r="AU261" s="97" t="str">
        <f t="shared" si="101"/>
        <v/>
      </c>
      <c r="AV261" s="364"/>
      <c r="AW261" s="364"/>
      <c r="AX261" s="364"/>
      <c r="AY261" s="111"/>
      <c r="AZ261" s="111"/>
      <c r="BA261" s="111"/>
      <c r="BB261" s="11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</row>
    <row r="262" spans="1:69" ht="15.75" hidden="1" customHeight="1" thickBot="1" x14ac:dyDescent="0.35">
      <c r="A262">
        <f t="shared" si="104"/>
        <v>24</v>
      </c>
      <c r="B262"/>
      <c r="C262" s="81">
        <f t="shared" si="86"/>
        <v>44689</v>
      </c>
      <c r="D262" s="62">
        <v>44689</v>
      </c>
      <c r="E262" s="94"/>
      <c r="F262" s="95"/>
      <c r="G262" s="65" t="str">
        <f t="shared" si="87"/>
        <v/>
      </c>
      <c r="H262" s="94"/>
      <c r="I262" s="95"/>
      <c r="J262" s="65" t="str">
        <f t="shared" si="88"/>
        <v/>
      </c>
      <c r="K262" s="94"/>
      <c r="L262" s="95"/>
      <c r="M262" s="65" t="str">
        <f t="shared" si="89"/>
        <v/>
      </c>
      <c r="N262" s="89"/>
      <c r="O262" s="93"/>
      <c r="P262" s="65" t="str">
        <f t="shared" si="90"/>
        <v/>
      </c>
      <c r="Q262" s="89"/>
      <c r="R262" s="93"/>
      <c r="S262" s="97" t="str">
        <f t="shared" si="91"/>
        <v/>
      </c>
      <c r="T262" s="22">
        <f t="shared" si="92"/>
        <v>0</v>
      </c>
      <c r="U262" s="17">
        <f t="shared" si="106"/>
        <v>0</v>
      </c>
      <c r="V262" s="17">
        <f t="shared" si="94"/>
        <v>0</v>
      </c>
      <c r="W262" s="55"/>
      <c r="X262" s="55"/>
      <c r="Y262" s="17">
        <f t="shared" si="95"/>
        <v>0</v>
      </c>
      <c r="Z262" s="84">
        <f t="shared" si="96"/>
        <v>0</v>
      </c>
      <c r="AA262" s="89"/>
      <c r="AB262" s="93"/>
      <c r="AC262" s="65" t="str">
        <f t="shared" si="97"/>
        <v/>
      </c>
      <c r="AD262" s="89"/>
      <c r="AE262" s="93"/>
      <c r="AF262" s="65" t="str">
        <f t="shared" si="98"/>
        <v/>
      </c>
      <c r="AG262" s="89"/>
      <c r="AH262" s="93"/>
      <c r="AI262" s="65" t="str">
        <f t="shared" si="105"/>
        <v/>
      </c>
      <c r="AJ262" s="178"/>
      <c r="AK262" s="179"/>
      <c r="AL262" s="97" t="str">
        <f t="shared" si="99"/>
        <v/>
      </c>
      <c r="AM262" s="89"/>
      <c r="AN262" s="93"/>
      <c r="AO262" s="97" t="str">
        <f t="shared" si="102"/>
        <v/>
      </c>
      <c r="AP262" s="89"/>
      <c r="AQ262" s="93"/>
      <c r="AR262" s="97" t="str">
        <f t="shared" si="107"/>
        <v/>
      </c>
      <c r="AS262" s="89"/>
      <c r="AT262" s="93"/>
      <c r="AU262" s="97" t="str">
        <f t="shared" si="101"/>
        <v/>
      </c>
      <c r="AV262" s="364"/>
      <c r="AW262" s="364"/>
      <c r="AX262" s="364"/>
      <c r="AY262" s="111"/>
      <c r="AZ262" s="111"/>
      <c r="BA262" s="111"/>
      <c r="BB262" s="11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</row>
    <row r="263" spans="1:69" ht="15.75" hidden="1" customHeight="1" thickBot="1" x14ac:dyDescent="0.35">
      <c r="A263">
        <f t="shared" si="104"/>
        <v>24</v>
      </c>
      <c r="B263"/>
      <c r="C263" s="81">
        <f t="shared" si="86"/>
        <v>44690</v>
      </c>
      <c r="D263" s="62">
        <v>44690</v>
      </c>
      <c r="E263" s="94"/>
      <c r="F263" s="95"/>
      <c r="G263" s="65" t="str">
        <f t="shared" si="87"/>
        <v/>
      </c>
      <c r="H263" s="94"/>
      <c r="I263" s="95"/>
      <c r="J263" s="65" t="str">
        <f t="shared" si="88"/>
        <v/>
      </c>
      <c r="K263" s="94"/>
      <c r="L263" s="95"/>
      <c r="M263" s="65" t="str">
        <f t="shared" si="89"/>
        <v/>
      </c>
      <c r="N263" s="89"/>
      <c r="O263" s="93"/>
      <c r="P263" s="65" t="str">
        <f t="shared" si="90"/>
        <v/>
      </c>
      <c r="Q263" s="89"/>
      <c r="R263" s="93"/>
      <c r="S263" s="97" t="str">
        <f t="shared" si="91"/>
        <v/>
      </c>
      <c r="T263" s="22">
        <f t="shared" si="92"/>
        <v>0</v>
      </c>
      <c r="U263" s="17">
        <f t="shared" si="106"/>
        <v>0</v>
      </c>
      <c r="V263" s="17">
        <f t="shared" si="94"/>
        <v>0</v>
      </c>
      <c r="W263" s="55"/>
      <c r="X263" s="55"/>
      <c r="Y263" s="17">
        <f t="shared" si="95"/>
        <v>0</v>
      </c>
      <c r="Z263" s="84">
        <f t="shared" si="96"/>
        <v>0</v>
      </c>
      <c r="AA263" s="89"/>
      <c r="AB263" s="93"/>
      <c r="AC263" s="65" t="str">
        <f t="shared" si="97"/>
        <v/>
      </c>
      <c r="AD263" s="89"/>
      <c r="AE263" s="93"/>
      <c r="AF263" s="65" t="str">
        <f t="shared" si="98"/>
        <v/>
      </c>
      <c r="AG263" s="89"/>
      <c r="AH263" s="93"/>
      <c r="AI263" s="65" t="str">
        <f t="shared" si="105"/>
        <v/>
      </c>
      <c r="AJ263" s="178"/>
      <c r="AK263" s="179"/>
      <c r="AL263" s="97" t="str">
        <f t="shared" si="99"/>
        <v/>
      </c>
      <c r="AM263" s="89"/>
      <c r="AN263" s="93"/>
      <c r="AO263" s="97" t="str">
        <f t="shared" si="102"/>
        <v/>
      </c>
      <c r="AP263" s="89"/>
      <c r="AQ263" s="93"/>
      <c r="AR263" s="97" t="str">
        <f t="shared" si="107"/>
        <v/>
      </c>
      <c r="AS263" s="89"/>
      <c r="AT263" s="93"/>
      <c r="AU263" s="97" t="str">
        <f t="shared" si="101"/>
        <v/>
      </c>
      <c r="AV263" s="364"/>
      <c r="AW263" s="364"/>
      <c r="AX263" s="364"/>
      <c r="AY263" s="111"/>
      <c r="AZ263" s="111"/>
      <c r="BA263" s="111"/>
      <c r="BB263" s="11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</row>
    <row r="264" spans="1:69" ht="15.75" hidden="1" customHeight="1" thickBot="1" x14ac:dyDescent="0.35">
      <c r="A264" t="e">
        <f t="shared" si="104"/>
        <v>#VALUE!</v>
      </c>
      <c r="B264"/>
      <c r="C264" s="81">
        <f t="shared" si="86"/>
        <v>44691</v>
      </c>
      <c r="D264" s="62">
        <v>44691</v>
      </c>
      <c r="E264" s="94"/>
      <c r="F264" s="95"/>
      <c r="G264" s="65" t="str">
        <f t="shared" si="87"/>
        <v/>
      </c>
      <c r="H264" s="94"/>
      <c r="I264" s="95"/>
      <c r="J264" s="65" t="str">
        <f t="shared" si="88"/>
        <v/>
      </c>
      <c r="K264" s="94"/>
      <c r="L264" s="95"/>
      <c r="M264" s="65" t="str">
        <f t="shared" si="89"/>
        <v/>
      </c>
      <c r="N264" s="89"/>
      <c r="O264" s="93"/>
      <c r="P264" s="65" t="str">
        <f t="shared" si="90"/>
        <v/>
      </c>
      <c r="Q264" s="89"/>
      <c r="R264" s="93"/>
      <c r="S264" s="97" t="str">
        <f t="shared" si="91"/>
        <v/>
      </c>
      <c r="T264" s="22">
        <f t="shared" si="92"/>
        <v>0</v>
      </c>
      <c r="U264" s="17">
        <f t="shared" si="106"/>
        <v>0</v>
      </c>
      <c r="V264" s="17">
        <f t="shared" si="94"/>
        <v>0</v>
      </c>
      <c r="W264" s="55"/>
      <c r="X264" s="55"/>
      <c r="Y264" s="17">
        <f t="shared" si="95"/>
        <v>0</v>
      </c>
      <c r="Z264" s="84">
        <f t="shared" si="96"/>
        <v>0</v>
      </c>
      <c r="AA264" s="89"/>
      <c r="AB264" s="93"/>
      <c r="AC264" s="65" t="str">
        <f t="shared" si="97"/>
        <v/>
      </c>
      <c r="AD264" s="89"/>
      <c r="AE264" s="93"/>
      <c r="AF264" s="65" t="str">
        <f t="shared" si="98"/>
        <v/>
      </c>
      <c r="AG264" s="89"/>
      <c r="AH264" s="93"/>
      <c r="AI264" s="65" t="str">
        <f t="shared" si="105"/>
        <v/>
      </c>
      <c r="AJ264" s="178"/>
      <c r="AK264" s="179"/>
      <c r="AL264" s="97" t="str">
        <f t="shared" si="99"/>
        <v/>
      </c>
      <c r="AM264" s="89"/>
      <c r="AN264" s="93"/>
      <c r="AO264" s="97" t="str">
        <f t="shared" si="102"/>
        <v/>
      </c>
      <c r="AP264" s="89"/>
      <c r="AQ264" s="93"/>
      <c r="AR264" s="97" t="str">
        <f t="shared" si="107"/>
        <v/>
      </c>
      <c r="AS264" s="89"/>
      <c r="AT264" s="93"/>
      <c r="AU264" s="97" t="str">
        <f t="shared" si="101"/>
        <v/>
      </c>
      <c r="AV264" s="364"/>
      <c r="AW264" s="364"/>
      <c r="AX264" s="364"/>
      <c r="AY264" s="111"/>
      <c r="AZ264" s="111"/>
      <c r="BA264" s="111"/>
      <c r="BB264" s="11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</row>
    <row r="265" spans="1:69" ht="15.75" hidden="1" customHeight="1" thickBot="1" x14ac:dyDescent="0.35">
      <c r="A265">
        <f t="shared" si="104"/>
        <v>24</v>
      </c>
      <c r="B265"/>
      <c r="C265" s="81">
        <f t="shared" si="86"/>
        <v>44692</v>
      </c>
      <c r="D265" s="62">
        <v>44692</v>
      </c>
      <c r="E265" s="94"/>
      <c r="F265" s="95"/>
      <c r="G265" s="65" t="str">
        <f t="shared" si="87"/>
        <v/>
      </c>
      <c r="H265" s="94"/>
      <c r="I265" s="95"/>
      <c r="J265" s="65" t="str">
        <f t="shared" si="88"/>
        <v/>
      </c>
      <c r="K265" s="94"/>
      <c r="L265" s="95"/>
      <c r="M265" s="65" t="str">
        <f t="shared" si="89"/>
        <v/>
      </c>
      <c r="N265" s="89"/>
      <c r="O265" s="93"/>
      <c r="P265" s="65" t="str">
        <f t="shared" si="90"/>
        <v/>
      </c>
      <c r="Q265" s="89"/>
      <c r="R265" s="93"/>
      <c r="S265" s="97" t="str">
        <f t="shared" si="91"/>
        <v/>
      </c>
      <c r="T265" s="22">
        <f t="shared" si="92"/>
        <v>0</v>
      </c>
      <c r="U265" s="17">
        <f t="shared" si="106"/>
        <v>0</v>
      </c>
      <c r="V265" s="17">
        <f t="shared" si="94"/>
        <v>0</v>
      </c>
      <c r="W265" s="55"/>
      <c r="X265" s="55"/>
      <c r="Y265" s="17">
        <f t="shared" si="95"/>
        <v>0</v>
      </c>
      <c r="Z265" s="84">
        <f t="shared" si="96"/>
        <v>0</v>
      </c>
      <c r="AA265" s="89"/>
      <c r="AB265" s="93"/>
      <c r="AC265" s="65" t="str">
        <f t="shared" si="97"/>
        <v/>
      </c>
      <c r="AD265" s="89"/>
      <c r="AE265" s="93"/>
      <c r="AF265" s="65" t="str">
        <f t="shared" si="98"/>
        <v/>
      </c>
      <c r="AG265" s="89"/>
      <c r="AH265" s="93"/>
      <c r="AI265" s="65" t="str">
        <f t="shared" si="105"/>
        <v/>
      </c>
      <c r="AJ265" s="178"/>
      <c r="AK265" s="179"/>
      <c r="AL265" s="97" t="str">
        <f t="shared" si="99"/>
        <v/>
      </c>
      <c r="AM265" s="89"/>
      <c r="AN265" s="93"/>
      <c r="AO265" s="97" t="str">
        <f t="shared" si="102"/>
        <v/>
      </c>
      <c r="AP265" s="89"/>
      <c r="AQ265" s="93"/>
      <c r="AR265" s="97" t="str">
        <f t="shared" si="107"/>
        <v/>
      </c>
      <c r="AS265" s="89"/>
      <c r="AT265" s="93"/>
      <c r="AU265" s="97" t="str">
        <f t="shared" si="101"/>
        <v/>
      </c>
      <c r="AV265" s="364"/>
      <c r="AW265" s="364"/>
      <c r="AX265" s="364"/>
      <c r="AY265" s="111"/>
      <c r="AZ265" s="111"/>
      <c r="BA265" s="111"/>
      <c r="BB265" s="11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</row>
    <row r="266" spans="1:69" ht="15.75" hidden="1" customHeight="1" thickBot="1" x14ac:dyDescent="0.35">
      <c r="A266">
        <f t="shared" si="104"/>
        <v>37</v>
      </c>
      <c r="B266" s="82" t="s">
        <v>20</v>
      </c>
      <c r="C266" s="81">
        <f t="shared" si="86"/>
        <v>44693</v>
      </c>
      <c r="D266" s="62">
        <v>44693</v>
      </c>
      <c r="E266" s="94"/>
      <c r="F266" s="95"/>
      <c r="G266" s="65" t="str">
        <f t="shared" si="87"/>
        <v/>
      </c>
      <c r="H266" s="94"/>
      <c r="I266" s="95"/>
      <c r="J266" s="65" t="str">
        <f t="shared" si="88"/>
        <v/>
      </c>
      <c r="K266" s="94"/>
      <c r="L266" s="95"/>
      <c r="M266" s="65" t="str">
        <f t="shared" si="89"/>
        <v/>
      </c>
      <c r="N266" s="89"/>
      <c r="O266" s="93"/>
      <c r="P266" s="65" t="str">
        <f t="shared" si="90"/>
        <v/>
      </c>
      <c r="Q266" s="89"/>
      <c r="R266" s="93"/>
      <c r="S266" s="97" t="str">
        <f t="shared" si="91"/>
        <v/>
      </c>
      <c r="T266" s="22">
        <f t="shared" si="92"/>
        <v>0</v>
      </c>
      <c r="U266" s="17">
        <f t="shared" si="106"/>
        <v>0</v>
      </c>
      <c r="V266" s="17">
        <f t="shared" si="94"/>
        <v>0</v>
      </c>
      <c r="W266" s="55"/>
      <c r="X266" s="55"/>
      <c r="Y266" s="17">
        <f t="shared" si="95"/>
        <v>0</v>
      </c>
      <c r="Z266" s="84">
        <f t="shared" si="96"/>
        <v>0</v>
      </c>
      <c r="AA266" s="89"/>
      <c r="AB266" s="93"/>
      <c r="AC266" s="65" t="str">
        <f t="shared" si="97"/>
        <v/>
      </c>
      <c r="AD266" s="89"/>
      <c r="AE266" s="93"/>
      <c r="AF266" s="65" t="str">
        <f t="shared" si="98"/>
        <v/>
      </c>
      <c r="AG266" s="89"/>
      <c r="AH266" s="93"/>
      <c r="AI266" s="65" t="str">
        <f t="shared" si="105"/>
        <v/>
      </c>
      <c r="AJ266" s="178"/>
      <c r="AK266" s="179"/>
      <c r="AL266" s="97" t="str">
        <f t="shared" si="99"/>
        <v/>
      </c>
      <c r="AM266" s="89"/>
      <c r="AN266" s="93"/>
      <c r="AO266" s="97" t="str">
        <f t="shared" si="102"/>
        <v/>
      </c>
      <c r="AP266" s="89"/>
      <c r="AQ266" s="93"/>
      <c r="AR266" s="97" t="str">
        <f t="shared" si="107"/>
        <v/>
      </c>
      <c r="AS266" s="89"/>
      <c r="AT266" s="93"/>
      <c r="AU266" s="97" t="str">
        <f t="shared" si="101"/>
        <v/>
      </c>
      <c r="AV266" s="364"/>
      <c r="AW266" s="364"/>
      <c r="AX266" s="364"/>
      <c r="AY266" s="111"/>
      <c r="AZ266" s="111"/>
      <c r="BA266" s="111"/>
      <c r="BB266" s="11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</row>
    <row r="267" spans="1:69" ht="15.75" hidden="1" customHeight="1" thickBot="1" x14ac:dyDescent="0.35">
      <c r="A267">
        <f t="shared" si="104"/>
        <v>37</v>
      </c>
      <c r="B267" s="82" t="s">
        <v>21</v>
      </c>
      <c r="C267" s="81">
        <f t="shared" si="86"/>
        <v>44694</v>
      </c>
      <c r="D267" s="62">
        <v>44694</v>
      </c>
      <c r="E267" s="94"/>
      <c r="F267" s="95"/>
      <c r="G267" s="65" t="str">
        <f t="shared" si="87"/>
        <v/>
      </c>
      <c r="H267" s="94"/>
      <c r="I267" s="95"/>
      <c r="J267" s="65" t="str">
        <f t="shared" si="88"/>
        <v/>
      </c>
      <c r="K267" s="94"/>
      <c r="L267" s="95"/>
      <c r="M267" s="65" t="str">
        <f t="shared" si="89"/>
        <v/>
      </c>
      <c r="N267" s="89"/>
      <c r="O267" s="93"/>
      <c r="P267" s="65" t="str">
        <f t="shared" si="90"/>
        <v/>
      </c>
      <c r="Q267" s="89"/>
      <c r="R267" s="93"/>
      <c r="S267" s="97" t="str">
        <f t="shared" si="91"/>
        <v/>
      </c>
      <c r="T267" s="22">
        <f t="shared" si="92"/>
        <v>0</v>
      </c>
      <c r="U267" s="17">
        <f t="shared" si="106"/>
        <v>0</v>
      </c>
      <c r="V267" s="17">
        <f t="shared" si="94"/>
        <v>0</v>
      </c>
      <c r="W267" s="55"/>
      <c r="X267" s="55"/>
      <c r="Y267" s="17">
        <f t="shared" si="95"/>
        <v>0</v>
      </c>
      <c r="Z267" s="84">
        <f t="shared" si="96"/>
        <v>0</v>
      </c>
      <c r="AA267" s="89"/>
      <c r="AB267" s="93"/>
      <c r="AC267" s="65" t="str">
        <f t="shared" si="97"/>
        <v/>
      </c>
      <c r="AD267" s="89"/>
      <c r="AE267" s="93"/>
      <c r="AF267" s="65" t="str">
        <f t="shared" si="98"/>
        <v/>
      </c>
      <c r="AG267" s="89"/>
      <c r="AH267" s="93"/>
      <c r="AI267" s="65" t="str">
        <f t="shared" si="105"/>
        <v/>
      </c>
      <c r="AJ267" s="178"/>
      <c r="AK267" s="179"/>
      <c r="AL267" s="97" t="str">
        <f t="shared" si="99"/>
        <v/>
      </c>
      <c r="AM267" s="89"/>
      <c r="AN267" s="93"/>
      <c r="AO267" s="97" t="str">
        <f t="shared" si="102"/>
        <v/>
      </c>
      <c r="AP267" s="89"/>
      <c r="AQ267" s="93"/>
      <c r="AR267" s="97" t="str">
        <f t="shared" si="107"/>
        <v/>
      </c>
      <c r="AS267" s="89"/>
      <c r="AT267" s="93"/>
      <c r="AU267" s="97" t="str">
        <f t="shared" si="101"/>
        <v/>
      </c>
      <c r="AV267" s="364"/>
      <c r="AW267" s="364"/>
      <c r="AX267" s="364"/>
      <c r="AY267" s="111"/>
      <c r="AZ267" s="111"/>
      <c r="BA267" s="111"/>
      <c r="BB267" s="11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</row>
    <row r="268" spans="1:69" ht="15.75" hidden="1" customHeight="1" thickBot="1" x14ac:dyDescent="0.35">
      <c r="A268">
        <f t="shared" si="104"/>
        <v>37</v>
      </c>
      <c r="B268" s="82" t="s">
        <v>22</v>
      </c>
      <c r="C268" s="81">
        <f t="shared" si="86"/>
        <v>44695</v>
      </c>
      <c r="D268" s="62">
        <v>44695</v>
      </c>
      <c r="E268" s="94"/>
      <c r="F268" s="95"/>
      <c r="G268" s="65" t="str">
        <f t="shared" si="87"/>
        <v/>
      </c>
      <c r="H268" s="94"/>
      <c r="I268" s="95"/>
      <c r="J268" s="65" t="str">
        <f t="shared" si="88"/>
        <v/>
      </c>
      <c r="K268" s="94"/>
      <c r="L268" s="95"/>
      <c r="M268" s="65" t="str">
        <f t="shared" si="89"/>
        <v/>
      </c>
      <c r="N268" s="89"/>
      <c r="O268" s="93"/>
      <c r="P268" s="65" t="str">
        <f t="shared" si="90"/>
        <v/>
      </c>
      <c r="Q268" s="89"/>
      <c r="R268" s="93"/>
      <c r="S268" s="97" t="str">
        <f t="shared" si="91"/>
        <v/>
      </c>
      <c r="T268" s="22">
        <f t="shared" si="92"/>
        <v>0</v>
      </c>
      <c r="U268" s="17">
        <f t="shared" si="106"/>
        <v>0</v>
      </c>
      <c r="V268" s="17">
        <f t="shared" si="94"/>
        <v>0</v>
      </c>
      <c r="W268" s="55"/>
      <c r="X268" s="55"/>
      <c r="Y268" s="17">
        <f t="shared" si="95"/>
        <v>0</v>
      </c>
      <c r="Z268" s="84">
        <f t="shared" si="96"/>
        <v>0</v>
      </c>
      <c r="AA268" s="89"/>
      <c r="AB268" s="93"/>
      <c r="AC268" s="65" t="str">
        <f t="shared" si="97"/>
        <v/>
      </c>
      <c r="AD268" s="89"/>
      <c r="AE268" s="93"/>
      <c r="AF268" s="65" t="str">
        <f t="shared" si="98"/>
        <v/>
      </c>
      <c r="AG268" s="89"/>
      <c r="AH268" s="93"/>
      <c r="AI268" s="85"/>
      <c r="AJ268" s="178"/>
      <c r="AK268" s="179"/>
      <c r="AL268" s="97" t="str">
        <f t="shared" si="99"/>
        <v/>
      </c>
      <c r="AM268" s="89"/>
      <c r="AN268" s="93"/>
      <c r="AO268" s="97" t="str">
        <f t="shared" si="102"/>
        <v/>
      </c>
      <c r="AP268" s="89"/>
      <c r="AQ268" s="93"/>
      <c r="AR268" s="97" t="str">
        <f t="shared" si="107"/>
        <v/>
      </c>
      <c r="AS268" s="89"/>
      <c r="AT268" s="93"/>
      <c r="AU268" s="97" t="str">
        <f t="shared" si="101"/>
        <v/>
      </c>
      <c r="AV268" s="364"/>
      <c r="AW268" s="364"/>
      <c r="AX268" s="364"/>
      <c r="AY268" s="111"/>
      <c r="AZ268" s="111"/>
      <c r="BA268" s="111"/>
      <c r="BB268" s="11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</row>
    <row r="269" spans="1:69" ht="15.75" hidden="1" customHeight="1" thickBot="1" x14ac:dyDescent="0.35">
      <c r="A269">
        <f t="shared" si="104"/>
        <v>25</v>
      </c>
      <c r="B269"/>
      <c r="C269" s="81">
        <f t="shared" si="86"/>
        <v>44696</v>
      </c>
      <c r="D269" s="62">
        <v>44696</v>
      </c>
      <c r="E269" s="94"/>
      <c r="F269" s="95"/>
      <c r="G269" s="65" t="str">
        <f t="shared" si="87"/>
        <v/>
      </c>
      <c r="H269" s="94"/>
      <c r="I269" s="95"/>
      <c r="J269" s="65" t="str">
        <f t="shared" si="88"/>
        <v/>
      </c>
      <c r="K269" s="94"/>
      <c r="L269" s="95"/>
      <c r="M269" s="65" t="str">
        <f t="shared" si="89"/>
        <v/>
      </c>
      <c r="N269" s="89"/>
      <c r="O269" s="93"/>
      <c r="P269" s="65" t="str">
        <f t="shared" si="90"/>
        <v/>
      </c>
      <c r="Q269" s="89"/>
      <c r="R269" s="93"/>
      <c r="S269" s="97" t="str">
        <f t="shared" si="91"/>
        <v/>
      </c>
      <c r="T269" s="22">
        <f t="shared" si="92"/>
        <v>0</v>
      </c>
      <c r="U269" s="17">
        <f t="shared" si="106"/>
        <v>0</v>
      </c>
      <c r="V269" s="17">
        <f t="shared" si="94"/>
        <v>0</v>
      </c>
      <c r="W269" s="55"/>
      <c r="X269" s="55"/>
      <c r="Y269" s="17">
        <f t="shared" si="95"/>
        <v>0</v>
      </c>
      <c r="Z269" s="84">
        <f t="shared" si="96"/>
        <v>0</v>
      </c>
      <c r="AA269" s="89"/>
      <c r="AB269" s="93"/>
      <c r="AC269" s="65" t="str">
        <f t="shared" si="97"/>
        <v/>
      </c>
      <c r="AD269" s="89"/>
      <c r="AE269" s="93"/>
      <c r="AF269" s="65" t="str">
        <f t="shared" si="98"/>
        <v/>
      </c>
      <c r="AG269" s="89"/>
      <c r="AH269" s="93"/>
      <c r="AI269" s="85"/>
      <c r="AJ269" s="178"/>
      <c r="AK269" s="179"/>
      <c r="AL269" s="97" t="str">
        <f t="shared" si="99"/>
        <v/>
      </c>
      <c r="AM269" s="89"/>
      <c r="AN269" s="93"/>
      <c r="AO269" s="97" t="str">
        <f t="shared" si="102"/>
        <v/>
      </c>
      <c r="AP269" s="89"/>
      <c r="AQ269" s="93"/>
      <c r="AR269" s="97" t="str">
        <f t="shared" si="107"/>
        <v/>
      </c>
      <c r="AS269" s="89"/>
      <c r="AT269" s="93"/>
      <c r="AU269" s="97" t="str">
        <f t="shared" si="101"/>
        <v/>
      </c>
      <c r="AV269" s="364"/>
      <c r="AW269" s="364"/>
      <c r="AX269" s="364"/>
      <c r="AY269" s="111"/>
      <c r="AZ269" s="111"/>
      <c r="BA269" s="111"/>
      <c r="BB269" s="11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</row>
    <row r="270" spans="1:69" ht="15.75" hidden="1" customHeight="1" thickBot="1" x14ac:dyDescent="0.35">
      <c r="A270">
        <f t="shared" si="104"/>
        <v>25</v>
      </c>
      <c r="B270"/>
      <c r="C270" s="81">
        <f t="shared" si="86"/>
        <v>44697</v>
      </c>
      <c r="D270" s="62">
        <v>44697</v>
      </c>
      <c r="E270" s="94"/>
      <c r="F270" s="95"/>
      <c r="G270" s="65" t="str">
        <f t="shared" si="87"/>
        <v/>
      </c>
      <c r="H270" s="94"/>
      <c r="I270" s="95"/>
      <c r="J270" s="65" t="str">
        <f t="shared" si="88"/>
        <v/>
      </c>
      <c r="K270" s="94"/>
      <c r="L270" s="95"/>
      <c r="M270" s="65" t="str">
        <f t="shared" si="89"/>
        <v/>
      </c>
      <c r="N270" s="89"/>
      <c r="O270" s="93"/>
      <c r="P270" s="65" t="str">
        <f t="shared" si="90"/>
        <v/>
      </c>
      <c r="Q270" s="89"/>
      <c r="R270" s="93"/>
      <c r="S270" s="97" t="str">
        <f t="shared" si="91"/>
        <v/>
      </c>
      <c r="T270" s="22">
        <f t="shared" si="92"/>
        <v>0</v>
      </c>
      <c r="U270" s="17">
        <f t="shared" si="106"/>
        <v>0</v>
      </c>
      <c r="V270" s="17">
        <f t="shared" si="94"/>
        <v>0</v>
      </c>
      <c r="W270" s="55"/>
      <c r="X270" s="55"/>
      <c r="Y270" s="17">
        <f t="shared" si="95"/>
        <v>0</v>
      </c>
      <c r="Z270" s="84">
        <f t="shared" si="96"/>
        <v>0</v>
      </c>
      <c r="AA270" s="89"/>
      <c r="AB270" s="93"/>
      <c r="AC270" s="65" t="str">
        <f t="shared" si="97"/>
        <v/>
      </c>
      <c r="AD270" s="89"/>
      <c r="AE270" s="93"/>
      <c r="AF270" s="65" t="str">
        <f t="shared" si="98"/>
        <v/>
      </c>
      <c r="AG270" s="89"/>
      <c r="AH270" s="93"/>
      <c r="AI270" s="85"/>
      <c r="AJ270" s="178"/>
      <c r="AK270" s="179"/>
      <c r="AL270" s="97" t="str">
        <f t="shared" si="99"/>
        <v/>
      </c>
      <c r="AM270" s="89"/>
      <c r="AN270" s="93"/>
      <c r="AO270" s="97" t="str">
        <f t="shared" si="102"/>
        <v/>
      </c>
      <c r="AP270" s="89"/>
      <c r="AQ270" s="93"/>
      <c r="AR270" s="97" t="str">
        <f t="shared" si="107"/>
        <v/>
      </c>
      <c r="AS270" s="89"/>
      <c r="AT270" s="93"/>
      <c r="AU270" s="97" t="str">
        <f t="shared" si="101"/>
        <v/>
      </c>
      <c r="AV270" s="364"/>
      <c r="AW270" s="364"/>
      <c r="AX270" s="364"/>
      <c r="AY270" s="111"/>
      <c r="AZ270" s="111"/>
      <c r="BA270" s="111"/>
      <c r="BB270" s="11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</row>
    <row r="271" spans="1:69" ht="15.75" hidden="1" customHeight="1" thickBot="1" x14ac:dyDescent="0.35">
      <c r="A271" t="e">
        <f t="shared" si="104"/>
        <v>#VALUE!</v>
      </c>
      <c r="B271"/>
      <c r="C271" s="81">
        <f t="shared" ref="C271:C282" si="108">D271</f>
        <v>44698</v>
      </c>
      <c r="D271" s="62">
        <v>44698</v>
      </c>
      <c r="E271" s="94"/>
      <c r="F271" s="95"/>
      <c r="G271" s="65" t="str">
        <f t="shared" ref="G271:G282" si="109">IF(LEFT(F271,1)="1",123,"")</f>
        <v/>
      </c>
      <c r="H271" s="94"/>
      <c r="I271" s="95"/>
      <c r="J271" s="65" t="str">
        <f t="shared" ref="J271:J284" si="110">IF(LEFT(I271,1)="2",123,"")</f>
        <v/>
      </c>
      <c r="K271" s="94"/>
      <c r="L271" s="95"/>
      <c r="M271" s="65" t="str">
        <f t="shared" ref="M271:M284" si="111">IF(LEFT(L271,1)="3",1,"")</f>
        <v/>
      </c>
      <c r="N271" s="89"/>
      <c r="O271" s="93"/>
      <c r="P271" s="65" t="str">
        <f t="shared" ref="P271:P282" si="112">IF(LEFT(O271,1)="5",1,"")</f>
        <v/>
      </c>
      <c r="Q271" s="89"/>
      <c r="R271" s="93"/>
      <c r="S271" s="97" t="str">
        <f t="shared" ref="S271:S282" si="113">IF(LEFT(R271,1)="4",3,"")</f>
        <v/>
      </c>
      <c r="T271" s="22">
        <f t="shared" ref="T271:T282" si="114">IF(M271&lt;&gt;"",1,0)+IF(P271&lt;&gt;"",1,0)+IF(S271&lt;&gt;"",1,0)</f>
        <v>0</v>
      </c>
      <c r="U271" s="17">
        <f t="shared" ref="U271:U282" si="115">IF(AC271&lt;&gt;"",1,0)+IF(AI271&lt;&gt;"",1,0)+IF(AU271&lt;&gt;"",1,0)+IF(AL271&lt;&gt;"",1,0)</f>
        <v>0</v>
      </c>
      <c r="V271" s="17">
        <f t="shared" ref="V271:V282" si="116">T271+U271</f>
        <v>0</v>
      </c>
      <c r="W271" s="55"/>
      <c r="X271" s="55"/>
      <c r="Y271" s="17">
        <f t="shared" ref="Y271:Y284" si="117">IF(AC271&lt;&gt;"",1,0)+IF(AI271&lt;&gt;"",1,0)+IF(AU271&lt;&gt;"",1,0)+IF(AL271&lt;&gt;"",1,0)+IF(AO271&lt;&gt;"",1,0)+IF(AR271&lt;&gt;"",1,0)+IF(AF271&lt;&gt;"",1,0)</f>
        <v>0</v>
      </c>
      <c r="Z271" s="84">
        <f t="shared" ref="Z271:Z282" si="118">IF(G271&lt;&gt;"",1,0)+IF(J271&lt;&gt;"",1,0)+IF(AR271&lt;&gt;"",1,0)</f>
        <v>0</v>
      </c>
      <c r="AA271" s="89"/>
      <c r="AB271" s="93"/>
      <c r="AC271" s="65" t="str">
        <f t="shared" ref="AC271:AC282" si="119">IF(LEFT(AB271,1)="6",3,"")</f>
        <v/>
      </c>
      <c r="AD271" s="89"/>
      <c r="AE271" s="93"/>
      <c r="AF271" s="65" t="str">
        <f t="shared" ref="AF271:AF282" si="120">IF(LEFT(AE271,1)="7",1,"")</f>
        <v/>
      </c>
      <c r="AG271" s="89"/>
      <c r="AH271" s="93"/>
      <c r="AI271" s="85"/>
      <c r="AJ271" s="178"/>
      <c r="AK271" s="179"/>
      <c r="AL271" s="97" t="str">
        <f t="shared" ref="AL271:AL284" si="121">IF(LEFT(AK271,1)="9",2,"")</f>
        <v/>
      </c>
      <c r="AM271" s="89"/>
      <c r="AN271" s="93"/>
      <c r="AO271" s="97" t="str">
        <f t="shared" si="102"/>
        <v/>
      </c>
      <c r="AP271" s="89"/>
      <c r="AQ271" s="93"/>
      <c r="AR271" s="97" t="str">
        <f t="shared" si="107"/>
        <v/>
      </c>
      <c r="AS271" s="89"/>
      <c r="AT271" s="93"/>
      <c r="AU271" s="97" t="str">
        <f t="shared" ref="AU271:AU282" si="122">IF(LEFT(AT271,2)="P4",1,"")</f>
        <v/>
      </c>
      <c r="AV271" s="364"/>
      <c r="AW271" s="364"/>
      <c r="AX271" s="364"/>
      <c r="AY271" s="111"/>
      <c r="AZ271" s="111"/>
      <c r="BA271" s="111"/>
      <c r="BB271" s="11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</row>
    <row r="272" spans="1:69" ht="15.75" hidden="1" customHeight="1" thickBot="1" x14ac:dyDescent="0.35">
      <c r="A272">
        <f t="shared" si="104"/>
        <v>25</v>
      </c>
      <c r="B272"/>
      <c r="C272" s="81">
        <f t="shared" si="108"/>
        <v>44699</v>
      </c>
      <c r="D272" s="62">
        <v>44699</v>
      </c>
      <c r="E272" s="94"/>
      <c r="F272" s="95"/>
      <c r="G272" s="65" t="str">
        <f t="shared" si="109"/>
        <v/>
      </c>
      <c r="H272" s="94"/>
      <c r="I272" s="95"/>
      <c r="J272" s="65" t="str">
        <f t="shared" si="110"/>
        <v/>
      </c>
      <c r="K272" s="94"/>
      <c r="L272" s="95"/>
      <c r="M272" s="65" t="str">
        <f t="shared" si="111"/>
        <v/>
      </c>
      <c r="N272" s="89"/>
      <c r="O272" s="93"/>
      <c r="P272" s="65" t="str">
        <f t="shared" si="112"/>
        <v/>
      </c>
      <c r="Q272" s="89"/>
      <c r="R272" s="93"/>
      <c r="S272" s="97" t="str">
        <f t="shared" si="113"/>
        <v/>
      </c>
      <c r="T272" s="22">
        <f t="shared" si="114"/>
        <v>0</v>
      </c>
      <c r="U272" s="17">
        <f t="shared" si="115"/>
        <v>0</v>
      </c>
      <c r="V272" s="17">
        <f t="shared" si="116"/>
        <v>0</v>
      </c>
      <c r="W272" s="55"/>
      <c r="X272" s="55"/>
      <c r="Y272" s="17">
        <f t="shared" si="117"/>
        <v>0</v>
      </c>
      <c r="Z272" s="84">
        <f t="shared" si="118"/>
        <v>0</v>
      </c>
      <c r="AA272" s="89"/>
      <c r="AB272" s="93"/>
      <c r="AC272" s="65" t="str">
        <f t="shared" si="119"/>
        <v/>
      </c>
      <c r="AD272" s="89"/>
      <c r="AE272" s="93"/>
      <c r="AF272" s="65" t="str">
        <f t="shared" si="120"/>
        <v/>
      </c>
      <c r="AG272" s="89"/>
      <c r="AH272" s="93"/>
      <c r="AI272" s="85"/>
      <c r="AJ272" s="178"/>
      <c r="AK272" s="179"/>
      <c r="AL272" s="97" t="str">
        <f t="shared" si="121"/>
        <v/>
      </c>
      <c r="AM272" s="89"/>
      <c r="AN272" s="93"/>
      <c r="AO272" s="97" t="str">
        <f t="shared" ref="AO272:AO282" si="123">IF(LEFT(AN272,2)="10",2,"")</f>
        <v/>
      </c>
      <c r="AP272" s="89"/>
      <c r="AQ272" s="93"/>
      <c r="AR272" s="97" t="str">
        <f t="shared" ref="AR272:AR282" si="124">IF(LEFT(AQ272,2)="P3",1,"")</f>
        <v/>
      </c>
      <c r="AS272" s="89"/>
      <c r="AT272" s="93"/>
      <c r="AU272" s="97" t="str">
        <f t="shared" si="122"/>
        <v/>
      </c>
      <c r="AV272" s="364"/>
      <c r="AW272" s="364"/>
      <c r="AX272" s="364"/>
      <c r="AY272" s="111"/>
      <c r="AZ272" s="111"/>
      <c r="BA272" s="111"/>
      <c r="BB272" s="11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</row>
    <row r="273" spans="1:69" ht="15.75" hidden="1" customHeight="1" thickBot="1" x14ac:dyDescent="0.35">
      <c r="A273">
        <f t="shared" si="104"/>
        <v>38</v>
      </c>
      <c r="B273" s="51" t="s">
        <v>20</v>
      </c>
      <c r="C273" s="8">
        <f t="shared" si="108"/>
        <v>44700</v>
      </c>
      <c r="D273" s="62">
        <v>44700</v>
      </c>
      <c r="E273" s="94"/>
      <c r="F273" s="95"/>
      <c r="G273" s="65" t="str">
        <f t="shared" si="109"/>
        <v/>
      </c>
      <c r="H273" s="94"/>
      <c r="I273" s="95"/>
      <c r="J273" s="65" t="str">
        <f t="shared" si="110"/>
        <v/>
      </c>
      <c r="K273" s="94"/>
      <c r="L273" s="95"/>
      <c r="M273" s="65" t="str">
        <f t="shared" si="111"/>
        <v/>
      </c>
      <c r="N273" s="89"/>
      <c r="O273" s="93"/>
      <c r="P273" s="65" t="str">
        <f t="shared" si="112"/>
        <v/>
      </c>
      <c r="Q273" s="89"/>
      <c r="R273" s="93"/>
      <c r="S273" s="97" t="str">
        <f t="shared" si="113"/>
        <v/>
      </c>
      <c r="T273" s="22">
        <f t="shared" si="114"/>
        <v>0</v>
      </c>
      <c r="U273" s="17">
        <f t="shared" si="115"/>
        <v>0</v>
      </c>
      <c r="V273" s="17">
        <f t="shared" si="116"/>
        <v>0</v>
      </c>
      <c r="W273" s="55"/>
      <c r="X273" s="55"/>
      <c r="Y273" s="17">
        <f t="shared" si="117"/>
        <v>0</v>
      </c>
      <c r="Z273" s="84">
        <f t="shared" si="118"/>
        <v>0</v>
      </c>
      <c r="AA273" s="89"/>
      <c r="AB273" s="93"/>
      <c r="AC273" s="65" t="str">
        <f t="shared" si="119"/>
        <v/>
      </c>
      <c r="AD273" s="89"/>
      <c r="AE273" s="93"/>
      <c r="AF273" s="65" t="str">
        <f t="shared" si="120"/>
        <v/>
      </c>
      <c r="AG273" s="89"/>
      <c r="AH273" s="93"/>
      <c r="AI273" s="85"/>
      <c r="AJ273" s="178"/>
      <c r="AK273" s="179"/>
      <c r="AL273" s="97" t="str">
        <f t="shared" si="121"/>
        <v/>
      </c>
      <c r="AM273" s="89"/>
      <c r="AN273" s="93"/>
      <c r="AO273" s="97" t="str">
        <f t="shared" si="123"/>
        <v/>
      </c>
      <c r="AP273" s="89"/>
      <c r="AQ273" s="93"/>
      <c r="AR273" s="97" t="str">
        <f t="shared" si="124"/>
        <v/>
      </c>
      <c r="AS273" s="89"/>
      <c r="AT273" s="93"/>
      <c r="AU273" s="97" t="str">
        <f t="shared" si="122"/>
        <v/>
      </c>
      <c r="AV273" s="364"/>
      <c r="AW273" s="364"/>
      <c r="AX273" s="364"/>
      <c r="AY273" s="111"/>
      <c r="AZ273" s="111"/>
      <c r="BA273" s="111"/>
      <c r="BB273" s="11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</row>
    <row r="274" spans="1:69" ht="15.75" hidden="1" customHeight="1" thickBot="1" x14ac:dyDescent="0.35">
      <c r="A274">
        <f t="shared" si="104"/>
        <v>38</v>
      </c>
      <c r="B274" s="51" t="s">
        <v>21</v>
      </c>
      <c r="C274" s="8">
        <f t="shared" si="108"/>
        <v>44701</v>
      </c>
      <c r="D274" s="62">
        <v>44701</v>
      </c>
      <c r="E274" s="94"/>
      <c r="F274" s="95"/>
      <c r="G274" s="65" t="str">
        <f t="shared" si="109"/>
        <v/>
      </c>
      <c r="H274" s="94"/>
      <c r="I274" s="95"/>
      <c r="J274" s="65" t="str">
        <f t="shared" si="110"/>
        <v/>
      </c>
      <c r="K274" s="94"/>
      <c r="L274" s="95"/>
      <c r="M274" s="65" t="str">
        <f t="shared" si="111"/>
        <v/>
      </c>
      <c r="N274" s="89"/>
      <c r="O274" s="93"/>
      <c r="P274" s="65" t="str">
        <f t="shared" si="112"/>
        <v/>
      </c>
      <c r="Q274" s="89"/>
      <c r="R274" s="93"/>
      <c r="S274" s="97" t="str">
        <f t="shared" si="113"/>
        <v/>
      </c>
      <c r="T274" s="22">
        <f t="shared" si="114"/>
        <v>0</v>
      </c>
      <c r="U274" s="17">
        <f t="shared" si="115"/>
        <v>0</v>
      </c>
      <c r="V274" s="17">
        <f t="shared" si="116"/>
        <v>0</v>
      </c>
      <c r="W274" s="55"/>
      <c r="X274" s="55"/>
      <c r="Y274" s="17">
        <f t="shared" si="117"/>
        <v>0</v>
      </c>
      <c r="Z274" s="84">
        <f t="shared" si="118"/>
        <v>0</v>
      </c>
      <c r="AA274" s="89"/>
      <c r="AB274" s="93"/>
      <c r="AC274" s="65" t="str">
        <f t="shared" si="119"/>
        <v/>
      </c>
      <c r="AD274" s="89"/>
      <c r="AE274" s="93"/>
      <c r="AF274" s="65" t="str">
        <f t="shared" si="120"/>
        <v/>
      </c>
      <c r="AG274" s="89"/>
      <c r="AH274" s="93"/>
      <c r="AI274" s="85"/>
      <c r="AJ274" s="178"/>
      <c r="AK274" s="179"/>
      <c r="AL274" s="97" t="str">
        <f t="shared" si="121"/>
        <v/>
      </c>
      <c r="AM274" s="89"/>
      <c r="AN274" s="93"/>
      <c r="AO274" s="97" t="str">
        <f t="shared" si="123"/>
        <v/>
      </c>
      <c r="AP274" s="89"/>
      <c r="AQ274" s="93"/>
      <c r="AR274" s="97" t="str">
        <f t="shared" si="124"/>
        <v/>
      </c>
      <c r="AS274" s="89"/>
      <c r="AT274" s="93"/>
      <c r="AU274" s="97" t="str">
        <f t="shared" si="122"/>
        <v/>
      </c>
      <c r="AV274" s="364"/>
      <c r="AW274" s="364"/>
      <c r="AX274" s="364"/>
      <c r="AY274" s="111"/>
      <c r="AZ274" s="111"/>
      <c r="BA274" s="111"/>
      <c r="BB274" s="11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</row>
    <row r="275" spans="1:69" ht="15.75" hidden="1" customHeight="1" thickBot="1" x14ac:dyDescent="0.35">
      <c r="A275">
        <f t="shared" si="104"/>
        <v>38</v>
      </c>
      <c r="B275" s="51" t="s">
        <v>22</v>
      </c>
      <c r="C275" s="8">
        <f t="shared" si="108"/>
        <v>44702</v>
      </c>
      <c r="D275" s="62">
        <v>44702</v>
      </c>
      <c r="E275" s="94"/>
      <c r="F275" s="95"/>
      <c r="G275" s="65" t="str">
        <f t="shared" si="109"/>
        <v/>
      </c>
      <c r="H275" s="94"/>
      <c r="I275" s="95"/>
      <c r="J275" s="65" t="str">
        <f t="shared" si="110"/>
        <v/>
      </c>
      <c r="K275" s="94"/>
      <c r="L275" s="95"/>
      <c r="M275" s="65" t="str">
        <f t="shared" si="111"/>
        <v/>
      </c>
      <c r="N275" s="89"/>
      <c r="O275" s="93"/>
      <c r="P275" s="65" t="str">
        <f t="shared" si="112"/>
        <v/>
      </c>
      <c r="Q275" s="89"/>
      <c r="R275" s="93"/>
      <c r="S275" s="97" t="str">
        <f t="shared" si="113"/>
        <v/>
      </c>
      <c r="T275" s="22">
        <f t="shared" si="114"/>
        <v>0</v>
      </c>
      <c r="U275" s="17">
        <f t="shared" si="115"/>
        <v>0</v>
      </c>
      <c r="V275" s="17">
        <f t="shared" si="116"/>
        <v>0</v>
      </c>
      <c r="W275" s="55"/>
      <c r="X275" s="55"/>
      <c r="Y275" s="17">
        <f t="shared" si="117"/>
        <v>0</v>
      </c>
      <c r="Z275" s="84">
        <f t="shared" si="118"/>
        <v>0</v>
      </c>
      <c r="AA275" s="89"/>
      <c r="AB275" s="93"/>
      <c r="AC275" s="65" t="str">
        <f t="shared" si="119"/>
        <v/>
      </c>
      <c r="AD275" s="89"/>
      <c r="AE275" s="93"/>
      <c r="AF275" s="65" t="str">
        <f t="shared" si="120"/>
        <v/>
      </c>
      <c r="AG275" s="89"/>
      <c r="AH275" s="93"/>
      <c r="AI275" s="85"/>
      <c r="AJ275" s="178"/>
      <c r="AK275" s="179"/>
      <c r="AL275" s="97" t="str">
        <f t="shared" si="121"/>
        <v/>
      </c>
      <c r="AM275" s="89"/>
      <c r="AN275" s="93"/>
      <c r="AO275" s="97" t="str">
        <f t="shared" si="123"/>
        <v/>
      </c>
      <c r="AP275" s="89"/>
      <c r="AQ275" s="93"/>
      <c r="AR275" s="97" t="str">
        <f t="shared" si="124"/>
        <v/>
      </c>
      <c r="AS275" s="89"/>
      <c r="AT275" s="93"/>
      <c r="AU275" s="97" t="str">
        <f t="shared" si="122"/>
        <v/>
      </c>
      <c r="AV275" s="364"/>
      <c r="AW275" s="364"/>
      <c r="AX275" s="364"/>
      <c r="AY275" s="111"/>
      <c r="AZ275" s="111"/>
      <c r="BA275" s="111"/>
      <c r="BB275" s="11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</row>
    <row r="276" spans="1:69" ht="15.75" hidden="1" customHeight="1" thickBot="1" x14ac:dyDescent="0.35">
      <c r="A276">
        <f t="shared" si="104"/>
        <v>26</v>
      </c>
      <c r="B276"/>
      <c r="C276" s="81">
        <f t="shared" si="108"/>
        <v>44703</v>
      </c>
      <c r="D276" s="62">
        <v>44703</v>
      </c>
      <c r="E276" s="94"/>
      <c r="F276" s="95"/>
      <c r="G276" s="65" t="str">
        <f t="shared" si="109"/>
        <v/>
      </c>
      <c r="H276" s="94"/>
      <c r="I276" s="95"/>
      <c r="J276" s="65" t="str">
        <f t="shared" si="110"/>
        <v/>
      </c>
      <c r="K276" s="94"/>
      <c r="L276" s="95"/>
      <c r="M276" s="65" t="str">
        <f t="shared" si="111"/>
        <v/>
      </c>
      <c r="N276" s="89"/>
      <c r="O276" s="93"/>
      <c r="P276" s="65" t="str">
        <f t="shared" si="112"/>
        <v/>
      </c>
      <c r="Q276" s="89"/>
      <c r="R276" s="93"/>
      <c r="S276" s="97" t="str">
        <f t="shared" si="113"/>
        <v/>
      </c>
      <c r="T276" s="22">
        <f t="shared" si="114"/>
        <v>0</v>
      </c>
      <c r="U276" s="17">
        <f t="shared" si="115"/>
        <v>0</v>
      </c>
      <c r="V276" s="17">
        <f t="shared" si="116"/>
        <v>0</v>
      </c>
      <c r="W276" s="55"/>
      <c r="X276" s="55"/>
      <c r="Y276" s="17">
        <f t="shared" si="117"/>
        <v>0</v>
      </c>
      <c r="Z276" s="84">
        <f t="shared" si="118"/>
        <v>0</v>
      </c>
      <c r="AA276" s="89"/>
      <c r="AB276" s="93"/>
      <c r="AC276" s="65" t="str">
        <f t="shared" si="119"/>
        <v/>
      </c>
      <c r="AD276" s="89"/>
      <c r="AE276" s="93"/>
      <c r="AF276" s="65" t="str">
        <f t="shared" si="120"/>
        <v/>
      </c>
      <c r="AG276" s="89"/>
      <c r="AH276" s="93"/>
      <c r="AI276" s="85"/>
      <c r="AJ276" s="178"/>
      <c r="AK276" s="179"/>
      <c r="AL276" s="97" t="str">
        <f t="shared" si="121"/>
        <v/>
      </c>
      <c r="AM276" s="89"/>
      <c r="AN276" s="93"/>
      <c r="AO276" s="97" t="str">
        <f t="shared" si="123"/>
        <v/>
      </c>
      <c r="AP276" s="89"/>
      <c r="AQ276" s="93"/>
      <c r="AR276" s="97" t="str">
        <f t="shared" si="124"/>
        <v/>
      </c>
      <c r="AS276" s="89"/>
      <c r="AT276" s="93"/>
      <c r="AU276" s="97" t="str">
        <f t="shared" si="122"/>
        <v/>
      </c>
      <c r="AV276" s="364"/>
      <c r="AW276" s="364"/>
      <c r="AX276" s="364"/>
      <c r="AY276" s="111"/>
      <c r="AZ276" s="111"/>
      <c r="BA276" s="111"/>
      <c r="BB276" s="11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</row>
    <row r="277" spans="1:69" ht="15.75" hidden="1" customHeight="1" thickBot="1" x14ac:dyDescent="0.35">
      <c r="A277">
        <f t="shared" si="104"/>
        <v>26</v>
      </c>
      <c r="B277"/>
      <c r="C277" s="81">
        <f t="shared" si="108"/>
        <v>44704</v>
      </c>
      <c r="D277" s="62">
        <v>44704</v>
      </c>
      <c r="E277" s="94"/>
      <c r="F277" s="95"/>
      <c r="G277" s="65" t="str">
        <f t="shared" si="109"/>
        <v/>
      </c>
      <c r="H277" s="94"/>
      <c r="I277" s="95"/>
      <c r="J277" s="65" t="str">
        <f t="shared" si="110"/>
        <v/>
      </c>
      <c r="K277" s="94"/>
      <c r="L277" s="95"/>
      <c r="M277" s="65" t="str">
        <f t="shared" si="111"/>
        <v/>
      </c>
      <c r="N277" s="89"/>
      <c r="O277" s="93"/>
      <c r="P277" s="65" t="str">
        <f t="shared" si="112"/>
        <v/>
      </c>
      <c r="Q277" s="89"/>
      <c r="R277" s="93"/>
      <c r="S277" s="97" t="str">
        <f t="shared" si="113"/>
        <v/>
      </c>
      <c r="T277" s="22">
        <f t="shared" si="114"/>
        <v>0</v>
      </c>
      <c r="U277" s="17">
        <f t="shared" si="115"/>
        <v>0</v>
      </c>
      <c r="V277" s="17">
        <f t="shared" si="116"/>
        <v>0</v>
      </c>
      <c r="W277" s="55"/>
      <c r="X277" s="55"/>
      <c r="Y277" s="17">
        <f t="shared" si="117"/>
        <v>0</v>
      </c>
      <c r="Z277" s="84">
        <f t="shared" si="118"/>
        <v>0</v>
      </c>
      <c r="AA277" s="89"/>
      <c r="AB277" s="93"/>
      <c r="AC277" s="65" t="str">
        <f t="shared" si="119"/>
        <v/>
      </c>
      <c r="AD277" s="89"/>
      <c r="AE277" s="93"/>
      <c r="AF277" s="65" t="str">
        <f t="shared" si="120"/>
        <v/>
      </c>
      <c r="AG277" s="89"/>
      <c r="AH277" s="93"/>
      <c r="AI277" s="85"/>
      <c r="AJ277" s="178"/>
      <c r="AK277" s="179"/>
      <c r="AL277" s="97" t="str">
        <f t="shared" si="121"/>
        <v/>
      </c>
      <c r="AM277" s="89"/>
      <c r="AN277" s="93"/>
      <c r="AO277" s="97" t="str">
        <f t="shared" si="123"/>
        <v/>
      </c>
      <c r="AP277" s="89"/>
      <c r="AQ277" s="93"/>
      <c r="AR277" s="97" t="str">
        <f t="shared" si="124"/>
        <v/>
      </c>
      <c r="AS277" s="89"/>
      <c r="AT277" s="93"/>
      <c r="AU277" s="97" t="str">
        <f t="shared" si="122"/>
        <v/>
      </c>
      <c r="AV277" s="364"/>
      <c r="AW277" s="364"/>
      <c r="AX277" s="364"/>
      <c r="AY277" s="111"/>
      <c r="AZ277" s="111"/>
      <c r="BA277" s="111"/>
      <c r="BB277" s="11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</row>
    <row r="278" spans="1:69" ht="15.75" hidden="1" customHeight="1" thickBot="1" x14ac:dyDescent="0.35">
      <c r="A278" t="e">
        <f t="shared" si="104"/>
        <v>#VALUE!</v>
      </c>
      <c r="B278"/>
      <c r="C278" s="81">
        <f t="shared" si="108"/>
        <v>44705</v>
      </c>
      <c r="D278" s="62">
        <v>44705</v>
      </c>
      <c r="E278" s="94"/>
      <c r="F278" s="95"/>
      <c r="G278" s="65" t="str">
        <f t="shared" si="109"/>
        <v/>
      </c>
      <c r="H278" s="94"/>
      <c r="I278" s="95"/>
      <c r="J278" s="65" t="str">
        <f t="shared" si="110"/>
        <v/>
      </c>
      <c r="K278" s="94"/>
      <c r="L278" s="95"/>
      <c r="M278" s="65" t="str">
        <f t="shared" si="111"/>
        <v/>
      </c>
      <c r="N278" s="89"/>
      <c r="O278" s="93"/>
      <c r="P278" s="65" t="str">
        <f t="shared" si="112"/>
        <v/>
      </c>
      <c r="Q278" s="89"/>
      <c r="R278" s="93"/>
      <c r="S278" s="97" t="str">
        <f t="shared" si="113"/>
        <v/>
      </c>
      <c r="T278" s="22">
        <f t="shared" si="114"/>
        <v>0</v>
      </c>
      <c r="U278" s="17">
        <f t="shared" si="115"/>
        <v>0</v>
      </c>
      <c r="V278" s="17">
        <f t="shared" si="116"/>
        <v>0</v>
      </c>
      <c r="W278" s="55"/>
      <c r="X278" s="55"/>
      <c r="Y278" s="17">
        <f t="shared" si="117"/>
        <v>0</v>
      </c>
      <c r="Z278" s="84">
        <f t="shared" si="118"/>
        <v>0</v>
      </c>
      <c r="AA278" s="89"/>
      <c r="AB278" s="93"/>
      <c r="AC278" s="65" t="str">
        <f t="shared" si="119"/>
        <v/>
      </c>
      <c r="AD278" s="89"/>
      <c r="AE278" s="93"/>
      <c r="AF278" s="65" t="str">
        <f t="shared" si="120"/>
        <v/>
      </c>
      <c r="AG278" s="89"/>
      <c r="AH278" s="93"/>
      <c r="AI278" s="85"/>
      <c r="AJ278" s="178"/>
      <c r="AK278" s="179"/>
      <c r="AL278" s="97" t="str">
        <f t="shared" si="121"/>
        <v/>
      </c>
      <c r="AM278" s="89"/>
      <c r="AN278" s="93"/>
      <c r="AO278" s="97" t="str">
        <f t="shared" si="123"/>
        <v/>
      </c>
      <c r="AP278" s="89"/>
      <c r="AQ278" s="93"/>
      <c r="AR278" s="97" t="str">
        <f t="shared" si="124"/>
        <v/>
      </c>
      <c r="AS278" s="89"/>
      <c r="AT278" s="93"/>
      <c r="AU278" s="97" t="str">
        <f t="shared" si="122"/>
        <v/>
      </c>
      <c r="AV278" s="364"/>
      <c r="AW278" s="364"/>
      <c r="AX278" s="364"/>
      <c r="AY278" s="111"/>
      <c r="AZ278" s="111"/>
      <c r="BA278" s="111"/>
      <c r="BB278" s="11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</row>
    <row r="279" spans="1:69" ht="15.75" hidden="1" customHeight="1" thickBot="1" x14ac:dyDescent="0.35">
      <c r="A279">
        <f t="shared" si="104"/>
        <v>26</v>
      </c>
      <c r="B279"/>
      <c r="C279" s="81">
        <f t="shared" si="108"/>
        <v>44706</v>
      </c>
      <c r="D279" s="62">
        <v>44706</v>
      </c>
      <c r="E279" s="94"/>
      <c r="F279" s="95"/>
      <c r="G279" s="65" t="str">
        <f t="shared" si="109"/>
        <v/>
      </c>
      <c r="H279" s="94"/>
      <c r="I279" s="95"/>
      <c r="J279" s="65" t="str">
        <f t="shared" si="110"/>
        <v/>
      </c>
      <c r="K279" s="94"/>
      <c r="L279" s="95"/>
      <c r="M279" s="65" t="str">
        <f t="shared" si="111"/>
        <v/>
      </c>
      <c r="N279" s="89"/>
      <c r="O279" s="93"/>
      <c r="P279" s="65" t="str">
        <f t="shared" si="112"/>
        <v/>
      </c>
      <c r="Q279" s="89"/>
      <c r="R279" s="93"/>
      <c r="S279" s="97" t="str">
        <f t="shared" si="113"/>
        <v/>
      </c>
      <c r="T279" s="22">
        <f t="shared" si="114"/>
        <v>0</v>
      </c>
      <c r="U279" s="17">
        <f t="shared" si="115"/>
        <v>0</v>
      </c>
      <c r="V279" s="17">
        <f t="shared" si="116"/>
        <v>0</v>
      </c>
      <c r="W279" s="55"/>
      <c r="X279" s="55"/>
      <c r="Y279" s="17">
        <f t="shared" si="117"/>
        <v>0</v>
      </c>
      <c r="Z279" s="84">
        <f t="shared" si="118"/>
        <v>0</v>
      </c>
      <c r="AA279" s="89"/>
      <c r="AB279" s="93"/>
      <c r="AC279" s="65" t="str">
        <f t="shared" si="119"/>
        <v/>
      </c>
      <c r="AD279" s="89"/>
      <c r="AE279" s="93"/>
      <c r="AF279" s="65" t="str">
        <f t="shared" si="120"/>
        <v/>
      </c>
      <c r="AG279" s="89"/>
      <c r="AH279" s="93"/>
      <c r="AI279" s="85"/>
      <c r="AJ279" s="178"/>
      <c r="AK279" s="179"/>
      <c r="AL279" s="97" t="str">
        <f t="shared" si="121"/>
        <v/>
      </c>
      <c r="AM279" s="89"/>
      <c r="AN279" s="93"/>
      <c r="AO279" s="97" t="str">
        <f t="shared" si="123"/>
        <v/>
      </c>
      <c r="AP279" s="89"/>
      <c r="AQ279" s="93"/>
      <c r="AR279" s="97" t="str">
        <f t="shared" si="124"/>
        <v/>
      </c>
      <c r="AS279" s="89"/>
      <c r="AT279" s="93"/>
      <c r="AU279" s="97" t="str">
        <f t="shared" si="122"/>
        <v/>
      </c>
      <c r="AV279" s="364"/>
      <c r="AW279" s="364"/>
      <c r="AX279" s="364"/>
      <c r="AY279" s="111"/>
      <c r="AZ279" s="111"/>
      <c r="BA279" s="111"/>
      <c r="BB279" s="11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</row>
    <row r="280" spans="1:69" ht="15.75" hidden="1" customHeight="1" thickBot="1" x14ac:dyDescent="0.35">
      <c r="A280">
        <f t="shared" si="104"/>
        <v>39</v>
      </c>
      <c r="B280" s="83" t="s">
        <v>20</v>
      </c>
      <c r="C280" s="81">
        <f t="shared" si="108"/>
        <v>44707</v>
      </c>
      <c r="D280" s="62">
        <v>44707</v>
      </c>
      <c r="E280" s="94"/>
      <c r="F280" s="95"/>
      <c r="G280" s="65" t="str">
        <f t="shared" si="109"/>
        <v/>
      </c>
      <c r="H280" s="94"/>
      <c r="I280" s="95"/>
      <c r="J280" s="65" t="str">
        <f t="shared" si="110"/>
        <v/>
      </c>
      <c r="K280" s="94"/>
      <c r="L280" s="95"/>
      <c r="M280" s="65" t="str">
        <f t="shared" si="111"/>
        <v/>
      </c>
      <c r="N280" s="89"/>
      <c r="O280" s="93"/>
      <c r="P280" s="65" t="str">
        <f t="shared" si="112"/>
        <v/>
      </c>
      <c r="Q280" s="89"/>
      <c r="R280" s="93"/>
      <c r="S280" s="97" t="str">
        <f t="shared" si="113"/>
        <v/>
      </c>
      <c r="T280" s="22">
        <f t="shared" si="114"/>
        <v>0</v>
      </c>
      <c r="U280" s="17">
        <f t="shared" si="115"/>
        <v>0</v>
      </c>
      <c r="V280" s="17">
        <f t="shared" si="116"/>
        <v>0</v>
      </c>
      <c r="W280" s="55"/>
      <c r="X280" s="55"/>
      <c r="Y280" s="17">
        <f t="shared" si="117"/>
        <v>0</v>
      </c>
      <c r="Z280" s="84">
        <f t="shared" si="118"/>
        <v>0</v>
      </c>
      <c r="AA280" s="89"/>
      <c r="AB280" s="93"/>
      <c r="AC280" s="65" t="str">
        <f t="shared" si="119"/>
        <v/>
      </c>
      <c r="AD280" s="89"/>
      <c r="AE280" s="93"/>
      <c r="AF280" s="65" t="str">
        <f t="shared" si="120"/>
        <v/>
      </c>
      <c r="AG280" s="89"/>
      <c r="AH280" s="93"/>
      <c r="AI280" s="85"/>
      <c r="AJ280" s="178"/>
      <c r="AK280" s="179"/>
      <c r="AL280" s="97" t="str">
        <f t="shared" si="121"/>
        <v/>
      </c>
      <c r="AM280" s="89"/>
      <c r="AN280" s="93"/>
      <c r="AO280" s="97" t="str">
        <f t="shared" si="123"/>
        <v/>
      </c>
      <c r="AP280" s="89"/>
      <c r="AQ280" s="93"/>
      <c r="AR280" s="97" t="str">
        <f t="shared" si="124"/>
        <v/>
      </c>
      <c r="AS280" s="89"/>
      <c r="AT280" s="93"/>
      <c r="AU280" s="97" t="str">
        <f t="shared" si="122"/>
        <v/>
      </c>
      <c r="AV280" s="364"/>
      <c r="AW280" s="364"/>
      <c r="AX280" s="364"/>
      <c r="AY280" s="111"/>
      <c r="AZ280" s="111"/>
      <c r="BA280" s="111"/>
      <c r="BB280" s="11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</row>
    <row r="281" spans="1:69" ht="15.75" hidden="1" customHeight="1" thickBot="1" x14ac:dyDescent="0.35">
      <c r="A281">
        <f t="shared" si="104"/>
        <v>39</v>
      </c>
      <c r="B281" s="83" t="s">
        <v>21</v>
      </c>
      <c r="C281" s="81">
        <f t="shared" si="108"/>
        <v>44708</v>
      </c>
      <c r="D281" s="62">
        <v>44708</v>
      </c>
      <c r="E281" s="94"/>
      <c r="F281" s="95"/>
      <c r="G281" s="65" t="str">
        <f t="shared" si="109"/>
        <v/>
      </c>
      <c r="H281" s="94"/>
      <c r="I281" s="95"/>
      <c r="J281" s="65" t="str">
        <f t="shared" si="110"/>
        <v/>
      </c>
      <c r="K281" s="94"/>
      <c r="L281" s="95"/>
      <c r="M281" s="65" t="str">
        <f t="shared" si="111"/>
        <v/>
      </c>
      <c r="N281" s="89"/>
      <c r="O281" s="93"/>
      <c r="P281" s="65" t="str">
        <f t="shared" si="112"/>
        <v/>
      </c>
      <c r="Q281" s="89"/>
      <c r="R281" s="93"/>
      <c r="S281" s="97" t="str">
        <f t="shared" si="113"/>
        <v/>
      </c>
      <c r="T281" s="22">
        <f t="shared" si="114"/>
        <v>0</v>
      </c>
      <c r="U281" s="17">
        <f t="shared" si="115"/>
        <v>0</v>
      </c>
      <c r="V281" s="17">
        <f t="shared" si="116"/>
        <v>0</v>
      </c>
      <c r="W281" s="55"/>
      <c r="X281" s="55"/>
      <c r="Y281" s="17">
        <f t="shared" si="117"/>
        <v>0</v>
      </c>
      <c r="Z281" s="84">
        <f t="shared" si="118"/>
        <v>0</v>
      </c>
      <c r="AA281" s="89"/>
      <c r="AB281" s="93"/>
      <c r="AC281" s="65" t="str">
        <f t="shared" si="119"/>
        <v/>
      </c>
      <c r="AD281" s="89"/>
      <c r="AE281" s="93"/>
      <c r="AF281" s="65" t="str">
        <f t="shared" si="120"/>
        <v/>
      </c>
      <c r="AG281" s="89"/>
      <c r="AH281" s="93"/>
      <c r="AI281" s="85"/>
      <c r="AJ281" s="178"/>
      <c r="AK281" s="179"/>
      <c r="AL281" s="97" t="str">
        <f t="shared" si="121"/>
        <v/>
      </c>
      <c r="AM281" s="89"/>
      <c r="AN281" s="93"/>
      <c r="AO281" s="97" t="str">
        <f t="shared" si="123"/>
        <v/>
      </c>
      <c r="AP281" s="89"/>
      <c r="AQ281" s="93"/>
      <c r="AR281" s="97" t="str">
        <f t="shared" si="124"/>
        <v/>
      </c>
      <c r="AS281" s="89"/>
      <c r="AT281" s="93"/>
      <c r="AU281" s="97" t="str">
        <f t="shared" si="122"/>
        <v/>
      </c>
      <c r="AV281" s="364"/>
      <c r="AW281" s="364"/>
      <c r="AX281" s="364"/>
      <c r="AY281" s="111"/>
      <c r="AZ281" s="111"/>
      <c r="BA281" s="111"/>
      <c r="BB281" s="11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</row>
    <row r="282" spans="1:69" ht="15.75" hidden="1" customHeight="1" thickBot="1" x14ac:dyDescent="0.35">
      <c r="A282">
        <f t="shared" si="104"/>
        <v>39</v>
      </c>
      <c r="B282" s="83" t="s">
        <v>22</v>
      </c>
      <c r="C282" s="81">
        <f t="shared" si="108"/>
        <v>44709</v>
      </c>
      <c r="D282" s="62">
        <v>44709</v>
      </c>
      <c r="E282" s="166"/>
      <c r="F282" s="167"/>
      <c r="G282" s="66" t="str">
        <f t="shared" si="109"/>
        <v/>
      </c>
      <c r="H282" s="166"/>
      <c r="I282" s="167"/>
      <c r="J282" s="66" t="str">
        <f t="shared" si="110"/>
        <v/>
      </c>
      <c r="K282" s="166"/>
      <c r="L282" s="167"/>
      <c r="M282" s="66" t="str">
        <f t="shared" si="111"/>
        <v/>
      </c>
      <c r="N282" s="172"/>
      <c r="O282" s="173"/>
      <c r="P282" s="66" t="str">
        <f t="shared" si="112"/>
        <v/>
      </c>
      <c r="Q282" s="172"/>
      <c r="R282" s="173"/>
      <c r="S282" s="88" t="str">
        <f t="shared" si="113"/>
        <v/>
      </c>
      <c r="T282" s="22">
        <f t="shared" si="114"/>
        <v>0</v>
      </c>
      <c r="U282" s="17">
        <f t="shared" si="115"/>
        <v>0</v>
      </c>
      <c r="V282" s="17">
        <f t="shared" si="116"/>
        <v>0</v>
      </c>
      <c r="W282" s="55"/>
      <c r="X282" s="55"/>
      <c r="Y282" s="17">
        <f t="shared" si="117"/>
        <v>0</v>
      </c>
      <c r="Z282" s="84">
        <f t="shared" si="118"/>
        <v>0</v>
      </c>
      <c r="AA282" s="172"/>
      <c r="AB282" s="173"/>
      <c r="AC282" s="66" t="str">
        <f t="shared" si="119"/>
        <v/>
      </c>
      <c r="AD282" s="172"/>
      <c r="AE282" s="173"/>
      <c r="AF282" s="66" t="str">
        <f t="shared" si="120"/>
        <v/>
      </c>
      <c r="AG282" s="172"/>
      <c r="AH282" s="173"/>
      <c r="AI282" s="86"/>
      <c r="AJ282" s="182"/>
      <c r="AK282" s="183"/>
      <c r="AL282" s="184" t="str">
        <f t="shared" si="121"/>
        <v/>
      </c>
      <c r="AM282" s="172"/>
      <c r="AN282" s="173"/>
      <c r="AO282" s="184" t="str">
        <f t="shared" si="123"/>
        <v/>
      </c>
      <c r="AP282" s="172"/>
      <c r="AQ282" s="173"/>
      <c r="AR282" s="88" t="str">
        <f t="shared" si="124"/>
        <v/>
      </c>
      <c r="AS282" s="172"/>
      <c r="AT282" s="173"/>
      <c r="AU282" s="97" t="str">
        <f t="shared" si="122"/>
        <v/>
      </c>
      <c r="AV282" s="364"/>
      <c r="AW282" s="364"/>
      <c r="AX282" s="364"/>
      <c r="AY282" s="154"/>
      <c r="AZ282" s="154"/>
      <c r="BA282" s="154"/>
      <c r="BB282" s="154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</row>
    <row r="283" spans="1:69" ht="15.75" hidden="1" customHeight="1" thickBot="1" x14ac:dyDescent="0.35">
      <c r="A283">
        <f t="shared" si="104"/>
        <v>27</v>
      </c>
      <c r="B283"/>
      <c r="C283" s="8">
        <f t="shared" ref="C283:C284" si="125">D283</f>
        <v>44710</v>
      </c>
      <c r="D283" s="62">
        <v>44710</v>
      </c>
      <c r="E283" s="52"/>
      <c r="F283" s="57"/>
      <c r="G283" s="63" t="str">
        <f t="shared" ref="G283:G284" si="126">IF(LEFT(F283,1)="1",123,"")</f>
        <v/>
      </c>
      <c r="H283" s="52"/>
      <c r="I283" s="57"/>
      <c r="J283" s="63" t="str">
        <f t="shared" si="110"/>
        <v/>
      </c>
      <c r="K283" s="52"/>
      <c r="L283" s="52"/>
      <c r="M283" s="63" t="str">
        <f t="shared" si="111"/>
        <v/>
      </c>
      <c r="N283" s="54"/>
      <c r="O283" s="54"/>
      <c r="P283" s="63" t="str">
        <f t="shared" ref="P283:P284" si="127">IF(LEFT(O283,1)="4",1,"")</f>
        <v/>
      </c>
      <c r="Q283" s="54"/>
      <c r="R283" s="54"/>
      <c r="S283" s="63" t="str">
        <f t="shared" ref="S283:S284" si="128">IF(LEFT(R283,1)="5",3,"")</f>
        <v/>
      </c>
      <c r="T283" s="53"/>
      <c r="U283" s="53"/>
      <c r="V283" s="53"/>
      <c r="W283" s="55"/>
      <c r="X283" s="55"/>
      <c r="Y283" s="17">
        <f t="shared" si="117"/>
        <v>0</v>
      </c>
      <c r="Z283" s="53"/>
      <c r="AA283" s="54"/>
      <c r="AB283" s="54"/>
      <c r="AC283" s="52"/>
      <c r="AD283" s="54"/>
      <c r="AE283" s="54"/>
      <c r="AF283" s="52"/>
      <c r="AG283" s="54"/>
      <c r="AH283" s="54"/>
      <c r="AI283" s="52"/>
      <c r="AJ283" s="52"/>
      <c r="AK283" s="52"/>
      <c r="AL283" s="97" t="str">
        <f t="shared" si="121"/>
        <v/>
      </c>
      <c r="AM283" s="54"/>
      <c r="AN283" s="54"/>
      <c r="AO283" s="52"/>
      <c r="AP283" s="52"/>
      <c r="AQ283" s="52"/>
      <c r="AR283" s="52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</row>
    <row r="284" spans="1:69" ht="15.75" hidden="1" customHeight="1" thickBot="1" x14ac:dyDescent="0.35">
      <c r="A284">
        <f t="shared" si="104"/>
        <v>27</v>
      </c>
      <c r="B284"/>
      <c r="C284" s="8">
        <f t="shared" si="125"/>
        <v>44711</v>
      </c>
      <c r="D284" s="62">
        <v>44711</v>
      </c>
      <c r="E284" s="55"/>
      <c r="F284" s="58"/>
      <c r="G284" s="2" t="str">
        <f t="shared" si="126"/>
        <v/>
      </c>
      <c r="H284" s="55"/>
      <c r="I284" s="58"/>
      <c r="J284" s="2" t="str">
        <f t="shared" si="110"/>
        <v/>
      </c>
      <c r="K284" s="55"/>
      <c r="L284" s="55"/>
      <c r="M284" s="2" t="str">
        <f t="shared" si="111"/>
        <v/>
      </c>
      <c r="N284" s="21"/>
      <c r="O284" s="21"/>
      <c r="P284" s="2" t="str">
        <f t="shared" si="127"/>
        <v/>
      </c>
      <c r="Q284" s="21"/>
      <c r="R284" s="21"/>
      <c r="S284" s="2" t="str">
        <f t="shared" si="128"/>
        <v/>
      </c>
      <c r="T284" s="53"/>
      <c r="U284" s="53"/>
      <c r="V284" s="53"/>
      <c r="W284" s="55"/>
      <c r="X284" s="55"/>
      <c r="Y284" s="17">
        <f t="shared" si="117"/>
        <v>0</v>
      </c>
      <c r="Z284" s="53"/>
      <c r="AA284" s="21"/>
      <c r="AB284" s="21"/>
      <c r="AC284" s="55"/>
      <c r="AD284" s="21"/>
      <c r="AE284" s="21"/>
      <c r="AF284" s="55"/>
      <c r="AG284" s="21"/>
      <c r="AH284" s="21"/>
      <c r="AI284" s="55"/>
      <c r="AJ284" s="55"/>
      <c r="AK284" s="55"/>
      <c r="AL284" s="87" t="str">
        <f t="shared" si="121"/>
        <v/>
      </c>
      <c r="AM284" s="21"/>
      <c r="AN284" s="21"/>
      <c r="AO284" s="55"/>
      <c r="AP284" s="55"/>
      <c r="AQ284" s="55"/>
      <c r="AR284" s="55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</row>
    <row r="285" spans="1:69" ht="15" thickBot="1" x14ac:dyDescent="0.35">
      <c r="D285" s="55"/>
      <c r="E285" s="55"/>
      <c r="F285" s="58"/>
      <c r="G285" s="55"/>
      <c r="H285" s="55"/>
      <c r="I285" s="58"/>
      <c r="J285" s="55"/>
      <c r="K285" s="55"/>
      <c r="L285" s="55"/>
      <c r="M285" s="55"/>
      <c r="N285" s="21"/>
      <c r="O285" s="21"/>
      <c r="P285" s="55"/>
      <c r="Q285" s="21"/>
      <c r="R285" s="21"/>
      <c r="S285" s="55"/>
      <c r="T285" s="53"/>
      <c r="U285" s="53"/>
      <c r="V285" s="53"/>
      <c r="W285" s="55"/>
      <c r="X285" s="55"/>
      <c r="Y285" s="53"/>
      <c r="Z285" s="53"/>
      <c r="AA285" s="21"/>
      <c r="AB285" s="21"/>
      <c r="AC285" s="55"/>
      <c r="AD285" s="21"/>
      <c r="AE285" s="21"/>
      <c r="AF285" s="55"/>
      <c r="AG285" s="21"/>
      <c r="AH285" s="21"/>
      <c r="AI285" s="55"/>
      <c r="AJ285" s="55"/>
      <c r="AK285" s="55"/>
      <c r="AL285" s="55"/>
      <c r="AM285" s="21"/>
      <c r="AN285" s="21"/>
      <c r="AO285" s="55"/>
      <c r="AP285" s="55"/>
      <c r="AQ285" s="55"/>
      <c r="AR285" s="55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</row>
    <row r="286" spans="1:69" ht="15" thickBot="1" x14ac:dyDescent="0.35">
      <c r="D286" s="55"/>
      <c r="E286" s="55"/>
      <c r="F286" s="58"/>
      <c r="G286" s="55"/>
      <c r="H286" s="55"/>
      <c r="I286" s="58"/>
      <c r="J286" s="55"/>
      <c r="K286" s="55"/>
      <c r="L286" s="55"/>
      <c r="M286" s="55"/>
      <c r="N286" s="21"/>
      <c r="O286" s="21"/>
      <c r="P286" s="55"/>
      <c r="Q286" s="21"/>
      <c r="R286" s="21"/>
      <c r="S286" s="55"/>
      <c r="T286" s="53"/>
      <c r="U286" s="53"/>
      <c r="V286" s="53"/>
      <c r="W286" s="55"/>
      <c r="X286" s="55"/>
      <c r="Y286" s="53"/>
      <c r="Z286" s="53"/>
      <c r="AA286" s="21"/>
      <c r="AB286" s="21"/>
      <c r="AC286" s="55"/>
      <c r="AD286" s="21"/>
      <c r="AE286" s="21"/>
      <c r="AF286" s="55"/>
      <c r="AG286" s="21"/>
      <c r="AH286" s="21"/>
      <c r="AI286" s="55"/>
      <c r="AJ286" s="55"/>
      <c r="AK286" s="55"/>
      <c r="AL286" s="55"/>
      <c r="AM286" s="21"/>
      <c r="AN286" s="21"/>
      <c r="AO286" s="55"/>
      <c r="AP286" s="55"/>
      <c r="AQ286" s="55"/>
      <c r="AR286" s="55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</row>
    <row r="287" spans="1:69" ht="15" thickBot="1" x14ac:dyDescent="0.35">
      <c r="D287" s="55"/>
      <c r="E287" s="55"/>
      <c r="F287" s="58"/>
      <c r="G287" s="55"/>
      <c r="H287" s="55"/>
      <c r="I287" s="58"/>
      <c r="J287" s="55"/>
      <c r="K287" s="55"/>
      <c r="L287" s="55"/>
      <c r="M287" s="55"/>
      <c r="N287" s="21"/>
      <c r="O287" s="21"/>
      <c r="P287" s="55"/>
      <c r="Q287" s="21"/>
      <c r="R287" s="21"/>
      <c r="S287" s="55"/>
      <c r="T287" s="53"/>
      <c r="U287" s="53"/>
      <c r="V287" s="53"/>
      <c r="W287" s="55"/>
      <c r="X287" s="55"/>
      <c r="Y287" s="53"/>
      <c r="Z287" s="53"/>
      <c r="AA287" s="21"/>
      <c r="AB287" s="21"/>
      <c r="AC287" s="55"/>
      <c r="AD287" s="21"/>
      <c r="AE287" s="21"/>
      <c r="AF287" s="55"/>
      <c r="AG287" s="21"/>
      <c r="AH287" s="21"/>
      <c r="AI287" s="55"/>
      <c r="AJ287" s="55"/>
      <c r="AK287" s="55"/>
      <c r="AL287" s="55"/>
      <c r="AM287" s="21"/>
      <c r="AN287" s="21"/>
      <c r="AO287" s="55"/>
      <c r="AP287" s="55"/>
      <c r="AQ287" s="55"/>
      <c r="AR287" s="55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</row>
    <row r="288" spans="1:69" ht="15" thickBot="1" x14ac:dyDescent="0.35">
      <c r="D288" s="55"/>
      <c r="E288" s="55"/>
      <c r="F288" s="58"/>
      <c r="G288" s="55"/>
      <c r="H288" s="55"/>
      <c r="I288" s="58"/>
      <c r="J288" s="55"/>
      <c r="K288" s="55"/>
      <c r="L288" s="55"/>
      <c r="M288" s="55"/>
      <c r="N288" s="21"/>
      <c r="O288" s="21"/>
      <c r="P288" s="55"/>
      <c r="Q288" s="21"/>
      <c r="R288" s="21"/>
      <c r="S288" s="55"/>
      <c r="T288" s="53"/>
      <c r="U288" s="53"/>
      <c r="V288" s="53"/>
      <c r="W288" s="55"/>
      <c r="X288" s="55"/>
      <c r="Y288" s="53"/>
      <c r="Z288" s="53"/>
      <c r="AA288" s="21"/>
      <c r="AB288" s="21"/>
      <c r="AC288" s="55"/>
      <c r="AD288" s="21"/>
      <c r="AE288" s="21"/>
      <c r="AF288" s="55"/>
      <c r="AG288" s="21"/>
      <c r="AH288" s="21"/>
      <c r="AI288" s="55"/>
      <c r="AJ288" s="55"/>
      <c r="AK288" s="55"/>
      <c r="AL288" s="55"/>
      <c r="AM288" s="21"/>
      <c r="AN288" s="21"/>
      <c r="AO288" s="55"/>
      <c r="AP288" s="55"/>
      <c r="AQ288" s="55"/>
      <c r="AR288" s="55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</row>
    <row r="289" spans="4:69" ht="15" thickBot="1" x14ac:dyDescent="0.35">
      <c r="D289" s="55"/>
      <c r="E289" s="55"/>
      <c r="F289" s="58"/>
      <c r="G289" s="55"/>
      <c r="H289" s="55"/>
      <c r="I289" s="58"/>
      <c r="J289" s="55"/>
      <c r="K289" s="55"/>
      <c r="L289" s="55"/>
      <c r="M289" s="55"/>
      <c r="N289" s="21"/>
      <c r="O289" s="21"/>
      <c r="P289" s="55"/>
      <c r="Q289" s="21"/>
      <c r="R289" s="21"/>
      <c r="S289" s="55"/>
      <c r="T289" s="53"/>
      <c r="U289" s="53"/>
      <c r="V289" s="53"/>
      <c r="W289" s="55"/>
      <c r="X289" s="55"/>
      <c r="Y289" s="53"/>
      <c r="Z289" s="53"/>
      <c r="AA289" s="21"/>
      <c r="AB289" s="21"/>
      <c r="AC289" s="55"/>
      <c r="AD289" s="21"/>
      <c r="AE289" s="21"/>
      <c r="AF289" s="55"/>
      <c r="AG289" s="21"/>
      <c r="AH289" s="21"/>
      <c r="AI289" s="55"/>
      <c r="AJ289" s="55"/>
      <c r="AK289" s="55"/>
      <c r="AL289" s="55"/>
      <c r="AM289" s="21"/>
      <c r="AN289" s="21"/>
      <c r="AO289" s="55"/>
      <c r="AP289" s="55"/>
      <c r="AQ289" s="55"/>
      <c r="AR289" s="55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</row>
    <row r="290" spans="4:69" ht="15" thickBot="1" x14ac:dyDescent="0.35">
      <c r="D290" s="55"/>
      <c r="E290" s="55"/>
      <c r="F290" s="58"/>
      <c r="G290" s="55"/>
      <c r="H290" s="55"/>
      <c r="I290" s="58"/>
      <c r="J290" s="55"/>
      <c r="K290" s="55"/>
      <c r="L290" s="55"/>
      <c r="M290" s="55"/>
      <c r="N290" s="21"/>
      <c r="O290" s="21"/>
      <c r="P290" s="55"/>
      <c r="Q290" s="21"/>
      <c r="R290" s="21"/>
      <c r="S290" s="55"/>
      <c r="T290" s="53"/>
      <c r="U290" s="53"/>
      <c r="V290" s="53"/>
      <c r="W290" s="55"/>
      <c r="X290" s="55"/>
      <c r="Y290" s="53"/>
      <c r="Z290" s="53"/>
      <c r="AA290" s="21"/>
      <c r="AB290" s="21"/>
      <c r="AC290" s="55"/>
      <c r="AD290" s="21"/>
      <c r="AE290" s="21"/>
      <c r="AF290" s="55"/>
      <c r="AG290" s="21"/>
      <c r="AH290" s="21"/>
      <c r="AI290" s="55"/>
      <c r="AJ290" s="55"/>
      <c r="AK290" s="55"/>
      <c r="AL290" s="55"/>
      <c r="AM290" s="21"/>
      <c r="AN290" s="21"/>
      <c r="AO290" s="55"/>
      <c r="AP290" s="55"/>
      <c r="AQ290" s="55"/>
      <c r="AR290" s="55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</row>
    <row r="291" spans="4:69" ht="15" thickBot="1" x14ac:dyDescent="0.35">
      <c r="D291" s="55"/>
      <c r="E291" s="55"/>
      <c r="F291" s="58"/>
      <c r="G291" s="55"/>
      <c r="H291" s="55"/>
      <c r="I291" s="58"/>
      <c r="J291" s="55"/>
      <c r="K291" s="55"/>
      <c r="L291" s="55"/>
      <c r="M291" s="55"/>
      <c r="N291" s="21"/>
      <c r="O291" s="21"/>
      <c r="P291" s="55"/>
      <c r="Q291" s="21"/>
      <c r="R291" s="21"/>
      <c r="S291" s="55"/>
      <c r="T291" s="53"/>
      <c r="U291" s="53"/>
      <c r="V291" s="53"/>
      <c r="W291" s="55"/>
      <c r="X291" s="55"/>
      <c r="Y291" s="53"/>
      <c r="Z291" s="53"/>
      <c r="AA291" s="21"/>
      <c r="AB291" s="21"/>
      <c r="AC291" s="55"/>
      <c r="AD291" s="21"/>
      <c r="AE291" s="21"/>
      <c r="AF291" s="55"/>
      <c r="AG291" s="21"/>
      <c r="AH291" s="21"/>
      <c r="AI291" s="55"/>
      <c r="AJ291" s="55"/>
      <c r="AK291" s="55"/>
      <c r="AL291" s="55"/>
      <c r="AM291" s="21"/>
      <c r="AN291" s="21"/>
      <c r="AO291" s="55"/>
      <c r="AP291" s="55"/>
      <c r="AQ291" s="55"/>
      <c r="AR291" s="55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</row>
    <row r="292" spans="4:69" ht="15" thickBot="1" x14ac:dyDescent="0.35">
      <c r="D292" s="55"/>
      <c r="E292" s="55"/>
      <c r="F292" s="58"/>
      <c r="G292" s="55"/>
      <c r="H292" s="55"/>
      <c r="I292" s="58"/>
      <c r="J292" s="55"/>
      <c r="K292" s="55"/>
      <c r="L292" s="55"/>
      <c r="M292" s="55"/>
      <c r="N292" s="21"/>
      <c r="O292" s="21"/>
      <c r="P292" s="55"/>
      <c r="Q292" s="21"/>
      <c r="R292" s="21"/>
      <c r="S292" s="55"/>
      <c r="T292" s="53"/>
      <c r="U292" s="53"/>
      <c r="V292" s="53"/>
      <c r="W292" s="55"/>
      <c r="X292" s="55"/>
      <c r="Y292" s="53"/>
      <c r="Z292" s="53"/>
      <c r="AA292" s="21"/>
      <c r="AB292" s="21"/>
      <c r="AC292" s="55"/>
      <c r="AD292" s="21"/>
      <c r="AE292" s="21"/>
      <c r="AF292" s="55"/>
      <c r="AG292" s="21"/>
      <c r="AH292" s="21"/>
      <c r="AI292" s="55"/>
      <c r="AJ292" s="55"/>
      <c r="AK292" s="55"/>
      <c r="AL292" s="55"/>
      <c r="AM292" s="21"/>
      <c r="AN292" s="21"/>
      <c r="AO292" s="55"/>
      <c r="AP292" s="55"/>
      <c r="AQ292" s="55"/>
      <c r="AR292" s="55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</row>
    <row r="293" spans="4:69" ht="15" thickBot="1" x14ac:dyDescent="0.35">
      <c r="D293" s="55"/>
      <c r="E293" s="55"/>
      <c r="F293" s="58"/>
      <c r="G293" s="55"/>
      <c r="H293" s="55"/>
      <c r="I293" s="58"/>
      <c r="J293" s="55"/>
      <c r="K293" s="55"/>
      <c r="L293" s="55"/>
      <c r="M293" s="55"/>
      <c r="N293" s="21"/>
      <c r="O293" s="21"/>
      <c r="P293" s="55"/>
      <c r="Q293" s="21"/>
      <c r="R293" s="21"/>
      <c r="S293" s="55"/>
      <c r="T293" s="53"/>
      <c r="U293" s="53"/>
      <c r="V293" s="53"/>
      <c r="W293" s="55"/>
      <c r="X293" s="55"/>
      <c r="Y293" s="53"/>
      <c r="Z293" s="53"/>
      <c r="AA293" s="21"/>
      <c r="AB293" s="21"/>
      <c r="AC293" s="55"/>
      <c r="AD293" s="21"/>
      <c r="AE293" s="21"/>
      <c r="AF293" s="55"/>
      <c r="AG293" s="21"/>
      <c r="AH293" s="21"/>
      <c r="AI293" s="55"/>
      <c r="AJ293" s="55"/>
      <c r="AK293" s="55"/>
      <c r="AL293" s="55"/>
      <c r="AM293" s="21"/>
      <c r="AN293" s="21"/>
      <c r="AO293" s="55"/>
      <c r="AP293" s="55"/>
      <c r="AQ293" s="55"/>
      <c r="AR293" s="55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</row>
    <row r="294" spans="4:69" ht="15" thickBot="1" x14ac:dyDescent="0.35">
      <c r="D294" s="55"/>
      <c r="E294" s="55"/>
      <c r="F294" s="58"/>
      <c r="G294" s="55"/>
      <c r="H294" s="55"/>
      <c r="I294" s="58"/>
      <c r="J294" s="55"/>
      <c r="K294" s="55"/>
      <c r="L294" s="55"/>
      <c r="M294" s="55"/>
      <c r="N294" s="21"/>
      <c r="O294" s="21"/>
      <c r="P294" s="55"/>
      <c r="Q294" s="21"/>
      <c r="R294" s="21"/>
      <c r="S294" s="55"/>
      <c r="T294" s="53"/>
      <c r="U294" s="53"/>
      <c r="V294" s="53"/>
      <c r="W294" s="55"/>
      <c r="X294" s="55"/>
      <c r="Y294" s="53"/>
      <c r="Z294" s="53"/>
      <c r="AA294" s="21"/>
      <c r="AB294" s="21"/>
      <c r="AC294" s="55"/>
      <c r="AD294" s="21"/>
      <c r="AE294" s="21"/>
      <c r="AF294" s="55"/>
      <c r="AG294" s="21"/>
      <c r="AH294" s="21"/>
      <c r="AI294" s="55"/>
      <c r="AJ294" s="55"/>
      <c r="AK294" s="55"/>
      <c r="AL294" s="55"/>
      <c r="AM294" s="21"/>
      <c r="AN294" s="21"/>
      <c r="AO294" s="55"/>
      <c r="AP294" s="55"/>
      <c r="AQ294" s="55"/>
      <c r="AR294" s="55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</row>
    <row r="295" spans="4:69" ht="15" thickBot="1" x14ac:dyDescent="0.35">
      <c r="D295" s="55"/>
      <c r="E295" s="55"/>
      <c r="F295" s="58"/>
      <c r="G295" s="55"/>
      <c r="H295" s="55"/>
      <c r="I295" s="58"/>
      <c r="J295" s="55"/>
      <c r="K295" s="55"/>
      <c r="L295" s="55"/>
      <c r="M295" s="55"/>
      <c r="N295" s="21"/>
      <c r="O295" s="21"/>
      <c r="P295" s="55"/>
      <c r="Q295" s="21"/>
      <c r="R295" s="21"/>
      <c r="S295" s="55"/>
      <c r="T295" s="53"/>
      <c r="U295" s="53"/>
      <c r="V295" s="53"/>
      <c r="W295" s="55"/>
      <c r="X295" s="55"/>
      <c r="Y295" s="53"/>
      <c r="Z295" s="53"/>
      <c r="AA295" s="21"/>
      <c r="AB295" s="21"/>
      <c r="AC295" s="55"/>
      <c r="AD295" s="21"/>
      <c r="AE295" s="21"/>
      <c r="AF295" s="55"/>
      <c r="AG295" s="21"/>
      <c r="AH295" s="21"/>
      <c r="AI295" s="55"/>
      <c r="AJ295" s="55"/>
      <c r="AK295" s="55"/>
      <c r="AL295" s="55"/>
      <c r="AM295" s="21"/>
      <c r="AN295" s="21"/>
      <c r="AO295" s="55"/>
      <c r="AP295" s="55"/>
      <c r="AQ295" s="55"/>
      <c r="AR295" s="55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</row>
    <row r="296" spans="4:69" ht="15" thickBot="1" x14ac:dyDescent="0.35">
      <c r="D296" s="55"/>
      <c r="E296" s="55"/>
      <c r="F296" s="58"/>
      <c r="G296" s="55"/>
      <c r="H296" s="55"/>
      <c r="I296" s="58"/>
      <c r="J296" s="55"/>
      <c r="K296" s="55"/>
      <c r="L296" s="55"/>
      <c r="M296" s="55"/>
      <c r="N296" s="21"/>
      <c r="O296" s="21"/>
      <c r="P296" s="55"/>
      <c r="Q296" s="21"/>
      <c r="R296" s="21"/>
      <c r="S296" s="55"/>
      <c r="T296" s="53"/>
      <c r="U296" s="53"/>
      <c r="V296" s="53"/>
      <c r="W296" s="55"/>
      <c r="X296" s="55"/>
      <c r="Y296" s="53"/>
      <c r="Z296" s="53"/>
      <c r="AA296" s="21"/>
      <c r="AB296" s="21"/>
      <c r="AC296" s="55"/>
      <c r="AD296" s="21"/>
      <c r="AE296" s="21"/>
      <c r="AF296" s="55"/>
      <c r="AG296" s="21"/>
      <c r="AH296" s="21"/>
      <c r="AI296" s="55"/>
      <c r="AJ296" s="55"/>
      <c r="AK296" s="55"/>
      <c r="AL296" s="55"/>
      <c r="AM296" s="21"/>
      <c r="AN296" s="21"/>
      <c r="AO296" s="55"/>
      <c r="AP296" s="55"/>
      <c r="AQ296" s="55"/>
      <c r="AR296" s="55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</row>
    <row r="297" spans="4:69" ht="15" thickBot="1" x14ac:dyDescent="0.35">
      <c r="D297" s="55"/>
      <c r="E297" s="55"/>
      <c r="F297" s="58"/>
      <c r="G297" s="55"/>
      <c r="H297" s="55"/>
      <c r="I297" s="58"/>
      <c r="J297" s="55"/>
      <c r="K297" s="55"/>
      <c r="L297" s="55"/>
      <c r="M297" s="55"/>
      <c r="N297" s="21"/>
      <c r="O297" s="21"/>
      <c r="P297" s="55"/>
      <c r="Q297" s="21"/>
      <c r="R297" s="21"/>
      <c r="S297" s="55"/>
      <c r="T297" s="53"/>
      <c r="U297" s="53"/>
      <c r="V297" s="53"/>
      <c r="W297" s="55"/>
      <c r="X297" s="55"/>
      <c r="Y297" s="53"/>
      <c r="Z297" s="53"/>
      <c r="AA297" s="21"/>
      <c r="AB297" s="21"/>
      <c r="AC297" s="55"/>
      <c r="AD297" s="21"/>
      <c r="AE297" s="21"/>
      <c r="AF297" s="55"/>
      <c r="AG297" s="21"/>
      <c r="AH297" s="21"/>
      <c r="AI297" s="55"/>
      <c r="AJ297" s="55"/>
      <c r="AK297" s="55"/>
      <c r="AL297" s="55"/>
      <c r="AM297" s="21"/>
      <c r="AN297" s="21"/>
      <c r="AO297" s="55"/>
      <c r="AP297" s="55"/>
      <c r="AQ297" s="55"/>
      <c r="AR297" s="55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</row>
    <row r="298" spans="4:69" ht="15" thickBot="1" x14ac:dyDescent="0.35">
      <c r="D298" s="55"/>
      <c r="E298" s="55"/>
      <c r="F298" s="58"/>
      <c r="G298" s="55"/>
      <c r="H298" s="55"/>
      <c r="I298" s="58"/>
      <c r="J298" s="55"/>
      <c r="K298" s="55"/>
      <c r="L298" s="55"/>
      <c r="M298" s="55"/>
      <c r="N298" s="21"/>
      <c r="O298" s="21"/>
      <c r="P298" s="55"/>
      <c r="Q298" s="21"/>
      <c r="R298" s="21"/>
      <c r="S298" s="55"/>
      <c r="T298" s="53"/>
      <c r="U298" s="53"/>
      <c r="V298" s="53"/>
      <c r="W298" s="55"/>
      <c r="X298" s="55"/>
      <c r="Y298" s="53"/>
      <c r="Z298" s="53"/>
      <c r="AA298" s="21"/>
      <c r="AB298" s="21"/>
      <c r="AC298" s="55"/>
      <c r="AD298" s="21"/>
      <c r="AE298" s="21"/>
      <c r="AF298" s="55"/>
      <c r="AG298" s="21"/>
      <c r="AH298" s="21"/>
      <c r="AI298" s="55"/>
      <c r="AJ298" s="55"/>
      <c r="AK298" s="55"/>
      <c r="AL298" s="55"/>
      <c r="AM298" s="21"/>
      <c r="AN298" s="21"/>
      <c r="AO298" s="55"/>
      <c r="AP298" s="55"/>
      <c r="AQ298" s="55"/>
      <c r="AR298" s="55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</row>
    <row r="299" spans="4:69" ht="15" thickBot="1" x14ac:dyDescent="0.35">
      <c r="D299" s="55"/>
      <c r="E299" s="55"/>
      <c r="F299" s="58"/>
      <c r="G299" s="55"/>
      <c r="H299" s="55"/>
      <c r="I299" s="58"/>
      <c r="J299" s="55"/>
      <c r="K299" s="55"/>
      <c r="L299" s="55"/>
      <c r="M299" s="55"/>
      <c r="N299" s="21"/>
      <c r="O299" s="21"/>
      <c r="P299" s="55"/>
      <c r="Q299" s="21"/>
      <c r="R299" s="21"/>
      <c r="S299" s="55"/>
      <c r="T299" s="53"/>
      <c r="U299" s="53"/>
      <c r="V299" s="53"/>
      <c r="W299" s="55"/>
      <c r="X299" s="55"/>
      <c r="Y299" s="53"/>
      <c r="Z299" s="53"/>
      <c r="AA299" s="21"/>
      <c r="AB299" s="21"/>
      <c r="AC299" s="55"/>
      <c r="AD299" s="21"/>
      <c r="AE299" s="21"/>
      <c r="AF299" s="55"/>
      <c r="AG299" s="21"/>
      <c r="AH299" s="21"/>
      <c r="AI299" s="55"/>
      <c r="AJ299" s="55"/>
      <c r="AK299" s="55"/>
      <c r="AL299" s="55"/>
      <c r="AM299" s="21"/>
      <c r="AN299" s="21"/>
      <c r="AO299" s="55"/>
      <c r="AP299" s="55"/>
      <c r="AQ299" s="55"/>
      <c r="AR299" s="55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</row>
    <row r="300" spans="4:69" ht="15" thickBot="1" x14ac:dyDescent="0.35">
      <c r="D300" s="55"/>
      <c r="E300" s="55"/>
      <c r="F300" s="58"/>
      <c r="G300" s="55"/>
      <c r="H300" s="55"/>
      <c r="I300" s="58"/>
      <c r="J300" s="55"/>
      <c r="K300" s="55"/>
      <c r="L300" s="55"/>
      <c r="M300" s="55"/>
      <c r="N300" s="21"/>
      <c r="O300" s="21"/>
      <c r="P300" s="55"/>
      <c r="Q300" s="21"/>
      <c r="R300" s="21"/>
      <c r="S300" s="55"/>
      <c r="T300" s="53"/>
      <c r="U300" s="53"/>
      <c r="V300" s="53"/>
      <c r="W300" s="55"/>
      <c r="X300" s="55"/>
      <c r="Y300" s="53"/>
      <c r="Z300" s="53"/>
      <c r="AA300" s="21"/>
      <c r="AB300" s="21"/>
      <c r="AC300" s="55"/>
      <c r="AD300" s="21"/>
      <c r="AE300" s="21"/>
      <c r="AF300" s="55"/>
      <c r="AG300" s="21"/>
      <c r="AH300" s="21"/>
      <c r="AI300" s="55"/>
      <c r="AJ300" s="55"/>
      <c r="AK300" s="55"/>
      <c r="AL300" s="55"/>
      <c r="AM300" s="21"/>
      <c r="AN300" s="21"/>
      <c r="AO300" s="55"/>
      <c r="AP300" s="55"/>
      <c r="AQ300" s="55"/>
      <c r="AR300" s="55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</row>
    <row r="301" spans="4:69" ht="15" thickBot="1" x14ac:dyDescent="0.35">
      <c r="D301" s="55"/>
      <c r="E301" s="55"/>
      <c r="F301" s="58"/>
      <c r="G301" s="55"/>
      <c r="H301" s="55"/>
      <c r="I301" s="58"/>
      <c r="J301" s="55"/>
      <c r="K301" s="55"/>
      <c r="L301" s="55"/>
      <c r="M301" s="55"/>
      <c r="N301" s="21"/>
      <c r="O301" s="21"/>
      <c r="P301" s="55"/>
      <c r="Q301" s="21"/>
      <c r="R301" s="21"/>
      <c r="S301" s="55"/>
      <c r="T301" s="53"/>
      <c r="U301" s="53"/>
      <c r="V301" s="53"/>
      <c r="W301" s="55"/>
      <c r="X301" s="55"/>
      <c r="Y301" s="53"/>
      <c r="Z301" s="53"/>
      <c r="AA301" s="21"/>
      <c r="AB301" s="21"/>
      <c r="AC301" s="55"/>
      <c r="AD301" s="21"/>
      <c r="AE301" s="21"/>
      <c r="AF301" s="55"/>
      <c r="AG301" s="21"/>
      <c r="AH301" s="21"/>
      <c r="AI301" s="55"/>
      <c r="AJ301" s="55"/>
      <c r="AK301" s="55"/>
      <c r="AL301" s="55"/>
      <c r="AM301" s="21"/>
      <c r="AN301" s="21"/>
      <c r="AO301" s="55"/>
      <c r="AP301" s="55"/>
      <c r="AQ301" s="55"/>
      <c r="AR301" s="55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</row>
    <row r="302" spans="4:69" ht="15" thickBot="1" x14ac:dyDescent="0.35">
      <c r="D302" s="55"/>
      <c r="E302" s="55"/>
      <c r="F302" s="58"/>
      <c r="G302" s="55"/>
      <c r="H302" s="55"/>
      <c r="I302" s="58"/>
      <c r="J302" s="55"/>
      <c r="K302" s="55"/>
      <c r="L302" s="55"/>
      <c r="M302" s="55"/>
      <c r="N302" s="21"/>
      <c r="O302" s="21"/>
      <c r="P302" s="55"/>
      <c r="Q302" s="21"/>
      <c r="R302" s="21"/>
      <c r="S302" s="55"/>
      <c r="T302" s="53"/>
      <c r="U302" s="53"/>
      <c r="V302" s="53"/>
      <c r="W302" s="55"/>
      <c r="X302" s="55"/>
      <c r="Y302" s="53"/>
      <c r="Z302" s="53"/>
      <c r="AA302" s="21"/>
      <c r="AB302" s="21"/>
      <c r="AC302" s="55"/>
      <c r="AD302" s="21"/>
      <c r="AE302" s="21"/>
      <c r="AF302" s="55"/>
      <c r="AG302" s="21"/>
      <c r="AH302" s="21"/>
      <c r="AI302" s="55"/>
      <c r="AJ302" s="55"/>
      <c r="AK302" s="55"/>
      <c r="AL302" s="55"/>
      <c r="AM302" s="21"/>
      <c r="AN302" s="21"/>
      <c r="AO302" s="55"/>
      <c r="AP302" s="55"/>
      <c r="AQ302" s="55"/>
      <c r="AR302" s="55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</row>
    <row r="303" spans="4:69" ht="15" thickBot="1" x14ac:dyDescent="0.35">
      <c r="D303" s="55"/>
      <c r="E303" s="55"/>
      <c r="F303" s="58"/>
      <c r="G303" s="55"/>
      <c r="H303" s="55"/>
      <c r="I303" s="58"/>
      <c r="J303" s="55"/>
      <c r="K303" s="55"/>
      <c r="L303" s="55"/>
      <c r="M303" s="55"/>
      <c r="N303" s="21"/>
      <c r="O303" s="21"/>
      <c r="P303" s="55"/>
      <c r="Q303" s="21"/>
      <c r="R303" s="21"/>
      <c r="S303" s="55"/>
      <c r="T303" s="53"/>
      <c r="U303" s="53"/>
      <c r="V303" s="53"/>
      <c r="W303" s="55"/>
      <c r="X303" s="55"/>
      <c r="Y303" s="53"/>
      <c r="Z303" s="53"/>
      <c r="AA303" s="21"/>
      <c r="AB303" s="21"/>
      <c r="AC303" s="55"/>
      <c r="AD303" s="21"/>
      <c r="AE303" s="21"/>
      <c r="AF303" s="55"/>
      <c r="AG303" s="21"/>
      <c r="AH303" s="21"/>
      <c r="AI303" s="55"/>
      <c r="AJ303" s="55"/>
      <c r="AK303" s="55"/>
      <c r="AL303" s="55"/>
      <c r="AM303" s="21"/>
      <c r="AN303" s="21"/>
      <c r="AO303" s="55"/>
      <c r="AP303" s="55"/>
      <c r="AQ303" s="55"/>
      <c r="AR303" s="55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</row>
    <row r="304" spans="4:69" ht="15" thickBot="1" x14ac:dyDescent="0.35">
      <c r="D304" s="55"/>
      <c r="E304" s="55"/>
      <c r="F304" s="58"/>
      <c r="G304" s="55"/>
      <c r="H304" s="55"/>
      <c r="I304" s="58"/>
      <c r="J304" s="55"/>
      <c r="K304" s="55"/>
      <c r="L304" s="55"/>
      <c r="M304" s="55"/>
      <c r="N304" s="21"/>
      <c r="O304" s="21"/>
      <c r="P304" s="55"/>
      <c r="Q304" s="21"/>
      <c r="R304" s="21"/>
      <c r="S304" s="55"/>
      <c r="T304" s="53"/>
      <c r="U304" s="53"/>
      <c r="V304" s="53"/>
      <c r="W304" s="55"/>
      <c r="X304" s="55"/>
      <c r="Y304" s="53"/>
      <c r="Z304" s="53"/>
      <c r="AA304" s="21"/>
      <c r="AB304" s="21"/>
      <c r="AC304" s="55"/>
      <c r="AD304" s="21"/>
      <c r="AE304" s="21"/>
      <c r="AF304" s="55"/>
      <c r="AG304" s="21"/>
      <c r="AH304" s="21"/>
      <c r="AI304" s="55"/>
      <c r="AJ304" s="55"/>
      <c r="AK304" s="55"/>
      <c r="AL304" s="55"/>
      <c r="AM304" s="21"/>
      <c r="AN304" s="21"/>
      <c r="AO304" s="55"/>
      <c r="AP304" s="55"/>
      <c r="AQ304" s="55"/>
      <c r="AR304" s="55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</row>
    <row r="305" spans="4:69" ht="15" thickBot="1" x14ac:dyDescent="0.35">
      <c r="D305" s="55"/>
      <c r="E305" s="55"/>
      <c r="F305" s="58"/>
      <c r="G305" s="55"/>
      <c r="H305" s="55"/>
      <c r="I305" s="58"/>
      <c r="J305" s="55"/>
      <c r="K305" s="55"/>
      <c r="L305" s="55"/>
      <c r="M305" s="55"/>
      <c r="N305" s="21"/>
      <c r="O305" s="21"/>
      <c r="P305" s="55"/>
      <c r="Q305" s="21"/>
      <c r="R305" s="21"/>
      <c r="S305" s="55"/>
      <c r="T305" s="53"/>
      <c r="U305" s="53"/>
      <c r="V305" s="53"/>
      <c r="W305" s="55"/>
      <c r="X305" s="55"/>
      <c r="Y305" s="53"/>
      <c r="Z305" s="53"/>
      <c r="AA305" s="21"/>
      <c r="AB305" s="21"/>
      <c r="AC305" s="55"/>
      <c r="AD305" s="21"/>
      <c r="AE305" s="21"/>
      <c r="AF305" s="55"/>
      <c r="AG305" s="21"/>
      <c r="AH305" s="21"/>
      <c r="AI305" s="55"/>
      <c r="AJ305" s="55"/>
      <c r="AK305" s="55"/>
      <c r="AL305" s="55"/>
      <c r="AM305" s="21"/>
      <c r="AN305" s="21"/>
      <c r="AO305" s="55"/>
      <c r="AP305" s="55"/>
      <c r="AQ305" s="55"/>
      <c r="AR305" s="55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</row>
    <row r="306" spans="4:69" ht="15" thickBot="1" x14ac:dyDescent="0.35">
      <c r="D306" s="55"/>
      <c r="E306" s="55"/>
      <c r="F306" s="58"/>
      <c r="G306" s="55"/>
      <c r="H306" s="55"/>
      <c r="I306" s="58"/>
      <c r="J306" s="55"/>
      <c r="K306" s="55"/>
      <c r="L306" s="55"/>
      <c r="M306" s="55"/>
      <c r="N306" s="21"/>
      <c r="O306" s="21"/>
      <c r="P306" s="55"/>
      <c r="Q306" s="21"/>
      <c r="R306" s="21"/>
      <c r="S306" s="55"/>
      <c r="T306" s="53"/>
      <c r="U306" s="53"/>
      <c r="V306" s="53"/>
      <c r="W306" s="55"/>
      <c r="X306" s="55"/>
      <c r="Y306" s="53"/>
      <c r="Z306" s="53"/>
      <c r="AA306" s="21"/>
      <c r="AB306" s="21"/>
      <c r="AC306" s="55"/>
      <c r="AD306" s="21"/>
      <c r="AE306" s="21"/>
      <c r="AF306" s="55"/>
      <c r="AG306" s="21"/>
      <c r="AH306" s="21"/>
      <c r="AI306" s="55"/>
      <c r="AJ306" s="55"/>
      <c r="AK306" s="55"/>
      <c r="AL306" s="55"/>
      <c r="AM306" s="21"/>
      <c r="AN306" s="21"/>
      <c r="AO306" s="55"/>
      <c r="AP306" s="55"/>
      <c r="AQ306" s="55"/>
      <c r="AR306" s="55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</row>
    <row r="307" spans="4:69" ht="15" thickBot="1" x14ac:dyDescent="0.35">
      <c r="D307" s="55"/>
      <c r="E307" s="55"/>
      <c r="F307" s="58"/>
      <c r="G307" s="55"/>
      <c r="H307" s="55"/>
      <c r="I307" s="58"/>
      <c r="J307" s="55"/>
      <c r="K307" s="55"/>
      <c r="L307" s="55"/>
      <c r="M307" s="55"/>
      <c r="N307" s="21"/>
      <c r="O307" s="21"/>
      <c r="P307" s="55"/>
      <c r="Q307" s="21"/>
      <c r="R307" s="21"/>
      <c r="S307" s="55"/>
      <c r="T307" s="53"/>
      <c r="U307" s="53"/>
      <c r="V307" s="53"/>
      <c r="W307" s="55"/>
      <c r="X307" s="55"/>
      <c r="Y307" s="53"/>
      <c r="Z307" s="53"/>
      <c r="AA307" s="21"/>
      <c r="AB307" s="21"/>
      <c r="AC307" s="55"/>
      <c r="AD307" s="21"/>
      <c r="AE307" s="21"/>
      <c r="AF307" s="55"/>
      <c r="AG307" s="21"/>
      <c r="AH307" s="21"/>
      <c r="AI307" s="55"/>
      <c r="AJ307" s="55"/>
      <c r="AK307" s="55"/>
      <c r="AL307" s="55"/>
      <c r="AM307" s="21"/>
      <c r="AN307" s="21"/>
      <c r="AO307" s="55"/>
      <c r="AP307" s="55"/>
      <c r="AQ307" s="55"/>
      <c r="AR307" s="55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</row>
    <row r="308" spans="4:69" ht="15" thickBot="1" x14ac:dyDescent="0.35">
      <c r="D308" s="55"/>
      <c r="E308" s="55"/>
      <c r="F308" s="58"/>
      <c r="G308" s="55"/>
      <c r="H308" s="55"/>
      <c r="I308" s="58"/>
      <c r="J308" s="55"/>
      <c r="K308" s="55"/>
      <c r="L308" s="55"/>
      <c r="M308" s="55"/>
      <c r="N308" s="21"/>
      <c r="O308" s="21"/>
      <c r="P308" s="55"/>
      <c r="Q308" s="21"/>
      <c r="R308" s="21"/>
      <c r="S308" s="55"/>
      <c r="T308" s="53"/>
      <c r="U308" s="53"/>
      <c r="V308" s="53"/>
      <c r="W308" s="55"/>
      <c r="X308" s="55"/>
      <c r="Y308" s="53"/>
      <c r="Z308" s="53"/>
      <c r="AA308" s="21"/>
      <c r="AB308" s="21"/>
      <c r="AC308" s="55"/>
      <c r="AD308" s="21"/>
      <c r="AE308" s="21"/>
      <c r="AF308" s="55"/>
      <c r="AG308" s="21"/>
      <c r="AH308" s="21"/>
      <c r="AI308" s="55"/>
      <c r="AJ308" s="55"/>
      <c r="AK308" s="55"/>
      <c r="AL308" s="55"/>
      <c r="AM308" s="21"/>
      <c r="AN308" s="21"/>
      <c r="AO308" s="55"/>
      <c r="AP308" s="55"/>
      <c r="AQ308" s="55"/>
      <c r="AR308" s="55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</row>
    <row r="309" spans="4:69" ht="15" thickBot="1" x14ac:dyDescent="0.35">
      <c r="D309" s="55"/>
      <c r="E309" s="55"/>
      <c r="F309" s="58"/>
      <c r="G309" s="55"/>
      <c r="H309" s="55"/>
      <c r="I309" s="58"/>
      <c r="J309" s="55"/>
      <c r="K309" s="55"/>
      <c r="L309" s="55"/>
      <c r="M309" s="55"/>
      <c r="N309" s="21"/>
      <c r="O309" s="21"/>
      <c r="P309" s="55"/>
      <c r="Q309" s="21"/>
      <c r="R309" s="21"/>
      <c r="S309" s="55"/>
      <c r="T309" s="53"/>
      <c r="U309" s="53"/>
      <c r="V309" s="53"/>
      <c r="W309" s="55"/>
      <c r="X309" s="55"/>
      <c r="Y309" s="53"/>
      <c r="Z309" s="53"/>
      <c r="AA309" s="21"/>
      <c r="AB309" s="21"/>
      <c r="AC309" s="55"/>
      <c r="AD309" s="21"/>
      <c r="AE309" s="21"/>
      <c r="AF309" s="55"/>
      <c r="AG309" s="21"/>
      <c r="AH309" s="21"/>
      <c r="AI309" s="55"/>
      <c r="AJ309" s="55"/>
      <c r="AK309" s="55"/>
      <c r="AL309" s="55"/>
      <c r="AM309" s="21"/>
      <c r="AN309" s="21"/>
      <c r="AO309" s="55"/>
      <c r="AP309" s="55"/>
      <c r="AQ309" s="55"/>
      <c r="AR309" s="55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</row>
    <row r="310" spans="4:69" ht="15" thickBot="1" x14ac:dyDescent="0.35">
      <c r="D310" s="55"/>
      <c r="E310" s="55"/>
      <c r="F310" s="58"/>
      <c r="G310" s="55"/>
      <c r="H310" s="55"/>
      <c r="I310" s="58"/>
      <c r="J310" s="55"/>
      <c r="K310" s="55"/>
      <c r="L310" s="55"/>
      <c r="M310" s="55"/>
      <c r="N310" s="21"/>
      <c r="O310" s="21"/>
      <c r="P310" s="55"/>
      <c r="Q310" s="21"/>
      <c r="R310" s="21"/>
      <c r="S310" s="55"/>
      <c r="T310" s="53"/>
      <c r="U310" s="53"/>
      <c r="V310" s="53"/>
      <c r="W310" s="55"/>
      <c r="X310" s="55"/>
      <c r="Y310" s="53"/>
      <c r="Z310" s="53"/>
      <c r="AA310" s="21"/>
      <c r="AB310" s="21"/>
      <c r="AC310" s="55"/>
      <c r="AD310" s="21"/>
      <c r="AE310" s="21"/>
      <c r="AF310" s="55"/>
      <c r="AG310" s="21"/>
      <c r="AH310" s="21"/>
      <c r="AI310" s="55"/>
      <c r="AJ310" s="55"/>
      <c r="AK310" s="55"/>
      <c r="AL310" s="55"/>
      <c r="AM310" s="21"/>
      <c r="AN310" s="21"/>
      <c r="AO310" s="55"/>
      <c r="AP310" s="55"/>
      <c r="AQ310" s="55"/>
      <c r="AR310" s="55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</row>
  </sheetData>
  <mergeCells count="17">
    <mergeCell ref="AP1:AR1"/>
    <mergeCell ref="AS1:AU1"/>
    <mergeCell ref="E1:G1"/>
    <mergeCell ref="H1:J1"/>
    <mergeCell ref="K1:M1"/>
    <mergeCell ref="N1:P1"/>
    <mergeCell ref="AA1:AC1"/>
    <mergeCell ref="Q1:S1"/>
    <mergeCell ref="AD1:AF1"/>
    <mergeCell ref="AG1:AI1"/>
    <mergeCell ref="AJ1:AL1"/>
    <mergeCell ref="AM1:AO1"/>
    <mergeCell ref="AY1:BA1"/>
    <mergeCell ref="BC1:BE1"/>
    <mergeCell ref="BF1:BH1"/>
    <mergeCell ref="BI1:BK1"/>
    <mergeCell ref="AV1:AX1"/>
  </mergeCells>
  <phoneticPr fontId="6" type="noConversion"/>
  <conditionalFormatting sqref="V7:V282">
    <cfRule type="cellIs" dxfId="10" priority="2" operator="equal">
      <formula>3</formula>
    </cfRule>
    <cfRule type="cellIs" dxfId="9" priority="6" operator="greaterThan">
      <formula>3</formula>
    </cfRule>
  </conditionalFormatting>
  <conditionalFormatting sqref="V7:V282 Y7:Y284">
    <cfRule type="cellIs" dxfId="8" priority="5" operator="lessThan">
      <formula>4</formula>
    </cfRule>
  </conditionalFormatting>
  <conditionalFormatting sqref="Y7:Y284">
    <cfRule type="cellIs" dxfId="7" priority="4" operator="greaterThan">
      <formula>3</formula>
    </cfRule>
  </conditionalFormatting>
  <conditionalFormatting sqref="T7:T282">
    <cfRule type="cellIs" dxfId="6" priority="1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0000"/>
  </sheetPr>
  <dimension ref="A1:L50"/>
  <sheetViews>
    <sheetView zoomScale="98" zoomScaleNormal="98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A3" sqref="A3:B3"/>
    </sheetView>
  </sheetViews>
  <sheetFormatPr baseColWidth="10" defaultColWidth="11.44140625" defaultRowHeight="14.4" x14ac:dyDescent="0.3"/>
  <cols>
    <col min="2" max="2" width="12.109375" customWidth="1"/>
    <col min="3" max="3" width="12.88671875" style="3" bestFit="1" customWidth="1"/>
    <col min="4" max="4" width="12.88671875" style="3" hidden="1" customWidth="1"/>
    <col min="5" max="5" width="12.88671875" style="3" customWidth="1"/>
    <col min="6" max="6" width="12.88671875" bestFit="1" customWidth="1"/>
    <col min="7" max="9" width="12.88671875" customWidth="1"/>
    <col min="10" max="11" width="12.88671875" bestFit="1" customWidth="1"/>
    <col min="12" max="12" width="12.88671875" style="3" bestFit="1" customWidth="1"/>
    <col min="13" max="13" width="2.44140625" customWidth="1"/>
  </cols>
  <sheetData>
    <row r="1" spans="1:12" x14ac:dyDescent="0.3">
      <c r="A1" s="437" t="s">
        <v>55</v>
      </c>
      <c r="B1" s="437"/>
      <c r="C1" s="15" t="s">
        <v>56</v>
      </c>
      <c r="D1" s="15" t="s">
        <v>57</v>
      </c>
      <c r="E1" s="15" t="s">
        <v>81</v>
      </c>
      <c r="F1" s="15" t="s">
        <v>444</v>
      </c>
      <c r="G1" s="15" t="s">
        <v>82</v>
      </c>
      <c r="H1" s="15" t="s">
        <v>445</v>
      </c>
      <c r="I1" s="15" t="s">
        <v>446</v>
      </c>
      <c r="J1" s="15" t="s">
        <v>59</v>
      </c>
      <c r="K1" s="13" t="s">
        <v>60</v>
      </c>
      <c r="L1" s="13" t="s">
        <v>61</v>
      </c>
    </row>
    <row r="2" spans="1:12" x14ac:dyDescent="0.3">
      <c r="A2" s="437" t="s">
        <v>62</v>
      </c>
      <c r="B2" s="437"/>
      <c r="C2" s="12" t="s">
        <v>63</v>
      </c>
      <c r="D2" s="12" t="s">
        <v>63</v>
      </c>
      <c r="E2" s="12" t="s">
        <v>63</v>
      </c>
      <c r="F2" s="12" t="s">
        <v>63</v>
      </c>
      <c r="G2" s="12" t="s">
        <v>63</v>
      </c>
      <c r="H2" s="12" t="s">
        <v>63</v>
      </c>
      <c r="I2" s="12" t="s">
        <v>63</v>
      </c>
      <c r="J2" s="12" t="s">
        <v>63</v>
      </c>
      <c r="K2" s="104" t="s">
        <v>64</v>
      </c>
      <c r="L2" s="12" t="s">
        <v>63</v>
      </c>
    </row>
    <row r="3" spans="1:12" x14ac:dyDescent="0.3">
      <c r="A3" s="437" t="s">
        <v>65</v>
      </c>
      <c r="B3" s="437"/>
      <c r="C3" s="12" t="s">
        <v>159</v>
      </c>
      <c r="D3" s="12" t="s">
        <v>66</v>
      </c>
      <c r="E3" s="12" t="s">
        <v>159</v>
      </c>
      <c r="F3" s="12" t="s">
        <v>159</v>
      </c>
      <c r="G3" s="12" t="s">
        <v>159</v>
      </c>
      <c r="H3" s="12" t="s">
        <v>159</v>
      </c>
      <c r="I3" s="12" t="s">
        <v>159</v>
      </c>
      <c r="J3" s="12" t="s">
        <v>159</v>
      </c>
      <c r="K3" s="12" t="s">
        <v>67</v>
      </c>
      <c r="L3" s="12" t="s">
        <v>159</v>
      </c>
    </row>
    <row r="4" spans="1:12" ht="15" thickBot="1" x14ac:dyDescent="0.35">
      <c r="A4" s="11" t="s">
        <v>12</v>
      </c>
      <c r="B4" s="10" t="s">
        <v>13</v>
      </c>
      <c r="C4" s="14" t="s">
        <v>68</v>
      </c>
      <c r="D4" s="14" t="s">
        <v>68</v>
      </c>
      <c r="E4" s="14" t="s">
        <v>68</v>
      </c>
      <c r="F4" s="14" t="s">
        <v>68</v>
      </c>
      <c r="G4" s="14" t="s">
        <v>68</v>
      </c>
      <c r="H4" s="14" t="s">
        <v>68</v>
      </c>
      <c r="I4" s="14" t="s">
        <v>68</v>
      </c>
      <c r="J4" s="14" t="s">
        <v>68</v>
      </c>
      <c r="K4" s="14" t="s">
        <v>68</v>
      </c>
      <c r="L4" s="14" t="s">
        <v>68</v>
      </c>
    </row>
    <row r="5" spans="1:12" ht="15" thickBot="1" x14ac:dyDescent="0.35">
      <c r="A5" s="18" t="s">
        <v>69</v>
      </c>
      <c r="B5" s="107">
        <v>45170</v>
      </c>
      <c r="C5" s="109" t="str">
        <f>VLOOKUP(B5,Calendrier!$C$2:$BC$310,14)</f>
        <v/>
      </c>
      <c r="D5" s="109" t="str">
        <f>VLOOKUP(B5,Calendrier!$C$2:$BC$310,30)</f>
        <v/>
      </c>
      <c r="E5" s="109" t="str">
        <f>VLOOKUP(B5,Calendrier!$C$2:$BC$310,30)</f>
        <v/>
      </c>
      <c r="F5" s="109" t="str">
        <f>VLOOKUP(B5,Calendrier!$C$2:$BC$310,33)</f>
        <v/>
      </c>
      <c r="G5" s="109" t="str">
        <f>VLOOKUP(B5,Calendrier!$C$2:$BC$310,42)</f>
        <v/>
      </c>
      <c r="H5" s="109" t="str">
        <f>VLOOKUP(B5,Calendrier!$C$2:$BC$310,36)</f>
        <v/>
      </c>
      <c r="I5" s="109" t="str">
        <f>VLOOKUP(B5,Calendrier!$C$2:$BC$310,39)</f>
        <v/>
      </c>
      <c r="J5" s="109" t="str">
        <f>VLOOKUP(B5,Calendrier!$C$2:$BC$310,17)</f>
        <v/>
      </c>
      <c r="K5" s="109" t="str">
        <f>VLOOKUP(B5,Calendrier!$C$2:$BC$310,11)</f>
        <v/>
      </c>
      <c r="L5" s="109" t="str">
        <f>VLOOKUP(B5,Calendrier!$C$2:$BC$310,27)</f>
        <v/>
      </c>
    </row>
    <row r="6" spans="1:12" ht="15" thickBot="1" x14ac:dyDescent="0.35">
      <c r="A6" s="18" t="s">
        <v>69</v>
      </c>
      <c r="B6" s="107">
        <f>B5+7</f>
        <v>45177</v>
      </c>
      <c r="C6" s="109" t="str">
        <f>VLOOKUP(B6,Calendrier!$C$2:$BC$310,14)</f>
        <v/>
      </c>
      <c r="D6" s="109" t="str">
        <f>VLOOKUP(B6,Calendrier!$C$2:$BC$310,30)</f>
        <v/>
      </c>
      <c r="E6" s="109" t="str">
        <f>VLOOKUP(B6,Calendrier!$C$2:$BC$310,30)</f>
        <v/>
      </c>
      <c r="F6" s="109" t="str">
        <f>VLOOKUP(B6,Calendrier!$C$2:$BC$310,33)</f>
        <v/>
      </c>
      <c r="G6" s="109" t="str">
        <f>VLOOKUP(B6,Calendrier!$C$2:$BC$310,42)</f>
        <v/>
      </c>
      <c r="H6" s="109" t="str">
        <f>VLOOKUP(B6,Calendrier!$C$2:$BC$310,36)</f>
        <v/>
      </c>
      <c r="I6" s="109" t="str">
        <f>VLOOKUP(B6,Calendrier!$C$2:$BC$310,39)</f>
        <v/>
      </c>
      <c r="J6" s="109" t="str">
        <f>VLOOKUP(B6,Calendrier!$C$2:$BC$310,17)</f>
        <v/>
      </c>
      <c r="K6" s="109" t="str">
        <f>VLOOKUP(B6,Calendrier!$C$2:$BC$310,11)</f>
        <v/>
      </c>
      <c r="L6" s="109" t="str">
        <f>VLOOKUP(B6,Calendrier!$C$2:$BC$310,27)</f>
        <v/>
      </c>
    </row>
    <row r="7" spans="1:12" ht="15" thickBot="1" x14ac:dyDescent="0.35">
      <c r="A7" s="18" t="s">
        <v>69</v>
      </c>
      <c r="B7" s="107">
        <f t="shared" ref="B7:B39" si="0">B6+7</f>
        <v>45184</v>
      </c>
      <c r="C7" s="109">
        <f>VLOOKUP(B7,Calendrier!$C$2:$BC$310,14)</f>
        <v>1</v>
      </c>
      <c r="D7" s="109" t="str">
        <f>VLOOKUP(B7,Calendrier!$C$2:$BC$310,30)</f>
        <v/>
      </c>
      <c r="E7" s="109" t="str">
        <f>VLOOKUP(B7,Calendrier!$C$2:$BC$310,30)</f>
        <v/>
      </c>
      <c r="F7" s="109" t="str">
        <f>VLOOKUP(B7,Calendrier!$C$2:$BC$310,33)</f>
        <v/>
      </c>
      <c r="G7" s="109" t="str">
        <f>VLOOKUP(B7,Calendrier!$C$2:$BC$310,42)</f>
        <v/>
      </c>
      <c r="H7" s="109" t="str">
        <f>VLOOKUP(B7,Calendrier!$C$2:$BC$310,36)</f>
        <v/>
      </c>
      <c r="I7" s="109" t="str">
        <f>VLOOKUP(B7,Calendrier!$C$2:$BC$310,39)</f>
        <v/>
      </c>
      <c r="J7" s="109" t="str">
        <f>VLOOKUP(B7,Calendrier!$C$2:$BC$310,17)</f>
        <v/>
      </c>
      <c r="K7" s="109" t="str">
        <f>VLOOKUP(B7,Calendrier!$C$2:$BC$310,11)</f>
        <v/>
      </c>
      <c r="L7" s="109" t="str">
        <f>VLOOKUP(B7,Calendrier!$C$2:$BC$310,27)</f>
        <v/>
      </c>
    </row>
    <row r="8" spans="1:12" ht="15" thickBot="1" x14ac:dyDescent="0.35">
      <c r="A8" s="18" t="s">
        <v>69</v>
      </c>
      <c r="B8" s="107">
        <f t="shared" si="0"/>
        <v>45191</v>
      </c>
      <c r="C8" s="109" t="str">
        <f>VLOOKUP(B8,Calendrier!$C$2:$BC$310,14)</f>
        <v/>
      </c>
      <c r="D8" s="109" t="str">
        <f>VLOOKUP(B8,Calendrier!$C$2:$BC$310,30)</f>
        <v/>
      </c>
      <c r="E8" s="109" t="str">
        <f>VLOOKUP(B8,Calendrier!$C$2:$BC$310,30)</f>
        <v/>
      </c>
      <c r="F8" s="109" t="str">
        <f>VLOOKUP(B8,Calendrier!$C$2:$BC$310,33)</f>
        <v/>
      </c>
      <c r="G8" s="109" t="str">
        <f>VLOOKUP(B8,Calendrier!$C$2:$BC$310,42)</f>
        <v/>
      </c>
      <c r="H8" s="109" t="str">
        <f>VLOOKUP(B8,Calendrier!$C$2:$BC$310,36)</f>
        <v/>
      </c>
      <c r="I8" s="109" t="str">
        <f>VLOOKUP(B8,Calendrier!$C$2:$BC$310,39)</f>
        <v/>
      </c>
      <c r="J8" s="109">
        <f>VLOOKUP(B8,Calendrier!$C$2:$BC$310,17)</f>
        <v>3</v>
      </c>
      <c r="K8" s="109" t="str">
        <f>VLOOKUP(B8,Calendrier!$C$2:$BC$310,11)</f>
        <v/>
      </c>
      <c r="L8" s="109">
        <f>VLOOKUP(B8,Calendrier!$C$2:$BC$310,27)</f>
        <v>3</v>
      </c>
    </row>
    <row r="9" spans="1:12" ht="15" thickBot="1" x14ac:dyDescent="0.35">
      <c r="A9" s="18" t="s">
        <v>69</v>
      </c>
      <c r="B9" s="107">
        <f t="shared" si="0"/>
        <v>45198</v>
      </c>
      <c r="C9" s="109">
        <f>VLOOKUP(B9,Calendrier!$C$2:$BC$310,14)</f>
        <v>1</v>
      </c>
      <c r="D9" s="109" t="str">
        <f>VLOOKUP(B9,Calendrier!$C$2:$BC$310,30)</f>
        <v/>
      </c>
      <c r="E9" s="109" t="str">
        <f>VLOOKUP(B9,Calendrier!$C$2:$BC$310,30)</f>
        <v/>
      </c>
      <c r="F9" s="109" t="str">
        <f>VLOOKUP(B9,Calendrier!$C$2:$BC$310,33)</f>
        <v/>
      </c>
      <c r="G9" s="109" t="str">
        <f>VLOOKUP(B9,Calendrier!$C$2:$BC$310,42)</f>
        <v/>
      </c>
      <c r="H9" s="109" t="str">
        <f>VLOOKUP(B9,Calendrier!$C$2:$BC$310,36)</f>
        <v/>
      </c>
      <c r="I9" s="109" t="str">
        <f>VLOOKUP(B9,Calendrier!$C$2:$BC$310,39)</f>
        <v/>
      </c>
      <c r="J9" s="109" t="str">
        <f>VLOOKUP(B9,Calendrier!$C$2:$BC$310,17)</f>
        <v/>
      </c>
      <c r="K9" s="109" t="str">
        <f>VLOOKUP(B9,Calendrier!$C$2:$BC$310,11)</f>
        <v/>
      </c>
      <c r="L9" s="109" t="str">
        <f>VLOOKUP(B9,Calendrier!$C$2:$BC$310,27)</f>
        <v/>
      </c>
    </row>
    <row r="10" spans="1:12" ht="15" thickBot="1" x14ac:dyDescent="0.35">
      <c r="A10" s="8" t="s">
        <v>69</v>
      </c>
      <c r="B10" s="108">
        <f t="shared" si="0"/>
        <v>45205</v>
      </c>
      <c r="C10" s="105" t="str">
        <f>VLOOKUP(B10,Calendrier!$C$2:$BC$310,14)</f>
        <v/>
      </c>
      <c r="D10" s="105" t="str">
        <f>VLOOKUP(B10,Calendrier!$C$2:$BC$310,30)</f>
        <v/>
      </c>
      <c r="E10" s="105" t="str">
        <f>VLOOKUP(B10,Calendrier!$C$2:$BC$310,30)</f>
        <v/>
      </c>
      <c r="F10" s="105" t="str">
        <f>VLOOKUP(B10,Calendrier!$C$2:$BC$310,33)</f>
        <v/>
      </c>
      <c r="G10" s="105" t="str">
        <f>VLOOKUP(B10,Calendrier!$C$2:$BC$310,42)</f>
        <v/>
      </c>
      <c r="H10" s="105">
        <f>VLOOKUP(B10,Calendrier!$C$2:$BC$310,36)</f>
        <v>2</v>
      </c>
      <c r="I10" s="105" t="str">
        <f>VLOOKUP(B10,Calendrier!$C$2:$BC$310,39)</f>
        <v/>
      </c>
      <c r="J10" s="105">
        <f>VLOOKUP(B10,Calendrier!$C$2:$BC$310,17)</f>
        <v>3</v>
      </c>
      <c r="K10" s="105" t="str">
        <f>VLOOKUP(B10,Calendrier!$C$2:$BC$310,11)</f>
        <v/>
      </c>
      <c r="L10" s="105">
        <f>VLOOKUP(B10,Calendrier!$C$2:$BC$310,27)</f>
        <v>3</v>
      </c>
    </row>
    <row r="11" spans="1:12" ht="15" thickBot="1" x14ac:dyDescent="0.35">
      <c r="A11" s="8" t="s">
        <v>69</v>
      </c>
      <c r="B11" s="108">
        <f t="shared" si="0"/>
        <v>45212</v>
      </c>
      <c r="C11" s="105">
        <f>VLOOKUP(B11,Calendrier!$C$2:$BC$310,14)</f>
        <v>1</v>
      </c>
      <c r="D11" s="105" t="str">
        <f>VLOOKUP(B11,Calendrier!$C$2:$BC$310,30)</f>
        <v/>
      </c>
      <c r="E11" s="105" t="str">
        <f>VLOOKUP(B11,Calendrier!$C$2:$BC$310,30)</f>
        <v/>
      </c>
      <c r="F11" s="105" t="str">
        <f>VLOOKUP(B11,Calendrier!$C$2:$BC$310,33)</f>
        <v/>
      </c>
      <c r="G11" s="105" t="str">
        <f>VLOOKUP(B11,Calendrier!$C$2:$BC$310,42)</f>
        <v/>
      </c>
      <c r="H11" s="105" t="str">
        <f>VLOOKUP(B11,Calendrier!$C$2:$BC$310,36)</f>
        <v/>
      </c>
      <c r="I11" s="105" t="str">
        <f>VLOOKUP(B11,Calendrier!$C$2:$BC$310,39)</f>
        <v/>
      </c>
      <c r="J11" s="105" t="str">
        <f>VLOOKUP(B11,Calendrier!$C$2:$BC$310,17)</f>
        <v/>
      </c>
      <c r="K11" s="105" t="str">
        <f>VLOOKUP(B11,Calendrier!$C$2:$BC$310,11)</f>
        <v/>
      </c>
      <c r="L11" s="105" t="str">
        <f>VLOOKUP(B11,Calendrier!$C$2:$BC$310,27)</f>
        <v/>
      </c>
    </row>
    <row r="12" spans="1:12" ht="15" thickBot="1" x14ac:dyDescent="0.35">
      <c r="A12" s="8" t="s">
        <v>69</v>
      </c>
      <c r="B12" s="108">
        <f t="shared" si="0"/>
        <v>45219</v>
      </c>
      <c r="C12" s="105" t="str">
        <f>VLOOKUP(B12,Calendrier!$C$2:$BC$310,14)</f>
        <v/>
      </c>
      <c r="D12" s="105" t="str">
        <f>VLOOKUP(B12,Calendrier!$C$2:$BC$310,30)</f>
        <v/>
      </c>
      <c r="E12" s="105" t="str">
        <f>VLOOKUP(B12,Calendrier!$C$2:$BC$310,30)</f>
        <v/>
      </c>
      <c r="F12" s="105" t="str">
        <f>VLOOKUP(B12,Calendrier!$C$2:$BC$310,33)</f>
        <v/>
      </c>
      <c r="G12" s="105" t="str">
        <f>VLOOKUP(B12,Calendrier!$C$2:$BC$310,42)</f>
        <v/>
      </c>
      <c r="H12" s="105">
        <f>VLOOKUP(B12,Calendrier!$C$2:$BC$310,36)</f>
        <v>2</v>
      </c>
      <c r="I12" s="105" t="str">
        <f>VLOOKUP(B12,Calendrier!$C$2:$BC$310,39)</f>
        <v/>
      </c>
      <c r="J12" s="105">
        <f>VLOOKUP(B12,Calendrier!$C$2:$BC$310,17)</f>
        <v>3</v>
      </c>
      <c r="K12" s="105" t="str">
        <f>VLOOKUP(B12,Calendrier!$C$2:$BC$310,11)</f>
        <v/>
      </c>
      <c r="L12" s="105">
        <f>VLOOKUP(B12,Calendrier!$C$2:$BC$310,27)</f>
        <v>3</v>
      </c>
    </row>
    <row r="13" spans="1:12" ht="15" thickBot="1" x14ac:dyDescent="0.35">
      <c r="A13" s="8" t="s">
        <v>69</v>
      </c>
      <c r="B13" s="108">
        <f t="shared" si="0"/>
        <v>45226</v>
      </c>
      <c r="C13" s="105" t="str">
        <f>VLOOKUP(B13,Calendrier!$C$2:$BC$310,14)</f>
        <v/>
      </c>
      <c r="D13" s="105" t="str">
        <f>VLOOKUP(B13,Calendrier!$C$2:$BC$310,30)</f>
        <v/>
      </c>
      <c r="E13" s="105" t="str">
        <f>VLOOKUP(B13,Calendrier!$C$2:$BC$310,30)</f>
        <v/>
      </c>
      <c r="F13" s="105" t="str">
        <f>VLOOKUP(B13,Calendrier!$C$2:$BC$310,33)</f>
        <v/>
      </c>
      <c r="G13" s="105" t="str">
        <f>VLOOKUP(B13,Calendrier!$C$2:$BC$310,42)</f>
        <v/>
      </c>
      <c r="H13" s="105" t="str">
        <f>VLOOKUP(B13,Calendrier!$C$2:$BC$310,36)</f>
        <v/>
      </c>
      <c r="I13" s="105" t="str">
        <f>VLOOKUP(B13,Calendrier!$C$2:$BC$310,39)</f>
        <v/>
      </c>
      <c r="J13" s="105" t="str">
        <f>VLOOKUP(B13,Calendrier!$C$2:$BC$310,17)</f>
        <v/>
      </c>
      <c r="K13" s="105" t="str">
        <f>VLOOKUP(B13,Calendrier!$C$2:$BC$310,11)</f>
        <v/>
      </c>
      <c r="L13" s="105" t="str">
        <f>VLOOKUP(B13,Calendrier!$C$2:$BC$310,27)</f>
        <v/>
      </c>
    </row>
    <row r="14" spans="1:12" ht="15" thickBot="1" x14ac:dyDescent="0.35">
      <c r="A14" s="18" t="s">
        <v>69</v>
      </c>
      <c r="B14" s="107">
        <f t="shared" si="0"/>
        <v>45233</v>
      </c>
      <c r="C14" s="109" t="str">
        <f>VLOOKUP(B14,Calendrier!$C$2:$BC$310,14)</f>
        <v/>
      </c>
      <c r="D14" s="109" t="str">
        <f>VLOOKUP(B14,Calendrier!$C$2:$BC$310,30)</f>
        <v/>
      </c>
      <c r="E14" s="109" t="str">
        <f>VLOOKUP(B14,Calendrier!$C$2:$BC$310,30)</f>
        <v/>
      </c>
      <c r="F14" s="109" t="str">
        <f>VLOOKUP(B14,Calendrier!$C$2:$BC$310,33)</f>
        <v/>
      </c>
      <c r="G14" s="109" t="str">
        <f>VLOOKUP(B14,Calendrier!$C$2:$BC$310,42)</f>
        <v/>
      </c>
      <c r="H14" s="109" t="str">
        <f>VLOOKUP(B14,Calendrier!$C$2:$BC$310,36)</f>
        <v/>
      </c>
      <c r="I14" s="109" t="str">
        <f>VLOOKUP(B14,Calendrier!$C$2:$BC$310,39)</f>
        <v/>
      </c>
      <c r="J14" s="109" t="str">
        <f>VLOOKUP(B14,Calendrier!$C$2:$BC$310,17)</f>
        <v/>
      </c>
      <c r="K14" s="109" t="str">
        <f>VLOOKUP(B14,Calendrier!$C$2:$BC$310,11)</f>
        <v/>
      </c>
      <c r="L14" s="109" t="str">
        <f>VLOOKUP(B14,Calendrier!$C$2:$BC$310,27)</f>
        <v/>
      </c>
    </row>
    <row r="15" spans="1:12" ht="15" thickBot="1" x14ac:dyDescent="0.35">
      <c r="A15" s="18" t="s">
        <v>69</v>
      </c>
      <c r="B15" s="107">
        <f t="shared" si="0"/>
        <v>45240</v>
      </c>
      <c r="C15" s="109" t="str">
        <f>VLOOKUP(B15,Calendrier!$C$2:$BC$310,14)</f>
        <v/>
      </c>
      <c r="D15" s="109" t="str">
        <f>VLOOKUP(B15,Calendrier!$C$2:$BC$310,30)</f>
        <v/>
      </c>
      <c r="E15" s="109" t="str">
        <f>VLOOKUP(B15,Calendrier!$C$2:$BC$310,30)</f>
        <v/>
      </c>
      <c r="F15" s="109" t="str">
        <f>VLOOKUP(B15,Calendrier!$C$2:$BC$310,33)</f>
        <v/>
      </c>
      <c r="G15" s="109" t="str">
        <f>VLOOKUP(B15,Calendrier!$C$2:$BC$310,42)</f>
        <v/>
      </c>
      <c r="H15" s="109">
        <f>VLOOKUP(B15,Calendrier!$C$2:$BC$310,36)</f>
        <v>2</v>
      </c>
      <c r="I15" s="109" t="str">
        <f>VLOOKUP(B15,Calendrier!$C$2:$BC$310,39)</f>
        <v/>
      </c>
      <c r="J15" s="109">
        <f>VLOOKUP(B15,Calendrier!$C$2:$BC$310,17)</f>
        <v>3</v>
      </c>
      <c r="K15" s="109" t="str">
        <f>VLOOKUP(B15,Calendrier!$C$2:$BC$310,11)</f>
        <v/>
      </c>
      <c r="L15" s="109">
        <f>VLOOKUP(B15,Calendrier!$C$2:$BC$310,27)</f>
        <v>3</v>
      </c>
    </row>
    <row r="16" spans="1:12" ht="15" thickBot="1" x14ac:dyDescent="0.35">
      <c r="A16" s="18" t="s">
        <v>69</v>
      </c>
      <c r="B16" s="107">
        <f t="shared" si="0"/>
        <v>45247</v>
      </c>
      <c r="C16" s="109">
        <f>VLOOKUP(B16,Calendrier!$C$2:$BC$310,14)</f>
        <v>1</v>
      </c>
      <c r="D16" s="109" t="str">
        <f>VLOOKUP(B16,Calendrier!$C$2:$BC$310,30)</f>
        <v/>
      </c>
      <c r="E16" s="109" t="str">
        <f>VLOOKUP(B16,Calendrier!$C$2:$BC$310,30)</f>
        <v/>
      </c>
      <c r="F16" s="109" t="str">
        <f>VLOOKUP(B16,Calendrier!$C$2:$BC$310,33)</f>
        <v/>
      </c>
      <c r="G16" s="109" t="str">
        <f>VLOOKUP(B16,Calendrier!$C$2:$BC$310,42)</f>
        <v/>
      </c>
      <c r="H16" s="109" t="str">
        <f>VLOOKUP(B16,Calendrier!$C$2:$BC$310,36)</f>
        <v/>
      </c>
      <c r="I16" s="109" t="str">
        <f>VLOOKUP(B16,Calendrier!$C$2:$BC$310,39)</f>
        <v/>
      </c>
      <c r="J16" s="109" t="str">
        <f>VLOOKUP(B16,Calendrier!$C$2:$BC$310,17)</f>
        <v/>
      </c>
      <c r="K16" s="109" t="str">
        <f>VLOOKUP(B16,Calendrier!$C$2:$BC$310,11)</f>
        <v/>
      </c>
      <c r="L16" s="109" t="str">
        <f>VLOOKUP(B16,Calendrier!$C$2:$BC$310,27)</f>
        <v/>
      </c>
    </row>
    <row r="17" spans="1:12" ht="15" thickBot="1" x14ac:dyDescent="0.35">
      <c r="A17" s="18" t="s">
        <v>69</v>
      </c>
      <c r="B17" s="107">
        <f t="shared" si="0"/>
        <v>45254</v>
      </c>
      <c r="C17" s="109">
        <f>VLOOKUP(B17,Calendrier!$C$2:$BC$310,14)</f>
        <v>1</v>
      </c>
      <c r="D17" s="109" t="str">
        <f>VLOOKUP(B17,Calendrier!$C$2:$BC$310,30)</f>
        <v/>
      </c>
      <c r="E17" s="109" t="str">
        <f>VLOOKUP(B17,Calendrier!$C$2:$BC$310,30)</f>
        <v/>
      </c>
      <c r="F17" s="109" t="str">
        <f>VLOOKUP(B17,Calendrier!$C$2:$BC$310,33)</f>
        <v/>
      </c>
      <c r="G17" s="109" t="str">
        <f>VLOOKUP(B17,Calendrier!$C$2:$BC$310,42)</f>
        <v/>
      </c>
      <c r="H17" s="109">
        <f>VLOOKUP(B17,Calendrier!$C$2:$BC$310,36)</f>
        <v>2</v>
      </c>
      <c r="I17" s="109" t="str">
        <f>VLOOKUP(B17,Calendrier!$C$2:$BC$310,39)</f>
        <v/>
      </c>
      <c r="J17" s="109">
        <f>VLOOKUP(B17,Calendrier!$C$2:$BC$310,17)</f>
        <v>3</v>
      </c>
      <c r="K17" s="109" t="str">
        <f>VLOOKUP(B17,Calendrier!$C$2:$BC$310,11)</f>
        <v/>
      </c>
      <c r="L17" s="109">
        <f>VLOOKUP(B17,Calendrier!$C$2:$BC$310,27)</f>
        <v>3</v>
      </c>
    </row>
    <row r="18" spans="1:12" ht="15" thickBot="1" x14ac:dyDescent="0.35">
      <c r="A18" s="8" t="s">
        <v>69</v>
      </c>
      <c r="B18" s="108">
        <f t="shared" si="0"/>
        <v>45261</v>
      </c>
      <c r="C18" s="105" t="str">
        <f>VLOOKUP(B18,Calendrier!$C$2:$BC$310,14)</f>
        <v/>
      </c>
      <c r="D18" s="105" t="str">
        <f>VLOOKUP(B18,Calendrier!$C$2:$BC$310,30)</f>
        <v/>
      </c>
      <c r="E18" s="105" t="str">
        <f>VLOOKUP(B18,Calendrier!$C$2:$BC$310,30)</f>
        <v/>
      </c>
      <c r="F18" s="105" t="str">
        <f>VLOOKUP(B18,Calendrier!$C$2:$BC$310,33)</f>
        <v/>
      </c>
      <c r="G18" s="105" t="str">
        <f>VLOOKUP(B18,Calendrier!$C$2:$BC$310,42)</f>
        <v/>
      </c>
      <c r="H18" s="105" t="str">
        <f>VLOOKUP(B18,Calendrier!$C$2:$BC$310,36)</f>
        <v/>
      </c>
      <c r="I18" s="105" t="str">
        <f>VLOOKUP(B18,Calendrier!$C$2:$BC$310,39)</f>
        <v/>
      </c>
      <c r="J18" s="105" t="str">
        <f>VLOOKUP(B18,Calendrier!$C$2:$BC$310,17)</f>
        <v/>
      </c>
      <c r="K18" s="105" t="str">
        <f>VLOOKUP(B18,Calendrier!$C$2:$BC$310,11)</f>
        <v/>
      </c>
      <c r="L18" s="105" t="str">
        <f>VLOOKUP(B18,Calendrier!$C$2:$BC$310,27)</f>
        <v/>
      </c>
    </row>
    <row r="19" spans="1:12" ht="15" thickBot="1" x14ac:dyDescent="0.35">
      <c r="A19" s="8" t="s">
        <v>69</v>
      </c>
      <c r="B19" s="108">
        <f t="shared" si="0"/>
        <v>45268</v>
      </c>
      <c r="C19" s="105">
        <f>VLOOKUP(B19,Calendrier!$C$2:$BC$310,14)</f>
        <v>1</v>
      </c>
      <c r="D19" s="105" t="str">
        <f>VLOOKUP(B19,Calendrier!$C$2:$BC$310,30)</f>
        <v/>
      </c>
      <c r="E19" s="105" t="str">
        <f>VLOOKUP(B19,Calendrier!$C$2:$BC$310,30)</f>
        <v/>
      </c>
      <c r="F19" s="105" t="str">
        <f>VLOOKUP(B19,Calendrier!$C$2:$BC$310,33)</f>
        <v/>
      </c>
      <c r="G19" s="105" t="str">
        <f>VLOOKUP(B19,Calendrier!$C$2:$BC$310,42)</f>
        <v/>
      </c>
      <c r="H19" s="105">
        <f>VLOOKUP(B19,Calendrier!$C$2:$BC$310,36)</f>
        <v>2</v>
      </c>
      <c r="I19" s="105">
        <f>VLOOKUP(B19,Calendrier!$C$2:$BC$310,39)</f>
        <v>0</v>
      </c>
      <c r="J19" s="105">
        <f>VLOOKUP(B19,Calendrier!$C$2:$BC$310,17)</f>
        <v>3</v>
      </c>
      <c r="K19" s="105" t="str">
        <f>VLOOKUP(B19,Calendrier!$C$2:$BC$310,11)</f>
        <v/>
      </c>
      <c r="L19" s="105">
        <f>VLOOKUP(B19,Calendrier!$C$2:$BC$310,27)</f>
        <v>3</v>
      </c>
    </row>
    <row r="20" spans="1:12" ht="15" thickBot="1" x14ac:dyDescent="0.35">
      <c r="A20" s="8" t="s">
        <v>69</v>
      </c>
      <c r="B20" s="108">
        <f t="shared" si="0"/>
        <v>45275</v>
      </c>
      <c r="C20" s="105" t="str">
        <f>VLOOKUP(B20,Calendrier!$C$2:$BC$310,14)</f>
        <v/>
      </c>
      <c r="D20" s="105" t="str">
        <f>VLOOKUP(B20,Calendrier!$C$2:$BC$310,30)</f>
        <v/>
      </c>
      <c r="E20" s="105" t="str">
        <f>VLOOKUP(B20,Calendrier!$C$2:$BC$310,30)</f>
        <v/>
      </c>
      <c r="F20" s="105" t="str">
        <f>VLOOKUP(B20,Calendrier!$C$2:$BC$310,33)</f>
        <v/>
      </c>
      <c r="G20" s="105" t="str">
        <f>VLOOKUP(B20,Calendrier!$C$2:$BC$310,42)</f>
        <v/>
      </c>
      <c r="H20" s="105" t="str">
        <f>VLOOKUP(B20,Calendrier!$C$2:$BC$310,36)</f>
        <v/>
      </c>
      <c r="I20" s="105" t="str">
        <f>VLOOKUP(B20,Calendrier!$C$2:$BC$310,39)</f>
        <v/>
      </c>
      <c r="J20" s="105" t="str">
        <f>VLOOKUP(B20,Calendrier!$C$2:$BC$310,17)</f>
        <v/>
      </c>
      <c r="K20" s="105" t="str">
        <f>VLOOKUP(B20,Calendrier!$C$2:$BC$310,11)</f>
        <v/>
      </c>
      <c r="L20" s="105" t="str">
        <f>VLOOKUP(B20,Calendrier!$C$2:$BC$310,27)</f>
        <v/>
      </c>
    </row>
    <row r="21" spans="1:12" ht="15" thickBot="1" x14ac:dyDescent="0.35">
      <c r="A21" s="8" t="s">
        <v>69</v>
      </c>
      <c r="B21" s="108">
        <f t="shared" si="0"/>
        <v>45282</v>
      </c>
      <c r="C21" s="105" t="str">
        <f>VLOOKUP(B21,Calendrier!$C$2:$BC$310,14)</f>
        <v/>
      </c>
      <c r="D21" s="105" t="str">
        <f>VLOOKUP(B21,Calendrier!$C$2:$BC$310,30)</f>
        <v/>
      </c>
      <c r="E21" s="105" t="str">
        <f>VLOOKUP(B21,Calendrier!$C$2:$BC$310,30)</f>
        <v/>
      </c>
      <c r="F21" s="105" t="str">
        <f>VLOOKUP(B21,Calendrier!$C$2:$BC$310,33)</f>
        <v/>
      </c>
      <c r="G21" s="105" t="str">
        <f>VLOOKUP(B21,Calendrier!$C$2:$BC$310,42)</f>
        <v/>
      </c>
      <c r="H21" s="105" t="str">
        <f>VLOOKUP(B21,Calendrier!$C$2:$BC$310,36)</f>
        <v/>
      </c>
      <c r="I21" s="105" t="str">
        <f>VLOOKUP(B21,Calendrier!$C$2:$BC$310,39)</f>
        <v/>
      </c>
      <c r="J21" s="105" t="str">
        <f>VLOOKUP(B21,Calendrier!$C$2:$BC$310,17)</f>
        <v/>
      </c>
      <c r="K21" s="105" t="str">
        <f>VLOOKUP(B21,Calendrier!$C$2:$BC$310,11)</f>
        <v/>
      </c>
      <c r="L21" s="105" t="str">
        <f>VLOOKUP(B21,Calendrier!$C$2:$BC$310,27)</f>
        <v/>
      </c>
    </row>
    <row r="22" spans="1:12" ht="15" thickBot="1" x14ac:dyDescent="0.35">
      <c r="A22" s="8" t="s">
        <v>69</v>
      </c>
      <c r="B22" s="108">
        <f t="shared" si="0"/>
        <v>45289</v>
      </c>
      <c r="C22" s="105" t="str">
        <f>VLOOKUP(B22,Calendrier!$C$2:$BC$310,14)</f>
        <v/>
      </c>
      <c r="D22" s="105" t="str">
        <f>VLOOKUP(B22,Calendrier!$C$2:$BC$310,30)</f>
        <v/>
      </c>
      <c r="E22" s="105" t="str">
        <f>VLOOKUP(B22,Calendrier!$C$2:$BC$310,30)</f>
        <v/>
      </c>
      <c r="F22" s="105" t="str">
        <f>VLOOKUP(B22,Calendrier!$C$2:$BC$310,33)</f>
        <v/>
      </c>
      <c r="G22" s="105" t="str">
        <f>VLOOKUP(B22,Calendrier!$C$2:$BC$310,42)</f>
        <v/>
      </c>
      <c r="H22" s="105" t="str">
        <f>VLOOKUP(B22,Calendrier!$C$2:$BC$310,36)</f>
        <v/>
      </c>
      <c r="I22" s="105" t="str">
        <f>VLOOKUP(B22,Calendrier!$C$2:$BC$310,39)</f>
        <v/>
      </c>
      <c r="J22" s="105" t="str">
        <f>VLOOKUP(B22,Calendrier!$C$2:$BC$310,17)</f>
        <v/>
      </c>
      <c r="K22" s="105" t="str">
        <f>VLOOKUP(B22,Calendrier!$C$2:$BC$310,11)</f>
        <v/>
      </c>
      <c r="L22" s="105" t="str">
        <f>VLOOKUP(B22,Calendrier!$C$2:$BC$310,27)</f>
        <v/>
      </c>
    </row>
    <row r="23" spans="1:12" ht="15" thickBot="1" x14ac:dyDescent="0.35">
      <c r="A23" s="18" t="s">
        <v>69</v>
      </c>
      <c r="B23" s="107">
        <f t="shared" si="0"/>
        <v>45296</v>
      </c>
      <c r="C23" s="109" t="str">
        <f>VLOOKUP(B23,Calendrier!$C$2:$BC$310,14)</f>
        <v/>
      </c>
      <c r="D23" s="109" t="str">
        <f>VLOOKUP(B23,Calendrier!$C$2:$BC$310,30)</f>
        <v/>
      </c>
      <c r="E23" s="109" t="str">
        <f>VLOOKUP(B23,Calendrier!$C$2:$BC$310,30)</f>
        <v/>
      </c>
      <c r="F23" s="109" t="str">
        <f>VLOOKUP(B23,Calendrier!$C$2:$BC$310,33)</f>
        <v/>
      </c>
      <c r="G23" s="109" t="str">
        <f>VLOOKUP(B23,Calendrier!$C$2:$BC$310,42)</f>
        <v/>
      </c>
      <c r="H23" s="109">
        <f>VLOOKUP(B23,Calendrier!$C$2:$BC$310,36)</f>
        <v>2</v>
      </c>
      <c r="I23" s="109" t="str">
        <f>VLOOKUP(B23,Calendrier!$C$2:$BC$310,39)</f>
        <v/>
      </c>
      <c r="J23" s="109">
        <f>VLOOKUP(B23,Calendrier!$C$2:$BC$310,17)</f>
        <v>3</v>
      </c>
      <c r="K23" s="109" t="str">
        <f>VLOOKUP(B23,Calendrier!$C$2:$BC$310,11)</f>
        <v/>
      </c>
      <c r="L23" s="109">
        <f>VLOOKUP(B23,Calendrier!$C$2:$BC$310,27)</f>
        <v>3</v>
      </c>
    </row>
    <row r="24" spans="1:12" ht="15" thickBot="1" x14ac:dyDescent="0.35">
      <c r="A24" s="18" t="s">
        <v>69</v>
      </c>
      <c r="B24" s="107">
        <f t="shared" si="0"/>
        <v>45303</v>
      </c>
      <c r="C24" s="109">
        <f>VLOOKUP(B24,Calendrier!$C$2:$BC$310,14)</f>
        <v>1</v>
      </c>
      <c r="D24" s="109" t="str">
        <f>VLOOKUP(B24,Calendrier!$C$2:$BC$310,30)</f>
        <v/>
      </c>
      <c r="E24" s="109" t="str">
        <f>VLOOKUP(B24,Calendrier!$C$2:$BC$310,30)</f>
        <v/>
      </c>
      <c r="F24" s="109" t="str">
        <f>VLOOKUP(B24,Calendrier!$C$2:$BC$310,33)</f>
        <v/>
      </c>
      <c r="G24" s="109" t="str">
        <f>VLOOKUP(B24,Calendrier!$C$2:$BC$310,42)</f>
        <v/>
      </c>
      <c r="H24" s="109" t="str">
        <f>VLOOKUP(B24,Calendrier!$C$2:$BC$310,36)</f>
        <v/>
      </c>
      <c r="I24" s="109" t="str">
        <f>VLOOKUP(B24,Calendrier!$C$2:$BC$310,39)</f>
        <v/>
      </c>
      <c r="J24" s="109" t="str">
        <f>VLOOKUP(B24,Calendrier!$C$2:$BC$310,17)</f>
        <v/>
      </c>
      <c r="K24" s="109" t="str">
        <f>VLOOKUP(B24,Calendrier!$C$2:$BC$310,11)</f>
        <v/>
      </c>
      <c r="L24" s="109" t="str">
        <f>VLOOKUP(B24,Calendrier!$C$2:$BC$310,27)</f>
        <v/>
      </c>
    </row>
    <row r="25" spans="1:12" ht="15" thickBot="1" x14ac:dyDescent="0.35">
      <c r="A25" s="18" t="s">
        <v>69</v>
      </c>
      <c r="B25" s="107">
        <f t="shared" si="0"/>
        <v>45310</v>
      </c>
      <c r="C25" s="109" t="str">
        <f>VLOOKUP(B25,Calendrier!$C$2:$BC$310,14)</f>
        <v/>
      </c>
      <c r="D25" s="109" t="str">
        <f>VLOOKUP(B25,Calendrier!$C$2:$BC$310,30)</f>
        <v/>
      </c>
      <c r="E25" s="109" t="str">
        <f>VLOOKUP(B25,Calendrier!$C$2:$BC$310,30)</f>
        <v/>
      </c>
      <c r="F25" s="109" t="str">
        <f>VLOOKUP(B25,Calendrier!$C$2:$BC$310,33)</f>
        <v/>
      </c>
      <c r="G25" s="109" t="str">
        <f>VLOOKUP(B25,Calendrier!$C$2:$BC$310,42)</f>
        <v/>
      </c>
      <c r="H25" s="109">
        <f>VLOOKUP(B25,Calendrier!$C$2:$BC$310,36)</f>
        <v>2</v>
      </c>
      <c r="I25" s="109" t="str">
        <f>VLOOKUP(B25,Calendrier!$C$2:$BC$310,39)</f>
        <v/>
      </c>
      <c r="J25" s="109">
        <f>VLOOKUP(B25,Calendrier!$C$2:$BC$310,17)</f>
        <v>3</v>
      </c>
      <c r="K25" s="109" t="str">
        <f>VLOOKUP(B25,Calendrier!$C$2:$BC$310,11)</f>
        <v/>
      </c>
      <c r="L25" s="109">
        <f>VLOOKUP(B25,Calendrier!$C$2:$BC$310,27)</f>
        <v>3</v>
      </c>
    </row>
    <row r="26" spans="1:12" ht="15" thickBot="1" x14ac:dyDescent="0.35">
      <c r="A26" s="18" t="s">
        <v>69</v>
      </c>
      <c r="B26" s="107">
        <f t="shared" si="0"/>
        <v>45317</v>
      </c>
      <c r="C26" s="109">
        <f>VLOOKUP(B26,Calendrier!$C$2:$BC$310,14)</f>
        <v>1</v>
      </c>
      <c r="D26" s="109" t="str">
        <f>VLOOKUP(B26,Calendrier!$C$2:$BC$310,30)</f>
        <v/>
      </c>
      <c r="E26" s="109" t="str">
        <f>VLOOKUP(B26,Calendrier!$C$2:$BC$310,30)</f>
        <v/>
      </c>
      <c r="F26" s="109" t="str">
        <f>VLOOKUP(B26,Calendrier!$C$2:$BC$310,33)</f>
        <v/>
      </c>
      <c r="G26" s="109" t="str">
        <f>VLOOKUP(B26,Calendrier!$C$2:$BC$310,42)</f>
        <v/>
      </c>
      <c r="H26" s="109" t="str">
        <f>VLOOKUP(B26,Calendrier!$C$2:$BC$310,36)</f>
        <v/>
      </c>
      <c r="I26" s="109" t="str">
        <f>VLOOKUP(B26,Calendrier!$C$2:$BC$310,39)</f>
        <v/>
      </c>
      <c r="J26" s="109" t="str">
        <f>VLOOKUP(B26,Calendrier!$C$2:$BC$310,17)</f>
        <v/>
      </c>
      <c r="K26" s="109" t="str">
        <f>VLOOKUP(B26,Calendrier!$C$2:$BC$310,11)</f>
        <v/>
      </c>
      <c r="L26" s="109" t="str">
        <f>VLOOKUP(B26,Calendrier!$C$2:$BC$310,27)</f>
        <v/>
      </c>
    </row>
    <row r="27" spans="1:12" ht="15" thickBot="1" x14ac:dyDescent="0.35">
      <c r="A27" s="8" t="s">
        <v>69</v>
      </c>
      <c r="B27" s="108">
        <f t="shared" si="0"/>
        <v>45324</v>
      </c>
      <c r="C27" s="105" t="str">
        <f>VLOOKUP(B27,Calendrier!$C$2:$BC$310,14)</f>
        <v/>
      </c>
      <c r="D27" s="105" t="str">
        <f>VLOOKUP(B27,Calendrier!$C$2:$BC$310,30)</f>
        <v/>
      </c>
      <c r="E27" s="105" t="str">
        <f>VLOOKUP(B27,Calendrier!$C$2:$BC$310,30)</f>
        <v/>
      </c>
      <c r="F27" s="105" t="str">
        <f>VLOOKUP(B27,Calendrier!$C$2:$BC$310,33)</f>
        <v/>
      </c>
      <c r="G27" s="105" t="str">
        <f>VLOOKUP(B27,Calendrier!$C$2:$BC$310,42)</f>
        <v/>
      </c>
      <c r="H27" s="105">
        <f>VLOOKUP(B27,Calendrier!$C$2:$BC$310,36)</f>
        <v>2</v>
      </c>
      <c r="I27" s="105" t="str">
        <f>VLOOKUP(B27,Calendrier!$C$2:$BC$310,39)</f>
        <v/>
      </c>
      <c r="J27" s="105">
        <f>VLOOKUP(B27,Calendrier!$C$2:$BC$310,17)</f>
        <v>3</v>
      </c>
      <c r="K27" s="105" t="str">
        <f>VLOOKUP(B27,Calendrier!$C$2:$BC$310,11)</f>
        <v/>
      </c>
      <c r="L27" s="105">
        <f>VLOOKUP(B27,Calendrier!$C$2:$BC$310,27)</f>
        <v>3</v>
      </c>
    </row>
    <row r="28" spans="1:12" ht="15" thickBot="1" x14ac:dyDescent="0.35">
      <c r="A28" s="8" t="s">
        <v>69</v>
      </c>
      <c r="B28" s="108">
        <f t="shared" si="0"/>
        <v>45331</v>
      </c>
      <c r="C28" s="105" t="str">
        <f>VLOOKUP(B28,Calendrier!$C$2:$BC$310,14)</f>
        <v/>
      </c>
      <c r="D28" s="105" t="str">
        <f>VLOOKUP(B28,Calendrier!$C$2:$BC$310,30)</f>
        <v/>
      </c>
      <c r="E28" s="105" t="str">
        <f>VLOOKUP(B28,Calendrier!$C$2:$BC$310,30)</f>
        <v/>
      </c>
      <c r="F28" s="105" t="str">
        <f>VLOOKUP(B28,Calendrier!$C$2:$BC$310,33)</f>
        <v/>
      </c>
      <c r="G28" s="105" t="str">
        <f>VLOOKUP(B28,Calendrier!$C$2:$BC$310,42)</f>
        <v/>
      </c>
      <c r="H28" s="105" t="str">
        <f>VLOOKUP(B28,Calendrier!$C$2:$BC$310,36)</f>
        <v/>
      </c>
      <c r="I28" s="105" t="str">
        <f>VLOOKUP(B28,Calendrier!$C$2:$BC$310,39)</f>
        <v/>
      </c>
      <c r="J28" s="105" t="str">
        <f>VLOOKUP(B28,Calendrier!$C$2:$BC$310,17)</f>
        <v/>
      </c>
      <c r="K28" s="105" t="str">
        <f>VLOOKUP(B28,Calendrier!$C$2:$BC$310,11)</f>
        <v/>
      </c>
      <c r="L28" s="105" t="str">
        <f>VLOOKUP(B28,Calendrier!$C$2:$BC$310,27)</f>
        <v/>
      </c>
    </row>
    <row r="29" spans="1:12" ht="15" thickBot="1" x14ac:dyDescent="0.35">
      <c r="A29" s="8" t="s">
        <v>69</v>
      </c>
      <c r="B29" s="108">
        <f t="shared" si="0"/>
        <v>45338</v>
      </c>
      <c r="C29" s="105" t="str">
        <f>VLOOKUP(B29,Calendrier!$C$2:$BC$310,14)</f>
        <v/>
      </c>
      <c r="D29" s="105" t="str">
        <f>VLOOKUP(B29,Calendrier!$C$2:$BC$310,30)</f>
        <v/>
      </c>
      <c r="E29" s="105" t="str">
        <f>VLOOKUP(B29,Calendrier!$C$2:$BC$310,30)</f>
        <v/>
      </c>
      <c r="F29" s="105" t="str">
        <f>VLOOKUP(B29,Calendrier!$C$2:$BC$310,33)</f>
        <v/>
      </c>
      <c r="G29" s="105" t="str">
        <f>VLOOKUP(B29,Calendrier!$C$2:$BC$310,42)</f>
        <v/>
      </c>
      <c r="H29" s="105" t="str">
        <f>VLOOKUP(B29,Calendrier!$C$2:$BC$310,36)</f>
        <v/>
      </c>
      <c r="I29" s="105" t="str">
        <f>VLOOKUP(B29,Calendrier!$C$2:$BC$310,39)</f>
        <v/>
      </c>
      <c r="J29" s="105" t="str">
        <f>VLOOKUP(B29,Calendrier!$C$2:$BC$310,17)</f>
        <v/>
      </c>
      <c r="K29" s="105" t="str">
        <f>VLOOKUP(B29,Calendrier!$C$2:$BC$310,11)</f>
        <v/>
      </c>
      <c r="L29" s="105" t="str">
        <f>VLOOKUP(B29,Calendrier!$C$2:$BC$310,27)</f>
        <v/>
      </c>
    </row>
    <row r="30" spans="1:12" ht="15" thickBot="1" x14ac:dyDescent="0.35">
      <c r="A30" s="8" t="s">
        <v>69</v>
      </c>
      <c r="B30" s="108">
        <f t="shared" si="0"/>
        <v>45345</v>
      </c>
      <c r="C30" s="105">
        <f>VLOOKUP(B30,Calendrier!$C$2:$BC$310,14)</f>
        <v>1</v>
      </c>
      <c r="D30" s="105" t="str">
        <f>VLOOKUP(B30,Calendrier!$C$2:$BC$310,30)</f>
        <v/>
      </c>
      <c r="E30" s="105" t="str">
        <f>VLOOKUP(B30,Calendrier!$C$2:$BC$310,30)</f>
        <v/>
      </c>
      <c r="F30" s="105" t="str">
        <f>VLOOKUP(B30,Calendrier!$C$2:$BC$310,33)</f>
        <v/>
      </c>
      <c r="G30" s="105" t="str">
        <f>VLOOKUP(B30,Calendrier!$C$2:$BC$310,42)</f>
        <v/>
      </c>
      <c r="H30" s="105" t="str">
        <f>VLOOKUP(B30,Calendrier!$C$2:$BC$310,36)</f>
        <v/>
      </c>
      <c r="I30" s="105" t="str">
        <f>VLOOKUP(B30,Calendrier!$C$2:$BC$310,39)</f>
        <v/>
      </c>
      <c r="J30" s="105" t="str">
        <f>VLOOKUP(B30,Calendrier!$C$2:$BC$310,17)</f>
        <v/>
      </c>
      <c r="K30" s="105" t="str">
        <f>VLOOKUP(B30,Calendrier!$C$2:$BC$310,11)</f>
        <v/>
      </c>
      <c r="L30" s="105" t="str">
        <f>VLOOKUP(B30,Calendrier!$C$2:$BC$310,27)</f>
        <v/>
      </c>
    </row>
    <row r="31" spans="1:12" ht="15" thickBot="1" x14ac:dyDescent="0.35">
      <c r="A31" s="18" t="s">
        <v>69</v>
      </c>
      <c r="B31" s="107">
        <f t="shared" si="0"/>
        <v>45352</v>
      </c>
      <c r="C31" s="109">
        <f>VLOOKUP(B31,Calendrier!$C$2:$BC$310,14)</f>
        <v>1</v>
      </c>
      <c r="D31" s="109" t="str">
        <f>VLOOKUP(B31,Calendrier!$C$2:$BC$310,30)</f>
        <v/>
      </c>
      <c r="E31" s="109" t="str">
        <f>VLOOKUP(B31,Calendrier!$C$2:$BC$310,30)</f>
        <v/>
      </c>
      <c r="F31" s="109" t="str">
        <f>VLOOKUP(B31,Calendrier!$C$2:$BC$310,33)</f>
        <v/>
      </c>
      <c r="G31" s="109" t="str">
        <f>VLOOKUP(B31,Calendrier!$C$2:$BC$310,42)</f>
        <v/>
      </c>
      <c r="H31" s="109" t="str">
        <f>VLOOKUP(B31,Calendrier!$C$2:$BC$310,36)</f>
        <v/>
      </c>
      <c r="I31" s="109" t="str">
        <f>VLOOKUP(B31,Calendrier!$C$2:$BC$310,39)</f>
        <v/>
      </c>
      <c r="J31" s="109" t="str">
        <f>VLOOKUP(B31,Calendrier!$C$2:$BC$310,17)</f>
        <v/>
      </c>
      <c r="K31" s="109" t="str">
        <f>VLOOKUP(B31,Calendrier!$C$2:$BC$310,11)</f>
        <v/>
      </c>
      <c r="L31" s="109" t="str">
        <f>VLOOKUP(B31,Calendrier!$C$2:$BC$310,27)</f>
        <v/>
      </c>
    </row>
    <row r="32" spans="1:12" ht="15" thickBot="1" x14ac:dyDescent="0.35">
      <c r="A32" s="18" t="s">
        <v>69</v>
      </c>
      <c r="B32" s="107">
        <f t="shared" si="0"/>
        <v>45359</v>
      </c>
      <c r="C32" s="109" t="str">
        <f>VLOOKUP(B32,Calendrier!$C$2:$BC$310,14)</f>
        <v/>
      </c>
      <c r="D32" s="109" t="str">
        <f>VLOOKUP(B32,Calendrier!$C$2:$BC$310,30)</f>
        <v/>
      </c>
      <c r="E32" s="109" t="str">
        <f>VLOOKUP(B32,Calendrier!$C$2:$BC$310,30)</f>
        <v/>
      </c>
      <c r="F32" s="109" t="str">
        <f>VLOOKUP(B32,Calendrier!$C$2:$BC$310,33)</f>
        <v/>
      </c>
      <c r="G32" s="109" t="str">
        <f>VLOOKUP(B32,Calendrier!$C$2:$BC$310,42)</f>
        <v/>
      </c>
      <c r="H32" s="109" t="str">
        <f>VLOOKUP(B32,Calendrier!$C$2:$BC$310,36)</f>
        <v/>
      </c>
      <c r="I32" s="109" t="str">
        <f>VLOOKUP(B32,Calendrier!$C$2:$BC$310,39)</f>
        <v/>
      </c>
      <c r="J32" s="109" t="str">
        <f>VLOOKUP(B32,Calendrier!$C$2:$BC$310,17)</f>
        <v/>
      </c>
      <c r="K32" s="109" t="str">
        <f>VLOOKUP(B32,Calendrier!$C$2:$BC$310,11)</f>
        <v/>
      </c>
      <c r="L32" s="109" t="str">
        <f>VLOOKUP(B32,Calendrier!$C$2:$BC$310,27)</f>
        <v/>
      </c>
    </row>
    <row r="33" spans="1:12" ht="15" thickBot="1" x14ac:dyDescent="0.35">
      <c r="A33" s="18" t="s">
        <v>69</v>
      </c>
      <c r="B33" s="107">
        <f t="shared" si="0"/>
        <v>45366</v>
      </c>
      <c r="C33" s="109" t="str">
        <f>VLOOKUP(B33,Calendrier!$C$2:$BC$310,14)</f>
        <v/>
      </c>
      <c r="D33" s="109" t="str">
        <f>VLOOKUP(B33,Calendrier!$C$2:$BC$310,30)</f>
        <v/>
      </c>
      <c r="E33" s="109" t="str">
        <f>VLOOKUP(B33,Calendrier!$C$2:$BC$310,30)</f>
        <v/>
      </c>
      <c r="F33" s="109" t="str">
        <f>VLOOKUP(B33,Calendrier!$C$2:$BC$310,33)</f>
        <v/>
      </c>
      <c r="G33" s="109" t="str">
        <f>VLOOKUP(B33,Calendrier!$C$2:$BC$310,42)</f>
        <v/>
      </c>
      <c r="H33" s="109">
        <f>VLOOKUP(B33,Calendrier!$C$2:$BC$310,36)</f>
        <v>2</v>
      </c>
      <c r="I33" s="109" t="str">
        <f>VLOOKUP(B33,Calendrier!$C$2:$BC$310,39)</f>
        <v/>
      </c>
      <c r="J33" s="109">
        <f>VLOOKUP(B33,Calendrier!$C$2:$BC$310,17)</f>
        <v>3</v>
      </c>
      <c r="K33" s="109" t="str">
        <f>VLOOKUP(B33,Calendrier!$C$2:$BC$310,11)</f>
        <v/>
      </c>
      <c r="L33" s="109">
        <f>VLOOKUP(B33,Calendrier!$C$2:$BC$310,27)</f>
        <v>3</v>
      </c>
    </row>
    <row r="34" spans="1:12" ht="15" thickBot="1" x14ac:dyDescent="0.35">
      <c r="A34" s="18" t="s">
        <v>69</v>
      </c>
      <c r="B34" s="107">
        <f t="shared" si="0"/>
        <v>45373</v>
      </c>
      <c r="C34" s="109" t="str">
        <f>VLOOKUP(B34,Calendrier!$C$2:$BC$310,14)</f>
        <v/>
      </c>
      <c r="D34" s="109" t="str">
        <f>VLOOKUP(B34,Calendrier!$C$2:$BC$310,30)</f>
        <v/>
      </c>
      <c r="E34" s="109" t="str">
        <f>VLOOKUP(B34,Calendrier!$C$2:$BC$310,30)</f>
        <v/>
      </c>
      <c r="F34" s="109" t="str">
        <f>VLOOKUP(B34,Calendrier!$C$2:$BC$310,33)</f>
        <v/>
      </c>
      <c r="G34" s="109" t="str">
        <f>VLOOKUP(B34,Calendrier!$C$2:$BC$310,42)</f>
        <v/>
      </c>
      <c r="H34" s="109" t="str">
        <f>VLOOKUP(B34,Calendrier!$C$2:$BC$310,36)</f>
        <v/>
      </c>
      <c r="I34" s="109" t="str">
        <f>VLOOKUP(B34,Calendrier!$C$2:$BC$310,39)</f>
        <v/>
      </c>
      <c r="J34" s="109" t="str">
        <f>VLOOKUP(B34,Calendrier!$C$2:$BC$310,17)</f>
        <v/>
      </c>
      <c r="K34" s="109" t="str">
        <f>VLOOKUP(B34,Calendrier!$C$2:$BC$310,11)</f>
        <v/>
      </c>
      <c r="L34" s="109" t="str">
        <f>VLOOKUP(B34,Calendrier!$C$2:$BC$310,27)</f>
        <v/>
      </c>
    </row>
    <row r="35" spans="1:12" ht="15" thickBot="1" x14ac:dyDescent="0.35">
      <c r="A35" s="18" t="s">
        <v>69</v>
      </c>
      <c r="B35" s="107">
        <f t="shared" si="0"/>
        <v>45380</v>
      </c>
      <c r="C35" s="109" t="str">
        <f>VLOOKUP(B35,Calendrier!$C$2:$BC$310,14)</f>
        <v/>
      </c>
      <c r="D35" s="109" t="str">
        <f>VLOOKUP(B35,Calendrier!$C$2:$BC$310,30)</f>
        <v/>
      </c>
      <c r="E35" s="109" t="str">
        <f>VLOOKUP(B35,Calendrier!$C$2:$BC$310,30)</f>
        <v/>
      </c>
      <c r="F35" s="109" t="str">
        <f>VLOOKUP(B35,Calendrier!$C$2:$BC$310,33)</f>
        <v/>
      </c>
      <c r="G35" s="109" t="str">
        <f>VLOOKUP(B35,Calendrier!$C$2:$BC$310,42)</f>
        <v/>
      </c>
      <c r="H35" s="109" t="str">
        <f>VLOOKUP(B35,Calendrier!$C$2:$BC$310,36)</f>
        <v/>
      </c>
      <c r="I35" s="109" t="str">
        <f>VLOOKUP(B35,Calendrier!$C$2:$BC$310,39)</f>
        <v/>
      </c>
      <c r="J35" s="109" t="str">
        <f>VLOOKUP(B35,Calendrier!$C$2:$BC$310,17)</f>
        <v/>
      </c>
      <c r="K35" s="109" t="str">
        <f>VLOOKUP(B35,Calendrier!$C$2:$BC$310,11)</f>
        <v/>
      </c>
      <c r="L35" s="109" t="str">
        <f>VLOOKUP(B35,Calendrier!$C$2:$BC$310,27)</f>
        <v/>
      </c>
    </row>
    <row r="36" spans="1:12" ht="15" thickBot="1" x14ac:dyDescent="0.35">
      <c r="A36" s="8" t="s">
        <v>69</v>
      </c>
      <c r="B36" s="108">
        <f t="shared" si="0"/>
        <v>45387</v>
      </c>
      <c r="C36" s="105" t="str">
        <f>VLOOKUP(B36,Calendrier!$C$2:$BC$310,14)</f>
        <v/>
      </c>
      <c r="D36" s="105" t="str">
        <f>VLOOKUP(B36,Calendrier!$C$2:$BC$310,30)</f>
        <v/>
      </c>
      <c r="E36" s="105" t="str">
        <f>VLOOKUP(B36,Calendrier!$C$2:$BC$310,30)</f>
        <v/>
      </c>
      <c r="F36" s="105" t="str">
        <f>VLOOKUP(B36,Calendrier!$C$2:$BC$310,33)</f>
        <v/>
      </c>
      <c r="G36" s="105" t="str">
        <f>VLOOKUP(B36,Calendrier!$C$2:$BC$310,42)</f>
        <v/>
      </c>
      <c r="H36" s="105" t="str">
        <f>VLOOKUP(B36,Calendrier!$C$2:$BC$310,36)</f>
        <v/>
      </c>
      <c r="I36" s="105" t="str">
        <f>VLOOKUP(B36,Calendrier!$C$2:$BC$310,39)</f>
        <v/>
      </c>
      <c r="J36" s="105" t="str">
        <f>VLOOKUP(B36,Calendrier!$C$2:$BC$310,17)</f>
        <v/>
      </c>
      <c r="K36" s="105" t="str">
        <f>VLOOKUP(B36,Calendrier!$C$2:$BC$310,11)</f>
        <v/>
      </c>
      <c r="L36" s="105" t="str">
        <f>VLOOKUP(B36,Calendrier!$C$2:$BC$310,27)</f>
        <v/>
      </c>
    </row>
    <row r="37" spans="1:12" ht="15" thickBot="1" x14ac:dyDescent="0.35">
      <c r="A37" s="8" t="s">
        <v>69</v>
      </c>
      <c r="B37" s="108">
        <f t="shared" si="0"/>
        <v>45394</v>
      </c>
      <c r="C37" s="105">
        <v>1</v>
      </c>
      <c r="D37" s="105" t="str">
        <f>VLOOKUP(A37,Calendrier!$C$2:$BC$310,30)</f>
        <v>T</v>
      </c>
      <c r="E37" s="105">
        <f>VLOOKUP(B37,Calendrier!$C$2:$BC$310,30)</f>
        <v>0</v>
      </c>
      <c r="F37" s="105">
        <f>VLOOKUP(B37,Calendrier!$C$2:$BC$310,33)</f>
        <v>0</v>
      </c>
      <c r="G37" s="105">
        <f>VLOOKUP(B37,Calendrier!$C$2:$BC$310,42)</f>
        <v>0</v>
      </c>
      <c r="H37" s="105" t="str">
        <f>VLOOKUP(B37,Calendrier!$C$2:$BC$310,36)</f>
        <v/>
      </c>
      <c r="I37" s="105">
        <f>VLOOKUP(B37,Calendrier!$C$2:$BC$310,39)</f>
        <v>0</v>
      </c>
      <c r="J37" s="105">
        <v>3</v>
      </c>
      <c r="K37" s="105" t="str">
        <f>VLOOKUP(B37,Calendrier!$C$2:$BC$310,11)</f>
        <v/>
      </c>
      <c r="L37" s="105">
        <f>VLOOKUP(B37,Calendrier!$C$2:$BC$310,27)</f>
        <v>0</v>
      </c>
    </row>
    <row r="38" spans="1:12" ht="15" thickBot="1" x14ac:dyDescent="0.35">
      <c r="A38" s="8" t="s">
        <v>69</v>
      </c>
      <c r="B38" s="108">
        <f t="shared" si="0"/>
        <v>45401</v>
      </c>
      <c r="C38" s="105" t="str">
        <f>VLOOKUP(B38,Calendrier!$C$2:$BC$310,14)</f>
        <v/>
      </c>
      <c r="D38" s="105">
        <f>VLOOKUP(B38,Calendrier!$C$2:$BC$310,30)</f>
        <v>0</v>
      </c>
      <c r="E38" s="105">
        <f>VLOOKUP(B38,Calendrier!$C$2:$BC$310,30)</f>
        <v>0</v>
      </c>
      <c r="F38" s="105">
        <f>VLOOKUP(B38,Calendrier!$C$2:$BC$310,33)</f>
        <v>0</v>
      </c>
      <c r="G38" s="105">
        <f>VLOOKUP(B38,Calendrier!$C$2:$BC$310,42)</f>
        <v>0</v>
      </c>
      <c r="H38" s="105" t="str">
        <f>VLOOKUP(B38,Calendrier!$C$2:$BC$310,36)</f>
        <v/>
      </c>
      <c r="I38" s="105">
        <f>VLOOKUP(B38,Calendrier!$C$2:$BC$310,39)</f>
        <v>0</v>
      </c>
      <c r="J38" s="105" t="str">
        <f>VLOOKUP(B38,Calendrier!$C$2:$BC$310,17)</f>
        <v/>
      </c>
      <c r="K38" s="105" t="str">
        <f>VLOOKUP(B38,Calendrier!$C$2:$BC$310,11)</f>
        <v/>
      </c>
      <c r="L38" s="105">
        <f>VLOOKUP(B38,Calendrier!$C$2:$BC$310,27)</f>
        <v>0</v>
      </c>
    </row>
    <row r="39" spans="1:12" ht="15" thickBot="1" x14ac:dyDescent="0.35">
      <c r="A39" s="8" t="s">
        <v>69</v>
      </c>
      <c r="B39" s="108">
        <f t="shared" si="0"/>
        <v>45408</v>
      </c>
      <c r="C39" s="105" t="str">
        <f>VLOOKUP(B39,Calendrier!$C$2:$BC$310,14)</f>
        <v/>
      </c>
      <c r="D39" s="105">
        <f>VLOOKUP(B39,Calendrier!$C$2:$BC$310,30)</f>
        <v>0</v>
      </c>
      <c r="E39" s="105">
        <f>VLOOKUP(B39,Calendrier!$C$2:$BC$310,30)</f>
        <v>0</v>
      </c>
      <c r="F39" s="105">
        <f>VLOOKUP(B39,Calendrier!$C$2:$BC$310,33)</f>
        <v>0</v>
      </c>
      <c r="G39" s="105">
        <f>VLOOKUP(B39,Calendrier!$C$2:$BC$310,42)</f>
        <v>0</v>
      </c>
      <c r="H39" s="105" t="str">
        <f>VLOOKUP(B39,Calendrier!$C$2:$BC$310,36)</f>
        <v/>
      </c>
      <c r="I39" s="105">
        <f>VLOOKUP(B39,Calendrier!$C$2:$BC$310,39)</f>
        <v>0</v>
      </c>
      <c r="J39" s="105" t="str">
        <f>VLOOKUP(B39,Calendrier!$C$2:$BC$310,17)</f>
        <v/>
      </c>
      <c r="K39" s="105" t="str">
        <f>VLOOKUP(B39,Calendrier!$C$2:$BC$310,11)</f>
        <v/>
      </c>
      <c r="L39" s="105">
        <f>VLOOKUP(B39,Calendrier!$C$2:$BC$310,27)</f>
        <v>0</v>
      </c>
    </row>
    <row r="40" spans="1:12" ht="15" hidden="1" thickBot="1" x14ac:dyDescent="0.35">
      <c r="A40" s="18" t="s">
        <v>69</v>
      </c>
      <c r="B40" s="19">
        <f t="shared" ref="B40:B43" si="1">B39+7</f>
        <v>45415</v>
      </c>
      <c r="C40" s="109" t="str">
        <f>VLOOKUP(B40,Calendrier!$C$2:$BC$310,14)</f>
        <v/>
      </c>
      <c r="D40" s="20">
        <f>VLOOKUP(B40,Calendrier!$C$2:$BC$310,30)</f>
        <v>0</v>
      </c>
      <c r="E40" s="20"/>
      <c r="F40" s="20">
        <f>VLOOKUP(B40,Calendrier!$C$2:$BC$310,33)</f>
        <v>0</v>
      </c>
      <c r="G40" s="20"/>
      <c r="H40" s="20"/>
      <c r="I40" s="20" t="str">
        <f>VLOOKUP(B40,Calendrier!$C$2:$BC$310,36)</f>
        <v/>
      </c>
      <c r="J40" s="20" t="str">
        <f>VLOOKUP(B40,Calendrier!$C$2:$BC$310,17)</f>
        <v/>
      </c>
      <c r="K40" s="20" t="str">
        <f>VLOOKUP(B40,Calendrier!$C$2:$BC$310,11)</f>
        <v/>
      </c>
      <c r="L40" s="20">
        <f>VLOOKUP(B40,Calendrier!$C$2:$BC$310,27)</f>
        <v>0</v>
      </c>
    </row>
    <row r="41" spans="1:12" ht="15" hidden="1" thickBot="1" x14ac:dyDescent="0.35">
      <c r="A41" s="18" t="s">
        <v>69</v>
      </c>
      <c r="B41" s="19">
        <f t="shared" si="1"/>
        <v>45422</v>
      </c>
      <c r="C41" s="109" t="str">
        <f>VLOOKUP(B41,Calendrier!$C$2:$BC$310,14)</f>
        <v/>
      </c>
      <c r="D41" s="20">
        <f>VLOOKUP(B41,Calendrier!$C$2:$BC$310,30)</f>
        <v>0</v>
      </c>
      <c r="E41" s="20"/>
      <c r="F41" s="20">
        <f>VLOOKUP(B41,Calendrier!$C$2:$BC$310,33)</f>
        <v>0</v>
      </c>
      <c r="G41" s="20"/>
      <c r="H41" s="20"/>
      <c r="I41" s="20" t="str">
        <f>VLOOKUP(B41,Calendrier!$C$2:$BC$310,36)</f>
        <v/>
      </c>
      <c r="J41" s="20" t="str">
        <f>VLOOKUP(B41,Calendrier!$C$2:$BC$310,17)</f>
        <v/>
      </c>
      <c r="K41" s="20" t="str">
        <f>VLOOKUP(B41,Calendrier!$C$2:$BC$310,11)</f>
        <v/>
      </c>
      <c r="L41" s="20">
        <f>VLOOKUP(B41,Calendrier!$C$2:$BC$310,27)</f>
        <v>0</v>
      </c>
    </row>
    <row r="42" spans="1:12" ht="15" hidden="1" thickBot="1" x14ac:dyDescent="0.35">
      <c r="A42" s="18" t="s">
        <v>69</v>
      </c>
      <c r="B42" s="19">
        <f t="shared" si="1"/>
        <v>45429</v>
      </c>
      <c r="C42" s="109" t="str">
        <f>VLOOKUP(B42,Calendrier!$C$2:$BC$310,14)</f>
        <v/>
      </c>
      <c r="D42" s="20">
        <f>VLOOKUP(B42,Calendrier!$C$2:$BC$310,30)</f>
        <v>0</v>
      </c>
      <c r="E42" s="20"/>
      <c r="F42" s="20"/>
      <c r="G42" s="20"/>
      <c r="H42" s="20"/>
      <c r="I42" s="20" t="str">
        <f>VLOOKUP(B42,Calendrier!$C$2:$BC$310,36)</f>
        <v/>
      </c>
      <c r="J42" s="20" t="str">
        <f>VLOOKUP(B42,Calendrier!$C$2:$BC$310,17)</f>
        <v/>
      </c>
      <c r="K42" s="20" t="str">
        <f>VLOOKUP(B42,Calendrier!$C$2:$BC$310,11)</f>
        <v/>
      </c>
      <c r="L42" s="20">
        <f>VLOOKUP(B42,Calendrier!$C$2:$BC$310,27)</f>
        <v>0</v>
      </c>
    </row>
    <row r="43" spans="1:12" ht="15" hidden="1" thickBot="1" x14ac:dyDescent="0.35">
      <c r="A43" s="18" t="s">
        <v>69</v>
      </c>
      <c r="B43" s="19">
        <f t="shared" si="1"/>
        <v>45436</v>
      </c>
      <c r="C43" s="109" t="str">
        <f>VLOOKUP(B43,Calendrier!$C$2:$BC$310,14)</f>
        <v/>
      </c>
      <c r="D43" s="20">
        <f>VLOOKUP(B43,Calendrier!$C$2:$BC$310,30)</f>
        <v>0</v>
      </c>
      <c r="E43" s="20"/>
      <c r="F43" s="20"/>
      <c r="G43" s="20"/>
      <c r="H43" s="20"/>
      <c r="I43" s="20" t="str">
        <f>VLOOKUP(B43,Calendrier!$C$2:$BC$310,36)</f>
        <v/>
      </c>
      <c r="J43" s="20" t="str">
        <f>VLOOKUP(B43,Calendrier!$C$2:$BC$310,17)</f>
        <v/>
      </c>
      <c r="K43" s="20" t="str">
        <f>VLOOKUP(B43,Calendrier!$C$2:$BC$310,11)</f>
        <v/>
      </c>
      <c r="L43" s="20">
        <f>VLOOKUP(B43,Calendrier!$C$2:$BC$310,27)</f>
        <v>0</v>
      </c>
    </row>
    <row r="45" spans="1:12" x14ac:dyDescent="0.3">
      <c r="A45" s="101" t="s">
        <v>70</v>
      </c>
      <c r="C45" s="3">
        <f>COUNTIF(C5:C43,1)</f>
        <v>11</v>
      </c>
      <c r="D45" s="3">
        <f t="shared" ref="D45:E45" si="2">COUNTIF(D5:D43,1)</f>
        <v>0</v>
      </c>
      <c r="E45" s="3">
        <f t="shared" si="2"/>
        <v>0</v>
      </c>
      <c r="F45" s="3">
        <f t="shared" ref="F45:I45" si="3">COUNTIF(F5:F43,1)</f>
        <v>0</v>
      </c>
      <c r="G45" s="3">
        <f t="shared" ref="G45" si="4">COUNTIF(G5:G43,1)</f>
        <v>0</v>
      </c>
      <c r="H45" s="3">
        <f t="shared" ref="H45" si="5">COUNTIF(H5:H43,1)</f>
        <v>0</v>
      </c>
      <c r="I45" s="3">
        <f t="shared" si="3"/>
        <v>0</v>
      </c>
      <c r="J45" s="3">
        <f t="shared" ref="J45" si="6">COUNTIF(J5:J43,1)</f>
        <v>0</v>
      </c>
      <c r="K45" s="3">
        <f t="shared" ref="K45:L45" si="7">COUNTIF(K5:K43,1)</f>
        <v>0</v>
      </c>
      <c r="L45" s="3">
        <f t="shared" si="7"/>
        <v>0</v>
      </c>
    </row>
    <row r="46" spans="1:12" x14ac:dyDescent="0.3">
      <c r="A46" s="101" t="s">
        <v>71</v>
      </c>
      <c r="C46" s="3">
        <f>COUNTIF(C5:C43,2)</f>
        <v>0</v>
      </c>
      <c r="D46" s="3">
        <f t="shared" ref="D46:E46" si="8">COUNTIF(D5:D43,2)</f>
        <v>0</v>
      </c>
      <c r="E46" s="3">
        <f t="shared" si="8"/>
        <v>0</v>
      </c>
      <c r="F46" s="3">
        <f t="shared" ref="F46:L46" si="9">COUNTIF(F5:F43,2)</f>
        <v>0</v>
      </c>
      <c r="G46" s="3">
        <f t="shared" ref="G46" si="10">COUNTIF(G5:G43,2)</f>
        <v>0</v>
      </c>
      <c r="H46" s="3">
        <f t="shared" ref="H46" si="11">COUNTIF(H5:H43,2)</f>
        <v>9</v>
      </c>
      <c r="I46" s="3">
        <f t="shared" si="9"/>
        <v>0</v>
      </c>
      <c r="J46" s="3">
        <f t="shared" ref="J46" si="12">COUNTIF(J5:J43,2)</f>
        <v>0</v>
      </c>
      <c r="K46" s="3">
        <f t="shared" si="9"/>
        <v>0</v>
      </c>
      <c r="L46" s="3">
        <f t="shared" si="9"/>
        <v>0</v>
      </c>
    </row>
    <row r="47" spans="1:12" x14ac:dyDescent="0.3">
      <c r="A47" s="101" t="s">
        <v>72</v>
      </c>
      <c r="C47" s="3">
        <f>COUNTIF(C5:C43,3)</f>
        <v>0</v>
      </c>
      <c r="D47" s="3">
        <f t="shared" ref="D47:E47" si="13">COUNTIF(D5:D43,3)</f>
        <v>0</v>
      </c>
      <c r="E47" s="3">
        <f t="shared" si="13"/>
        <v>0</v>
      </c>
      <c r="F47" s="3">
        <f t="shared" ref="F47:L47" si="14">COUNTIF(F5:F43,3)</f>
        <v>0</v>
      </c>
      <c r="G47" s="3">
        <f t="shared" ref="G47" si="15">COUNTIF(G5:G43,3)</f>
        <v>0</v>
      </c>
      <c r="H47" s="3">
        <f t="shared" ref="H47" si="16">COUNTIF(H5:H43,3)</f>
        <v>0</v>
      </c>
      <c r="I47" s="3">
        <f t="shared" si="14"/>
        <v>0</v>
      </c>
      <c r="J47" s="3">
        <f t="shared" ref="J47" si="17">COUNTIF(J5:J43,3)</f>
        <v>11</v>
      </c>
      <c r="K47" s="3">
        <f t="shared" si="14"/>
        <v>0</v>
      </c>
      <c r="L47" s="3">
        <f t="shared" si="14"/>
        <v>10</v>
      </c>
    </row>
    <row r="48" spans="1:12" x14ac:dyDescent="0.3">
      <c r="B48" s="103" t="s">
        <v>73</v>
      </c>
      <c r="C48" s="102">
        <f>SUM(C45:C47)</f>
        <v>11</v>
      </c>
      <c r="D48" s="102">
        <f t="shared" ref="D48:E48" si="18">SUM(D45:D47)</f>
        <v>0</v>
      </c>
      <c r="E48" s="102">
        <f t="shared" si="18"/>
        <v>0</v>
      </c>
      <c r="F48" s="102">
        <f t="shared" ref="F48:L48" si="19">SUM(F45:F47)</f>
        <v>0</v>
      </c>
      <c r="G48" s="102">
        <f t="shared" ref="G48" si="20">SUM(G45:G47)</f>
        <v>0</v>
      </c>
      <c r="H48" s="102">
        <f t="shared" ref="H48" si="21">SUM(H45:H47)</f>
        <v>9</v>
      </c>
      <c r="I48" s="102">
        <f t="shared" si="19"/>
        <v>0</v>
      </c>
      <c r="J48" s="102">
        <f t="shared" ref="J48" si="22">SUM(J45:J47)</f>
        <v>11</v>
      </c>
      <c r="K48" s="102">
        <f t="shared" si="19"/>
        <v>0</v>
      </c>
      <c r="L48" s="102">
        <f t="shared" si="19"/>
        <v>10</v>
      </c>
    </row>
    <row r="50" spans="3:4" x14ac:dyDescent="0.3">
      <c r="C50" s="438"/>
      <c r="D50" s="438"/>
    </row>
  </sheetData>
  <mergeCells count="4">
    <mergeCell ref="A2:B2"/>
    <mergeCell ref="A3:B3"/>
    <mergeCell ref="A1:B1"/>
    <mergeCell ref="C50:D5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&amp;L&amp;"-,Gras"&amp;UCalendrier Matches du vendredi&amp;C&amp;"-,Gras"&amp;UAXISGUIBERTIN&amp;R&amp;"-,Gras"&amp;U2022-2023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0000"/>
  </sheetPr>
  <dimension ref="A1:F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2" sqref="I12"/>
    </sheetView>
  </sheetViews>
  <sheetFormatPr baseColWidth="10" defaultColWidth="11.44140625" defaultRowHeight="14.4" x14ac:dyDescent="0.3"/>
  <cols>
    <col min="2" max="2" width="8.44140625" bestFit="1" customWidth="1"/>
    <col min="3" max="3" width="13.44140625" customWidth="1"/>
    <col min="4" max="4" width="12.88671875" bestFit="1" customWidth="1"/>
    <col min="5" max="5" width="4.5546875" customWidth="1"/>
    <col min="6" max="6" width="12.88671875" style="3" bestFit="1" customWidth="1"/>
  </cols>
  <sheetData>
    <row r="1" spans="1:6" x14ac:dyDescent="0.3">
      <c r="A1" s="437" t="s">
        <v>55</v>
      </c>
      <c r="B1" s="437"/>
      <c r="C1" s="12" t="s">
        <v>74</v>
      </c>
      <c r="D1" s="12" t="s">
        <v>75</v>
      </c>
      <c r="F1" s="12" t="s">
        <v>75</v>
      </c>
    </row>
    <row r="2" spans="1:6" x14ac:dyDescent="0.3">
      <c r="A2" s="437" t="s">
        <v>62</v>
      </c>
      <c r="B2" s="437"/>
      <c r="C2" s="12"/>
      <c r="D2" s="12" t="s">
        <v>76</v>
      </c>
      <c r="F2" s="12" t="s">
        <v>76</v>
      </c>
    </row>
    <row r="3" spans="1:6" x14ac:dyDescent="0.3">
      <c r="A3" s="437" t="s">
        <v>65</v>
      </c>
      <c r="B3" s="437"/>
      <c r="C3" s="12"/>
      <c r="D3" s="12" t="s">
        <v>67</v>
      </c>
      <c r="F3" s="12" t="s">
        <v>77</v>
      </c>
    </row>
    <row r="4" spans="1:6" ht="15" thickBot="1" x14ac:dyDescent="0.35">
      <c r="A4" s="11" t="s">
        <v>12</v>
      </c>
      <c r="B4" s="10" t="s">
        <v>13</v>
      </c>
      <c r="C4" s="12" t="s">
        <v>68</v>
      </c>
      <c r="D4" s="12" t="s">
        <v>68</v>
      </c>
      <c r="F4" s="12" t="s">
        <v>78</v>
      </c>
    </row>
    <row r="5" spans="1:6" ht="15" thickBot="1" x14ac:dyDescent="0.35">
      <c r="A5" s="18" t="s">
        <v>79</v>
      </c>
      <c r="B5" s="107">
        <v>44442</v>
      </c>
      <c r="C5" s="109" t="e">
        <f>VLOOKUP(B5,Calendrier!$C$2:$BC$310,45)</f>
        <v>#N/A</v>
      </c>
      <c r="D5" s="109" t="e">
        <f>VLOOKUP(B5,Calendrier!$C$2:$BC$310,8)</f>
        <v>#N/A</v>
      </c>
      <c r="F5" s="109" t="e">
        <f>IF(D5=123,"Salle Judo","")</f>
        <v>#N/A</v>
      </c>
    </row>
    <row r="6" spans="1:6" ht="15" thickBot="1" x14ac:dyDescent="0.35">
      <c r="A6" s="18" t="s">
        <v>79</v>
      </c>
      <c r="B6" s="107">
        <f>B5+7</f>
        <v>44449</v>
      </c>
      <c r="C6" s="109" t="e">
        <f>VLOOKUP(B6,Calendrier!$C$2:$BC$310,45)</f>
        <v>#N/A</v>
      </c>
      <c r="D6" s="109" t="e">
        <f>VLOOKUP(B6,Calendrier!$C$2:$BC$310,8)</f>
        <v>#N/A</v>
      </c>
      <c r="F6" s="109" t="e">
        <f t="shared" ref="F6:F43" si="0">IF(D6=123,"Salle Judo","")</f>
        <v>#N/A</v>
      </c>
    </row>
    <row r="7" spans="1:6" ht="15" thickBot="1" x14ac:dyDescent="0.35">
      <c r="A7" s="18" t="s">
        <v>79</v>
      </c>
      <c r="B7" s="107">
        <f t="shared" ref="B7:B43" si="1">B6+7</f>
        <v>44456</v>
      </c>
      <c r="C7" s="109" t="e">
        <f>VLOOKUP(B7,Calendrier!$C$2:$BC$310,45)</f>
        <v>#N/A</v>
      </c>
      <c r="D7" s="109" t="e">
        <f>VLOOKUP(B7,Calendrier!$C$2:$BC$310,8)</f>
        <v>#N/A</v>
      </c>
      <c r="F7" s="109" t="e">
        <f t="shared" si="0"/>
        <v>#N/A</v>
      </c>
    </row>
    <row r="8" spans="1:6" ht="15" thickBot="1" x14ac:dyDescent="0.35">
      <c r="A8" s="18" t="s">
        <v>79</v>
      </c>
      <c r="B8" s="107">
        <f t="shared" si="1"/>
        <v>44463</v>
      </c>
      <c r="C8" s="109" t="e">
        <f>VLOOKUP(B8,Calendrier!$C$2:$BC$310,45)</f>
        <v>#N/A</v>
      </c>
      <c r="D8" s="109" t="e">
        <f>VLOOKUP(B8,Calendrier!$C$2:$BC$310,8)</f>
        <v>#N/A</v>
      </c>
      <c r="F8" s="109" t="e">
        <f t="shared" si="0"/>
        <v>#N/A</v>
      </c>
    </row>
    <row r="9" spans="1:6" ht="15" thickBot="1" x14ac:dyDescent="0.35">
      <c r="A9" s="8" t="s">
        <v>79</v>
      </c>
      <c r="B9" s="108">
        <f t="shared" si="1"/>
        <v>44470</v>
      </c>
      <c r="C9" s="105" t="e">
        <f>VLOOKUP(B9,Calendrier!$C$2:$BC$310,45)</f>
        <v>#N/A</v>
      </c>
      <c r="D9" s="105" t="e">
        <f>VLOOKUP(B9,Calendrier!$C$2:$BC$310,8)</f>
        <v>#N/A</v>
      </c>
      <c r="F9" s="105" t="e">
        <f t="shared" si="0"/>
        <v>#N/A</v>
      </c>
    </row>
    <row r="10" spans="1:6" ht="15" thickBot="1" x14ac:dyDescent="0.35">
      <c r="A10" s="8" t="s">
        <v>79</v>
      </c>
      <c r="B10" s="108">
        <f t="shared" si="1"/>
        <v>44477</v>
      </c>
      <c r="C10" s="105" t="e">
        <f>VLOOKUP(B10,Calendrier!$C$2:$BC$310,45)</f>
        <v>#N/A</v>
      </c>
      <c r="D10" s="105" t="e">
        <f>VLOOKUP(B10,Calendrier!$C$2:$BC$310,8)</f>
        <v>#N/A</v>
      </c>
      <c r="F10" s="105" t="e">
        <f t="shared" si="0"/>
        <v>#N/A</v>
      </c>
    </row>
    <row r="11" spans="1:6" ht="15" thickBot="1" x14ac:dyDescent="0.35">
      <c r="A11" s="8" t="s">
        <v>79</v>
      </c>
      <c r="B11" s="108">
        <f t="shared" si="1"/>
        <v>44484</v>
      </c>
      <c r="C11" s="105" t="e">
        <f>VLOOKUP(B11,Calendrier!$C$2:$BC$310,45)</f>
        <v>#N/A</v>
      </c>
      <c r="D11" s="105" t="e">
        <f>VLOOKUP(B11,Calendrier!$C$2:$BC$310,8)</f>
        <v>#N/A</v>
      </c>
      <c r="F11" s="105" t="e">
        <f t="shared" si="0"/>
        <v>#N/A</v>
      </c>
    </row>
    <row r="12" spans="1:6" ht="15" thickBot="1" x14ac:dyDescent="0.35">
      <c r="A12" s="8" t="s">
        <v>79</v>
      </c>
      <c r="B12" s="108">
        <f t="shared" si="1"/>
        <v>44491</v>
      </c>
      <c r="C12" s="105" t="e">
        <f>VLOOKUP(B12,Calendrier!$C$2:$BC$310,45)</f>
        <v>#N/A</v>
      </c>
      <c r="D12" s="105" t="e">
        <f>VLOOKUP(B12,Calendrier!$C$2:$BC$310,8)</f>
        <v>#N/A</v>
      </c>
      <c r="F12" s="105" t="e">
        <f t="shared" si="0"/>
        <v>#N/A</v>
      </c>
    </row>
    <row r="13" spans="1:6" ht="15" thickBot="1" x14ac:dyDescent="0.35">
      <c r="A13" s="8" t="s">
        <v>79</v>
      </c>
      <c r="B13" s="108">
        <f t="shared" si="1"/>
        <v>44498</v>
      </c>
      <c r="C13" s="105" t="e">
        <f>VLOOKUP(B13,Calendrier!$C$2:$BC$310,45)</f>
        <v>#N/A</v>
      </c>
      <c r="D13" s="105" t="e">
        <f>VLOOKUP(B13,Calendrier!$C$2:$BC$310,8)</f>
        <v>#N/A</v>
      </c>
      <c r="F13" s="105" t="e">
        <f t="shared" si="0"/>
        <v>#N/A</v>
      </c>
    </row>
    <row r="14" spans="1:6" ht="15" thickBot="1" x14ac:dyDescent="0.35">
      <c r="A14" s="18" t="s">
        <v>79</v>
      </c>
      <c r="B14" s="107">
        <f t="shared" si="1"/>
        <v>44505</v>
      </c>
      <c r="C14" s="109" t="e">
        <f>VLOOKUP(B14,Calendrier!$C$2:$BC$310,45)</f>
        <v>#N/A</v>
      </c>
      <c r="D14" s="109" t="e">
        <f>VLOOKUP(B14,Calendrier!$C$2:$BC$310,8)</f>
        <v>#N/A</v>
      </c>
      <c r="F14" s="109" t="e">
        <f t="shared" si="0"/>
        <v>#N/A</v>
      </c>
    </row>
    <row r="15" spans="1:6" ht="15" thickBot="1" x14ac:dyDescent="0.35">
      <c r="A15" s="18" t="s">
        <v>79</v>
      </c>
      <c r="B15" s="107">
        <f t="shared" si="1"/>
        <v>44512</v>
      </c>
      <c r="C15" s="109" t="e">
        <f>VLOOKUP(B15,Calendrier!$C$2:$BC$310,45)</f>
        <v>#N/A</v>
      </c>
      <c r="D15" s="109" t="e">
        <f>VLOOKUP(B15,Calendrier!$C$2:$BC$310,8)</f>
        <v>#N/A</v>
      </c>
      <c r="F15" s="109" t="e">
        <f t="shared" si="0"/>
        <v>#N/A</v>
      </c>
    </row>
    <row r="16" spans="1:6" ht="15" thickBot="1" x14ac:dyDescent="0.35">
      <c r="A16" s="18" t="s">
        <v>79</v>
      </c>
      <c r="B16" s="107">
        <f t="shared" si="1"/>
        <v>44519</v>
      </c>
      <c r="C16" s="109" t="e">
        <f>VLOOKUP(B16,Calendrier!$C$2:$BC$310,45)</f>
        <v>#N/A</v>
      </c>
      <c r="D16" s="109" t="e">
        <f>VLOOKUP(B16,Calendrier!$C$2:$BC$310,8)</f>
        <v>#N/A</v>
      </c>
      <c r="F16" s="109" t="e">
        <f t="shared" si="0"/>
        <v>#N/A</v>
      </c>
    </row>
    <row r="17" spans="1:6" ht="15" thickBot="1" x14ac:dyDescent="0.35">
      <c r="A17" s="18" t="s">
        <v>79</v>
      </c>
      <c r="B17" s="107">
        <f t="shared" si="1"/>
        <v>44526</v>
      </c>
      <c r="C17" s="109" t="e">
        <f>VLOOKUP(B17,Calendrier!$C$2:$BC$310,45)</f>
        <v>#N/A</v>
      </c>
      <c r="D17" s="109" t="e">
        <f>VLOOKUP(B17,Calendrier!$C$2:$BC$310,8)</f>
        <v>#N/A</v>
      </c>
      <c r="F17" s="109" t="e">
        <f t="shared" si="0"/>
        <v>#N/A</v>
      </c>
    </row>
    <row r="18" spans="1:6" ht="15" thickBot="1" x14ac:dyDescent="0.35">
      <c r="A18" s="8" t="s">
        <v>79</v>
      </c>
      <c r="B18" s="108">
        <f t="shared" si="1"/>
        <v>44533</v>
      </c>
      <c r="C18" s="105" t="e">
        <f>VLOOKUP(B18,Calendrier!$C$2:$BC$310,45)</f>
        <v>#N/A</v>
      </c>
      <c r="D18" s="105" t="e">
        <f>VLOOKUP(B18,Calendrier!$C$2:$BC$310,8)</f>
        <v>#N/A</v>
      </c>
      <c r="F18" s="105" t="e">
        <f t="shared" si="0"/>
        <v>#N/A</v>
      </c>
    </row>
    <row r="19" spans="1:6" ht="15" thickBot="1" x14ac:dyDescent="0.35">
      <c r="A19" s="8" t="s">
        <v>79</v>
      </c>
      <c r="B19" s="108">
        <f t="shared" si="1"/>
        <v>44540</v>
      </c>
      <c r="C19" s="105" t="e">
        <f>VLOOKUP(B19,Calendrier!$C$2:$BC$310,45)</f>
        <v>#N/A</v>
      </c>
      <c r="D19" s="105" t="e">
        <f>VLOOKUP(B19,Calendrier!$C$2:$BC$310,8)</f>
        <v>#N/A</v>
      </c>
      <c r="F19" s="105" t="e">
        <f t="shared" si="0"/>
        <v>#N/A</v>
      </c>
    </row>
    <row r="20" spans="1:6" ht="15" thickBot="1" x14ac:dyDescent="0.35">
      <c r="A20" s="8" t="s">
        <v>79</v>
      </c>
      <c r="B20" s="108">
        <f t="shared" si="1"/>
        <v>44547</v>
      </c>
      <c r="C20" s="105" t="e">
        <f>VLOOKUP(B20,Calendrier!$C$2:$BC$310,45)</f>
        <v>#N/A</v>
      </c>
      <c r="D20" s="105" t="e">
        <f>VLOOKUP(B20,Calendrier!$C$2:$BC$310,8)</f>
        <v>#N/A</v>
      </c>
      <c r="F20" s="105" t="e">
        <f t="shared" si="0"/>
        <v>#N/A</v>
      </c>
    </row>
    <row r="21" spans="1:6" ht="15" thickBot="1" x14ac:dyDescent="0.35">
      <c r="A21" s="8" t="s">
        <v>79</v>
      </c>
      <c r="B21" s="108">
        <f t="shared" si="1"/>
        <v>44554</v>
      </c>
      <c r="C21" s="105" t="e">
        <f>VLOOKUP(B21,Calendrier!$C$2:$BC$310,45)</f>
        <v>#N/A</v>
      </c>
      <c r="D21" s="105" t="e">
        <f>VLOOKUP(B21,Calendrier!$C$2:$BC$310,8)</f>
        <v>#N/A</v>
      </c>
      <c r="F21" s="105" t="e">
        <f t="shared" si="0"/>
        <v>#N/A</v>
      </c>
    </row>
    <row r="22" spans="1:6" ht="15" thickBot="1" x14ac:dyDescent="0.35">
      <c r="A22" s="18" t="s">
        <v>79</v>
      </c>
      <c r="B22" s="107">
        <f t="shared" si="1"/>
        <v>44561</v>
      </c>
      <c r="C22" s="109" t="e">
        <f>VLOOKUP(B22,Calendrier!$C$2:$BC$310,45)</f>
        <v>#N/A</v>
      </c>
      <c r="D22" s="109" t="e">
        <f>VLOOKUP(B22,Calendrier!$C$2:$BC$310,8)</f>
        <v>#N/A</v>
      </c>
      <c r="F22" s="109" t="e">
        <f t="shared" si="0"/>
        <v>#N/A</v>
      </c>
    </row>
    <row r="23" spans="1:6" ht="15" thickBot="1" x14ac:dyDescent="0.35">
      <c r="A23" s="18" t="s">
        <v>79</v>
      </c>
      <c r="B23" s="107">
        <f t="shared" si="1"/>
        <v>44568</v>
      </c>
      <c r="C23" s="109" t="e">
        <f>VLOOKUP(B23,Calendrier!$C$2:$BC$310,45)</f>
        <v>#N/A</v>
      </c>
      <c r="D23" s="109" t="e">
        <f>VLOOKUP(B23,Calendrier!$C$2:$BC$310,8)</f>
        <v>#N/A</v>
      </c>
      <c r="F23" s="109" t="e">
        <f t="shared" si="0"/>
        <v>#N/A</v>
      </c>
    </row>
    <row r="24" spans="1:6" ht="15" thickBot="1" x14ac:dyDescent="0.35">
      <c r="A24" s="18" t="s">
        <v>79</v>
      </c>
      <c r="B24" s="107">
        <f t="shared" si="1"/>
        <v>44575</v>
      </c>
      <c r="C24" s="109" t="e">
        <f>VLOOKUP(B24,Calendrier!$C$2:$BC$310,45)</f>
        <v>#N/A</v>
      </c>
      <c r="D24" s="109" t="e">
        <f>VLOOKUP(B24,Calendrier!$C$2:$BC$310,8)</f>
        <v>#N/A</v>
      </c>
      <c r="F24" s="109" t="e">
        <f t="shared" si="0"/>
        <v>#N/A</v>
      </c>
    </row>
    <row r="25" spans="1:6" ht="15" thickBot="1" x14ac:dyDescent="0.35">
      <c r="A25" s="18" t="s">
        <v>79</v>
      </c>
      <c r="B25" s="107">
        <f t="shared" si="1"/>
        <v>44582</v>
      </c>
      <c r="C25" s="109" t="e">
        <f>VLOOKUP(B25,Calendrier!$C$2:$BC$310,45)</f>
        <v>#N/A</v>
      </c>
      <c r="D25" s="109" t="e">
        <f>VLOOKUP(B25,Calendrier!$C$2:$BC$310,8)</f>
        <v>#N/A</v>
      </c>
      <c r="F25" s="109" t="e">
        <f t="shared" si="0"/>
        <v>#N/A</v>
      </c>
    </row>
    <row r="26" spans="1:6" ht="15" thickBot="1" x14ac:dyDescent="0.35">
      <c r="A26" s="18" t="s">
        <v>79</v>
      </c>
      <c r="B26" s="107">
        <f t="shared" si="1"/>
        <v>44589</v>
      </c>
      <c r="C26" s="109" t="e">
        <f>VLOOKUP(B26,Calendrier!$C$2:$BC$310,45)</f>
        <v>#N/A</v>
      </c>
      <c r="D26" s="109" t="e">
        <f>VLOOKUP(B26,Calendrier!$C$2:$BC$310,8)</f>
        <v>#N/A</v>
      </c>
      <c r="F26" s="109" t="e">
        <f t="shared" si="0"/>
        <v>#N/A</v>
      </c>
    </row>
    <row r="27" spans="1:6" ht="15" thickBot="1" x14ac:dyDescent="0.35">
      <c r="A27" s="8" t="s">
        <v>79</v>
      </c>
      <c r="B27" s="108">
        <f t="shared" si="1"/>
        <v>44596</v>
      </c>
      <c r="C27" s="105" t="e">
        <f>VLOOKUP(B27,Calendrier!$C$2:$BC$310,45)</f>
        <v>#N/A</v>
      </c>
      <c r="D27" s="105" t="e">
        <f>VLOOKUP(B27,Calendrier!$C$2:$BC$310,8)</f>
        <v>#N/A</v>
      </c>
      <c r="F27" s="105" t="e">
        <f>IF(D27=123,"Salle Judo","")</f>
        <v>#N/A</v>
      </c>
    </row>
    <row r="28" spans="1:6" ht="15" thickBot="1" x14ac:dyDescent="0.35">
      <c r="A28" s="8" t="s">
        <v>79</v>
      </c>
      <c r="B28" s="108">
        <f t="shared" si="1"/>
        <v>44603</v>
      </c>
      <c r="C28" s="105" t="e">
        <f>VLOOKUP(B28,Calendrier!$C$2:$BC$310,45)</f>
        <v>#N/A</v>
      </c>
      <c r="D28" s="105" t="e">
        <f>VLOOKUP(B28,Calendrier!$C$2:$BC$310,8)</f>
        <v>#N/A</v>
      </c>
      <c r="F28" s="105" t="e">
        <f t="shared" si="0"/>
        <v>#N/A</v>
      </c>
    </row>
    <row r="29" spans="1:6" ht="15" thickBot="1" x14ac:dyDescent="0.35">
      <c r="A29" s="8" t="s">
        <v>79</v>
      </c>
      <c r="B29" s="108">
        <f t="shared" si="1"/>
        <v>44610</v>
      </c>
      <c r="C29" s="105" t="e">
        <f>VLOOKUP(B29,Calendrier!$C$2:$BC$310,45)</f>
        <v>#N/A</v>
      </c>
      <c r="D29" s="105" t="e">
        <f>VLOOKUP(B29,Calendrier!$C$2:$BC$310,8)</f>
        <v>#N/A</v>
      </c>
      <c r="F29" s="105" t="e">
        <f t="shared" si="0"/>
        <v>#N/A</v>
      </c>
    </row>
    <row r="30" spans="1:6" ht="15" thickBot="1" x14ac:dyDescent="0.35">
      <c r="A30" s="8" t="s">
        <v>79</v>
      </c>
      <c r="B30" s="108">
        <f t="shared" si="1"/>
        <v>44617</v>
      </c>
      <c r="C30" s="105" t="e">
        <f>VLOOKUP(B30,Calendrier!$C$2:$BC$310,45)</f>
        <v>#N/A</v>
      </c>
      <c r="D30" s="105" t="e">
        <f>VLOOKUP(B30,Calendrier!$C$2:$BC$310,8)</f>
        <v>#N/A</v>
      </c>
      <c r="F30" s="105" t="e">
        <f t="shared" si="0"/>
        <v>#N/A</v>
      </c>
    </row>
    <row r="31" spans="1:6" ht="15" thickBot="1" x14ac:dyDescent="0.35">
      <c r="A31" s="18" t="s">
        <v>79</v>
      </c>
      <c r="B31" s="107">
        <f t="shared" si="1"/>
        <v>44624</v>
      </c>
      <c r="C31" s="109" t="e">
        <f>VLOOKUP(B31,Calendrier!$C$2:$BC$310,45)</f>
        <v>#N/A</v>
      </c>
      <c r="D31" s="109" t="e">
        <f>VLOOKUP(B31,Calendrier!$C$2:$BC$310,8)</f>
        <v>#N/A</v>
      </c>
      <c r="F31" s="109" t="e">
        <f t="shared" si="0"/>
        <v>#N/A</v>
      </c>
    </row>
    <row r="32" spans="1:6" ht="15" thickBot="1" x14ac:dyDescent="0.35">
      <c r="A32" s="18" t="s">
        <v>79</v>
      </c>
      <c r="B32" s="107">
        <f t="shared" si="1"/>
        <v>44631</v>
      </c>
      <c r="C32" s="109" t="e">
        <f>VLOOKUP(B32,Calendrier!$C$2:$BC$310,45)</f>
        <v>#N/A</v>
      </c>
      <c r="D32" s="109" t="e">
        <f>VLOOKUP(B32,Calendrier!$C$2:$BC$310,8)</f>
        <v>#N/A</v>
      </c>
      <c r="F32" s="109" t="e">
        <f t="shared" si="0"/>
        <v>#N/A</v>
      </c>
    </row>
    <row r="33" spans="1:6" ht="15" thickBot="1" x14ac:dyDescent="0.35">
      <c r="A33" s="18" t="s">
        <v>79</v>
      </c>
      <c r="B33" s="107">
        <f t="shared" si="1"/>
        <v>44638</v>
      </c>
      <c r="C33" s="109" t="e">
        <f>VLOOKUP(B33,Calendrier!$C$2:$BC$310,45)</f>
        <v>#N/A</v>
      </c>
      <c r="D33" s="109" t="e">
        <f>VLOOKUP(B33,Calendrier!$C$2:$BC$310,8)</f>
        <v>#N/A</v>
      </c>
      <c r="F33" s="109" t="e">
        <f t="shared" si="0"/>
        <v>#N/A</v>
      </c>
    </row>
    <row r="34" spans="1:6" ht="15" thickBot="1" x14ac:dyDescent="0.35">
      <c r="A34" s="18" t="s">
        <v>79</v>
      </c>
      <c r="B34" s="107">
        <f t="shared" si="1"/>
        <v>44645</v>
      </c>
      <c r="C34" s="109" t="e">
        <f>VLOOKUP(B34,Calendrier!$C$2:$BC$310,45)</f>
        <v>#N/A</v>
      </c>
      <c r="D34" s="109" t="e">
        <f>VLOOKUP(B34,Calendrier!$C$2:$BC$310,8)</f>
        <v>#N/A</v>
      </c>
      <c r="F34" s="109" t="e">
        <f t="shared" si="0"/>
        <v>#N/A</v>
      </c>
    </row>
    <row r="35" spans="1:6" ht="15" thickBot="1" x14ac:dyDescent="0.35">
      <c r="A35" s="8" t="s">
        <v>79</v>
      </c>
      <c r="B35" s="108">
        <f t="shared" si="1"/>
        <v>44652</v>
      </c>
      <c r="C35" s="105" t="e">
        <f>VLOOKUP(B35,Calendrier!$C$2:$BC$310,45)</f>
        <v>#N/A</v>
      </c>
      <c r="D35" s="105" t="e">
        <f>VLOOKUP(B35,Calendrier!$C$2:$BC$310,8)</f>
        <v>#N/A</v>
      </c>
      <c r="F35" s="105" t="e">
        <f>IF(D35=123,"Salle Judo","")</f>
        <v>#N/A</v>
      </c>
    </row>
    <row r="36" spans="1:6" ht="15" thickBot="1" x14ac:dyDescent="0.35">
      <c r="A36" s="8" t="s">
        <v>79</v>
      </c>
      <c r="B36" s="108">
        <f t="shared" si="1"/>
        <v>44659</v>
      </c>
      <c r="C36" s="105" t="e">
        <f>VLOOKUP(B36,Calendrier!$C$2:$BC$310,45)</f>
        <v>#N/A</v>
      </c>
      <c r="D36" s="105" t="e">
        <f>VLOOKUP(B36,Calendrier!$C$2:$BC$310,8)</f>
        <v>#N/A</v>
      </c>
      <c r="F36" s="105" t="e">
        <f t="shared" si="0"/>
        <v>#N/A</v>
      </c>
    </row>
    <row r="37" spans="1:6" ht="15" thickBot="1" x14ac:dyDescent="0.35">
      <c r="A37" s="8" t="s">
        <v>79</v>
      </c>
      <c r="B37" s="108">
        <f t="shared" si="1"/>
        <v>44666</v>
      </c>
      <c r="C37" s="105" t="e">
        <f>VLOOKUP(B37,Calendrier!$C$2:$BC$310,45)</f>
        <v>#N/A</v>
      </c>
      <c r="D37" s="105" t="e">
        <f>VLOOKUP(B37,Calendrier!$C$2:$BC$310,8)</f>
        <v>#N/A</v>
      </c>
      <c r="F37" s="105" t="e">
        <f t="shared" si="0"/>
        <v>#N/A</v>
      </c>
    </row>
    <row r="38" spans="1:6" ht="15" thickBot="1" x14ac:dyDescent="0.35">
      <c r="A38" s="8" t="s">
        <v>79</v>
      </c>
      <c r="B38" s="108">
        <f t="shared" si="1"/>
        <v>44673</v>
      </c>
      <c r="C38" s="105" t="e">
        <f>VLOOKUP(B38,Calendrier!$C$2:$BC$310,45)</f>
        <v>#N/A</v>
      </c>
      <c r="D38" s="105" t="e">
        <f>VLOOKUP(B38,Calendrier!$C$2:$BC$310,8)</f>
        <v>#N/A</v>
      </c>
      <c r="F38" s="105" t="e">
        <f t="shared" si="0"/>
        <v>#N/A</v>
      </c>
    </row>
    <row r="39" spans="1:6" ht="15" hidden="1" thickBot="1" x14ac:dyDescent="0.35">
      <c r="A39" s="18" t="s">
        <v>79</v>
      </c>
      <c r="B39" s="107">
        <f t="shared" si="1"/>
        <v>44680</v>
      </c>
      <c r="C39" s="109" t="e">
        <f>VLOOKUP(B39,Calendrier!$C$2:$BC$310,45)</f>
        <v>#N/A</v>
      </c>
      <c r="D39" s="109" t="e">
        <f>VLOOKUP(B39,Calendrier!$C$2:$BC$310,8)</f>
        <v>#N/A</v>
      </c>
      <c r="F39" s="109" t="e">
        <f t="shared" si="0"/>
        <v>#N/A</v>
      </c>
    </row>
    <row r="40" spans="1:6" ht="15" hidden="1" thickBot="1" x14ac:dyDescent="0.35">
      <c r="A40" s="18" t="s">
        <v>79</v>
      </c>
      <c r="B40" s="107">
        <f t="shared" si="1"/>
        <v>44687</v>
      </c>
      <c r="C40" s="109" t="e">
        <f>VLOOKUP(B40,Calendrier!$C$2:$BC$310,45)</f>
        <v>#N/A</v>
      </c>
      <c r="D40" s="109" t="e">
        <f>VLOOKUP(B40,Calendrier!$C$2:$BC$310,8)</f>
        <v>#N/A</v>
      </c>
      <c r="F40" s="109" t="e">
        <f t="shared" si="0"/>
        <v>#N/A</v>
      </c>
    </row>
    <row r="41" spans="1:6" ht="15" hidden="1" thickBot="1" x14ac:dyDescent="0.35">
      <c r="A41" s="18" t="s">
        <v>79</v>
      </c>
      <c r="B41" s="107">
        <f t="shared" si="1"/>
        <v>44694</v>
      </c>
      <c r="C41" s="109" t="e">
        <f>VLOOKUP(B41,Calendrier!$C$2:$BC$310,45)</f>
        <v>#N/A</v>
      </c>
      <c r="D41" s="109" t="e">
        <f>VLOOKUP(B41,Calendrier!$C$2:$BC$310,8)</f>
        <v>#N/A</v>
      </c>
      <c r="F41" s="109" t="e">
        <f t="shared" si="0"/>
        <v>#N/A</v>
      </c>
    </row>
    <row r="42" spans="1:6" ht="15" hidden="1" thickBot="1" x14ac:dyDescent="0.35">
      <c r="A42" s="18" t="s">
        <v>79</v>
      </c>
      <c r="B42" s="107">
        <f t="shared" si="1"/>
        <v>44701</v>
      </c>
      <c r="C42" s="109" t="e">
        <f>VLOOKUP(B42,Calendrier!$C$2:$BC$310,45)</f>
        <v>#N/A</v>
      </c>
      <c r="D42" s="109" t="e">
        <f>VLOOKUP(B42,Calendrier!$C$2:$BC$310,8)</f>
        <v>#N/A</v>
      </c>
      <c r="F42" s="109" t="e">
        <f t="shared" si="0"/>
        <v>#N/A</v>
      </c>
    </row>
    <row r="43" spans="1:6" ht="15" hidden="1" thickBot="1" x14ac:dyDescent="0.35">
      <c r="A43" s="18" t="s">
        <v>79</v>
      </c>
      <c r="B43" s="107">
        <f t="shared" si="1"/>
        <v>44708</v>
      </c>
      <c r="C43" s="109" t="e">
        <f>VLOOKUP(B43,Calendrier!$C$2:$BC$310,45)</f>
        <v>#N/A</v>
      </c>
      <c r="D43" s="109"/>
      <c r="F43" s="109" t="str">
        <f t="shared" si="0"/>
        <v/>
      </c>
    </row>
    <row r="45" spans="1:6" x14ac:dyDescent="0.3">
      <c r="A45" s="101" t="s">
        <v>80</v>
      </c>
      <c r="C45" s="3">
        <f>COUNTIF(C5:C43,123)</f>
        <v>0</v>
      </c>
      <c r="D45" s="3">
        <f t="shared" ref="D45" si="2">COUNTIF(D5:D43,123)</f>
        <v>0</v>
      </c>
      <c r="E45" s="3"/>
    </row>
    <row r="46" spans="1:6" x14ac:dyDescent="0.3">
      <c r="A46" s="101" t="s">
        <v>70</v>
      </c>
      <c r="C46" s="3">
        <f>COUNTIF(C5:C43,1)</f>
        <v>0</v>
      </c>
      <c r="D46" s="3">
        <f t="shared" ref="D46" si="3">COUNTIF(D5:D43,1)</f>
        <v>0</v>
      </c>
      <c r="E46" s="3"/>
    </row>
    <row r="47" spans="1:6" x14ac:dyDescent="0.3">
      <c r="A47" s="101" t="s">
        <v>71</v>
      </c>
      <c r="C47" s="3">
        <f>COUNTIF(C5:C43,2)</f>
        <v>0</v>
      </c>
      <c r="D47" s="3">
        <f t="shared" ref="D47" si="4">COUNTIF(D5:D43,2)</f>
        <v>0</v>
      </c>
      <c r="E47" s="3"/>
    </row>
    <row r="48" spans="1:6" x14ac:dyDescent="0.3">
      <c r="A48" s="101" t="s">
        <v>72</v>
      </c>
      <c r="C48" s="3">
        <f>COUNTIF(C5:C43,3)</f>
        <v>0</v>
      </c>
      <c r="D48" s="3">
        <f t="shared" ref="D48" si="5">COUNTIF(D5:D43,3)</f>
        <v>0</v>
      </c>
      <c r="E48" s="3"/>
    </row>
    <row r="49" spans="2:6" x14ac:dyDescent="0.3">
      <c r="B49" s="103" t="s">
        <v>73</v>
      </c>
      <c r="C49" s="102">
        <f>SUM(C45:C48)</f>
        <v>0</v>
      </c>
      <c r="D49" s="102">
        <f>SUM(D45:D48)</f>
        <v>0</v>
      </c>
      <c r="E49" s="104"/>
      <c r="F49" s="104"/>
    </row>
  </sheetData>
  <sheetProtection algorithmName="SHA-512" hashValue="68YsqsFSleto4ctSkMagR6Cc5tfTchabwB0SwhbCR6/4tDy8mw3IblNpLo3Iw3o9Tah5Po43LGn7iByxAvV/ow==" saltValue="PxruegD23L/dMol3TOfPRQ==" spinCount="100000" sheet="1" objects="1" scenarios="1"/>
  <mergeCells count="3">
    <mergeCell ref="A1:B1"/>
    <mergeCell ref="A2:B2"/>
    <mergeCell ref="A3:B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&amp;L&amp;"-,Gras"&amp;URéservations Matches du samedi&amp;C&amp;"-,Gras"&amp;UAXISGUIBERTIN&amp;R&amp;"-,Gras"&amp;U2021-2022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0000"/>
  </sheetPr>
  <dimension ref="A1:O55"/>
  <sheetViews>
    <sheetView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G2" sqref="G2"/>
    </sheetView>
  </sheetViews>
  <sheetFormatPr baseColWidth="10" defaultColWidth="11.44140625" defaultRowHeight="14.4" x14ac:dyDescent="0.3"/>
  <cols>
    <col min="3" max="3" width="12.88671875" bestFit="1" customWidth="1"/>
    <col min="4" max="4" width="11.88671875" bestFit="1" customWidth="1"/>
    <col min="5" max="5" width="12.88671875" bestFit="1" customWidth="1"/>
    <col min="6" max="7" width="11.88671875" customWidth="1"/>
    <col min="8" max="8" width="12.88671875" bestFit="1" customWidth="1"/>
    <col min="9" max="9" width="11.88671875" customWidth="1"/>
    <col min="10" max="12" width="12.88671875" bestFit="1" customWidth="1"/>
    <col min="13" max="13" width="3.109375" customWidth="1"/>
    <col min="14" max="14" width="12.88671875" style="3" hidden="1" customWidth="1"/>
    <col min="15" max="15" width="12.88671875" style="3" bestFit="1" customWidth="1"/>
  </cols>
  <sheetData>
    <row r="1" spans="1:15" x14ac:dyDescent="0.3">
      <c r="A1" s="437" t="s">
        <v>55</v>
      </c>
      <c r="B1" s="437"/>
      <c r="C1" s="104" t="s">
        <v>108</v>
      </c>
      <c r="D1" s="104" t="s">
        <v>81</v>
      </c>
      <c r="E1" s="104" t="s">
        <v>444</v>
      </c>
      <c r="F1" s="104" t="s">
        <v>445</v>
      </c>
      <c r="G1" s="104" t="s">
        <v>446</v>
      </c>
      <c r="H1" s="104" t="s">
        <v>82</v>
      </c>
      <c r="I1" s="104" t="s">
        <v>74</v>
      </c>
      <c r="J1" s="104" t="s">
        <v>56</v>
      </c>
      <c r="K1" s="12" t="s">
        <v>75</v>
      </c>
      <c r="L1" s="12" t="s">
        <v>105</v>
      </c>
      <c r="N1" s="12" t="s">
        <v>75</v>
      </c>
      <c r="O1" s="12" t="s">
        <v>105</v>
      </c>
    </row>
    <row r="2" spans="1:15" x14ac:dyDescent="0.3">
      <c r="A2" s="437" t="s">
        <v>62</v>
      </c>
      <c r="B2" s="437"/>
      <c r="C2" s="12" t="s">
        <v>158</v>
      </c>
      <c r="D2" s="12" t="s">
        <v>83</v>
      </c>
      <c r="E2" s="12" t="s">
        <v>158</v>
      </c>
      <c r="F2" s="12" t="s">
        <v>83</v>
      </c>
      <c r="G2" s="12" t="s">
        <v>83</v>
      </c>
      <c r="H2" s="12" t="s">
        <v>166</v>
      </c>
      <c r="I2" s="12" t="s">
        <v>83</v>
      </c>
      <c r="J2" s="12" t="s">
        <v>158</v>
      </c>
      <c r="K2" s="12" t="s">
        <v>84</v>
      </c>
      <c r="L2" s="12" t="s">
        <v>85</v>
      </c>
      <c r="N2" s="12" t="s">
        <v>84</v>
      </c>
      <c r="O2" s="12" t="s">
        <v>85</v>
      </c>
    </row>
    <row r="3" spans="1:15" x14ac:dyDescent="0.3">
      <c r="A3" s="437" t="s">
        <v>65</v>
      </c>
      <c r="B3" s="437"/>
      <c r="C3" s="12" t="s">
        <v>163</v>
      </c>
      <c r="D3" s="12" t="s">
        <v>165</v>
      </c>
      <c r="E3" s="12" t="s">
        <v>163</v>
      </c>
      <c r="F3" s="12" t="s">
        <v>165</v>
      </c>
      <c r="G3" s="12" t="s">
        <v>165</v>
      </c>
      <c r="H3" s="12" t="s">
        <v>167</v>
      </c>
      <c r="I3" s="12" t="s">
        <v>165</v>
      </c>
      <c r="J3" s="12" t="s">
        <v>163</v>
      </c>
      <c r="K3" s="12" t="s">
        <v>86</v>
      </c>
      <c r="L3" s="12" t="s">
        <v>87</v>
      </c>
      <c r="N3" s="12" t="s">
        <v>88</v>
      </c>
      <c r="O3" s="12" t="s">
        <v>89</v>
      </c>
    </row>
    <row r="4" spans="1:15" ht="15" thickBot="1" x14ac:dyDescent="0.35">
      <c r="A4" s="11" t="s">
        <v>12</v>
      </c>
      <c r="B4" s="10" t="s">
        <v>13</v>
      </c>
      <c r="C4" s="12" t="s">
        <v>68</v>
      </c>
      <c r="D4" s="12" t="s">
        <v>68</v>
      </c>
      <c r="E4" s="12" t="s">
        <v>68</v>
      </c>
      <c r="F4" s="12" t="s">
        <v>68</v>
      </c>
      <c r="G4" s="12" t="s">
        <v>68</v>
      </c>
      <c r="H4" s="12" t="s">
        <v>68</v>
      </c>
      <c r="I4" s="12" t="s">
        <v>68</v>
      </c>
      <c r="J4" s="12" t="s">
        <v>68</v>
      </c>
      <c r="K4" s="12" t="s">
        <v>68</v>
      </c>
      <c r="L4" s="12" t="s">
        <v>68</v>
      </c>
      <c r="N4" s="12" t="s">
        <v>78</v>
      </c>
      <c r="O4" s="12" t="s">
        <v>78</v>
      </c>
    </row>
    <row r="5" spans="1:15" ht="15" thickBot="1" x14ac:dyDescent="0.35">
      <c r="A5" s="18" t="s">
        <v>90</v>
      </c>
      <c r="B5" s="107">
        <v>45172</v>
      </c>
      <c r="C5" s="273" t="str">
        <f>VLOOKUP(B5,Calendrier!$C$2:$BC$310,27)</f>
        <v/>
      </c>
      <c r="D5" s="109" t="str">
        <f>VLOOKUP(B5,Calendrier!$C$2:$BC$310,30)</f>
        <v/>
      </c>
      <c r="E5" s="109" t="str">
        <f>VLOOKUP(B5,Calendrier!$C$2:$BC$310,33)</f>
        <v/>
      </c>
      <c r="F5" s="109" t="str">
        <f>VLOOKUP(B5,Calendrier!$C$2:$BC$310,36)</f>
        <v/>
      </c>
      <c r="G5" s="109" t="str">
        <f>VLOOKUP(B5,Calendrier!$C$2:$BC$310,39)</f>
        <v/>
      </c>
      <c r="H5" s="109" t="str">
        <f>VLOOKUP(B5,Calendrier!$C$2:$BC$310,42)</f>
        <v/>
      </c>
      <c r="I5" s="109" t="str">
        <f>VLOOKUP(B5,Calendrier!$C$2:$BC$310,45)</f>
        <v/>
      </c>
      <c r="J5" s="109" t="str">
        <f>VLOOKUP(B5,Calendrier!$C$2:$BC$310,14)</f>
        <v/>
      </c>
      <c r="K5" s="109" t="str">
        <f>VLOOKUP(B5,Calendrier!$C$2:$BC$310,8)</f>
        <v/>
      </c>
      <c r="L5" s="109" t="str">
        <f>VLOOKUP(B5,Calendrier!$C$2:$BC$310,5)</f>
        <v/>
      </c>
      <c r="N5" s="109" t="str">
        <f>IF(K5=123,"Salle Judo","")</f>
        <v/>
      </c>
      <c r="O5" s="109" t="str">
        <f>IF(L5=123,"Salle réunion","")</f>
        <v/>
      </c>
    </row>
    <row r="6" spans="1:15" ht="15" thickBot="1" x14ac:dyDescent="0.35">
      <c r="A6" s="18" t="s">
        <v>90</v>
      </c>
      <c r="B6" s="107">
        <f>B5+7</f>
        <v>45179</v>
      </c>
      <c r="C6" s="273" t="str">
        <f>VLOOKUP(B6,Calendrier!$C$2:$BC$310,27)</f>
        <v/>
      </c>
      <c r="D6" s="109" t="str">
        <f>VLOOKUP(B6,Calendrier!$C$2:$BC$310,30)</f>
        <v/>
      </c>
      <c r="E6" s="109" t="str">
        <f>VLOOKUP(B6,Calendrier!$C$2:$BC$310,33)</f>
        <v/>
      </c>
      <c r="F6" s="109" t="str">
        <f>VLOOKUP(B6,Calendrier!$C$2:$BC$310,36)</f>
        <v/>
      </c>
      <c r="G6" s="109" t="str">
        <f>VLOOKUP(B6,Calendrier!$C$2:$BC$310,39)</f>
        <v/>
      </c>
      <c r="H6" s="109" t="str">
        <f>VLOOKUP(B6,Calendrier!$C$2:$BC$310,42)</f>
        <v/>
      </c>
      <c r="I6" s="109" t="str">
        <f>VLOOKUP(B6,Calendrier!$C$2:$BC$310,45)</f>
        <v/>
      </c>
      <c r="J6" s="109" t="str">
        <f>VLOOKUP(B6,Calendrier!$C$2:$BC$310,14)</f>
        <v/>
      </c>
      <c r="K6" s="109" t="str">
        <f>VLOOKUP(B6,Calendrier!$C$2:$BC$310,8)</f>
        <v/>
      </c>
      <c r="L6" s="109" t="str">
        <f>VLOOKUP(B6,Calendrier!$C$2:$BC$310,5)</f>
        <v/>
      </c>
      <c r="N6" s="109" t="str">
        <f t="shared" ref="N6" si="0">IF(K6=123,"Salle Judo","")</f>
        <v/>
      </c>
      <c r="O6" s="109" t="str">
        <f t="shared" ref="O6:O38" si="1">IF(L6=123,"Salle réunion","")</f>
        <v/>
      </c>
    </row>
    <row r="7" spans="1:15" ht="15" thickBot="1" x14ac:dyDescent="0.35">
      <c r="A7" s="18" t="s">
        <v>90</v>
      </c>
      <c r="B7" s="107">
        <f t="shared" ref="B7:B43" si="2">B6+7</f>
        <v>45186</v>
      </c>
      <c r="C7" s="273" t="str">
        <f>VLOOKUP(B7,Calendrier!$C$2:$BC$310,27)</f>
        <v/>
      </c>
      <c r="D7" s="109">
        <f>VLOOKUP(B7,Calendrier!$C$2:$BC$310,30)</f>
        <v>1</v>
      </c>
      <c r="E7" s="109">
        <f>VLOOKUP(B7,Calendrier!$C$2:$BC$310,33)</f>
        <v>2</v>
      </c>
      <c r="F7" s="109" t="str">
        <f>VLOOKUP(B7,Calendrier!$C$2:$BC$310,36)</f>
        <v/>
      </c>
      <c r="G7" s="109" t="str">
        <f>VLOOKUP(B7,Calendrier!$C$2:$BC$310,39)</f>
        <v/>
      </c>
      <c r="H7" s="109" t="str">
        <f>VLOOKUP(B7,Calendrier!$C$2:$BC$310,42)</f>
        <v/>
      </c>
      <c r="I7" s="109">
        <f>VLOOKUP(B7,Calendrier!$C$2:$BC$310,45)</f>
        <v>1</v>
      </c>
      <c r="J7" s="109" t="str">
        <f>VLOOKUP(B7,Calendrier!$C$2:$BC$310,14)</f>
        <v/>
      </c>
      <c r="K7" s="109" t="str">
        <f>VLOOKUP(B7,Calendrier!$C$2:$BC$310,8)</f>
        <v/>
      </c>
      <c r="L7" s="109" t="str">
        <f>VLOOKUP(B7,Calendrier!$C$2:$BC$310,5)</f>
        <v/>
      </c>
      <c r="N7" s="109" t="str">
        <f t="shared" ref="N7:N43" si="3">IF(K7=123,"Salle Judo","")</f>
        <v/>
      </c>
      <c r="O7" s="109" t="str">
        <f t="shared" si="1"/>
        <v/>
      </c>
    </row>
    <row r="8" spans="1:15" ht="15" thickBot="1" x14ac:dyDescent="0.35">
      <c r="A8" s="18" t="s">
        <v>90</v>
      </c>
      <c r="B8" s="107">
        <f t="shared" si="2"/>
        <v>45193</v>
      </c>
      <c r="C8" s="273" t="str">
        <f>VLOOKUP(B8,Calendrier!$C$2:$BC$310,27)</f>
        <v/>
      </c>
      <c r="D8" s="109" t="str">
        <f>VLOOKUP(B8,Calendrier!$C$2:$BC$310,30)</f>
        <v/>
      </c>
      <c r="E8" s="109" t="str">
        <f>VLOOKUP(B8,Calendrier!$C$2:$BC$310,33)</f>
        <v/>
      </c>
      <c r="F8" s="109" t="str">
        <f>VLOOKUP(B8,Calendrier!$C$2:$BC$310,36)</f>
        <v/>
      </c>
      <c r="G8" s="109">
        <f>VLOOKUP(B8,Calendrier!$C$2:$BC$310,39)</f>
        <v>2</v>
      </c>
      <c r="H8" s="109">
        <f>VLOOKUP(B8,Calendrier!$C$2:$BC$310,42)</f>
        <v>2</v>
      </c>
      <c r="I8" s="109" t="str">
        <f>VLOOKUP(B8,Calendrier!$C$2:$BC$310,45)</f>
        <v/>
      </c>
      <c r="J8" s="109" t="str">
        <f>VLOOKUP(B8,Calendrier!$C$2:$BC$310,14)</f>
        <v/>
      </c>
      <c r="K8" s="109" t="str">
        <f>VLOOKUP(B8,Calendrier!$C$2:$BC$310,8)</f>
        <v/>
      </c>
      <c r="L8" s="109" t="str">
        <f>VLOOKUP(B8,Calendrier!$C$2:$BC$310,5)</f>
        <v/>
      </c>
      <c r="N8" s="109" t="str">
        <f t="shared" si="3"/>
        <v/>
      </c>
      <c r="O8" s="109" t="str">
        <f t="shared" si="1"/>
        <v/>
      </c>
    </row>
    <row r="9" spans="1:15" ht="15" thickBot="1" x14ac:dyDescent="0.35">
      <c r="A9" s="8" t="s">
        <v>90</v>
      </c>
      <c r="B9" s="108">
        <f t="shared" si="2"/>
        <v>45200</v>
      </c>
      <c r="C9" s="274" t="str">
        <f>VLOOKUP(B9,Calendrier!$C$2:$BC$310,27)</f>
        <v/>
      </c>
      <c r="D9" s="105">
        <f>VLOOKUP(B9,Calendrier!$C$2:$BC$310,30)</f>
        <v>1</v>
      </c>
      <c r="E9" s="105">
        <f>VLOOKUP(B9,Calendrier!$C$2:$BC$310,33)</f>
        <v>2</v>
      </c>
      <c r="F9" s="105" t="str">
        <f>VLOOKUP(B9,Calendrier!$C$2:$BC$310,36)</f>
        <v/>
      </c>
      <c r="G9" s="105" t="str">
        <f>VLOOKUP(B9,Calendrier!$C$2:$BC$310,39)</f>
        <v/>
      </c>
      <c r="H9" s="105" t="str">
        <f>VLOOKUP(B9,Calendrier!$C$2:$BC$310,42)</f>
        <v/>
      </c>
      <c r="I9" s="105">
        <f>VLOOKUP(B9,Calendrier!$C$2:$BC$310,45)</f>
        <v>1</v>
      </c>
      <c r="J9" s="105" t="str">
        <f>VLOOKUP(B9,Calendrier!$C$2:$BC$310,14)</f>
        <v/>
      </c>
      <c r="K9" s="105" t="str">
        <f>VLOOKUP(B9,Calendrier!$C$2:$BC$310,8)</f>
        <v/>
      </c>
      <c r="L9" s="105" t="str">
        <f>VLOOKUP(B9,Calendrier!$C$2:$BC$310,5)</f>
        <v/>
      </c>
      <c r="N9" s="105" t="str">
        <f t="shared" si="3"/>
        <v/>
      </c>
      <c r="O9" s="105" t="str">
        <f t="shared" si="1"/>
        <v/>
      </c>
    </row>
    <row r="10" spans="1:15" ht="15" thickBot="1" x14ac:dyDescent="0.35">
      <c r="A10" s="8" t="s">
        <v>90</v>
      </c>
      <c r="B10" s="108">
        <f t="shared" si="2"/>
        <v>45207</v>
      </c>
      <c r="C10" s="274" t="str">
        <f>VLOOKUP(B10,Calendrier!$C$2:$BC$310,27)</f>
        <v/>
      </c>
      <c r="D10" s="105" t="str">
        <f>VLOOKUP(B10,Calendrier!$C$2:$BC$310,30)</f>
        <v/>
      </c>
      <c r="E10" s="105" t="str">
        <f>VLOOKUP(B10,Calendrier!$C$2:$BC$310,33)</f>
        <v/>
      </c>
      <c r="F10" s="105" t="str">
        <f>VLOOKUP(B10,Calendrier!$C$2:$BC$310,36)</f>
        <v/>
      </c>
      <c r="G10" s="105">
        <f>VLOOKUP(B10,Calendrier!$C$2:$BC$310,39)</f>
        <v>1</v>
      </c>
      <c r="H10" s="105">
        <f>VLOOKUP(B10,Calendrier!$C$2:$BC$310,42)</f>
        <v>2</v>
      </c>
      <c r="I10" s="105" t="str">
        <f>VLOOKUP(B10,Calendrier!$C$2:$BC$310,45)</f>
        <v/>
      </c>
      <c r="J10" s="105" t="str">
        <f>VLOOKUP(B10,Calendrier!$C$2:$BC$310,14)</f>
        <v/>
      </c>
      <c r="K10" s="105" t="str">
        <f>VLOOKUP(B10,Calendrier!$C$2:$BC$310,8)</f>
        <v/>
      </c>
      <c r="L10" s="105" t="str">
        <f>VLOOKUP(B10,Calendrier!$C$2:$BC$310,5)</f>
        <v/>
      </c>
      <c r="N10" s="105" t="str">
        <f t="shared" si="3"/>
        <v/>
      </c>
      <c r="O10" s="105" t="str">
        <f t="shared" si="1"/>
        <v/>
      </c>
    </row>
    <row r="11" spans="1:15" ht="15" thickBot="1" x14ac:dyDescent="0.35">
      <c r="A11" s="8" t="s">
        <v>90</v>
      </c>
      <c r="B11" s="108">
        <f t="shared" si="2"/>
        <v>45214</v>
      </c>
      <c r="C11" s="274" t="str">
        <f>VLOOKUP(B11,Calendrier!$C$2:$BC$310,27)</f>
        <v/>
      </c>
      <c r="D11" s="105">
        <f>VLOOKUP(B11,Calendrier!$C$2:$BC$310,30)</f>
        <v>1</v>
      </c>
      <c r="E11" s="105">
        <f>VLOOKUP(B11,Calendrier!$C$2:$BC$310,33)</f>
        <v>2</v>
      </c>
      <c r="F11" s="105" t="str">
        <f>VLOOKUP(B11,Calendrier!$C$2:$BC$310,36)</f>
        <v/>
      </c>
      <c r="G11" s="105" t="str">
        <f>VLOOKUP(B11,Calendrier!$C$2:$BC$310,39)</f>
        <v/>
      </c>
      <c r="H11" s="105" t="str">
        <f>VLOOKUP(B11,Calendrier!$C$2:$BC$310,42)</f>
        <v/>
      </c>
      <c r="I11" s="105">
        <f>VLOOKUP(B11,Calendrier!$C$2:$BC$310,45)</f>
        <v>1</v>
      </c>
      <c r="J11" s="105" t="str">
        <f>VLOOKUP(B11,Calendrier!$C$2:$BC$310,14)</f>
        <v/>
      </c>
      <c r="K11" s="105" t="str">
        <f>VLOOKUP(B11,Calendrier!$C$2:$BC$310,8)</f>
        <v/>
      </c>
      <c r="L11" s="105" t="str">
        <f>VLOOKUP(B11,Calendrier!$C$2:$BC$310,5)</f>
        <v/>
      </c>
      <c r="N11" s="105" t="str">
        <f t="shared" si="3"/>
        <v/>
      </c>
      <c r="O11" s="105" t="str">
        <f t="shared" si="1"/>
        <v/>
      </c>
    </row>
    <row r="12" spans="1:15" ht="15" thickBot="1" x14ac:dyDescent="0.35">
      <c r="A12" s="8" t="s">
        <v>90</v>
      </c>
      <c r="B12" s="108">
        <f t="shared" si="2"/>
        <v>45221</v>
      </c>
      <c r="C12" s="274" t="str">
        <f>VLOOKUP(B12,Calendrier!$C$2:$BC$310,27)</f>
        <v/>
      </c>
      <c r="D12" s="105" t="str">
        <f>VLOOKUP(B12,Calendrier!$C$2:$BC$310,30)</f>
        <v/>
      </c>
      <c r="E12" s="105" t="str">
        <f>VLOOKUP(B12,Calendrier!$C$2:$BC$310,33)</f>
        <v/>
      </c>
      <c r="F12" s="105" t="str">
        <f>VLOOKUP(B12,Calendrier!$C$2:$BC$310,36)</f>
        <v/>
      </c>
      <c r="G12" s="105">
        <f>VLOOKUP(B12,Calendrier!$C$2:$BC$310,39)</f>
        <v>2</v>
      </c>
      <c r="H12" s="105" t="str">
        <f>VLOOKUP(B12,Calendrier!$C$2:$BC$310,42)</f>
        <v/>
      </c>
      <c r="I12" s="105" t="str">
        <f>VLOOKUP(B12,Calendrier!$C$2:$BC$310,45)</f>
        <v/>
      </c>
      <c r="J12" s="105" t="str">
        <f>VLOOKUP(B12,Calendrier!$C$2:$BC$310,14)</f>
        <v/>
      </c>
      <c r="K12" s="105" t="str">
        <f>VLOOKUP(B12,Calendrier!$C$2:$BC$310,8)</f>
        <v/>
      </c>
      <c r="L12" s="105" t="str">
        <f>VLOOKUP(B12,Calendrier!$C$2:$BC$310,5)</f>
        <v/>
      </c>
      <c r="N12" s="105" t="str">
        <f t="shared" si="3"/>
        <v/>
      </c>
      <c r="O12" s="105" t="str">
        <f t="shared" si="1"/>
        <v/>
      </c>
    </row>
    <row r="13" spans="1:15" ht="15" thickBot="1" x14ac:dyDescent="0.35">
      <c r="A13" s="8" t="s">
        <v>90</v>
      </c>
      <c r="B13" s="108">
        <f t="shared" si="2"/>
        <v>45228</v>
      </c>
      <c r="C13" s="274" t="str">
        <f>VLOOKUP(B13,Calendrier!$C$2:$BC$310,27)</f>
        <v/>
      </c>
      <c r="D13" s="105" t="str">
        <f>VLOOKUP(B13,Calendrier!$C$2:$BC$310,30)</f>
        <v/>
      </c>
      <c r="E13" s="105" t="str">
        <f>VLOOKUP(B13,Calendrier!$C$2:$BC$310,33)</f>
        <v/>
      </c>
      <c r="F13" s="105" t="str">
        <f>VLOOKUP(B13,Calendrier!$C$2:$BC$310,36)</f>
        <v/>
      </c>
      <c r="G13" s="105" t="str">
        <f>VLOOKUP(B13,Calendrier!$C$2:$BC$310,39)</f>
        <v/>
      </c>
      <c r="H13" s="105" t="str">
        <f>VLOOKUP(B13,Calendrier!$C$2:$BC$310,42)</f>
        <v/>
      </c>
      <c r="I13" s="105" t="str">
        <f>VLOOKUP(B13,Calendrier!$C$2:$BC$310,45)</f>
        <v/>
      </c>
      <c r="J13" s="105" t="str">
        <f>VLOOKUP(B13,Calendrier!$C$2:$BC$310,14)</f>
        <v/>
      </c>
      <c r="K13" s="105" t="str">
        <f>VLOOKUP(B13,Calendrier!$C$2:$BC$310,8)</f>
        <v/>
      </c>
      <c r="L13" s="105" t="str">
        <f>VLOOKUP(B13,Calendrier!$C$2:$BC$310,5)</f>
        <v/>
      </c>
      <c r="N13" s="105" t="str">
        <f t="shared" si="3"/>
        <v/>
      </c>
      <c r="O13" s="105" t="str">
        <f t="shared" si="1"/>
        <v/>
      </c>
    </row>
    <row r="14" spans="1:15" ht="15" thickBot="1" x14ac:dyDescent="0.35">
      <c r="A14" s="18" t="s">
        <v>90</v>
      </c>
      <c r="B14" s="107">
        <f t="shared" si="2"/>
        <v>45235</v>
      </c>
      <c r="C14" s="273" t="str">
        <f>VLOOKUP(B14,Calendrier!$C$2:$BC$310,27)</f>
        <v/>
      </c>
      <c r="D14" s="109" t="str">
        <f>VLOOKUP(B14,Calendrier!$C$2:$BC$310,30)</f>
        <v/>
      </c>
      <c r="E14" s="109" t="str">
        <f>VLOOKUP(B14,Calendrier!$C$2:$BC$310,33)</f>
        <v/>
      </c>
      <c r="F14" s="109" t="str">
        <f>VLOOKUP(B14,Calendrier!$C$2:$BC$310,36)</f>
        <v/>
      </c>
      <c r="G14" s="109" t="str">
        <f>VLOOKUP(B14,Calendrier!$C$2:$BC$310,39)</f>
        <v/>
      </c>
      <c r="H14" s="109" t="str">
        <f>VLOOKUP(B14,Calendrier!$C$2:$BC$310,42)</f>
        <v/>
      </c>
      <c r="I14" s="109" t="str">
        <f>VLOOKUP(B14,Calendrier!$C$2:$BC$310,45)</f>
        <v/>
      </c>
      <c r="J14" s="109" t="str">
        <f>VLOOKUP(B14,Calendrier!$C$2:$BC$310,14)</f>
        <v/>
      </c>
      <c r="K14" s="109" t="str">
        <f>VLOOKUP(B14,Calendrier!$C$2:$BC$310,8)</f>
        <v/>
      </c>
      <c r="L14" s="109" t="str">
        <f>VLOOKUP(B14,Calendrier!$C$2:$BC$310,5)</f>
        <v/>
      </c>
      <c r="N14" s="109" t="str">
        <f t="shared" si="3"/>
        <v/>
      </c>
      <c r="O14" s="109" t="str">
        <f t="shared" si="1"/>
        <v/>
      </c>
    </row>
    <row r="15" spans="1:15" ht="15" thickBot="1" x14ac:dyDescent="0.35">
      <c r="A15" s="18" t="s">
        <v>90</v>
      </c>
      <c r="B15" s="107">
        <f t="shared" si="2"/>
        <v>45242</v>
      </c>
      <c r="C15" s="273" t="str">
        <f>VLOOKUP(B15,Calendrier!$C$2:$BC$310,27)</f>
        <v/>
      </c>
      <c r="D15" s="109" t="str">
        <f>VLOOKUP(B15,Calendrier!$C$2:$BC$310,30)</f>
        <v/>
      </c>
      <c r="E15" s="109">
        <f>VLOOKUP(B15,Calendrier!$C$2:$BC$310,33)</f>
        <v>2</v>
      </c>
      <c r="F15" s="109" t="str">
        <f>VLOOKUP(B15,Calendrier!$C$2:$BC$310,36)</f>
        <v/>
      </c>
      <c r="G15" s="109">
        <f>VLOOKUP(B15,Calendrier!$C$2:$BC$310,39)</f>
        <v>2</v>
      </c>
      <c r="H15" s="109">
        <f>VLOOKUP(B15,Calendrier!$C$2:$BC$310,42)</f>
        <v>2</v>
      </c>
      <c r="I15" s="109" t="str">
        <f>VLOOKUP(B15,Calendrier!$C$2:$BC$310,45)</f>
        <v/>
      </c>
      <c r="J15" s="109" t="str">
        <f>VLOOKUP(B15,Calendrier!$C$2:$BC$310,14)</f>
        <v/>
      </c>
      <c r="K15" s="109" t="str">
        <f>VLOOKUP(B15,Calendrier!$C$2:$BC$310,8)</f>
        <v/>
      </c>
      <c r="L15" s="109" t="str">
        <f>VLOOKUP(B15,Calendrier!$C$2:$BC$310,5)</f>
        <v/>
      </c>
      <c r="N15" s="109" t="str">
        <f t="shared" si="3"/>
        <v/>
      </c>
      <c r="O15" s="109" t="str">
        <f t="shared" si="1"/>
        <v/>
      </c>
    </row>
    <row r="16" spans="1:15" ht="15" thickBot="1" x14ac:dyDescent="0.35">
      <c r="A16" s="18" t="s">
        <v>90</v>
      </c>
      <c r="B16" s="107">
        <f t="shared" si="2"/>
        <v>45249</v>
      </c>
      <c r="C16" s="273" t="str">
        <f>VLOOKUP(B16,Calendrier!$C$2:$BC$310,27)</f>
        <v/>
      </c>
      <c r="D16" s="109">
        <f>VLOOKUP(B16,Calendrier!$C$2:$BC$310,30)</f>
        <v>1</v>
      </c>
      <c r="E16" s="109" t="str">
        <f>VLOOKUP(B16,Calendrier!$C$2:$BC$310,33)</f>
        <v/>
      </c>
      <c r="F16" s="109" t="str">
        <f>VLOOKUP(B16,Calendrier!$C$2:$BC$310,36)</f>
        <v/>
      </c>
      <c r="G16" s="109" t="str">
        <f>VLOOKUP(B16,Calendrier!$C$2:$BC$310,39)</f>
        <v/>
      </c>
      <c r="H16" s="109">
        <f>VLOOKUP(B16,Calendrier!$C$2:$BC$310,42)</f>
        <v>2</v>
      </c>
      <c r="I16" s="109">
        <f>VLOOKUP(B16,Calendrier!$C$2:$BC$310,45)</f>
        <v>1</v>
      </c>
      <c r="J16" s="109" t="str">
        <f>VLOOKUP(B16,Calendrier!$C$2:$BC$310,14)</f>
        <v/>
      </c>
      <c r="K16" s="109" t="str">
        <f>VLOOKUP(B16,Calendrier!$C$2:$BC$310,8)</f>
        <v/>
      </c>
      <c r="L16" s="109" t="str">
        <f>VLOOKUP(B16,Calendrier!$C$2:$BC$310,5)</f>
        <v/>
      </c>
      <c r="N16" s="109" t="str">
        <f t="shared" si="3"/>
        <v/>
      </c>
      <c r="O16" s="109" t="str">
        <f t="shared" si="1"/>
        <v/>
      </c>
    </row>
    <row r="17" spans="1:15" ht="15" thickBot="1" x14ac:dyDescent="0.35">
      <c r="A17" s="18" t="s">
        <v>90</v>
      </c>
      <c r="B17" s="107">
        <f t="shared" si="2"/>
        <v>45256</v>
      </c>
      <c r="C17" s="273" t="str">
        <f>VLOOKUP(B17,Calendrier!$C$2:$BC$310,27)</f>
        <v/>
      </c>
      <c r="D17" s="109">
        <f>VLOOKUP(B17,Calendrier!$C$2:$BC$310,30)</f>
        <v>1</v>
      </c>
      <c r="E17" s="109">
        <f>VLOOKUP(B17,Calendrier!$C$2:$BC$310,33)</f>
        <v>2</v>
      </c>
      <c r="F17" s="109" t="str">
        <f>VLOOKUP(B17,Calendrier!$C$2:$BC$310,36)</f>
        <v/>
      </c>
      <c r="G17" s="109">
        <f>VLOOKUP(B17,Calendrier!$C$2:$BC$310,39)</f>
        <v>2</v>
      </c>
      <c r="H17" s="109" t="str">
        <f>VLOOKUP(B17,Calendrier!$C$2:$BC$310,42)</f>
        <v/>
      </c>
      <c r="I17" s="109">
        <f>VLOOKUP(B17,Calendrier!$C$2:$BC$310,45)</f>
        <v>1</v>
      </c>
      <c r="J17" s="109" t="str">
        <f>VLOOKUP(B17,Calendrier!$C$2:$BC$310,14)</f>
        <v/>
      </c>
      <c r="K17" s="109" t="str">
        <f>VLOOKUP(B17,Calendrier!$C$2:$BC$310,8)</f>
        <v/>
      </c>
      <c r="L17" s="109" t="str">
        <f>VLOOKUP(B17,Calendrier!$C$2:$BC$310,5)</f>
        <v/>
      </c>
      <c r="N17" s="109" t="str">
        <f t="shared" si="3"/>
        <v/>
      </c>
      <c r="O17" s="109" t="str">
        <f t="shared" si="1"/>
        <v/>
      </c>
    </row>
    <row r="18" spans="1:15" ht="15" thickBot="1" x14ac:dyDescent="0.35">
      <c r="A18" s="8" t="s">
        <v>90</v>
      </c>
      <c r="B18" s="108">
        <f t="shared" si="2"/>
        <v>45263</v>
      </c>
      <c r="C18" s="274" t="str">
        <f>VLOOKUP(B18,Calendrier!$C$2:$BC$310,27)</f>
        <v/>
      </c>
      <c r="D18" s="105" t="str">
        <f>VLOOKUP(B18,Calendrier!$C$2:$BC$310,30)</f>
        <v/>
      </c>
      <c r="E18" s="105" t="str">
        <f>VLOOKUP(B18,Calendrier!$C$2:$BC$310,33)</f>
        <v/>
      </c>
      <c r="F18" s="105" t="str">
        <f>VLOOKUP(B18,Calendrier!$C$2:$BC$310,36)</f>
        <v/>
      </c>
      <c r="G18" s="105" t="str">
        <f>VLOOKUP(B18,Calendrier!$C$2:$BC$310,39)</f>
        <v/>
      </c>
      <c r="H18" s="105">
        <f>VLOOKUP(B18,Calendrier!$C$2:$BC$310,42)</f>
        <v>2</v>
      </c>
      <c r="I18" s="105" t="str">
        <f>VLOOKUP(B18,Calendrier!$C$2:$BC$310,45)</f>
        <v/>
      </c>
      <c r="J18" s="105" t="str">
        <f>VLOOKUP(B18,Calendrier!$C$2:$BC$310,14)</f>
        <v/>
      </c>
      <c r="K18" s="105" t="str">
        <f>VLOOKUP(B18,Calendrier!$C$2:$BC$310,8)</f>
        <v/>
      </c>
      <c r="L18" s="105" t="str">
        <f>VLOOKUP(B18,Calendrier!$C$2:$BC$310,5)</f>
        <v/>
      </c>
      <c r="N18" s="105" t="str">
        <f t="shared" si="3"/>
        <v/>
      </c>
      <c r="O18" s="105" t="str">
        <f t="shared" si="1"/>
        <v/>
      </c>
    </row>
    <row r="19" spans="1:15" ht="15" thickBot="1" x14ac:dyDescent="0.35">
      <c r="A19" s="8" t="s">
        <v>90</v>
      </c>
      <c r="B19" s="108">
        <f t="shared" si="2"/>
        <v>45270</v>
      </c>
      <c r="C19" s="274" t="str">
        <f>VLOOKUP(B19,Calendrier!$C$2:$BC$310,27)</f>
        <v/>
      </c>
      <c r="D19" s="105">
        <f>VLOOKUP(B19,Calendrier!$C$2:$BC$310,30)</f>
        <v>1</v>
      </c>
      <c r="E19" s="105">
        <f>VLOOKUP(B19,Calendrier!$C$2:$BC$310,33)</f>
        <v>2</v>
      </c>
      <c r="F19" s="105" t="str">
        <f>VLOOKUP(B19,Calendrier!$C$2:$BC$310,36)</f>
        <v/>
      </c>
      <c r="G19" s="105">
        <f>VLOOKUP(B19,Calendrier!$C$2:$BC$310,39)</f>
        <v>2</v>
      </c>
      <c r="H19" s="105" t="str">
        <f>VLOOKUP(B19,Calendrier!$C$2:$BC$310,42)</f>
        <v/>
      </c>
      <c r="I19" s="105">
        <f>VLOOKUP(B19,Calendrier!$C$2:$BC$310,45)</f>
        <v>1</v>
      </c>
      <c r="J19" s="105" t="str">
        <f>VLOOKUP(B19,Calendrier!$C$2:$BC$310,14)</f>
        <v/>
      </c>
      <c r="K19" s="105" t="str">
        <f>VLOOKUP(B19,Calendrier!$C$2:$BC$310,8)</f>
        <v/>
      </c>
      <c r="L19" s="105" t="str">
        <f>VLOOKUP(B19,Calendrier!$C$2:$BC$310,5)</f>
        <v/>
      </c>
      <c r="N19" s="105" t="str">
        <f t="shared" si="3"/>
        <v/>
      </c>
      <c r="O19" s="105" t="str">
        <f t="shared" si="1"/>
        <v/>
      </c>
    </row>
    <row r="20" spans="1:15" ht="15" thickBot="1" x14ac:dyDescent="0.35">
      <c r="A20" s="8" t="s">
        <v>90</v>
      </c>
      <c r="B20" s="108">
        <f t="shared" si="2"/>
        <v>45277</v>
      </c>
      <c r="C20" s="274" t="str">
        <f>VLOOKUP(B20,Calendrier!$C$2:$BC$310,27)</f>
        <v/>
      </c>
      <c r="D20" s="105" t="str">
        <f>VLOOKUP(B20,Calendrier!$C$2:$BC$310,30)</f>
        <v/>
      </c>
      <c r="E20" s="105" t="str">
        <f>VLOOKUP(B20,Calendrier!$C$2:$BC$310,33)</f>
        <v/>
      </c>
      <c r="F20" s="105" t="str">
        <f>VLOOKUP(B20,Calendrier!$C$2:$BC$310,36)</f>
        <v/>
      </c>
      <c r="G20" s="105" t="str">
        <f>VLOOKUP(B20,Calendrier!$C$2:$BC$310,39)</f>
        <v/>
      </c>
      <c r="H20" s="105" t="str">
        <f>VLOOKUP(B20,Calendrier!$C$2:$BC$310,42)</f>
        <v/>
      </c>
      <c r="I20" s="105" t="str">
        <f>VLOOKUP(B20,Calendrier!$C$2:$BC$310,45)</f>
        <v/>
      </c>
      <c r="J20" s="105" t="str">
        <f>VLOOKUP(B20,Calendrier!$C$2:$BC$310,14)</f>
        <v/>
      </c>
      <c r="K20" s="105" t="str">
        <f>VLOOKUP(B20,Calendrier!$C$2:$BC$310,8)</f>
        <v/>
      </c>
      <c r="L20" s="105" t="str">
        <f>VLOOKUP(B20,Calendrier!$C$2:$BC$310,5)</f>
        <v/>
      </c>
      <c r="N20" s="105" t="str">
        <f t="shared" si="3"/>
        <v/>
      </c>
      <c r="O20" s="105" t="str">
        <f t="shared" si="1"/>
        <v/>
      </c>
    </row>
    <row r="21" spans="1:15" ht="15" thickBot="1" x14ac:dyDescent="0.35">
      <c r="A21" s="8" t="s">
        <v>90</v>
      </c>
      <c r="B21" s="108">
        <f t="shared" si="2"/>
        <v>45284</v>
      </c>
      <c r="C21" s="274" t="str">
        <f>VLOOKUP(B21,Calendrier!$C$2:$BC$310,27)</f>
        <v/>
      </c>
      <c r="D21" s="105" t="str">
        <f>VLOOKUP(B21,Calendrier!$C$2:$BC$310,30)</f>
        <v/>
      </c>
      <c r="E21" s="105" t="str">
        <f>VLOOKUP(B21,Calendrier!$C$2:$BC$310,33)</f>
        <v/>
      </c>
      <c r="F21" s="105" t="str">
        <f>VLOOKUP(B21,Calendrier!$C$2:$BC$310,36)</f>
        <v/>
      </c>
      <c r="G21" s="105" t="str">
        <f>VLOOKUP(B21,Calendrier!$C$2:$BC$310,39)</f>
        <v/>
      </c>
      <c r="H21" s="105" t="str">
        <f>VLOOKUP(B21,Calendrier!$C$2:$BC$310,42)</f>
        <v/>
      </c>
      <c r="I21" s="105" t="str">
        <f>VLOOKUP(B21,Calendrier!$C$2:$BC$310,45)</f>
        <v/>
      </c>
      <c r="J21" s="105" t="str">
        <f>VLOOKUP(B21,Calendrier!$C$2:$BC$310,14)</f>
        <v/>
      </c>
      <c r="K21" s="105" t="str">
        <f>VLOOKUP(B21,Calendrier!$C$2:$BC$310,8)</f>
        <v/>
      </c>
      <c r="L21" s="105" t="str">
        <f>VLOOKUP(B21,Calendrier!$C$2:$BC$310,5)</f>
        <v/>
      </c>
      <c r="N21" s="105" t="str">
        <f t="shared" si="3"/>
        <v/>
      </c>
      <c r="O21" s="105" t="str">
        <f t="shared" si="1"/>
        <v/>
      </c>
    </row>
    <row r="22" spans="1:15" ht="15" thickBot="1" x14ac:dyDescent="0.35">
      <c r="A22" s="18" t="s">
        <v>90</v>
      </c>
      <c r="B22" s="107">
        <f t="shared" si="2"/>
        <v>45291</v>
      </c>
      <c r="C22" s="273" t="str">
        <f>VLOOKUP(B22,Calendrier!$C$2:$BC$310,27)</f>
        <v/>
      </c>
      <c r="D22" s="109" t="str">
        <f>VLOOKUP(B22,Calendrier!$C$2:$BC$310,30)</f>
        <v/>
      </c>
      <c r="E22" s="109" t="str">
        <f>VLOOKUP(B22,Calendrier!$C$2:$BC$310,33)</f>
        <v/>
      </c>
      <c r="F22" s="109" t="str">
        <f>VLOOKUP(B22,Calendrier!$C$2:$BC$310,36)</f>
        <v/>
      </c>
      <c r="G22" s="109" t="str">
        <f>VLOOKUP(B22,Calendrier!$C$2:$BC$310,39)</f>
        <v/>
      </c>
      <c r="H22" s="109" t="str">
        <f>VLOOKUP(B22,Calendrier!$C$2:$BC$310,42)</f>
        <v/>
      </c>
      <c r="I22" s="109" t="str">
        <f>VLOOKUP(B22,Calendrier!$C$2:$BC$310,45)</f>
        <v/>
      </c>
      <c r="J22" s="109" t="str">
        <f>VLOOKUP(B22,Calendrier!$C$2:$BC$310,14)</f>
        <v/>
      </c>
      <c r="K22" s="109" t="str">
        <f>VLOOKUP(B22,Calendrier!$C$2:$BC$310,8)</f>
        <v/>
      </c>
      <c r="L22" s="109" t="str">
        <f>VLOOKUP(B22,Calendrier!$C$2:$BC$310,5)</f>
        <v/>
      </c>
      <c r="N22" s="109" t="str">
        <f t="shared" si="3"/>
        <v/>
      </c>
      <c r="O22" s="109" t="str">
        <f t="shared" si="1"/>
        <v/>
      </c>
    </row>
    <row r="23" spans="1:15" ht="15" thickBot="1" x14ac:dyDescent="0.35">
      <c r="A23" s="18" t="s">
        <v>90</v>
      </c>
      <c r="B23" s="107">
        <f t="shared" si="2"/>
        <v>45298</v>
      </c>
      <c r="C23" s="273" t="str">
        <f>VLOOKUP(B23,Calendrier!$C$2:$BC$310,27)</f>
        <v/>
      </c>
      <c r="D23" s="109" t="str">
        <f>VLOOKUP(B23,Calendrier!$C$2:$BC$310,30)</f>
        <v/>
      </c>
      <c r="E23" s="109" t="str">
        <f>VLOOKUP(B23,Calendrier!$C$2:$BC$310,33)</f>
        <v/>
      </c>
      <c r="F23" s="109" t="str">
        <f>VLOOKUP(B23,Calendrier!$C$2:$BC$310,36)</f>
        <v/>
      </c>
      <c r="G23" s="109">
        <f>VLOOKUP(B23,Calendrier!$C$2:$BC$310,39)</f>
        <v>2</v>
      </c>
      <c r="H23" s="109">
        <f>VLOOKUP(B23,Calendrier!$C$2:$BC$310,42)</f>
        <v>2</v>
      </c>
      <c r="I23" s="109" t="str">
        <f>VLOOKUP(B23,Calendrier!$C$2:$BC$310,45)</f>
        <v/>
      </c>
      <c r="J23" s="109" t="str">
        <f>VLOOKUP(B23,Calendrier!$C$2:$BC$310,14)</f>
        <v/>
      </c>
      <c r="K23" s="109" t="str">
        <f>VLOOKUP(B23,Calendrier!$C$2:$BC$310,8)</f>
        <v/>
      </c>
      <c r="L23" s="109" t="str">
        <f>VLOOKUP(B23,Calendrier!$C$2:$BC$310,5)</f>
        <v/>
      </c>
      <c r="N23" s="109" t="str">
        <f t="shared" si="3"/>
        <v/>
      </c>
      <c r="O23" s="109" t="str">
        <f t="shared" si="1"/>
        <v/>
      </c>
    </row>
    <row r="24" spans="1:15" ht="15" thickBot="1" x14ac:dyDescent="0.35">
      <c r="A24" s="18" t="s">
        <v>90</v>
      </c>
      <c r="B24" s="107">
        <f t="shared" si="2"/>
        <v>45305</v>
      </c>
      <c r="C24" s="273" t="str">
        <f>VLOOKUP(B24,Calendrier!$C$2:$BC$310,27)</f>
        <v/>
      </c>
      <c r="D24" s="109">
        <f>VLOOKUP(B24,Calendrier!$C$2:$BC$310,30)</f>
        <v>1</v>
      </c>
      <c r="E24" s="109">
        <f>VLOOKUP(B24,Calendrier!$C$2:$BC$310,33)</f>
        <v>2</v>
      </c>
      <c r="F24" s="109" t="str">
        <f>VLOOKUP(B24,Calendrier!$C$2:$BC$310,36)</f>
        <v/>
      </c>
      <c r="G24" s="109" t="str">
        <f>VLOOKUP(B24,Calendrier!$C$2:$BC$310,39)</f>
        <v/>
      </c>
      <c r="H24" s="109">
        <f>VLOOKUP(B24,Calendrier!$C$2:$BC$310,42)</f>
        <v>2</v>
      </c>
      <c r="I24" s="109">
        <f>VLOOKUP(B24,Calendrier!$C$2:$BC$310,45)</f>
        <v>1</v>
      </c>
      <c r="J24" s="109" t="str">
        <f>VLOOKUP(B24,Calendrier!$C$2:$BC$310,14)</f>
        <v/>
      </c>
      <c r="K24" s="109" t="str">
        <f>VLOOKUP(B24,Calendrier!$C$2:$BC$310,8)</f>
        <v/>
      </c>
      <c r="L24" s="109" t="str">
        <f>VLOOKUP(B24,Calendrier!$C$2:$BC$310,5)</f>
        <v/>
      </c>
      <c r="N24" s="109" t="str">
        <f t="shared" si="3"/>
        <v/>
      </c>
      <c r="O24" s="109" t="str">
        <f t="shared" si="1"/>
        <v/>
      </c>
    </row>
    <row r="25" spans="1:15" ht="15" thickBot="1" x14ac:dyDescent="0.35">
      <c r="A25" s="18" t="s">
        <v>90</v>
      </c>
      <c r="B25" s="107">
        <f t="shared" si="2"/>
        <v>45312</v>
      </c>
      <c r="C25" s="273" t="str">
        <f>VLOOKUP(B25,Calendrier!$C$2:$BC$310,27)</f>
        <v/>
      </c>
      <c r="D25" s="109" t="str">
        <f>VLOOKUP(B25,Calendrier!$C$2:$BC$310,30)</f>
        <v/>
      </c>
      <c r="E25" s="109" t="str">
        <f>VLOOKUP(B25,Calendrier!$C$2:$BC$310,33)</f>
        <v/>
      </c>
      <c r="F25" s="109" t="str">
        <f>VLOOKUP(B25,Calendrier!$C$2:$BC$310,36)</f>
        <v/>
      </c>
      <c r="G25" s="109">
        <f>VLOOKUP(B25,Calendrier!$C$2:$BC$310,39)</f>
        <v>2</v>
      </c>
      <c r="H25" s="109" t="str">
        <f>VLOOKUP(B25,Calendrier!$C$2:$BC$310,42)</f>
        <v/>
      </c>
      <c r="I25" s="109" t="str">
        <f>VLOOKUP(B25,Calendrier!$C$2:$BC$310,45)</f>
        <v/>
      </c>
      <c r="J25" s="109" t="str">
        <f>VLOOKUP(B25,Calendrier!$C$2:$BC$310,14)</f>
        <v/>
      </c>
      <c r="K25" s="109" t="str">
        <f>VLOOKUP(B25,Calendrier!$C$2:$BC$310,8)</f>
        <v/>
      </c>
      <c r="L25" s="109" t="str">
        <f>VLOOKUP(B25,Calendrier!$C$2:$BC$310,5)</f>
        <v/>
      </c>
      <c r="N25" s="109" t="str">
        <f t="shared" si="3"/>
        <v/>
      </c>
      <c r="O25" s="109" t="str">
        <f t="shared" si="1"/>
        <v/>
      </c>
    </row>
    <row r="26" spans="1:15" ht="15" thickBot="1" x14ac:dyDescent="0.35">
      <c r="A26" s="18" t="s">
        <v>90</v>
      </c>
      <c r="B26" s="107">
        <f t="shared" si="2"/>
        <v>45319</v>
      </c>
      <c r="C26" s="273" t="str">
        <f>VLOOKUP(B26,Calendrier!$C$2:$BC$310,27)</f>
        <v/>
      </c>
      <c r="D26" s="109">
        <f>VLOOKUP(B26,Calendrier!$C$2:$BC$310,30)</f>
        <v>1</v>
      </c>
      <c r="E26" s="109">
        <f>VLOOKUP(B26,Calendrier!$C$2:$BC$310,33)</f>
        <v>2</v>
      </c>
      <c r="F26" s="109" t="str">
        <f>VLOOKUP(B26,Calendrier!$C$2:$BC$310,36)</f>
        <v/>
      </c>
      <c r="G26" s="109" t="str">
        <f>VLOOKUP(B26,Calendrier!$C$2:$BC$310,39)</f>
        <v/>
      </c>
      <c r="H26" s="109" t="str">
        <f>VLOOKUP(B26,Calendrier!$C$2:$BC$310,42)</f>
        <v/>
      </c>
      <c r="I26" s="109">
        <f>VLOOKUP(B26,Calendrier!$C$2:$BC$310,45)</f>
        <v>1</v>
      </c>
      <c r="J26" s="109" t="str">
        <f>VLOOKUP(B26,Calendrier!$C$2:$BC$310,14)</f>
        <v/>
      </c>
      <c r="K26" s="109" t="str">
        <f>VLOOKUP(B26,Calendrier!$C$2:$BC$310,8)</f>
        <v/>
      </c>
      <c r="L26" s="109" t="str">
        <f>VLOOKUP(B26,Calendrier!$C$2:$BC$310,5)</f>
        <v/>
      </c>
      <c r="N26" s="109" t="str">
        <f t="shared" si="3"/>
        <v/>
      </c>
      <c r="O26" s="109" t="str">
        <f t="shared" si="1"/>
        <v/>
      </c>
    </row>
    <row r="27" spans="1:15" ht="15" thickBot="1" x14ac:dyDescent="0.35">
      <c r="A27" s="8" t="s">
        <v>90</v>
      </c>
      <c r="B27" s="108">
        <f t="shared" si="2"/>
        <v>45326</v>
      </c>
      <c r="C27" s="274" t="str">
        <f>VLOOKUP(B27,Calendrier!$C$2:$BC$310,27)</f>
        <v/>
      </c>
      <c r="D27" s="105" t="str">
        <f>VLOOKUP(B27,Calendrier!$C$2:$BC$310,30)</f>
        <v/>
      </c>
      <c r="E27" s="105" t="str">
        <f>VLOOKUP(B27,Calendrier!$C$2:$BC$310,33)</f>
        <v/>
      </c>
      <c r="F27" s="105" t="str">
        <f>VLOOKUP(B27,Calendrier!$C$2:$BC$310,36)</f>
        <v/>
      </c>
      <c r="G27" s="105">
        <f>VLOOKUP(B27,Calendrier!$C$2:$BC$310,39)</f>
        <v>2</v>
      </c>
      <c r="H27" s="105" t="str">
        <f>VLOOKUP(B27,Calendrier!$C$2:$BC$310,42)</f>
        <v/>
      </c>
      <c r="I27" s="105" t="str">
        <f>VLOOKUP(B27,Calendrier!$C$2:$BC$310,45)</f>
        <v/>
      </c>
      <c r="J27" s="105" t="str">
        <f>VLOOKUP(B27,Calendrier!$C$2:$BC$310,14)</f>
        <v/>
      </c>
      <c r="K27" s="105" t="str">
        <f>VLOOKUP(B27,Calendrier!$C$2:$BC$310,8)</f>
        <v/>
      </c>
      <c r="L27" s="105" t="str">
        <f>VLOOKUP(B27,Calendrier!$C$2:$BC$310,5)</f>
        <v/>
      </c>
      <c r="N27" s="105" t="str">
        <f t="shared" si="3"/>
        <v/>
      </c>
      <c r="O27" s="105" t="str">
        <f t="shared" si="1"/>
        <v/>
      </c>
    </row>
    <row r="28" spans="1:15" ht="15" thickBot="1" x14ac:dyDescent="0.35">
      <c r="A28" s="8" t="s">
        <v>90</v>
      </c>
      <c r="B28" s="108">
        <f t="shared" si="2"/>
        <v>45333</v>
      </c>
      <c r="C28" s="274" t="str">
        <f>VLOOKUP(B28,Calendrier!$C$2:$BC$310,27)</f>
        <v/>
      </c>
      <c r="D28" s="105">
        <f>VLOOKUP(B28,Calendrier!$C$2:$BC$310,30)</f>
        <v>1</v>
      </c>
      <c r="E28" s="105">
        <f>VLOOKUP(B28,Calendrier!$C$2:$BC$310,33)</f>
        <v>2</v>
      </c>
      <c r="F28" s="105" t="str">
        <f>VLOOKUP(B28,Calendrier!$C$2:$BC$310,36)</f>
        <v/>
      </c>
      <c r="G28" s="105" t="str">
        <f>VLOOKUP(B28,Calendrier!$C$2:$BC$310,39)</f>
        <v/>
      </c>
      <c r="H28" s="105" t="str">
        <f>VLOOKUP(B28,Calendrier!$C$2:$BC$310,42)</f>
        <v/>
      </c>
      <c r="I28" s="105">
        <f>VLOOKUP(B28,Calendrier!$C$2:$BC$310,45)</f>
        <v>1</v>
      </c>
      <c r="J28" s="105" t="str">
        <f>VLOOKUP(B28,Calendrier!$C$2:$BC$310,14)</f>
        <v/>
      </c>
      <c r="K28" s="105" t="str">
        <f>VLOOKUP(B28,Calendrier!$C$2:$BC$310,8)</f>
        <v/>
      </c>
      <c r="L28" s="105" t="str">
        <f>VLOOKUP(B28,Calendrier!$C$2:$BC$310,5)</f>
        <v/>
      </c>
      <c r="N28" s="105" t="str">
        <f t="shared" si="3"/>
        <v/>
      </c>
      <c r="O28" s="105" t="str">
        <f t="shared" si="1"/>
        <v/>
      </c>
    </row>
    <row r="29" spans="1:15" ht="15" thickBot="1" x14ac:dyDescent="0.35">
      <c r="A29" s="8" t="s">
        <v>90</v>
      </c>
      <c r="B29" s="108">
        <f t="shared" si="2"/>
        <v>45340</v>
      </c>
      <c r="C29" s="274" t="str">
        <f>VLOOKUP(B29,Calendrier!$C$2:$BC$310,27)</f>
        <v/>
      </c>
      <c r="D29" s="105">
        <f>VLOOKUP(B29,Calendrier!$C$2:$BC$310,30)</f>
        <v>1</v>
      </c>
      <c r="E29" s="105" t="str">
        <f>VLOOKUP(B29,Calendrier!$C$2:$BC$310,33)</f>
        <v/>
      </c>
      <c r="F29" s="105" t="str">
        <f>VLOOKUP(B29,Calendrier!$C$2:$BC$310,36)</f>
        <v/>
      </c>
      <c r="G29" s="105" t="str">
        <f>VLOOKUP(B29,Calendrier!$C$2:$BC$310,39)</f>
        <v/>
      </c>
      <c r="H29" s="105" t="str">
        <f>VLOOKUP(B29,Calendrier!$C$2:$BC$310,42)</f>
        <v/>
      </c>
      <c r="I29" s="105">
        <f>VLOOKUP(B29,Calendrier!$C$2:$BC$310,45)</f>
        <v>1</v>
      </c>
      <c r="J29" s="105" t="str">
        <f>VLOOKUP(B29,Calendrier!$C$2:$BC$310,14)</f>
        <v/>
      </c>
      <c r="K29" s="105" t="str">
        <f>VLOOKUP(B29,Calendrier!$C$2:$BC$310,8)</f>
        <v/>
      </c>
      <c r="L29" s="105" t="str">
        <f>VLOOKUP(B29,Calendrier!$C$2:$BC$310,5)</f>
        <v/>
      </c>
      <c r="N29" s="105" t="str">
        <f t="shared" si="3"/>
        <v/>
      </c>
      <c r="O29" s="105" t="str">
        <f t="shared" si="1"/>
        <v/>
      </c>
    </row>
    <row r="30" spans="1:15" ht="15" thickBot="1" x14ac:dyDescent="0.35">
      <c r="A30" s="8" t="s">
        <v>90</v>
      </c>
      <c r="B30" s="108">
        <f t="shared" si="2"/>
        <v>45347</v>
      </c>
      <c r="C30" s="274" t="str">
        <f>VLOOKUP(B30,Calendrier!$C$2:$BC$310,27)</f>
        <v/>
      </c>
      <c r="D30" s="105" t="str">
        <f>VLOOKUP(B30,Calendrier!$C$2:$BC$310,30)</f>
        <v/>
      </c>
      <c r="E30" s="105" t="str">
        <f>VLOOKUP(B30,Calendrier!$C$2:$BC$310,33)</f>
        <v/>
      </c>
      <c r="F30" s="105" t="str">
        <f>VLOOKUP(B30,Calendrier!$C$2:$BC$310,36)</f>
        <v/>
      </c>
      <c r="G30" s="105" t="str">
        <f>VLOOKUP(B30,Calendrier!$C$2:$BC$310,39)</f>
        <v/>
      </c>
      <c r="H30" s="105" t="str">
        <f>VLOOKUP(B30,Calendrier!$C$2:$BC$310,42)</f>
        <v/>
      </c>
      <c r="I30" s="105" t="str">
        <f>VLOOKUP(B30,Calendrier!$C$2:$BC$310,45)</f>
        <v/>
      </c>
      <c r="J30" s="105" t="str">
        <f>VLOOKUP(B30,Calendrier!$C$2:$BC$310,14)</f>
        <v/>
      </c>
      <c r="K30" s="105" t="str">
        <f>VLOOKUP(B30,Calendrier!$C$2:$BC$310,8)</f>
        <v/>
      </c>
      <c r="L30" s="105" t="str">
        <f>VLOOKUP(B30,Calendrier!$C$2:$BC$310,5)</f>
        <v/>
      </c>
      <c r="N30" s="105" t="str">
        <f t="shared" si="3"/>
        <v/>
      </c>
      <c r="O30" s="105" t="str">
        <f t="shared" si="1"/>
        <v/>
      </c>
    </row>
    <row r="31" spans="1:15" ht="15" thickBot="1" x14ac:dyDescent="0.35">
      <c r="A31" s="18" t="s">
        <v>90</v>
      </c>
      <c r="B31" s="107">
        <f t="shared" si="2"/>
        <v>45354</v>
      </c>
      <c r="C31" s="273" t="str">
        <f>VLOOKUP(B31,Calendrier!$C$2:$BC$310,27)</f>
        <v/>
      </c>
      <c r="D31" s="109" t="str">
        <f>VLOOKUP(B31,Calendrier!$C$2:$BC$310,30)</f>
        <v/>
      </c>
      <c r="E31" s="109" t="str">
        <f>VLOOKUP(B31,Calendrier!$C$2:$BC$310,33)</f>
        <v/>
      </c>
      <c r="F31" s="109" t="str">
        <f>VLOOKUP(B31,Calendrier!$C$2:$BC$310,36)</f>
        <v/>
      </c>
      <c r="G31" s="109" t="str">
        <f>VLOOKUP(B31,Calendrier!$C$2:$BC$310,39)</f>
        <v/>
      </c>
      <c r="H31" s="109" t="str">
        <f>VLOOKUP(B31,Calendrier!$C$2:$BC$310,42)</f>
        <v/>
      </c>
      <c r="I31" s="109" t="str">
        <f>VLOOKUP(B31,Calendrier!$C$2:$BC$310,45)</f>
        <v/>
      </c>
      <c r="J31" s="109" t="str">
        <f>VLOOKUP(B31,Calendrier!$C$2:$BC$310,14)</f>
        <v/>
      </c>
      <c r="K31" s="109" t="str">
        <f>VLOOKUP(B31,Calendrier!$C$2:$BC$310,8)</f>
        <v/>
      </c>
      <c r="L31" s="109" t="str">
        <f>VLOOKUP(B31,Calendrier!$C$2:$BC$310,5)</f>
        <v/>
      </c>
      <c r="N31" s="109" t="str">
        <f t="shared" si="3"/>
        <v/>
      </c>
      <c r="O31" s="109" t="str">
        <f t="shared" si="1"/>
        <v/>
      </c>
    </row>
    <row r="32" spans="1:15" ht="15" thickBot="1" x14ac:dyDescent="0.35">
      <c r="A32" s="18" t="s">
        <v>90</v>
      </c>
      <c r="B32" s="107">
        <f t="shared" si="2"/>
        <v>45361</v>
      </c>
      <c r="C32" s="273" t="str">
        <f>VLOOKUP(B32,Calendrier!$C$2:$BC$310,27)</f>
        <v/>
      </c>
      <c r="D32" s="109" t="str">
        <f>VLOOKUP(B32,Calendrier!$C$2:$BC$310,30)</f>
        <v/>
      </c>
      <c r="E32" s="109" t="str">
        <f>VLOOKUP(B32,Calendrier!$C$2:$BC$310,33)</f>
        <v/>
      </c>
      <c r="F32" s="109" t="str">
        <f>VLOOKUP(B32,Calendrier!$C$2:$BC$310,36)</f>
        <v/>
      </c>
      <c r="G32" s="109" t="str">
        <f>VLOOKUP(B32,Calendrier!$C$2:$BC$310,39)</f>
        <v/>
      </c>
      <c r="H32" s="109" t="str">
        <f>VLOOKUP(B32,Calendrier!$C$2:$BC$310,42)</f>
        <v/>
      </c>
      <c r="I32" s="109" t="str">
        <f>VLOOKUP(B32,Calendrier!$C$2:$BC$310,45)</f>
        <v/>
      </c>
      <c r="J32" s="109" t="str">
        <f>VLOOKUP(B32,Calendrier!$C$2:$BC$310,14)</f>
        <v/>
      </c>
      <c r="K32" s="109" t="str">
        <f>VLOOKUP(B32,Calendrier!$C$2:$BC$310,8)</f>
        <v/>
      </c>
      <c r="L32" s="109" t="str">
        <f>VLOOKUP(B32,Calendrier!$C$2:$BC$310,5)</f>
        <v/>
      </c>
      <c r="N32" s="109" t="str">
        <f t="shared" si="3"/>
        <v/>
      </c>
      <c r="O32" s="109" t="str">
        <f t="shared" si="1"/>
        <v/>
      </c>
    </row>
    <row r="33" spans="1:15" ht="15" thickBot="1" x14ac:dyDescent="0.35">
      <c r="A33" s="18" t="s">
        <v>90</v>
      </c>
      <c r="B33" s="107">
        <f t="shared" si="2"/>
        <v>45368</v>
      </c>
      <c r="C33" s="273" t="str">
        <f>VLOOKUP(B33,Calendrier!$C$2:$BC$310,27)</f>
        <v/>
      </c>
      <c r="D33" s="109" t="str">
        <f>VLOOKUP(B33,Calendrier!$C$2:$BC$310,30)</f>
        <v/>
      </c>
      <c r="E33" s="109">
        <f>VLOOKUP(B33,Calendrier!$C$2:$BC$310,33)</f>
        <v>2</v>
      </c>
      <c r="F33" s="109" t="str">
        <f>VLOOKUP(B33,Calendrier!$C$2:$BC$310,36)</f>
        <v/>
      </c>
      <c r="G33" s="109">
        <f>VLOOKUP(B33,Calendrier!$C$2:$BC$310,39)</f>
        <v>2</v>
      </c>
      <c r="H33" s="109" t="str">
        <f>VLOOKUP(B33,Calendrier!$C$2:$BC$310,42)</f>
        <v/>
      </c>
      <c r="I33" s="109" t="str">
        <f>VLOOKUP(B33,Calendrier!$C$2:$BC$310,45)</f>
        <v/>
      </c>
      <c r="J33" s="109" t="str">
        <f>VLOOKUP(B33,Calendrier!$C$2:$BC$310,14)</f>
        <v/>
      </c>
      <c r="K33" s="109" t="str">
        <f>VLOOKUP(B33,Calendrier!$C$2:$BC$310,8)</f>
        <v/>
      </c>
      <c r="L33" s="109" t="str">
        <f>VLOOKUP(B33,Calendrier!$C$2:$BC$310,5)</f>
        <v/>
      </c>
      <c r="N33" s="109" t="str">
        <f t="shared" si="3"/>
        <v/>
      </c>
      <c r="O33" s="109" t="str">
        <f t="shared" si="1"/>
        <v/>
      </c>
    </row>
    <row r="34" spans="1:15" ht="15" thickBot="1" x14ac:dyDescent="0.35">
      <c r="A34" s="18" t="s">
        <v>90</v>
      </c>
      <c r="B34" s="107">
        <f t="shared" si="2"/>
        <v>45375</v>
      </c>
      <c r="C34" s="273" t="str">
        <f>VLOOKUP(B34,Calendrier!$C$2:$BC$310,27)</f>
        <v/>
      </c>
      <c r="D34" s="109" t="str">
        <f>VLOOKUP(B34,Calendrier!$C$2:$BC$310,30)</f>
        <v/>
      </c>
      <c r="E34" s="109" t="str">
        <f>VLOOKUP(B34,Calendrier!$C$2:$BC$310,33)</f>
        <v/>
      </c>
      <c r="F34" s="109" t="str">
        <f>VLOOKUP(B34,Calendrier!$C$2:$BC$310,36)</f>
        <v/>
      </c>
      <c r="G34" s="109" t="str">
        <f>VLOOKUP(B34,Calendrier!$C$2:$BC$310,39)</f>
        <v/>
      </c>
      <c r="H34" s="109" t="str">
        <f>VLOOKUP(B34,Calendrier!$C$2:$BC$310,42)</f>
        <v/>
      </c>
      <c r="I34" s="109" t="str">
        <f>VLOOKUP(B34,Calendrier!$C$2:$BC$310,45)</f>
        <v/>
      </c>
      <c r="J34" s="109" t="str">
        <f>VLOOKUP(B34,Calendrier!$C$2:$BC$310,14)</f>
        <v/>
      </c>
      <c r="K34" s="109" t="str">
        <f>VLOOKUP(B34,Calendrier!$C$2:$BC$310,8)</f>
        <v/>
      </c>
      <c r="L34" s="109" t="str">
        <f>VLOOKUP(B34,Calendrier!$C$2:$BC$310,5)</f>
        <v/>
      </c>
      <c r="N34" s="109" t="str">
        <f t="shared" si="3"/>
        <v/>
      </c>
      <c r="O34" s="109" t="str">
        <f t="shared" si="1"/>
        <v/>
      </c>
    </row>
    <row r="35" spans="1:15" ht="15" thickBot="1" x14ac:dyDescent="0.35">
      <c r="A35" s="8" t="s">
        <v>90</v>
      </c>
      <c r="B35" s="108">
        <f t="shared" si="2"/>
        <v>45382</v>
      </c>
      <c r="C35" s="274" t="str">
        <f>VLOOKUP(B35,Calendrier!$C$2:$BC$310,27)</f>
        <v/>
      </c>
      <c r="D35" s="105" t="str">
        <f>VLOOKUP(B35,Calendrier!$C$2:$BC$310,30)</f>
        <v/>
      </c>
      <c r="E35" s="105" t="str">
        <f>VLOOKUP(B35,Calendrier!$C$2:$BC$310,33)</f>
        <v/>
      </c>
      <c r="F35" s="105" t="str">
        <f>VLOOKUP(B35,Calendrier!$C$2:$BC$310,36)</f>
        <v/>
      </c>
      <c r="G35" s="105" t="str">
        <f>VLOOKUP(B35,Calendrier!$C$2:$BC$310,39)</f>
        <v/>
      </c>
      <c r="H35" s="105" t="str">
        <f>VLOOKUP(B35,Calendrier!$C$2:$BC$310,42)</f>
        <v/>
      </c>
      <c r="I35" s="105" t="str">
        <f>VLOOKUP(B35,Calendrier!$C$2:$BC$310,45)</f>
        <v/>
      </c>
      <c r="J35" s="105" t="str">
        <f>VLOOKUP(B35,Calendrier!$C$2:$BC$310,14)</f>
        <v/>
      </c>
      <c r="K35" s="105" t="str">
        <f>VLOOKUP(B35,Calendrier!$C$2:$BC$310,8)</f>
        <v/>
      </c>
      <c r="L35" s="105" t="str">
        <f>VLOOKUP(B35,Calendrier!$C$2:$BC$310,5)</f>
        <v/>
      </c>
      <c r="N35" s="105" t="str">
        <f t="shared" si="3"/>
        <v/>
      </c>
      <c r="O35" s="105" t="str">
        <f t="shared" si="1"/>
        <v/>
      </c>
    </row>
    <row r="36" spans="1:15" ht="15" thickBot="1" x14ac:dyDescent="0.35">
      <c r="A36" s="8" t="s">
        <v>90</v>
      </c>
      <c r="B36" s="108">
        <f t="shared" si="2"/>
        <v>45389</v>
      </c>
      <c r="C36" s="274" t="str">
        <f>VLOOKUP(B36,Calendrier!$C$2:$BC$310,27)</f>
        <v/>
      </c>
      <c r="D36" s="105" t="str">
        <f>VLOOKUP(B36,Calendrier!$C$2:$BC$310,30)</f>
        <v/>
      </c>
      <c r="E36" s="105" t="str">
        <f>VLOOKUP(B36,Calendrier!$C$2:$BC$310,33)</f>
        <v/>
      </c>
      <c r="F36" s="105" t="str">
        <f>VLOOKUP(B36,Calendrier!$C$2:$BC$310,36)</f>
        <v/>
      </c>
      <c r="G36" s="105" t="str">
        <f>VLOOKUP(B36,Calendrier!$C$2:$BC$310,39)</f>
        <v/>
      </c>
      <c r="H36" s="105" t="str">
        <f>VLOOKUP(B36,Calendrier!$C$2:$BC$310,42)</f>
        <v/>
      </c>
      <c r="I36" s="105" t="str">
        <f>VLOOKUP(B36,Calendrier!$C$2:$BC$310,45)</f>
        <v/>
      </c>
      <c r="J36" s="105" t="str">
        <f>VLOOKUP(B36,Calendrier!$C$2:$BC$310,14)</f>
        <v/>
      </c>
      <c r="K36" s="105" t="str">
        <f>VLOOKUP(B36,Calendrier!$C$2:$BC$310,8)</f>
        <v/>
      </c>
      <c r="L36" s="105" t="str">
        <f>VLOOKUP(B36,Calendrier!$C$2:$BC$310,5)</f>
        <v/>
      </c>
      <c r="N36" s="105" t="str">
        <f t="shared" si="3"/>
        <v/>
      </c>
      <c r="O36" s="105" t="str">
        <f t="shared" si="1"/>
        <v/>
      </c>
    </row>
    <row r="37" spans="1:15" ht="15" thickBot="1" x14ac:dyDescent="0.35">
      <c r="A37" s="8" t="s">
        <v>90</v>
      </c>
      <c r="B37" s="108">
        <f t="shared" si="2"/>
        <v>45396</v>
      </c>
      <c r="C37" s="274">
        <f>VLOOKUP(B37,Calendrier!$C$2:$BC$310,27)</f>
        <v>0</v>
      </c>
      <c r="D37" s="105">
        <f>VLOOKUP(B37,Calendrier!$C$2:$BC$310,30)</f>
        <v>0</v>
      </c>
      <c r="E37" s="105">
        <f>VLOOKUP(B37,Calendrier!$C$2:$BC$310,33)</f>
        <v>0</v>
      </c>
      <c r="F37" s="105" t="str">
        <f>VLOOKUP(B37,Calendrier!$C$2:$BC$310,36)</f>
        <v/>
      </c>
      <c r="G37" s="105">
        <f>VLOOKUP(B37,Calendrier!$C$2:$BC$310,39)</f>
        <v>0</v>
      </c>
      <c r="H37" s="105">
        <f>VLOOKUP(B37,Calendrier!$C$2:$BC$310,42)</f>
        <v>0</v>
      </c>
      <c r="I37" s="105">
        <f>VLOOKUP(B37,Calendrier!$C$2:$BC$310,45)</f>
        <v>0</v>
      </c>
      <c r="J37" s="105" t="str">
        <f>VLOOKUP(B37,Calendrier!$C$2:$BC$310,14)</f>
        <v/>
      </c>
      <c r="K37" s="105" t="str">
        <f>VLOOKUP(B37,Calendrier!$C$2:$BC$310,8)</f>
        <v/>
      </c>
      <c r="L37" s="105" t="str">
        <f>VLOOKUP(B37,Calendrier!$C$2:$BC$310,5)</f>
        <v/>
      </c>
      <c r="N37" s="105" t="str">
        <f t="shared" si="3"/>
        <v/>
      </c>
      <c r="O37" s="105" t="str">
        <f t="shared" si="1"/>
        <v/>
      </c>
    </row>
    <row r="38" spans="1:15" ht="15" thickBot="1" x14ac:dyDescent="0.35">
      <c r="A38" s="8" t="s">
        <v>90</v>
      </c>
      <c r="B38" s="108">
        <f t="shared" si="2"/>
        <v>45403</v>
      </c>
      <c r="C38" s="274">
        <f>VLOOKUP(B38,Calendrier!$C$2:$BC$310,27)</f>
        <v>0</v>
      </c>
      <c r="D38" s="105">
        <f>VLOOKUP(B38,Calendrier!$C$2:$BC$310,30)</f>
        <v>0</v>
      </c>
      <c r="E38" s="105">
        <f>VLOOKUP(B38,Calendrier!$C$2:$BC$310,33)</f>
        <v>0</v>
      </c>
      <c r="F38" s="105" t="str">
        <f>VLOOKUP(B38,Calendrier!$C$2:$BC$310,36)</f>
        <v/>
      </c>
      <c r="G38" s="105">
        <f>VLOOKUP(B38,Calendrier!$C$2:$BC$310,39)</f>
        <v>0</v>
      </c>
      <c r="H38" s="105">
        <f>VLOOKUP(B38,Calendrier!$C$2:$BC$310,42)</f>
        <v>0</v>
      </c>
      <c r="I38" s="105">
        <f>VLOOKUP(B38,Calendrier!$C$2:$BC$310,45)</f>
        <v>0</v>
      </c>
      <c r="J38" s="105" t="str">
        <f>VLOOKUP(B38,Calendrier!$C$2:$BC$310,14)</f>
        <v/>
      </c>
      <c r="K38" s="105" t="str">
        <f>VLOOKUP(B38,Calendrier!$C$2:$BC$310,8)</f>
        <v/>
      </c>
      <c r="L38" s="105" t="str">
        <f>VLOOKUP(B38,Calendrier!$C$2:$BC$310,5)</f>
        <v/>
      </c>
      <c r="N38" s="105" t="str">
        <f t="shared" si="3"/>
        <v/>
      </c>
      <c r="O38" s="105" t="str">
        <f t="shared" si="1"/>
        <v/>
      </c>
    </row>
    <row r="39" spans="1:15" ht="15" hidden="1" thickBot="1" x14ac:dyDescent="0.35">
      <c r="A39" s="18" t="s">
        <v>90</v>
      </c>
      <c r="B39" s="107">
        <f>B38+7</f>
        <v>45410</v>
      </c>
      <c r="C39" s="272">
        <f>VLOOKUP(B39,Calendrier!$C$2:$BC$310,27)</f>
        <v>0</v>
      </c>
      <c r="D39" s="109">
        <f>VLOOKUP(B39,Calendrier!$C$2:$BC$310,30)</f>
        <v>0</v>
      </c>
      <c r="E39" s="109">
        <f>VLOOKUP(B39,Calendrier!$C$2:$BC$310,33)</f>
        <v>0</v>
      </c>
      <c r="F39" s="109" t="str">
        <f>VLOOKUP(B39,Calendrier!$C$2:$BC$310,36)</f>
        <v/>
      </c>
      <c r="G39" s="109">
        <f>VLOOKUP(B39,Calendrier!$C$2:$BC$310,39)</f>
        <v>0</v>
      </c>
      <c r="H39" s="109">
        <f>VLOOKUP(B39,Calendrier!$C$2:$BC$310,42)</f>
        <v>0</v>
      </c>
      <c r="I39" s="109">
        <f>VLOOKUP(B39,Calendrier!$C$2:$BC$310,45)</f>
        <v>0</v>
      </c>
      <c r="J39" s="109"/>
      <c r="K39" s="109" t="str">
        <f>VLOOKUP(B39,Calendrier!$C$2:$BC$310,8)</f>
        <v/>
      </c>
      <c r="L39" s="109" t="str">
        <f>VLOOKUP(B39,Calendrier!$C$2:$BC$310,5)</f>
        <v/>
      </c>
      <c r="N39" s="20" t="str">
        <f t="shared" si="3"/>
        <v/>
      </c>
      <c r="O39" s="20" t="str">
        <f t="shared" ref="O39:O43" si="4">IF(L39=123,"Salle Judo","")</f>
        <v/>
      </c>
    </row>
    <row r="40" spans="1:15" ht="15" hidden="1" thickBot="1" x14ac:dyDescent="0.35">
      <c r="A40" s="18" t="s">
        <v>90</v>
      </c>
      <c r="B40" s="107">
        <f t="shared" si="2"/>
        <v>45417</v>
      </c>
      <c r="C40" s="272">
        <f>VLOOKUP(B40,Calendrier!$C$2:$BC$310,27)</f>
        <v>0</v>
      </c>
      <c r="D40" s="109">
        <f>VLOOKUP(B40,Calendrier!$C$2:$BC$310,30)</f>
        <v>0</v>
      </c>
      <c r="E40" s="109">
        <f>VLOOKUP(B40,Calendrier!$C$2:$BC$310,33)</f>
        <v>0</v>
      </c>
      <c r="F40" s="109" t="str">
        <f>VLOOKUP(B40,Calendrier!$C$2:$BC$310,36)</f>
        <v/>
      </c>
      <c r="G40" s="109">
        <f>VLOOKUP(B40,Calendrier!$C$2:$BC$310,39)</f>
        <v>0</v>
      </c>
      <c r="H40" s="109">
        <f>VLOOKUP(B40,Calendrier!$C$2:$BC$310,42)</f>
        <v>0</v>
      </c>
      <c r="I40" s="109">
        <f>VLOOKUP(B40,Calendrier!$C$2:$BC$310,45)</f>
        <v>0</v>
      </c>
      <c r="J40" s="109"/>
      <c r="K40" s="109" t="str">
        <f>VLOOKUP(B40,Calendrier!$C$2:$BC$310,8)</f>
        <v/>
      </c>
      <c r="L40" s="109" t="str">
        <f>VLOOKUP(B40,Calendrier!$C$2:$BC$310,5)</f>
        <v/>
      </c>
      <c r="N40" s="20" t="str">
        <f t="shared" si="3"/>
        <v/>
      </c>
      <c r="O40" s="20" t="str">
        <f t="shared" si="4"/>
        <v/>
      </c>
    </row>
    <row r="41" spans="1:15" ht="15" hidden="1" thickBot="1" x14ac:dyDescent="0.35">
      <c r="A41" s="18" t="s">
        <v>90</v>
      </c>
      <c r="B41" s="107">
        <f t="shared" si="2"/>
        <v>45424</v>
      </c>
      <c r="C41" s="272">
        <f>VLOOKUP(B41,Calendrier!$C$2:$BC$310,27)</f>
        <v>0</v>
      </c>
      <c r="D41" s="109">
        <f>VLOOKUP(B41,Calendrier!$C$2:$BC$310,30)</f>
        <v>0</v>
      </c>
      <c r="E41" s="109">
        <f>VLOOKUP(B41,Calendrier!$C$2:$BC$310,33)</f>
        <v>0</v>
      </c>
      <c r="F41" s="109" t="str">
        <f>VLOOKUP(B41,Calendrier!$C$2:$BC$310,36)</f>
        <v/>
      </c>
      <c r="G41" s="109">
        <f>VLOOKUP(B41,Calendrier!$C$2:$BC$310,39)</f>
        <v>0</v>
      </c>
      <c r="H41" s="109">
        <f>VLOOKUP(B41,Calendrier!$C$2:$BC$310,42)</f>
        <v>0</v>
      </c>
      <c r="I41" s="109">
        <f>VLOOKUP(B41,Calendrier!$C$2:$BC$310,45)</f>
        <v>0</v>
      </c>
      <c r="J41" s="109"/>
      <c r="K41" s="109" t="str">
        <f>VLOOKUP(B41,Calendrier!$C$2:$BC$310,8)</f>
        <v/>
      </c>
      <c r="L41" s="109" t="str">
        <f>VLOOKUP(B41,Calendrier!$C$2:$BC$310,5)</f>
        <v/>
      </c>
      <c r="N41" s="20" t="str">
        <f t="shared" si="3"/>
        <v/>
      </c>
      <c r="O41" s="20" t="str">
        <f t="shared" si="4"/>
        <v/>
      </c>
    </row>
    <row r="42" spans="1:15" ht="15" hidden="1" thickBot="1" x14ac:dyDescent="0.35">
      <c r="A42" s="18" t="s">
        <v>90</v>
      </c>
      <c r="B42" s="107">
        <f t="shared" si="2"/>
        <v>45431</v>
      </c>
      <c r="C42" s="272">
        <f>VLOOKUP(B42,Calendrier!$C$2:$BC$310,27)</f>
        <v>0</v>
      </c>
      <c r="D42" s="109">
        <f>VLOOKUP(B42,Calendrier!$C$2:$BC$310,30)</f>
        <v>0</v>
      </c>
      <c r="E42" s="109">
        <f>VLOOKUP(B42,Calendrier!$C$2:$BC$310,33)</f>
        <v>0</v>
      </c>
      <c r="F42" s="109" t="str">
        <f>VLOOKUP(B42,Calendrier!$C$2:$BC$310,36)</f>
        <v/>
      </c>
      <c r="G42" s="109">
        <f>VLOOKUP(B42,Calendrier!$C$2:$BC$310,39)</f>
        <v>0</v>
      </c>
      <c r="H42" s="109">
        <f>VLOOKUP(B42,Calendrier!$C$2:$BC$310,42)</f>
        <v>0</v>
      </c>
      <c r="I42" s="109">
        <f>VLOOKUP(B42,Calendrier!$C$2:$BC$310,45)</f>
        <v>0</v>
      </c>
      <c r="J42" s="109"/>
      <c r="K42" s="109" t="str">
        <f>VLOOKUP(B42,Calendrier!$C$2:$BC$310,8)</f>
        <v/>
      </c>
      <c r="L42" s="109" t="str">
        <f>VLOOKUP(B42,Calendrier!$C$2:$BC$310,5)</f>
        <v/>
      </c>
      <c r="N42" s="20" t="str">
        <f t="shared" si="3"/>
        <v/>
      </c>
      <c r="O42" s="20" t="str">
        <f t="shared" si="4"/>
        <v/>
      </c>
    </row>
    <row r="43" spans="1:15" ht="15" hidden="1" thickBot="1" x14ac:dyDescent="0.35">
      <c r="A43" s="18" t="s">
        <v>90</v>
      </c>
      <c r="B43" s="107">
        <f t="shared" si="2"/>
        <v>45438</v>
      </c>
      <c r="C43" s="272">
        <f>VLOOKUP(B43,Calendrier!$C$2:$BC$310,27)</f>
        <v>0</v>
      </c>
      <c r="D43" s="109">
        <f>VLOOKUP(B43,Calendrier!$C$2:$BC$310,30)</f>
        <v>0</v>
      </c>
      <c r="E43" s="109">
        <f>VLOOKUP(B43,Calendrier!$C$2:$BC$310,33)</f>
        <v>0</v>
      </c>
      <c r="F43" s="109" t="str">
        <f>VLOOKUP(B43,Calendrier!$C$2:$BC$310,36)</f>
        <v/>
      </c>
      <c r="G43" s="109">
        <f>VLOOKUP(B43,Calendrier!$C$2:$BC$310,39)</f>
        <v>0</v>
      </c>
      <c r="H43" s="109">
        <f>VLOOKUP(B43,Calendrier!$C$2:$BC$310,42)</f>
        <v>0</v>
      </c>
      <c r="I43" s="109">
        <f>VLOOKUP(B43,Calendrier!$C$2:$BC$310,45)</f>
        <v>0</v>
      </c>
      <c r="J43" s="109"/>
      <c r="K43" s="109"/>
      <c r="L43" s="109"/>
      <c r="N43" s="20" t="str">
        <f t="shared" si="3"/>
        <v/>
      </c>
      <c r="O43" s="20" t="str">
        <f t="shared" si="4"/>
        <v/>
      </c>
    </row>
    <row r="45" spans="1:15" x14ac:dyDescent="0.3">
      <c r="A45" s="101" t="s">
        <v>80</v>
      </c>
      <c r="C45" s="3">
        <f>COUNTIF(C5:C43,123)</f>
        <v>0</v>
      </c>
      <c r="D45" s="3">
        <f>COUNTIF(D5:D43,123)</f>
        <v>0</v>
      </c>
      <c r="E45" s="3">
        <f t="shared" ref="E45:H45" si="5">COUNTIF(E5:E43,123)</f>
        <v>0</v>
      </c>
      <c r="F45" s="3">
        <f t="shared" si="5"/>
        <v>0</v>
      </c>
      <c r="G45" s="3">
        <f t="shared" si="5"/>
        <v>0</v>
      </c>
      <c r="H45" s="3">
        <f t="shared" si="5"/>
        <v>0</v>
      </c>
      <c r="I45" s="3">
        <f t="shared" ref="I45:L45" si="6">COUNTIF(I5:I43,123)</f>
        <v>0</v>
      </c>
      <c r="J45" s="3">
        <f t="shared" ref="J45" si="7">COUNTIF(J5:J43,123)</f>
        <v>0</v>
      </c>
      <c r="K45" s="3">
        <f t="shared" si="6"/>
        <v>0</v>
      </c>
      <c r="L45" s="3">
        <f t="shared" si="6"/>
        <v>0</v>
      </c>
    </row>
    <row r="46" spans="1:15" x14ac:dyDescent="0.3">
      <c r="A46" s="101" t="s">
        <v>70</v>
      </c>
      <c r="C46" s="3">
        <f>COUNTIF(C5:C43,1)</f>
        <v>0</v>
      </c>
      <c r="D46" s="3">
        <f>COUNTIF(D5:D43,1)</f>
        <v>10</v>
      </c>
      <c r="E46" s="3">
        <f t="shared" ref="E46:H46" si="8">COUNTIF(E5:E43,1)</f>
        <v>0</v>
      </c>
      <c r="F46" s="3">
        <f t="shared" si="8"/>
        <v>0</v>
      </c>
      <c r="G46" s="3">
        <f t="shared" si="8"/>
        <v>1</v>
      </c>
      <c r="H46" s="3">
        <f t="shared" si="8"/>
        <v>0</v>
      </c>
      <c r="I46" s="3">
        <f t="shared" ref="I46:L46" si="9">COUNTIF(I5:I43,1)</f>
        <v>10</v>
      </c>
      <c r="J46" s="3">
        <f t="shared" ref="J46" si="10">COUNTIF(J5:J43,1)</f>
        <v>0</v>
      </c>
      <c r="K46" s="3">
        <f t="shared" si="9"/>
        <v>0</v>
      </c>
      <c r="L46" s="3">
        <f t="shared" si="9"/>
        <v>0</v>
      </c>
    </row>
    <row r="47" spans="1:15" x14ac:dyDescent="0.3">
      <c r="A47" s="101" t="s">
        <v>71</v>
      </c>
      <c r="C47" s="3">
        <f>COUNTIF(C5:C43,2)</f>
        <v>0</v>
      </c>
      <c r="D47" s="3">
        <f>COUNTIF(D5:D43,2)</f>
        <v>0</v>
      </c>
      <c r="E47" s="3">
        <f t="shared" ref="E47:H47" si="11">COUNTIF(E5:E43,2)</f>
        <v>10</v>
      </c>
      <c r="F47" s="3">
        <f t="shared" si="11"/>
        <v>0</v>
      </c>
      <c r="G47" s="3">
        <f t="shared" si="11"/>
        <v>9</v>
      </c>
      <c r="H47" s="3">
        <f t="shared" si="11"/>
        <v>7</v>
      </c>
      <c r="I47" s="3">
        <f t="shared" ref="I47:L47" si="12">COUNTIF(I5:I43,2)</f>
        <v>0</v>
      </c>
      <c r="J47" s="3">
        <f t="shared" ref="J47" si="13">COUNTIF(J5:J43,2)</f>
        <v>0</v>
      </c>
      <c r="K47" s="3">
        <f t="shared" si="12"/>
        <v>0</v>
      </c>
      <c r="L47" s="3">
        <f t="shared" si="12"/>
        <v>0</v>
      </c>
    </row>
    <row r="48" spans="1:15" x14ac:dyDescent="0.3">
      <c r="A48" s="101" t="s">
        <v>72</v>
      </c>
      <c r="C48" s="3">
        <f>COUNTIF(C5:C43,3)</f>
        <v>0</v>
      </c>
      <c r="D48" s="3">
        <f>COUNTIF(D5:D43,3)</f>
        <v>0</v>
      </c>
      <c r="E48" s="3">
        <f t="shared" ref="E48:H48" si="14">COUNTIF(E5:E43,3)</f>
        <v>0</v>
      </c>
      <c r="F48" s="3">
        <f t="shared" si="14"/>
        <v>0</v>
      </c>
      <c r="G48" s="3">
        <f t="shared" si="14"/>
        <v>0</v>
      </c>
      <c r="H48" s="3">
        <f t="shared" si="14"/>
        <v>0</v>
      </c>
      <c r="I48" s="3">
        <f t="shared" ref="I48:L48" si="15">COUNTIF(I5:I43,3)</f>
        <v>0</v>
      </c>
      <c r="J48" s="3">
        <f t="shared" ref="J48" si="16">COUNTIF(J5:J43,3)</f>
        <v>0</v>
      </c>
      <c r="K48" s="3">
        <f t="shared" si="15"/>
        <v>0</v>
      </c>
      <c r="L48" s="3">
        <f t="shared" si="15"/>
        <v>0</v>
      </c>
    </row>
    <row r="49" spans="2:12" x14ac:dyDescent="0.3">
      <c r="B49" s="103" t="s">
        <v>73</v>
      </c>
      <c r="C49" s="102">
        <f>SUM(C45:C48)</f>
        <v>0</v>
      </c>
      <c r="D49" s="102">
        <f>SUM(D45:D48)</f>
        <v>10</v>
      </c>
      <c r="E49" s="102">
        <f t="shared" ref="E49:J49" si="17">SUM(E45:E48)</f>
        <v>10</v>
      </c>
      <c r="F49" s="102">
        <f t="shared" si="17"/>
        <v>0</v>
      </c>
      <c r="G49" s="102">
        <f t="shared" si="17"/>
        <v>10</v>
      </c>
      <c r="H49" s="102">
        <f t="shared" si="17"/>
        <v>7</v>
      </c>
      <c r="I49" s="102">
        <f t="shared" si="17"/>
        <v>10</v>
      </c>
      <c r="J49" s="102">
        <f t="shared" si="17"/>
        <v>0</v>
      </c>
      <c r="K49" s="102">
        <f t="shared" ref="K49:L49" si="18">SUM(K45:K48)</f>
        <v>0</v>
      </c>
      <c r="L49" s="102">
        <f t="shared" si="18"/>
        <v>0</v>
      </c>
    </row>
    <row r="51" spans="2:12" x14ac:dyDescent="0.3">
      <c r="C51" s="276" t="s">
        <v>164</v>
      </c>
      <c r="D51" s="298"/>
      <c r="E51" s="3"/>
      <c r="F51" s="3"/>
      <c r="G51" s="3"/>
      <c r="H51" s="3"/>
    </row>
    <row r="52" spans="2:12" x14ac:dyDescent="0.3">
      <c r="C52" s="277" t="s">
        <v>168</v>
      </c>
      <c r="D52" s="277"/>
    </row>
    <row r="53" spans="2:12" x14ac:dyDescent="0.3">
      <c r="C53" s="297" t="s">
        <v>170</v>
      </c>
      <c r="D53" s="297"/>
    </row>
    <row r="54" spans="2:12" x14ac:dyDescent="0.3">
      <c r="C54" s="300" t="s">
        <v>169</v>
      </c>
      <c r="D54" s="300"/>
    </row>
    <row r="55" spans="2:12" x14ac:dyDescent="0.3">
      <c r="C55" s="301" t="s">
        <v>171</v>
      </c>
      <c r="D55" s="301"/>
    </row>
  </sheetData>
  <mergeCells count="3">
    <mergeCell ref="A2:B2"/>
    <mergeCell ref="A3:B3"/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&amp;L&amp;"-,Gras"&amp;URéservations Match du dimanche&amp;C&amp;"-,Gras"&amp;UAXISGUIBERTIN&amp;R&amp;"-,Gras"&amp;U2022-2023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0000"/>
  </sheetPr>
  <dimension ref="A1:BR304"/>
  <sheetViews>
    <sheetView tabSelected="1" workbookViewId="0">
      <pane xSplit="2" ySplit="2" topLeftCell="I37" activePane="bottomRight" state="frozen"/>
      <selection pane="topRight" activeCell="C1" sqref="C1"/>
      <selection pane="bottomLeft" activeCell="A3" sqref="A3"/>
      <selection pane="bottomRight" activeCell="Z56" sqref="Z56"/>
    </sheetView>
  </sheetViews>
  <sheetFormatPr baseColWidth="10" defaultColWidth="11.44140625" defaultRowHeight="14.4" x14ac:dyDescent="0.3"/>
  <cols>
    <col min="1" max="1" width="3.44140625" style="3" customWidth="1"/>
    <col min="2" max="2" width="11.21875" customWidth="1"/>
    <col min="3" max="3" width="5.109375" style="3" customWidth="1"/>
    <col min="4" max="4" width="5.109375" style="61" customWidth="1"/>
    <col min="5" max="5" width="5.109375" style="3" customWidth="1"/>
    <col min="6" max="6" width="5.88671875" style="3" customWidth="1"/>
    <col min="7" max="7" width="5.88671875" style="61" customWidth="1"/>
    <col min="8" max="8" width="5.88671875" style="3" customWidth="1"/>
    <col min="9" max="9" width="8.21875" style="3" customWidth="1"/>
    <col min="10" max="10" width="8.21875" style="61" customWidth="1"/>
    <col min="11" max="11" width="2.33203125" style="3" hidden="1" customWidth="1"/>
    <col min="12" max="12" width="8.88671875" bestFit="1" customWidth="1"/>
    <col min="13" max="13" width="13.5546875" customWidth="1"/>
    <col min="14" max="14" width="4" style="3" hidden="1" customWidth="1"/>
    <col min="15" max="15" width="8.88671875" bestFit="1" customWidth="1"/>
    <col min="16" max="16" width="19.109375" customWidth="1"/>
    <col min="17" max="17" width="3.44140625" style="3" hidden="1" customWidth="1"/>
    <col min="18" max="18" width="6.5546875" style="3" hidden="1" customWidth="1"/>
    <col min="19" max="19" width="6.109375" style="3" hidden="1" customWidth="1"/>
    <col min="20" max="20" width="6.33203125" style="3" hidden="1" customWidth="1"/>
    <col min="21" max="22" width="3.33203125" style="3" hidden="1" customWidth="1"/>
    <col min="23" max="23" width="6" style="3" hidden="1" customWidth="1"/>
    <col min="24" max="24" width="7.44140625" style="3" hidden="1" customWidth="1"/>
    <col min="25" max="25" width="10.33203125" customWidth="1"/>
    <col min="26" max="26" width="20.6640625" customWidth="1"/>
    <col min="27" max="27" width="3.6640625" style="3" hidden="1" customWidth="1"/>
    <col min="28" max="28" width="9.6640625" customWidth="1"/>
    <col min="29" max="29" width="15.88671875" bestFit="1" customWidth="1"/>
    <col min="30" max="30" width="3.5546875" style="3" hidden="1" customWidth="1"/>
    <col min="31" max="31" width="9.109375" customWidth="1"/>
    <col min="32" max="32" width="23.88671875" customWidth="1"/>
    <col min="33" max="33" width="3.109375" style="3" hidden="1" customWidth="1"/>
    <col min="34" max="34" width="8.88671875" bestFit="1" customWidth="1"/>
    <col min="35" max="35" width="19.6640625" bestFit="1" customWidth="1"/>
    <col min="36" max="36" width="4.6640625" hidden="1" customWidth="1"/>
    <col min="38" max="38" width="21.88671875" bestFit="1" customWidth="1"/>
    <col min="39" max="39" width="0" hidden="1" customWidth="1"/>
    <col min="41" max="41" width="19.109375" bestFit="1" customWidth="1"/>
    <col min="42" max="42" width="0" hidden="1" customWidth="1"/>
    <col min="44" max="44" width="22.33203125" customWidth="1"/>
    <col min="45" max="45" width="0" hidden="1" customWidth="1"/>
  </cols>
  <sheetData>
    <row r="1" spans="1:70" ht="18" customHeight="1" thickTop="1" thickBot="1" x14ac:dyDescent="0.35">
      <c r="C1" s="442" t="s">
        <v>91</v>
      </c>
      <c r="D1" s="443"/>
      <c r="E1" s="443"/>
      <c r="F1" s="442" t="s">
        <v>92</v>
      </c>
      <c r="G1" s="443"/>
      <c r="H1" s="443"/>
      <c r="I1" s="442" t="s">
        <v>93</v>
      </c>
      <c r="J1" s="443"/>
      <c r="K1" s="443"/>
      <c r="L1" s="444" t="s">
        <v>94</v>
      </c>
      <c r="M1" s="445"/>
      <c r="N1" s="446"/>
      <c r="O1" s="444" t="s">
        <v>95</v>
      </c>
      <c r="P1" s="445"/>
      <c r="Q1" s="446"/>
      <c r="R1" s="27" t="s">
        <v>3</v>
      </c>
      <c r="S1" s="28" t="s">
        <v>4</v>
      </c>
      <c r="T1" s="28" t="s">
        <v>5</v>
      </c>
      <c r="U1" s="29" t="s">
        <v>6</v>
      </c>
      <c r="V1" s="185" t="s">
        <v>7</v>
      </c>
      <c r="W1" s="30" t="s">
        <v>8</v>
      </c>
      <c r="X1" s="31" t="s">
        <v>8</v>
      </c>
      <c r="Y1" s="439" t="s">
        <v>96</v>
      </c>
      <c r="Z1" s="440"/>
      <c r="AA1" s="441"/>
      <c r="AB1" s="439" t="s">
        <v>97</v>
      </c>
      <c r="AC1" s="440"/>
      <c r="AD1" s="441"/>
      <c r="AE1" s="439" t="s">
        <v>447</v>
      </c>
      <c r="AF1" s="440"/>
      <c r="AG1" s="440"/>
      <c r="AH1" s="439" t="s">
        <v>448</v>
      </c>
      <c r="AI1" s="440"/>
      <c r="AJ1" s="440"/>
      <c r="AK1" s="439" t="s">
        <v>449</v>
      </c>
      <c r="AL1" s="440"/>
      <c r="AM1" s="440"/>
      <c r="AN1" s="452" t="s">
        <v>98</v>
      </c>
      <c r="AO1" s="453"/>
      <c r="AP1" s="453"/>
      <c r="AQ1" s="452" t="s">
        <v>99</v>
      </c>
      <c r="AR1" s="453"/>
      <c r="AS1" s="454"/>
      <c r="AT1" s="449"/>
      <c r="AU1" s="450"/>
      <c r="AV1" s="451"/>
      <c r="AW1" s="448"/>
      <c r="AX1" s="447"/>
      <c r="AY1" s="448"/>
      <c r="AZ1" s="447"/>
      <c r="BA1" s="448"/>
      <c r="BB1" s="447"/>
      <c r="BC1" s="448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8" customHeight="1" thickTop="1" thickBot="1" x14ac:dyDescent="0.35">
      <c r="C2" s="4" t="s">
        <v>17</v>
      </c>
      <c r="D2" s="215" t="s">
        <v>15</v>
      </c>
      <c r="E2" s="4" t="s">
        <v>16</v>
      </c>
      <c r="F2" s="4" t="s">
        <v>17</v>
      </c>
      <c r="G2" s="4" t="s">
        <v>15</v>
      </c>
      <c r="H2" s="4" t="s">
        <v>16</v>
      </c>
      <c r="I2" s="4" t="s">
        <v>17</v>
      </c>
      <c r="J2" s="4" t="s">
        <v>15</v>
      </c>
      <c r="K2" s="4" t="s">
        <v>16</v>
      </c>
      <c r="L2" s="9" t="s">
        <v>17</v>
      </c>
      <c r="M2" s="9" t="s">
        <v>15</v>
      </c>
      <c r="N2" s="9" t="s">
        <v>16</v>
      </c>
      <c r="O2" s="9" t="s">
        <v>17</v>
      </c>
      <c r="P2" s="9" t="s">
        <v>15</v>
      </c>
      <c r="Q2" s="9" t="s">
        <v>16</v>
      </c>
      <c r="R2" s="40"/>
      <c r="S2" s="41"/>
      <c r="T2" s="41"/>
      <c r="U2" s="42"/>
      <c r="V2" s="99"/>
      <c r="W2" s="43" t="s">
        <v>18</v>
      </c>
      <c r="X2" s="44" t="s">
        <v>19</v>
      </c>
      <c r="Y2" s="16" t="s">
        <v>17</v>
      </c>
      <c r="Z2" s="16" t="s">
        <v>15</v>
      </c>
      <c r="AA2" s="16" t="s">
        <v>16</v>
      </c>
      <c r="AB2" s="16" t="s">
        <v>17</v>
      </c>
      <c r="AC2" s="16" t="s">
        <v>15</v>
      </c>
      <c r="AD2" s="16" t="s">
        <v>16</v>
      </c>
      <c r="AE2" s="16" t="s">
        <v>17</v>
      </c>
      <c r="AF2" s="16" t="s">
        <v>15</v>
      </c>
      <c r="AG2" s="16" t="s">
        <v>16</v>
      </c>
      <c r="AH2" s="16" t="s">
        <v>17</v>
      </c>
      <c r="AI2" s="16" t="s">
        <v>15</v>
      </c>
      <c r="AJ2" s="186" t="s">
        <v>16</v>
      </c>
      <c r="AK2" s="16" t="s">
        <v>17</v>
      </c>
      <c r="AL2" s="16" t="s">
        <v>15</v>
      </c>
      <c r="AM2" s="110" t="s">
        <v>16</v>
      </c>
      <c r="AN2" s="48" t="s">
        <v>17</v>
      </c>
      <c r="AO2" s="49" t="s">
        <v>15</v>
      </c>
      <c r="AP2" s="110" t="s">
        <v>16</v>
      </c>
      <c r="AQ2" s="48" t="s">
        <v>17</v>
      </c>
      <c r="AR2" s="50" t="s">
        <v>15</v>
      </c>
      <c r="AS2" s="110" t="s">
        <v>16</v>
      </c>
      <c r="AT2" s="5"/>
      <c r="AU2" s="6"/>
      <c r="AV2" s="7"/>
      <c r="AW2" s="5"/>
      <c r="AX2" s="5"/>
      <c r="AY2" s="5"/>
      <c r="AZ2" s="5"/>
      <c r="BA2" s="5"/>
      <c r="BB2" s="5"/>
      <c r="BC2" s="5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8" hidden="1" customHeight="1" thickBot="1" x14ac:dyDescent="0.35">
      <c r="B3" t="s">
        <v>161</v>
      </c>
      <c r="C3" s="71" t="str" cm="1">
        <f t="array" ref="C3">INDEX(Calendrier!E:E,MATCH(Weekend!A3,Calendrier!A:A,0))&amp;INDEX(Calendrier!E:E,1+MATCH(Weekend!A3,Calendrier!A:A,0))&amp;INDEX(Calendrier!E:E,2+MATCH(Weekend!A3,Calendrier!A:A,0))</f>
        <v/>
      </c>
      <c r="D3" s="216" t="str" cm="1">
        <f t="array" ref="D3">INDEX(Calendrier!F:F,MATCH(Weekend!A3,Calendrier!A:A,0))&amp;INDEX(Calendrier!F:F,1+MATCH(Weekend!A3,Calendrier!A:A,0))&amp;INDEX(Calendrier!F:F,2+MATCH(Weekend!A3,Calendrier!A:A,0))</f>
        <v/>
      </c>
      <c r="E3" s="295"/>
      <c r="F3" s="71" t="str" cm="1">
        <f t="array" ref="F3">INDEX(Calendrier!H:H,MATCH(Weekend!A3,Calendrier!A:A,0))&amp;INDEX(Calendrier!H:H,1+MATCH(Weekend!A3,Calendrier!A:A,0))&amp;INDEX(Calendrier!H:H,2+MATCH(Weekend!A3,Calendrier!A:A,0))</f>
        <v/>
      </c>
      <c r="G3" s="72" t="str" cm="1">
        <f t="array" ref="G3">INDEX(Calendrier!I:I,MATCH(Weekend!A3,Calendrier!A:A,0))&amp;INDEX(Calendrier!I:I,1+MATCH(Weekend!A3,Calendrier!A:A,0))&amp;INDEX(Calendrier!I:I,2+MATCH(Weekend!A3,Calendrier!A:A,0))</f>
        <v/>
      </c>
      <c r="H3" s="295"/>
      <c r="I3" s="71" t="str" cm="1">
        <f t="array" ref="I3">INDEX(Calendrier!K:K,MATCH(Weekend!A3,Calendrier!A:A,0))&amp;INDEX(Calendrier!K:K,1+MATCH(Weekend!A3,Calendrier!A:A,0))&amp;INDEX(Calendrier!K:K,2+MATCH(Weekend!A3,Calendrier!A:A,0))</f>
        <v/>
      </c>
      <c r="J3" s="72" t="str" cm="1">
        <f t="array" ref="J3">INDEX(Calendrier!L:L,MATCH(Weekend!A3,Calendrier!A:A,0))&amp;INDEX(Calendrier!L:L,1+MATCH(Weekend!A3,Calendrier!A:A,0))&amp;INDEX(Calendrier!L:L,2+MATCH(Weekend!A3,Calendrier!A:A,0))</f>
        <v/>
      </c>
      <c r="K3" s="65" t="str">
        <f>IF(LEFT(J3,1)="3",1,"")</f>
        <v/>
      </c>
      <c r="L3" s="76" t="str" cm="1">
        <f t="array" ref="L3">INDEX(Calendrier!N:N,MATCH(Weekend!A3,Calendrier!A:A,0))&amp;INDEX(Calendrier!N:N,1+MATCH(Weekend!A3,Calendrier!A:A,0))&amp;INDEX(Calendrier!N:N,2+MATCH(Weekend!A3,Calendrier!A:A,0))</f>
        <v/>
      </c>
      <c r="M3" s="77" t="str" cm="1">
        <f t="array" ref="M3">INDEX(Calendrier!O:O,MATCH(Weekend!A3,Calendrier!A:A,0))&amp;INDEX(Calendrier!O:O,1+MATCH(Weekend!A3,Calendrier!A:A,0))&amp;INDEX(Calendrier!O:O,2+MATCH(Weekend!A3,Calendrier!A:A,0))</f>
        <v/>
      </c>
      <c r="N3" s="65" t="str">
        <f>IF(LEFT(M3,1)="5",1,"")</f>
        <v/>
      </c>
      <c r="O3" s="76" t="str" cm="1">
        <f t="array" ref="O3">INDEX(Calendrier!Q:Q,MATCH(Weekend!A3,Calendrier!A:A,0))&amp;INDEX(Calendrier!Q:Q,1+MATCH(Weekend!A3,Calendrier!A:A,0))&amp;INDEX(Calendrier!Q:Q,2+MATCH(Weekend!A3,Calendrier!A:A,0))</f>
        <v/>
      </c>
      <c r="P3" s="77" t="str" cm="1">
        <f t="array" ref="P3">INDEX(Calendrier!R:R,MATCH(Weekend!A3,Calendrier!A:A,0))&amp;INDEX(Calendrier!R:R,1+MATCH(Weekend!A3,Calendrier!A:A,0))&amp;INDEX(Calendrier!R:R,2+MATCH(Weekend!A3,Calendrier!A:A,0))</f>
        <v/>
      </c>
      <c r="Q3" s="65" t="str">
        <f>IF(LEFT(P3,1)="4",3,"")</f>
        <v/>
      </c>
      <c r="R3" s="187">
        <f>IF(K3&lt;&gt;"",1,0)+IF(N3&lt;&gt;"",1,0)+IF(Q3&lt;&gt;"",1,0)</f>
        <v>0</v>
      </c>
      <c r="S3" s="188">
        <f>IF(AA3&lt;&gt;"",1,0)+IF(AG3&lt;&gt;"",1,0)+IF(AJ3&lt;&gt;"",1,0)</f>
        <v>0</v>
      </c>
      <c r="T3" s="2">
        <f>R3+S3</f>
        <v>0</v>
      </c>
      <c r="U3" s="2"/>
      <c r="V3" s="2"/>
      <c r="W3" s="17">
        <f>IF(AD3&lt;&gt;"",1,0)</f>
        <v>0</v>
      </c>
      <c r="X3" s="84">
        <f t="shared" ref="X3" si="0">IF(E3&lt;&gt;"",1,0)+IF(H3&lt;&gt;"",1,0)</f>
        <v>0</v>
      </c>
      <c r="Y3" s="76" t="str" cm="1">
        <f t="array" ref="Y3">INDEX(Calendrier!AA:AA,MATCH(Weekend!A3,Calendrier!A:A,0))&amp;INDEX(Calendrier!AA:AA,1+MATCH(Weekend!A3,Calendrier!A:A,0))&amp;INDEX(Calendrier!AA:AA,2+MATCH(Weekend!A3,Calendrier!A:A,0))</f>
        <v/>
      </c>
      <c r="Z3" s="77" t="str" cm="1">
        <f t="array" ref="Z3">INDEX(Calendrier!AB:AB,MATCH(Weekend!A3,Calendrier!A:A,0))&amp;INDEX(Calendrier!AB:AB,1+MATCH(Weekend!A3,Calendrier!A:A,0))&amp;INDEX(Calendrier!AB:AB,2+MATCH(Weekend!A3,Calendrier!A:A,0))</f>
        <v/>
      </c>
      <c r="AA3" s="64" t="str">
        <f>IF(LEFT(Z3,1)="6",3,"")</f>
        <v/>
      </c>
      <c r="AB3" s="76" t="str" cm="1">
        <f t="array" ref="AB3">INDEX(Calendrier!AD:AD,MATCH(Weekend!A3,Calendrier!A:A,0))&amp;INDEX(Calendrier!AD:AD,1+MATCH(Weekend!A3,Calendrier!A:A,0))&amp;INDEX(Calendrier!AD:AD,2+MATCH(Weekend!A3,Calendrier!A:A,0))</f>
        <v/>
      </c>
      <c r="AC3" s="77" t="str" cm="1">
        <f t="array" ref="AC3">INDEX(Calendrier!AE:AE,MATCH(Weekend!A3,Calendrier!A:A,0))&amp;INDEX(Calendrier!AE:AE,1+MATCH(Weekend!A3,Calendrier!A:A,0))&amp;INDEX(Calendrier!AE:AE,2+MATCH(Weekend!A3,Calendrier!A:A,0))</f>
        <v/>
      </c>
      <c r="AD3" s="64" t="str">
        <f>IF(LEFT(AC3,1)="7",1,"")</f>
        <v/>
      </c>
      <c r="AE3" s="76" t="str" cm="1">
        <f t="array" ref="AE3">INDEX(Calendrier!AG:AG,MATCH(Weekend!A3,Calendrier!A:A,0))&amp;INDEX(Calendrier!AG:AG,1+MATCH(Weekend!A3,Calendrier!A:A,0))&amp;INDEX(Calendrier!AG:AG,2+MATCH(Weekend!A3,Calendrier!A:A,0))</f>
        <v/>
      </c>
      <c r="AF3" s="77" t="str" cm="1">
        <f t="array" ref="AF3">INDEX(Calendrier!AH:AH,MATCH(Weekend!A3,Calendrier!A:A,0))&amp;INDEX(Calendrier!AH:AH,1+MATCH(Weekend!A3,Calendrier!A:A,0))&amp;INDEX(Calendrier!AH:AH,2+MATCH(Weekend!A3,Calendrier!A:A,0))</f>
        <v/>
      </c>
      <c r="AG3" s="64" t="str">
        <f>IF(LEFT(AF3,1)="8",2,"")</f>
        <v/>
      </c>
      <c r="AH3" s="189" t="str" cm="1">
        <f t="array" ref="AH3">INDEX(Calendrier!AJ:AJ,MATCH(Weekend!A3,Calendrier!A:A,0))&amp;INDEX(Calendrier!AJ:AJ,1+MATCH(Weekend!A3,Calendrier!A:A,0))&amp;INDEX(Calendrier!AJ:AJ,2+MATCH(Weekend!A3,Calendrier!A:A,0))</f>
        <v/>
      </c>
      <c r="AI3" s="190" t="str" cm="1">
        <f t="array" ref="AI3">INDEX(Calendrier!AK:AK,MATCH(Weekend!A3,Calendrier!A:A,0))&amp;INDEX(Calendrier!AK:AK,1+MATCH(Weekend!A3,Calendrier!A:A,0))&amp;INDEX(Calendrier!AK:AK,2+MATCH(Weekend!A3,Calendrier!A:A,0))</f>
        <v/>
      </c>
      <c r="AJ3" s="191" t="str">
        <f>IF(LEFT(AI3,2)="P4",2,"")</f>
        <v/>
      </c>
      <c r="AK3" s="76" t="str" cm="1">
        <f t="array" ref="AK3">INDEX(Calendrier!AM:AM,MATCH(Weekend!A3,Calendrier!A:A,0))&amp;INDEX(Calendrier!AM:AM,1+MATCH(Weekend!A3,Calendrier!A:A,0))&amp;INDEX(Calendrier!AM:AM,2+MATCH(Weekend!A3,Calendrier!A:A,0))</f>
        <v/>
      </c>
      <c r="AL3" s="190" t="str" cm="1">
        <f t="array" ref="AL3">INDEX(Calendrier!AN:AN,MATCH(Weekend!A3,Calendrier!A:A,0))&amp;INDEX(Calendrier!AN:AN,1+MATCH(Weekend!A3,Calendrier!A:A,0))&amp;INDEX(Calendrier!AN:AN,2+MATCH(Weekend!A3,Calendrier!A:A,0))</f>
        <v/>
      </c>
      <c r="AM3" s="113"/>
      <c r="AN3" s="76" t="str" cm="1">
        <f t="array" ref="AN3">INDEX(Calendrier!AP:AP,MATCH(Weekend!A3,Calendrier!A:A,0))&amp;INDEX(Calendrier!AP:AP,1+MATCH(Weekend!A3,Calendrier!A:A,0))&amp;INDEX(Calendrier!AP:AP,2+MATCH(Weekend!A3,Calendrier!A:A,0))</f>
        <v/>
      </c>
      <c r="AO3" s="112" t="str" cm="1">
        <f t="array" ref="AO3">INDEX(Calendrier!AQ:AQ,MATCH(Weekend!A3,Calendrier!A:A,0))&amp;INDEX(Calendrier!AQ:AQ,1+MATCH(Weekend!A3,Calendrier!A:A,0))&amp;INDEX(Calendrier!AQ:AQ,2+MATCH(Weekend!A3,Calendrier!A:A,0))</f>
        <v/>
      </c>
      <c r="AP3" s="113"/>
      <c r="AQ3" s="76" t="str" cm="1">
        <f t="array" ref="AQ3">INDEX(Calendrier!AS:AS,MATCH(Weekend!A3,Calendrier!A:A,0))&amp;INDEX(Calendrier!AS:AS,1+MATCH(Weekend!A3,Calendrier!A:A,0))&amp;INDEX(Calendrier!AS:AS,2+MATCH(Weekend!A3,Calendrier!A:A,0))</f>
        <v/>
      </c>
      <c r="AR3" s="112" t="str" cm="1">
        <f t="array" ref="AR3">INDEX(Calendrier!AT:AT,MATCH(Weekend!A3,Calendrier!A:A,0))&amp;INDEX(Calendrier!AT:AT,1+MATCH(Weekend!A3,Calendrier!A:A,0))&amp;INDEX(Calendrier!AT:AT,2+MATCH(Weekend!A3,Calendrier!A:A,0))</f>
        <v/>
      </c>
      <c r="AS3" s="294"/>
      <c r="AT3" s="5"/>
      <c r="AU3" s="6"/>
      <c r="AV3" s="7"/>
      <c r="AW3" s="5"/>
      <c r="AX3" s="5"/>
      <c r="AY3" s="5"/>
      <c r="AZ3" s="5"/>
      <c r="BA3" s="5"/>
      <c r="BB3" s="5"/>
      <c r="BC3" s="5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" thickBot="1" x14ac:dyDescent="0.35">
      <c r="A4" s="3">
        <v>1</v>
      </c>
      <c r="B4" s="67" t="s">
        <v>241</v>
      </c>
      <c r="C4" s="71" t="str" cm="1">
        <f t="array" ref="C4">INDEX(Calendrier!E:E,MATCH(Weekend!A4,Calendrier!A:A,0))&amp;INDEX(Calendrier!E:E,1+MATCH(Weekend!A4,Calendrier!A:A,0))&amp;INDEX(Calendrier!E:E,2+MATCH(Weekend!A4,Calendrier!A:A,0))</f>
        <v/>
      </c>
      <c r="D4" s="216" t="str" cm="1">
        <f t="array" ref="D4">INDEX(Calendrier!F:F,MATCH(Weekend!A4,Calendrier!A:A,0))&amp;INDEX(Calendrier!F:F,1+MATCH(Weekend!A4,Calendrier!A:A,0))&amp;INDEX(Calendrier!F:F,2+MATCH(Weekend!A4,Calendrier!A:A,0))</f>
        <v/>
      </c>
      <c r="E4" s="397" t="str">
        <f>IF(LEFT(D4,1)="1",123,"")</f>
        <v/>
      </c>
      <c r="F4" s="71" t="str" cm="1">
        <f t="array" ref="F4">INDEX(Calendrier!H:H,MATCH(Weekend!A4,Calendrier!A:A,0))&amp;INDEX(Calendrier!H:H,1+MATCH(Weekend!A4,Calendrier!A:A,0))&amp;INDEX(Calendrier!H:H,2+MATCH(Weekend!A4,Calendrier!A:A,0))</f>
        <v/>
      </c>
      <c r="G4" s="72" t="str" cm="1">
        <f t="array" ref="G4">INDEX(Calendrier!I:I,MATCH(Weekend!A4,Calendrier!A:A,0))&amp;INDEX(Calendrier!I:I,1+MATCH(Weekend!A4,Calendrier!A:A,0))&amp;INDEX(Calendrier!I:I,2+MATCH(Weekend!A4,Calendrier!A:A,0))</f>
        <v/>
      </c>
      <c r="H4" s="64" t="str">
        <f>IF(LEFT(G4,1)="2",123,"")</f>
        <v/>
      </c>
      <c r="I4" s="71" t="str" cm="1">
        <f t="array" ref="I4">INDEX(Calendrier!K:K,MATCH(Weekend!A4,Calendrier!A:A,0))&amp;INDEX(Calendrier!K:K,1+MATCH(Weekend!A4,Calendrier!A:A,0))&amp;INDEX(Calendrier!K:K,2+MATCH(Weekend!A4,Calendrier!A:A,0))</f>
        <v/>
      </c>
      <c r="J4" s="72" t="str" cm="1">
        <f t="array" ref="J4">INDEX(Calendrier!L:L,MATCH(Weekend!A4,Calendrier!A:A,0))&amp;INDEX(Calendrier!L:L,1+MATCH(Weekend!A4,Calendrier!A:A,0))&amp;INDEX(Calendrier!L:L,2+MATCH(Weekend!A4,Calendrier!A:A,0))</f>
        <v/>
      </c>
      <c r="K4" s="65" t="str">
        <f>IF(LEFT(J4,1)="3",1,"")</f>
        <v/>
      </c>
      <c r="L4" s="76" t="str" cm="1">
        <f t="array" ref="L4">INDEX(Calendrier!N:N,MATCH(Weekend!A4,Calendrier!A:A,0))&amp;INDEX(Calendrier!N:N,1+MATCH(Weekend!A4,Calendrier!A:A,0))&amp;INDEX(Calendrier!N:N,2+MATCH(Weekend!A4,Calendrier!A:A,0))</f>
        <v/>
      </c>
      <c r="M4" s="77" t="str" cm="1">
        <f t="array" ref="M4">INDEX(Calendrier!O:O,MATCH(Weekend!A4,Calendrier!A:A,0))&amp;INDEX(Calendrier!O:O,1+MATCH(Weekend!A4,Calendrier!A:A,0))&amp;INDEX(Calendrier!O:O,2+MATCH(Weekend!A4,Calendrier!A:A,0))</f>
        <v/>
      </c>
      <c r="N4" s="65" t="str">
        <f>IF(LEFT(M4,1)="5",1,"")</f>
        <v/>
      </c>
      <c r="O4" s="76" t="str" cm="1">
        <f t="array" ref="O4">INDEX(Calendrier!Q:Q,MATCH(Weekend!A4,Calendrier!A:A,0))&amp;INDEX(Calendrier!Q:Q,1+MATCH(Weekend!A4,Calendrier!A:A,0))&amp;INDEX(Calendrier!Q:Q,2+MATCH(Weekend!A4,Calendrier!A:A,0))</f>
        <v/>
      </c>
      <c r="P4" s="77" t="str" cm="1">
        <f t="array" ref="P4">INDEX(Calendrier!R:R,MATCH(Weekend!A4,Calendrier!A:A,0))&amp;INDEX(Calendrier!R:R,1+MATCH(Weekend!A4,Calendrier!A:A,0))&amp;INDEX(Calendrier!R:R,2+MATCH(Weekend!A4,Calendrier!A:A,0))</f>
        <v/>
      </c>
      <c r="Q4" s="65" t="str">
        <f>IF(LEFT(P4,1)="4",3,"")</f>
        <v/>
      </c>
      <c r="R4" s="187">
        <f>IF(K4&lt;&gt;"",1,0)+IF(N4&lt;&gt;"",1,0)+IF(Q4&lt;&gt;"",1,0)</f>
        <v>0</v>
      </c>
      <c r="S4" s="188">
        <f>IF(AA4&lt;&gt;"",1,0)+IF(AG4&lt;&gt;"",1,0)+IF(AJ4&lt;&gt;"",1,0)</f>
        <v>0</v>
      </c>
      <c r="T4" s="2">
        <f>R4+S4</f>
        <v>0</v>
      </c>
      <c r="U4" s="2"/>
      <c r="V4" s="2"/>
      <c r="W4" s="17">
        <f>IF(AD4&lt;&gt;"",1,0)</f>
        <v>0</v>
      </c>
      <c r="X4" s="84">
        <f t="shared" ref="X4:X48" si="1">IF(E4&lt;&gt;"",1,0)+IF(H4&lt;&gt;"",1,0)</f>
        <v>0</v>
      </c>
      <c r="Y4" s="76" t="str" cm="1">
        <f t="array" ref="Y4">INDEX(Calendrier!AA:AA,MATCH(Weekend!A4,Calendrier!A:A,0))&amp;INDEX(Calendrier!AA:AA,1+MATCH(Weekend!A4,Calendrier!A:A,0))&amp;INDEX(Calendrier!AA:AA,2+MATCH(Weekend!A4,Calendrier!A:A,0))</f>
        <v/>
      </c>
      <c r="Z4" s="77" t="str" cm="1">
        <f t="array" ref="Z4">INDEX(Calendrier!AB:AB,MATCH(Weekend!A4,Calendrier!A:A,0))&amp;INDEX(Calendrier!AB:AB,1+MATCH(Weekend!A4,Calendrier!A:A,0))&amp;INDEX(Calendrier!AB:AB,2+MATCH(Weekend!A4,Calendrier!A:A,0))</f>
        <v/>
      </c>
      <c r="AA4" s="64" t="str">
        <f>IF(LEFT(Z4,1)="6",3,"")</f>
        <v/>
      </c>
      <c r="AB4" s="76" t="str" cm="1">
        <f t="array" ref="AB4">INDEX(Calendrier!AD:AD,MATCH(Weekend!A4,Calendrier!A:A,0))&amp;INDEX(Calendrier!AD:AD,1+MATCH(Weekend!A4,Calendrier!A:A,0))&amp;INDEX(Calendrier!AD:AD,2+MATCH(Weekend!A4,Calendrier!A:A,0))</f>
        <v/>
      </c>
      <c r="AC4" s="77" t="str" cm="1">
        <f t="array" ref="AC4">INDEX(Calendrier!AE:AE,MATCH(Weekend!A4,Calendrier!A:A,0))&amp;INDEX(Calendrier!AE:AE,1+MATCH(Weekend!A4,Calendrier!A:A,0))&amp;INDEX(Calendrier!AE:AE,2+MATCH(Weekend!A4,Calendrier!A:A,0))</f>
        <v/>
      </c>
      <c r="AD4" s="64" t="str">
        <f>IF(LEFT(AC4,1)="7",1,"")</f>
        <v/>
      </c>
      <c r="AE4" s="76" t="str" cm="1">
        <f t="array" ref="AE4">INDEX(Calendrier!AG:AG,MATCH(Weekend!A4,Calendrier!A:A,0))&amp;INDEX(Calendrier!AG:AG,1+MATCH(Weekend!A4,Calendrier!A:A,0))&amp;INDEX(Calendrier!AG:AG,2+MATCH(Weekend!A4,Calendrier!A:A,0))</f>
        <v/>
      </c>
      <c r="AF4" s="77" t="str" cm="1">
        <f t="array" ref="AF4">INDEX(Calendrier!AH:AH,MATCH(Weekend!A4,Calendrier!A:A,0))&amp;INDEX(Calendrier!AH:AH,1+MATCH(Weekend!A4,Calendrier!A:A,0))&amp;INDEX(Calendrier!AH:AH,2+MATCH(Weekend!A4,Calendrier!A:A,0))</f>
        <v/>
      </c>
      <c r="AG4" s="64" t="str">
        <f>IF(LEFT(AF4,1)="8",2,"")</f>
        <v/>
      </c>
      <c r="AH4" s="189" t="str" cm="1">
        <f t="array" ref="AH4">INDEX(Calendrier!AJ:AJ,MATCH(Weekend!A4,Calendrier!A:A,0))&amp;INDEX(Calendrier!AJ:AJ,1+MATCH(Weekend!A4,Calendrier!A:A,0))&amp;INDEX(Calendrier!AJ:AJ,2+MATCH(Weekend!A4,Calendrier!A:A,0))</f>
        <v/>
      </c>
      <c r="AI4" s="190" t="str" cm="1">
        <f t="array" ref="AI4">INDEX(Calendrier!AK:AK,MATCH(Weekend!A4,Calendrier!A:A,0))&amp;INDEX(Calendrier!AK:AK,1+MATCH(Weekend!A4,Calendrier!A:A,0))&amp;INDEX(Calendrier!AK:AK,2+MATCH(Weekend!A4,Calendrier!A:A,0))</f>
        <v/>
      </c>
      <c r="AJ4" s="191" t="str">
        <f>IF(LEFT(AI4,2)="P4",2,"")</f>
        <v/>
      </c>
      <c r="AK4" s="76" t="str" cm="1">
        <f t="array" ref="AK4">INDEX(Calendrier!AM:AM,MATCH(Weekend!A4,Calendrier!A:A,0))&amp;INDEX(Calendrier!AM:AM,1+MATCH(Weekend!A4,Calendrier!A:A,0))&amp;INDEX(Calendrier!AM:AM,2+MATCH(Weekend!A4,Calendrier!A:A,0))</f>
        <v/>
      </c>
      <c r="AL4" s="190" t="str" cm="1">
        <f t="array" ref="AL4">INDEX(Calendrier!AN:AN,MATCH(Weekend!A4,Calendrier!A:A,0))&amp;INDEX(Calendrier!AN:AN,1+MATCH(Weekend!A4,Calendrier!A:A,0))&amp;INDEX(Calendrier!AN:AN,2+MATCH(Weekend!A4,Calendrier!A:A,0))</f>
        <v/>
      </c>
      <c r="AM4" s="113"/>
      <c r="AN4" s="76" t="str" cm="1">
        <f t="array" ref="AN4">INDEX(Calendrier!AP:AP,MATCH(Weekend!A4,Calendrier!A:A,0))&amp;INDEX(Calendrier!AP:AP,1+MATCH(Weekend!A4,Calendrier!A:A,0))&amp;INDEX(Calendrier!AP:AP,2+MATCH(Weekend!A4,Calendrier!A:A,0))</f>
        <v/>
      </c>
      <c r="AO4" s="112" t="str" cm="1">
        <f t="array" ref="AO4">INDEX(Calendrier!AQ:AQ,MATCH(Weekend!A4,Calendrier!A:A,0))&amp;INDEX(Calendrier!AQ:AQ,1+MATCH(Weekend!A4,Calendrier!A:A,0))&amp;INDEX(Calendrier!AQ:AQ,2+MATCH(Weekend!A4,Calendrier!A:A,0))</f>
        <v/>
      </c>
      <c r="AP4" s="113"/>
      <c r="AQ4" s="76" t="str" cm="1">
        <f t="array" ref="AQ4">INDEX(Calendrier!AS:AS,MATCH(Weekend!A4,Calendrier!A:A,0))&amp;INDEX(Calendrier!AS:AS,1+MATCH(Weekend!A4,Calendrier!A:A,0))&amp;INDEX(Calendrier!AS:AS,2+MATCH(Weekend!A4,Calendrier!A:A,0))</f>
        <v/>
      </c>
      <c r="AR4" s="112" t="str" cm="1">
        <f t="array" ref="AR4">INDEX(Calendrier!AT:AT,MATCH(Weekend!A4,Calendrier!A:A,0))&amp;INDEX(Calendrier!AT:AT,1+MATCH(Weekend!A4,Calendrier!A:A,0))&amp;INDEX(Calendrier!AT:AT,2+MATCH(Weekend!A4,Calendrier!A:A,0))</f>
        <v/>
      </c>
      <c r="AS4" s="98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" thickBot="1" x14ac:dyDescent="0.35">
      <c r="A5" s="3">
        <v>2</v>
      </c>
      <c r="B5" s="68" t="s">
        <v>242</v>
      </c>
      <c r="C5" s="71" t="str" cm="1">
        <f t="array" ref="C5">INDEX(Calendrier!E:E,MATCH(Weekend!A5,Calendrier!A:A,0))&amp;INDEX(Calendrier!E:E,1+MATCH(Weekend!A5,Calendrier!A:A,0))&amp;INDEX(Calendrier!E:E,2+MATCH(Weekend!A5,Calendrier!A:A,0))</f>
        <v/>
      </c>
      <c r="D5" s="216" t="str" cm="1">
        <f t="array" ref="D5">INDEX(Calendrier!F:F,MATCH(Weekend!A5,Calendrier!A:A,0))&amp;INDEX(Calendrier!F:F,1+MATCH(Weekend!A5,Calendrier!A:A,0))&amp;INDEX(Calendrier!F:F,2+MATCH(Weekend!A5,Calendrier!A:A,0))</f>
        <v/>
      </c>
      <c r="E5" s="398" t="str">
        <f t="shared" ref="E5" si="2">IF(LEFT(D5,1)="1",123,"")</f>
        <v/>
      </c>
      <c r="F5" s="71" t="str" cm="1">
        <f t="array" ref="F5">INDEX(Calendrier!H:H,MATCH(Weekend!A5,Calendrier!A:A,0))&amp;INDEX(Calendrier!H:H,1+MATCH(Weekend!A5,Calendrier!A:A,0))&amp;INDEX(Calendrier!H:H,2+MATCH(Weekend!A5,Calendrier!A:A,0))</f>
        <v/>
      </c>
      <c r="G5" s="72" t="str" cm="1">
        <f t="array" ref="G5">INDEX(Calendrier!I:I,MATCH(Weekend!A5,Calendrier!A:A,0))&amp;INDEX(Calendrier!I:I,1+MATCH(Weekend!A5,Calendrier!A:A,0))&amp;INDEX(Calendrier!I:I,2+MATCH(Weekend!A5,Calendrier!A:A,0))</f>
        <v/>
      </c>
      <c r="H5" s="65" t="str">
        <f t="shared" ref="H5:H72" si="3">IF(LEFT(G5,1)="2",123,"")</f>
        <v/>
      </c>
      <c r="I5" s="71" t="str" cm="1">
        <f t="array" ref="I5">INDEX(Calendrier!K:K,MATCH(Weekend!A5,Calendrier!A:A,0))&amp;INDEX(Calendrier!K:K,1+MATCH(Weekend!A5,Calendrier!A:A,0))&amp;INDEX(Calendrier!K:K,2+MATCH(Weekend!A5,Calendrier!A:A,0))</f>
        <v/>
      </c>
      <c r="J5" s="72" t="str" cm="1">
        <f t="array" ref="J5">INDEX(Calendrier!L:L,MATCH(Weekend!A5,Calendrier!A:A,0))&amp;INDEX(Calendrier!L:L,1+MATCH(Weekend!A5,Calendrier!A:A,0))&amp;INDEX(Calendrier!L:L,2+MATCH(Weekend!A5,Calendrier!A:A,0))</f>
        <v/>
      </c>
      <c r="K5" s="65" t="str">
        <f t="shared" ref="K5:K72" si="4">IF(LEFT(J5,1)="3",1,"")</f>
        <v/>
      </c>
      <c r="L5" s="76" t="str" cm="1">
        <f t="array" ref="L5">INDEX(Calendrier!N:N,MATCH(Weekend!A5,Calendrier!A:A,0))&amp;INDEX(Calendrier!N:N,1+MATCH(Weekend!A5,Calendrier!A:A,0))&amp;INDEX(Calendrier!N:N,2+MATCH(Weekend!A5,Calendrier!A:A,0))</f>
        <v/>
      </c>
      <c r="M5" s="77" t="str" cm="1">
        <f t="array" ref="M5">INDEX(Calendrier!O:O,MATCH(Weekend!A5,Calendrier!A:A,0))&amp;INDEX(Calendrier!O:O,1+MATCH(Weekend!A5,Calendrier!A:A,0))&amp;INDEX(Calendrier!O:O,2+MATCH(Weekend!A5,Calendrier!A:A,0))</f>
        <v/>
      </c>
      <c r="N5" s="65" t="str">
        <f>IF(LEFT(M5,1)="5",1,"")</f>
        <v/>
      </c>
      <c r="O5" s="76" t="str" cm="1">
        <f t="array" ref="O5">INDEX(Calendrier!Q:Q,MATCH(Weekend!A5,Calendrier!A:A,0))&amp;INDEX(Calendrier!Q:Q,1+MATCH(Weekend!A5,Calendrier!A:A,0))&amp;INDEX(Calendrier!Q:Q,2+MATCH(Weekend!A5,Calendrier!A:A,0))</f>
        <v/>
      </c>
      <c r="P5" s="77" t="str" cm="1">
        <f t="array" ref="P5">INDEX(Calendrier!R:R,MATCH(Weekend!A5,Calendrier!A:A,0))&amp;INDEX(Calendrier!R:R,1+MATCH(Weekend!A5,Calendrier!A:A,0))&amp;INDEX(Calendrier!R:R,2+MATCH(Weekend!A5,Calendrier!A:A,0))</f>
        <v/>
      </c>
      <c r="Q5" s="65" t="str">
        <f>IF(LEFT(P5,1)="4",3,"")</f>
        <v/>
      </c>
      <c r="R5" s="192">
        <f t="shared" ref="R5:R48" si="5">IF(K5&lt;&gt;"",1,0)+IF(N5&lt;&gt;"",1,0)+IF(Q5&lt;&gt;"",1,0)</f>
        <v>0</v>
      </c>
      <c r="S5" s="17">
        <f>IF(AA5&lt;&gt;"",1,0)+IF(AG5&lt;&gt;"",1,0)+IF(AJ5&lt;&gt;"",1,0)</f>
        <v>0</v>
      </c>
      <c r="T5" s="2">
        <f t="shared" ref="T5:T48" si="6">R5+S5</f>
        <v>0</v>
      </c>
      <c r="U5" s="2"/>
      <c r="V5" s="2"/>
      <c r="W5" s="17">
        <f>IF(AD5&lt;&gt;"",1,0)</f>
        <v>0</v>
      </c>
      <c r="X5" s="84">
        <f t="shared" si="1"/>
        <v>0</v>
      </c>
      <c r="Y5" s="76" t="str" cm="1">
        <f t="array" ref="Y5">INDEX(Calendrier!AA:AA,MATCH(Weekend!A5,Calendrier!A:A,0))&amp;INDEX(Calendrier!AA:AA,1+MATCH(Weekend!A5,Calendrier!A:A,0))&amp;INDEX(Calendrier!AA:AA,2+MATCH(Weekend!A5,Calendrier!A:A,0))</f>
        <v/>
      </c>
      <c r="Z5" s="77" t="str" cm="1">
        <f t="array" ref="Z5">INDEX(Calendrier!AB:AB,MATCH(Weekend!A5,Calendrier!A:A,0))&amp;INDEX(Calendrier!AB:AB,1+MATCH(Weekend!A5,Calendrier!A:A,0))&amp;INDEX(Calendrier!AB:AB,2+MATCH(Weekend!A5,Calendrier!A:A,0))</f>
        <v/>
      </c>
      <c r="AA5" s="65" t="str">
        <f t="shared" ref="AA5:AA72" si="7">IF(LEFT(Z5,1)="6",3,"")</f>
        <v/>
      </c>
      <c r="AB5" s="76" t="str" cm="1">
        <f t="array" ref="AB5">INDEX(Calendrier!AD:AD,MATCH(Weekend!A5,Calendrier!A:A,0))&amp;INDEX(Calendrier!AD:AD,1+MATCH(Weekend!A5,Calendrier!A:A,0))&amp;INDEX(Calendrier!AD:AD,2+MATCH(Weekend!A5,Calendrier!A:A,0))</f>
        <v/>
      </c>
      <c r="AC5" s="77" t="str" cm="1">
        <f t="array" ref="AC5">INDEX(Calendrier!AE:AE,MATCH(Weekend!A5,Calendrier!A:A,0))&amp;INDEX(Calendrier!AE:AE,1+MATCH(Weekend!A5,Calendrier!A:A,0))&amp;INDEX(Calendrier!AE:AE,2+MATCH(Weekend!A5,Calendrier!A:A,0))</f>
        <v/>
      </c>
      <c r="AD5" s="65" t="str">
        <f t="shared" ref="AD5:AD72" si="8">IF(LEFT(AC5,1)="7",1,"")</f>
        <v/>
      </c>
      <c r="AE5" s="76" t="str" cm="1">
        <f t="array" ref="AE5">INDEX(Calendrier!AG:AG,MATCH(Weekend!A5,Calendrier!A:A,0))&amp;INDEX(Calendrier!AG:AG,1+MATCH(Weekend!A5,Calendrier!A:A,0))&amp;INDEX(Calendrier!AG:AG,2+MATCH(Weekend!A5,Calendrier!A:A,0))</f>
        <v/>
      </c>
      <c r="AF5" s="77" t="str" cm="1">
        <f t="array" ref="AF5">INDEX(Calendrier!AH:AH,MATCH(Weekend!A5,Calendrier!A:A,0))&amp;INDEX(Calendrier!AH:AH,1+MATCH(Weekend!A5,Calendrier!A:A,0))&amp;INDEX(Calendrier!AH:AH,2+MATCH(Weekend!A5,Calendrier!A:A,0))</f>
        <v/>
      </c>
      <c r="AG5" s="65" t="str">
        <f t="shared" ref="AG5:AG72" si="9">IF(LEFT(AF5,1)="8",2,"")</f>
        <v/>
      </c>
      <c r="AH5" s="189" t="str" cm="1">
        <f t="array" ref="AH5">INDEX(Calendrier!AJ:AJ,MATCH(Weekend!A5,Calendrier!A:A,0))&amp;INDEX(Calendrier!AJ:AJ,1+MATCH(Weekend!A5,Calendrier!A:A,0))&amp;INDEX(Calendrier!AJ:AJ,2+MATCH(Weekend!A5,Calendrier!A:A,0))</f>
        <v/>
      </c>
      <c r="AI5" s="190" t="str" cm="1">
        <f t="array" ref="AI5">INDEX(Calendrier!AK:AK,MATCH(Weekend!A5,Calendrier!A:A,0))&amp;INDEX(Calendrier!AK:AK,1+MATCH(Weekend!A5,Calendrier!A:A,0))&amp;INDEX(Calendrier!AK:AK,2+MATCH(Weekend!A5,Calendrier!A:A,0))</f>
        <v/>
      </c>
      <c r="AJ5" s="193" t="str">
        <f t="shared" ref="AJ5:AJ46" si="10">IF(LEFT(AI5,2)="P4",2,"")</f>
        <v/>
      </c>
      <c r="AK5" s="76" t="str" cm="1">
        <f t="array" ref="AK5">INDEX(Calendrier!AM:AM,MATCH(Weekend!A5,Calendrier!A:A,0))&amp;INDEX(Calendrier!AM:AM,1+MATCH(Weekend!A5,Calendrier!A:A,0))&amp;INDEX(Calendrier!AM:AM,2+MATCH(Weekend!A5,Calendrier!A:A,0))</f>
        <v/>
      </c>
      <c r="AL5" s="190" t="str" cm="1">
        <f t="array" ref="AL5">INDEX(Calendrier!AN:AN,MATCH(Weekend!A5,Calendrier!A:A,0))&amp;INDEX(Calendrier!AN:AN,1+MATCH(Weekend!A5,Calendrier!A:A,0))&amp;INDEX(Calendrier!AN:AN,2+MATCH(Weekend!A5,Calendrier!A:A,0))</f>
        <v/>
      </c>
      <c r="AM5" s="98" t="e" cm="1">
        <f t="array" ref="AM5">INDEX([1]Calendrier!AL:AL,MATCH([1]Weekend!C4,[1]Calendrier!C:C,0))&amp;INDEX([1]Calendrier!AL:AL,1+MATCH([1]Weekend!C4,[1]Calendrier!C:C,0))&amp;INDEX([1]Calendrier!AL:AL,2+MATCH([1]Weekend!C4,[1]Calendrier!C:C,0))</f>
        <v>#N/A</v>
      </c>
      <c r="AN5" s="76" t="str" cm="1">
        <f t="array" ref="AN5">INDEX(Calendrier!AP:AP,MATCH(Weekend!A5,Calendrier!A:A,0))&amp;INDEX(Calendrier!AP:AP,1+MATCH(Weekend!A5,Calendrier!A:A,0))&amp;INDEX(Calendrier!AP:AP,2+MATCH(Weekend!A5,Calendrier!A:A,0))</f>
        <v/>
      </c>
      <c r="AO5" s="112" t="str" cm="1">
        <f t="array" ref="AO5">INDEX(Calendrier!AQ:AQ,MATCH(Weekend!A5,Calendrier!A:A,0))&amp;INDEX(Calendrier!AQ:AQ,1+MATCH(Weekend!A5,Calendrier!A:A,0))&amp;INDEX(Calendrier!AQ:AQ,2+MATCH(Weekend!A5,Calendrier!A:A,0))</f>
        <v/>
      </c>
      <c r="AP5" s="78" t="e" cm="1">
        <f t="array" ref="AP5">INDEX([1]Calendrier!AO:AO,MATCH([1]Weekend!F4,[1]Calendrier!F:F,0))&amp;INDEX([1]Calendrier!AO:AO,1+MATCH([1]Weekend!F4,[1]Calendrier!F:F,0))&amp;INDEX([1]Calendrier!AO:AO,2+MATCH([1]Weekend!F4,[1]Calendrier!F:F,0))</f>
        <v>#N/A</v>
      </c>
      <c r="AQ5" s="76" t="str" cm="1">
        <f t="array" ref="AQ5">INDEX(Calendrier!AS:AS,MATCH(Weekend!A5,Calendrier!A:A,0))&amp;INDEX(Calendrier!AS:AS,1+MATCH(Weekend!A5,Calendrier!A:A,0))&amp;INDEX(Calendrier!AS:AS,2+MATCH(Weekend!A5,Calendrier!A:A,0))</f>
        <v/>
      </c>
      <c r="AR5" s="112" t="str" cm="1">
        <f t="array" ref="AR5">INDEX(Calendrier!AT:AT,MATCH(Weekend!A5,Calendrier!A:A,0))&amp;INDEX(Calendrier!AT:AT,1+MATCH(Weekend!A5,Calendrier!A:A,0))&amp;INDEX(Calendrier!AT:AT,2+MATCH(Weekend!A5,Calendrier!A:A,0))</f>
        <v/>
      </c>
      <c r="AS5" s="98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" thickBot="1" x14ac:dyDescent="0.35">
      <c r="A6" s="3">
        <v>3</v>
      </c>
      <c r="B6" s="69" t="s">
        <v>243</v>
      </c>
      <c r="C6" s="71" t="str" cm="1">
        <f t="array" ref="C6">INDEX(Calendrier!E:E,MATCH(Weekend!A6,Calendrier!A:A,0))&amp;INDEX(Calendrier!E:E,1+MATCH(Weekend!A6,Calendrier!A:A,0))&amp;INDEX(Calendrier!E:E,2+MATCH(Weekend!A6,Calendrier!A:A,0))</f>
        <v/>
      </c>
      <c r="D6" s="216" t="str" cm="1">
        <f t="array" ref="D6">INDEX(Calendrier!F:F,MATCH(Weekend!A6,Calendrier!A:A,0))&amp;INDEX(Calendrier!F:F,1+MATCH(Weekend!A6,Calendrier!A:A,0))&amp;INDEX(Calendrier!F:F,2+MATCH(Weekend!A6,Calendrier!A:A,0))</f>
        <v/>
      </c>
      <c r="E6" s="65" t="str">
        <f>IF(LEFT(D6,1)="1",123,"")</f>
        <v/>
      </c>
      <c r="F6" s="71" t="str" cm="1">
        <f t="array" ref="F6">INDEX(Calendrier!H:H,MATCH(Weekend!A6,Calendrier!A:A,0))&amp;INDEX(Calendrier!H:H,1+MATCH(Weekend!A6,Calendrier!A:A,0))&amp;INDEX(Calendrier!H:H,2+MATCH(Weekend!A6,Calendrier!A:A,0))</f>
        <v/>
      </c>
      <c r="G6" s="72" t="str" cm="1">
        <f t="array" ref="G6">INDEX(Calendrier!I:I,MATCH(Weekend!A6,Calendrier!A:A,0))&amp;INDEX(Calendrier!I:I,1+MATCH(Weekend!A6,Calendrier!A:A,0))&amp;INDEX(Calendrier!I:I,2+MATCH(Weekend!A6,Calendrier!A:A,0))</f>
        <v/>
      </c>
      <c r="H6" s="65" t="str">
        <f t="shared" si="3"/>
        <v/>
      </c>
      <c r="I6" s="71" t="str" cm="1">
        <f t="array" ref="I6">INDEX(Calendrier!K:K,MATCH(Weekend!A6,Calendrier!A:A,0))&amp;INDEX(Calendrier!K:K,1+MATCH(Weekend!A6,Calendrier!A:A,0))&amp;INDEX(Calendrier!K:K,2+MATCH(Weekend!A6,Calendrier!A:A,0))</f>
        <v/>
      </c>
      <c r="J6" s="72" t="str" cm="1">
        <f t="array" ref="J6">INDEX(Calendrier!L:L,MATCH(Weekend!A6,Calendrier!A:A,0))&amp;INDEX(Calendrier!L:L,1+MATCH(Weekend!A6,Calendrier!A:A,0))&amp;INDEX(Calendrier!L:L,2+MATCH(Weekend!A6,Calendrier!A:A,0))</f>
        <v/>
      </c>
      <c r="K6" s="65" t="str">
        <f t="shared" si="4"/>
        <v/>
      </c>
      <c r="L6" s="76" t="str" cm="1">
        <f t="array" ref="L6">INDEX(Calendrier!N:N,MATCH(Weekend!A6,Calendrier!A:A,0))&amp;INDEX(Calendrier!N:N,1+MATCH(Weekend!A6,Calendrier!A:A,0))&amp;INDEX(Calendrier!N:N,2+MATCH(Weekend!A6,Calendrier!A:A,0))</f>
        <v>VE 20h15</v>
      </c>
      <c r="M6" s="77" t="str" cm="1">
        <f t="array" ref="M6">INDEX(Calendrier!O:O,MATCH(Weekend!A6,Calendrier!A:A,0))&amp;INDEX(Calendrier!O:O,1+MATCH(Weekend!A6,Calendrier!A:A,0))&amp;INDEX(Calendrier!O:O,2+MATCH(Weekend!A6,Calendrier!A:A,0))</f>
        <v>5 - Binchois</v>
      </c>
      <c r="N6" s="65">
        <f t="shared" ref="N6:N38" si="11">IF(LEFT(M6,1)="5",1,"")</f>
        <v>1</v>
      </c>
      <c r="O6" s="76" t="str" cm="1">
        <f t="array" ref="O6">INDEX(Calendrier!Q:Q,MATCH(Weekend!A6,Calendrier!A:A,0))&amp;INDEX(Calendrier!Q:Q,1+MATCH(Weekend!A6,Calendrier!A:A,0))&amp;INDEX(Calendrier!Q:Q,2+MATCH(Weekend!A6,Calendrier!A:A,0))</f>
        <v>SA 19h15</v>
      </c>
      <c r="P6" s="77" t="str" cm="1">
        <f t="array" ref="P6">INDEX(Calendrier!R:R,MATCH(Weekend!A6,Calendrier!A:A,0))&amp;INDEX(Calendrier!R:R,1+MATCH(Weekend!A6,Calendrier!A:A,0))&amp;INDEX(Calendrier!R:R,2+MATCH(Weekend!A6,Calendrier!A:A,0))</f>
        <v>Anhée - 4</v>
      </c>
      <c r="Q6" s="65" t="str">
        <f t="shared" ref="Q6:Q48" si="12">IF(LEFT(P6,1)="4",3,"")</f>
        <v/>
      </c>
      <c r="R6" s="192">
        <f t="shared" si="5"/>
        <v>1</v>
      </c>
      <c r="S6" s="17">
        <f t="shared" ref="S6:S48" si="13">IF(AA6&lt;&gt;"",1,0)+IF(AG6&lt;&gt;"",1,0)+IF(AJ6&lt;&gt;"",1,0)</f>
        <v>1</v>
      </c>
      <c r="T6" s="2">
        <f t="shared" si="6"/>
        <v>2</v>
      </c>
      <c r="U6" s="2"/>
      <c r="V6" s="2"/>
      <c r="W6" s="17">
        <f t="shared" ref="W6:W48" si="14">IF(AD6&lt;&gt;"",1,0)</f>
        <v>1</v>
      </c>
      <c r="X6" s="84">
        <f t="shared" si="1"/>
        <v>0</v>
      </c>
      <c r="Y6" s="76" t="str" cm="1">
        <f t="array" ref="Y6">INDEX(Calendrier!AA:AA,MATCH(Weekend!A6,Calendrier!A:A,0))&amp;INDEX(Calendrier!AA:AA,1+MATCH(Weekend!A6,Calendrier!A:A,0))&amp;INDEX(Calendrier!AA:AA,2+MATCH(Weekend!A6,Calendrier!A:A,0))</f>
        <v>SA 18h45</v>
      </c>
      <c r="Z6" s="77" t="str" cm="1">
        <f t="array" ref="Z6">INDEX(Calendrier!AB:AB,MATCH(Weekend!A6,Calendrier!A:A,0))&amp;INDEX(Calendrier!AB:AB,1+MATCH(Weekend!A6,Calendrier!A:A,0))&amp;INDEX(Calendrier!AB:AB,2+MATCH(Weekend!A6,Calendrier!A:A,0))</f>
        <v>Villers - 6</v>
      </c>
      <c r="AA6" s="65" t="str">
        <f t="shared" si="7"/>
        <v/>
      </c>
      <c r="AB6" s="76" t="str" cm="1">
        <f t="array" ref="AB6">INDEX(Calendrier!AD:AD,MATCH(Weekend!A6,Calendrier!A:A,0))&amp;INDEX(Calendrier!AD:AD,1+MATCH(Weekend!A6,Calendrier!A:A,0))&amp;INDEX(Calendrier!AD:AD,2+MATCH(Weekend!A6,Calendrier!A:A,0))</f>
        <v>DI 8h45</v>
      </c>
      <c r="AC6" s="77" t="str" cm="1">
        <f t="array" ref="AC6">INDEX(Calendrier!AE:AE,MATCH(Weekend!A6,Calendrier!A:A,0))&amp;INDEX(Calendrier!AE:AE,1+MATCH(Weekend!A6,Calendrier!A:A,0))&amp;INDEX(Calendrier!AE:AE,2+MATCH(Weekend!A6,Calendrier!A:A,0))</f>
        <v>7 - Phénix K.</v>
      </c>
      <c r="AD6" s="65">
        <f t="shared" si="8"/>
        <v>1</v>
      </c>
      <c r="AE6" s="76" t="str" cm="1">
        <f t="array" ref="AE6">INDEX(Calendrier!AG:AG,MATCH(Weekend!A6,Calendrier!A:A,0))&amp;INDEX(Calendrier!AG:AG,1+MATCH(Weekend!A6,Calendrier!A:A,0))&amp;INDEX(Calendrier!AG:AG,2+MATCH(Weekend!A6,Calendrier!A:A,0))</f>
        <v>DI 8h45</v>
      </c>
      <c r="AF6" s="77" t="str" cm="1">
        <f t="array" ref="AF6">INDEX(Calendrier!AH:AH,MATCH(Weekend!A6,Calendrier!A:A,0))&amp;INDEX(Calendrier!AH:AH,1+MATCH(Weekend!A6,Calendrier!A:A,0))&amp;INDEX(Calendrier!AH:AH,2+MATCH(Weekend!A6,Calendrier!A:A,0))</f>
        <v>8 - AXIS I</v>
      </c>
      <c r="AG6" s="65">
        <f t="shared" si="9"/>
        <v>2</v>
      </c>
      <c r="AH6" s="189" t="str" cm="1">
        <f t="array" ref="AH6">INDEX(Calendrier!AJ:AJ,MATCH(Weekend!A6,Calendrier!A:A,0))&amp;INDEX(Calendrier!AJ:AJ,1+MATCH(Weekend!A6,Calendrier!A:A,0))&amp;INDEX(Calendrier!AJ:AJ,2+MATCH(Weekend!A6,Calendrier!A:A,0))</f>
        <v>DI 8h45</v>
      </c>
      <c r="AI6" s="190" t="str" cm="1">
        <f t="array" ref="AI6">INDEX(Calendrier!AK:AK,MATCH(Weekend!A6,Calendrier!A:A,0))&amp;INDEX(Calendrier!AK:AK,1+MATCH(Weekend!A6,Calendrier!A:A,0))&amp;INDEX(Calendrier!AK:AK,2+MATCH(Weekend!A6,Calendrier!A:A,0))</f>
        <v>AXIS H - 9</v>
      </c>
      <c r="AJ6" s="193" t="str">
        <f t="shared" si="10"/>
        <v/>
      </c>
      <c r="AK6" s="76" t="str" cm="1">
        <f t="array" ref="AK6">INDEX(Calendrier!AM:AM,MATCH(Weekend!A6,Calendrier!A:A,0))&amp;INDEX(Calendrier!AM:AM,1+MATCH(Weekend!A6,Calendrier!A:A,0))&amp;INDEX(Calendrier!AM:AM,2+MATCH(Weekend!A6,Calendrier!A:A,0))</f>
        <v>DI 9h45</v>
      </c>
      <c r="AL6" s="190" t="str" cm="1">
        <f t="array" ref="AL6">INDEX(Calendrier!AN:AN,MATCH(Weekend!A6,Calendrier!A:A,0))&amp;INDEX(Calendrier!AN:AN,1+MATCH(Weekend!A6,Calendrier!A:A,0))&amp;INDEX(Calendrier!AN:AN,2+MATCH(Weekend!A6,Calendrier!A:A,0))</f>
        <v>Villers - 10</v>
      </c>
      <c r="AM6" s="113"/>
      <c r="AN6" s="76" t="str" cm="1">
        <f t="array" ref="AN6">INDEX(Calendrier!AP:AP,MATCH(Weekend!A6,Calendrier!A:A,0))&amp;INDEX(Calendrier!AP:AP,1+MATCH(Weekend!A6,Calendrier!A:A,0))&amp;INDEX(Calendrier!AP:AP,2+MATCH(Weekend!A6,Calendrier!A:A,0))</f>
        <v>SA 12h30</v>
      </c>
      <c r="AO6" s="112" t="str" cm="1">
        <f t="array" ref="AO6">INDEX(Calendrier!AQ:AQ,MATCH(Weekend!A6,Calendrier!A:A,0))&amp;INDEX(Calendrier!AQ:AQ,1+MATCH(Weekend!A6,Calendrier!A:A,0))&amp;INDEX(Calendrier!AQ:AQ,2+MATCH(Weekend!A6,Calendrier!A:A,0))</f>
        <v>Rixensart - P3</v>
      </c>
      <c r="AP6" s="113"/>
      <c r="AQ6" s="76" t="str" cm="1">
        <f t="array" ref="AQ6">INDEX(Calendrier!AS:AS,MATCH(Weekend!A6,Calendrier!A:A,0))&amp;INDEX(Calendrier!AS:AS,1+MATCH(Weekend!A6,Calendrier!A:A,0))&amp;INDEX(Calendrier!AS:AS,2+MATCH(Weekend!A6,Calendrier!A:A,0))</f>
        <v>DI 8h45</v>
      </c>
      <c r="AR6" s="112" t="str" cm="1">
        <f t="array" ref="AR6">INDEX(Calendrier!AT:AT,MATCH(Weekend!A6,Calendrier!A:A,0))&amp;INDEX(Calendrier!AT:AT,1+MATCH(Weekend!A6,Calendrier!A:A,0))&amp;INDEX(Calendrier!AT:AT,2+MATCH(Weekend!A6,Calendrier!A:A,0))</f>
        <v>P4 - Limal</v>
      </c>
      <c r="AS6" s="98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75" customHeight="1" thickBot="1" x14ac:dyDescent="0.35">
      <c r="A7" s="3">
        <v>4</v>
      </c>
      <c r="B7" s="68" t="s">
        <v>244</v>
      </c>
      <c r="C7" s="71" t="str" cm="1">
        <f t="array" ref="C7">INDEX(Calendrier!E:E,MATCH(Weekend!A7,Calendrier!A:A,0))&amp;INDEX(Calendrier!E:E,1+MATCH(Weekend!A7,Calendrier!A:A,0))&amp;INDEX(Calendrier!E:E,2+MATCH(Weekend!A7,Calendrier!A:A,0))</f>
        <v/>
      </c>
      <c r="D7" s="216" t="str" cm="1">
        <f t="array" ref="D7">INDEX(Calendrier!F:F,MATCH(Weekend!A7,Calendrier!A:A,0))&amp;INDEX(Calendrier!F:F,1+MATCH(Weekend!A7,Calendrier!A:A,0))&amp;INDEX(Calendrier!F:F,2+MATCH(Weekend!A7,Calendrier!A:A,0))</f>
        <v/>
      </c>
      <c r="E7" s="65" t="str">
        <f t="shared" ref="E7:E74" si="15">IF(LEFT(D7,1)="1",123,"")</f>
        <v/>
      </c>
      <c r="F7" s="71" t="str" cm="1">
        <f t="array" ref="F7">INDEX(Calendrier!H:H,MATCH(Weekend!A7,Calendrier!A:A,0))&amp;INDEX(Calendrier!H:H,1+MATCH(Weekend!A7,Calendrier!A:A,0))&amp;INDEX(Calendrier!H:H,2+MATCH(Weekend!A7,Calendrier!A:A,0))</f>
        <v/>
      </c>
      <c r="G7" s="72" t="str" cm="1">
        <f t="array" ref="G7">INDEX(Calendrier!I:I,MATCH(Weekend!A7,Calendrier!A:A,0))&amp;INDEX(Calendrier!I:I,1+MATCH(Weekend!A7,Calendrier!A:A,0))&amp;INDEX(Calendrier!I:I,2+MATCH(Weekend!A7,Calendrier!A:A,0))</f>
        <v/>
      </c>
      <c r="H7" s="65" t="str">
        <f t="shared" si="3"/>
        <v/>
      </c>
      <c r="I7" s="71" t="str" cm="1">
        <f t="array" ref="I7">INDEX(Calendrier!K:K,MATCH(Weekend!A7,Calendrier!A:A,0))&amp;INDEX(Calendrier!K:K,1+MATCH(Weekend!A7,Calendrier!A:A,0))&amp;INDEX(Calendrier!K:K,2+MATCH(Weekend!A7,Calendrier!A:A,0))</f>
        <v/>
      </c>
      <c r="J7" s="72" t="str" cm="1">
        <f t="array" ref="J7">INDEX(Calendrier!L:L,MATCH(Weekend!A7,Calendrier!A:A,0))&amp;INDEX(Calendrier!L:L,1+MATCH(Weekend!A7,Calendrier!A:A,0))&amp;INDEX(Calendrier!L:L,2+MATCH(Weekend!A7,Calendrier!A:A,0))</f>
        <v/>
      </c>
      <c r="K7" s="65" t="str">
        <f t="shared" si="4"/>
        <v/>
      </c>
      <c r="L7" s="76" t="str" cm="1">
        <f t="array" ref="L7">INDEX(Calendrier!N:N,MATCH(Weekend!A7,Calendrier!A:A,0))&amp;INDEX(Calendrier!N:N,1+MATCH(Weekend!A7,Calendrier!A:A,0))&amp;INDEX(Calendrier!N:N,2+MATCH(Weekend!A7,Calendrier!A:A,0))</f>
        <v>DI 16h45</v>
      </c>
      <c r="M7" s="77" t="str" cm="1">
        <f t="array" ref="M7">INDEX(Calendrier!O:O,MATCH(Weekend!A7,Calendrier!A:A,0))&amp;INDEX(Calendrier!O:O,1+MATCH(Weekend!A7,Calendrier!A:A,0))&amp;INDEX(Calendrier!O:O,2+MATCH(Weekend!A7,Calendrier!A:A,0))</f>
        <v>Pays des collines - 5</v>
      </c>
      <c r="N7" s="65" t="str">
        <f t="shared" si="11"/>
        <v/>
      </c>
      <c r="O7" s="76" t="str" cm="1">
        <f t="array" ref="O7">INDEX(Calendrier!Q:Q,MATCH(Weekend!A7,Calendrier!A:A,0))&amp;INDEX(Calendrier!Q:Q,1+MATCH(Weekend!A7,Calendrier!A:A,0))&amp;INDEX(Calendrier!Q:Q,2+MATCH(Weekend!A7,Calendrier!A:A,0))</f>
        <v>VE 20h15</v>
      </c>
      <c r="P7" s="77" t="str" cm="1">
        <f t="array" ref="P7">INDEX(Calendrier!R:R,MATCH(Weekend!A7,Calendrier!A:A,0))&amp;INDEX(Calendrier!R:R,1+MATCH(Weekend!A7,Calendrier!A:A,0))&amp;INDEX(Calendrier!R:R,2+MATCH(Weekend!A7,Calendrier!A:A,0))</f>
        <v>4 - Charleroi</v>
      </c>
      <c r="Q7" s="65">
        <f t="shared" si="12"/>
        <v>3</v>
      </c>
      <c r="R7" s="192">
        <f t="shared" si="5"/>
        <v>1</v>
      </c>
      <c r="S7" s="17">
        <f t="shared" si="13"/>
        <v>1</v>
      </c>
      <c r="T7" s="2">
        <f t="shared" si="6"/>
        <v>2</v>
      </c>
      <c r="U7" s="2"/>
      <c r="V7" s="2"/>
      <c r="W7" s="17">
        <f t="shared" si="14"/>
        <v>0</v>
      </c>
      <c r="X7" s="84">
        <f t="shared" si="1"/>
        <v>0</v>
      </c>
      <c r="Y7" s="76" t="str" cm="1">
        <f t="array" ref="Y7">INDEX(Calendrier!AA:AA,MATCH(Weekend!A7,Calendrier!A:A,0))&amp;INDEX(Calendrier!AA:AA,1+MATCH(Weekend!A7,Calendrier!A:A,0))&amp;INDEX(Calendrier!AA:AA,2+MATCH(Weekend!A7,Calendrier!A:A,0))</f>
        <v>VE 20h15</v>
      </c>
      <c r="Z7" s="77" t="str" cm="1">
        <f t="array" ref="Z7">INDEX(Calendrier!AB:AB,MATCH(Weekend!A7,Calendrier!A:A,0))&amp;INDEX(Calendrier!AB:AB,1+MATCH(Weekend!A7,Calendrier!A:A,0))&amp;INDEX(Calendrier!AB:AB,2+MATCH(Weekend!A7,Calendrier!A:A,0))</f>
        <v>6 - Bousval</v>
      </c>
      <c r="AA7" s="65">
        <f t="shared" si="7"/>
        <v>3</v>
      </c>
      <c r="AB7" s="76" t="str" cm="1">
        <f t="array" ref="AB7">INDEX(Calendrier!AD:AD,MATCH(Weekend!A7,Calendrier!A:A,0))&amp;INDEX(Calendrier!AD:AD,1+MATCH(Weekend!A7,Calendrier!A:A,0))&amp;INDEX(Calendrier!AD:AD,2+MATCH(Weekend!A7,Calendrier!A:A,0))</f>
        <v>DI 9h15</v>
      </c>
      <c r="AC7" s="77" t="str" cm="1">
        <f t="array" ref="AC7">INDEX(Calendrier!AE:AE,MATCH(Weekend!A7,Calendrier!A:A,0))&amp;INDEX(Calendrier!AE:AE,1+MATCH(Weekend!A7,Calendrier!A:A,0))&amp;INDEX(Calendrier!AE:AE,2+MATCH(Weekend!A7,Calendrier!A:A,0))</f>
        <v>Chaumont - 7</v>
      </c>
      <c r="AD7" s="65" t="str">
        <f t="shared" si="8"/>
        <v/>
      </c>
      <c r="AE7" s="76" t="str" cm="1">
        <f t="array" ref="AE7">INDEX(Calendrier!AG:AG,MATCH(Weekend!A7,Calendrier!A:A,0))&amp;INDEX(Calendrier!AG:AG,1+MATCH(Weekend!A7,Calendrier!A:A,0))&amp;INDEX(Calendrier!AG:AG,2+MATCH(Weekend!A7,Calendrier!A:A,0))</f>
        <v>SA 12h30</v>
      </c>
      <c r="AF7" s="77" t="str" cm="1">
        <f t="array" ref="AF7">INDEX(Calendrier!AH:AH,MATCH(Weekend!A7,Calendrier!A:A,0))&amp;INDEX(Calendrier!AH:AH,1+MATCH(Weekend!A7,Calendrier!A:A,0))&amp;INDEX(Calendrier!AH:AH,2+MATCH(Weekend!A7,Calendrier!A:A,0))</f>
        <v>Nivelles - 8</v>
      </c>
      <c r="AG7" s="65" t="str">
        <f t="shared" si="9"/>
        <v/>
      </c>
      <c r="AH7" s="189" t="str" cm="1">
        <f t="array" ref="AH7">INDEX(Calendrier!AJ:AJ,MATCH(Weekend!A7,Calendrier!A:A,0))&amp;INDEX(Calendrier!AJ:AJ,1+MATCH(Weekend!A7,Calendrier!A:A,0))&amp;INDEX(Calendrier!AJ:AJ,2+MATCH(Weekend!A7,Calendrier!A:A,0))</f>
        <v>VE 20h15</v>
      </c>
      <c r="AI7" s="190" t="str" cm="1">
        <f t="array" ref="AI7">INDEX(Calendrier!AK:AK,MATCH(Weekend!A7,Calendrier!A:A,0))&amp;INDEX(Calendrier!AK:AK,1+MATCH(Weekend!A7,Calendrier!A:A,0))&amp;INDEX(Calendrier!AK:AK,2+MATCH(Weekend!A7,Calendrier!A:A,0))</f>
        <v>9 - BYE</v>
      </c>
      <c r="AJ7" s="193" t="str">
        <f t="shared" si="10"/>
        <v/>
      </c>
      <c r="AK7" s="76" t="str" cm="1">
        <f t="array" ref="AK7">INDEX(Calendrier!AM:AM,MATCH(Weekend!A7,Calendrier!A:A,0))&amp;INDEX(Calendrier!AM:AM,1+MATCH(Weekend!A7,Calendrier!A:A,0))&amp;INDEX(Calendrier!AM:AM,2+MATCH(Weekend!A7,Calendrier!A:A,0))</f>
        <v>DI 8h45</v>
      </c>
      <c r="AL7" s="190" t="str" cm="1">
        <f t="array" ref="AL7">INDEX(Calendrier!AN:AN,MATCH(Weekend!A7,Calendrier!A:A,0))&amp;INDEX(Calendrier!AN:AN,1+MATCH(Weekend!A7,Calendrier!A:A,0))&amp;INDEX(Calendrier!AN:AN,2+MATCH(Weekend!A7,Calendrier!A:A,0))</f>
        <v>10 - BYE</v>
      </c>
      <c r="AM7" s="113"/>
      <c r="AN7" s="76" t="str" cm="1">
        <f t="array" ref="AN7">INDEX(Calendrier!AP:AP,MATCH(Weekend!A7,Calendrier!A:A,0))&amp;INDEX(Calendrier!AP:AP,1+MATCH(Weekend!A7,Calendrier!A:A,0))&amp;INDEX(Calendrier!AP:AP,2+MATCH(Weekend!A7,Calendrier!A:A,0))</f>
        <v>DI 9h45</v>
      </c>
      <c r="AO7" s="112" t="str" cm="1">
        <f t="array" ref="AO7">INDEX(Calendrier!AQ:AQ,MATCH(Weekend!A7,Calendrier!A:A,0))&amp;INDEX(Calendrier!AQ:AQ,1+MATCH(Weekend!A7,Calendrier!A:A,0))&amp;INDEX(Calendrier!AQ:AQ,2+MATCH(Weekend!A7,Calendrier!A:A,0))</f>
        <v>P3 - Chaumont</v>
      </c>
      <c r="AP7" s="113"/>
      <c r="AQ7" s="76" t="str" cm="1">
        <f t="array" ref="AQ7">INDEX(Calendrier!AS:AS,MATCH(Weekend!A7,Calendrier!A:A,0))&amp;INDEX(Calendrier!AS:AS,1+MATCH(Weekend!A7,Calendrier!A:A,0))&amp;INDEX(Calendrier!AS:AS,2+MATCH(Weekend!A7,Calendrier!A:A,0))</f>
        <v>DI 9h15</v>
      </c>
      <c r="AR7" s="112" t="str" cm="1">
        <f t="array" ref="AR7">INDEX(Calendrier!AT:AT,MATCH(Weekend!A7,Calendrier!A:A,0))&amp;INDEX(Calendrier!AT:AT,1+MATCH(Weekend!A7,Calendrier!A:A,0))&amp;INDEX(Calendrier!AT:AT,2+MATCH(Weekend!A7,Calendrier!A:A,0))</f>
        <v>Chaumont - P4</v>
      </c>
      <c r="AS7" s="98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75" customHeight="1" thickBot="1" x14ac:dyDescent="0.35">
      <c r="A8" s="3">
        <v>5</v>
      </c>
      <c r="B8" s="68" t="s">
        <v>245</v>
      </c>
      <c r="C8" s="71" t="str" cm="1">
        <f t="array" ref="C8">INDEX(Calendrier!E:E,MATCH(Weekend!A8,Calendrier!A:A,0))&amp;INDEX(Calendrier!E:E,1+MATCH(Weekend!A8,Calendrier!A:A,0))&amp;INDEX(Calendrier!E:E,2+MATCH(Weekend!A8,Calendrier!A:A,0))</f>
        <v/>
      </c>
      <c r="D8" s="216" t="str" cm="1">
        <f t="array" ref="D8">INDEX(Calendrier!F:F,MATCH(Weekend!A8,Calendrier!A:A,0))&amp;INDEX(Calendrier!F:F,1+MATCH(Weekend!A8,Calendrier!A:A,0))&amp;INDEX(Calendrier!F:F,2+MATCH(Weekend!A8,Calendrier!A:A,0))</f>
        <v/>
      </c>
      <c r="E8" s="65" t="str">
        <f t="shared" si="15"/>
        <v/>
      </c>
      <c r="F8" s="71" t="str" cm="1">
        <f t="array" ref="F8">INDEX(Calendrier!H:H,MATCH(Weekend!A8,Calendrier!A:A,0))&amp;INDEX(Calendrier!H:H,1+MATCH(Weekend!A8,Calendrier!A:A,0))&amp;INDEX(Calendrier!H:H,2+MATCH(Weekend!A8,Calendrier!A:A,0))</f>
        <v/>
      </c>
      <c r="G8" s="72" t="str" cm="1">
        <f t="array" ref="G8">INDEX(Calendrier!I:I,MATCH(Weekend!A8,Calendrier!A:A,0))&amp;INDEX(Calendrier!I:I,1+MATCH(Weekend!A8,Calendrier!A:A,0))&amp;INDEX(Calendrier!I:I,2+MATCH(Weekend!A8,Calendrier!A:A,0))</f>
        <v/>
      </c>
      <c r="H8" s="65" t="str">
        <f t="shared" si="3"/>
        <v/>
      </c>
      <c r="I8" s="71" t="str" cm="1">
        <f t="array" ref="I8">INDEX(Calendrier!K:K,MATCH(Weekend!A8,Calendrier!A:A,0))&amp;INDEX(Calendrier!K:K,1+MATCH(Weekend!A8,Calendrier!A:A,0))&amp;INDEX(Calendrier!K:K,2+MATCH(Weekend!A8,Calendrier!A:A,0))</f>
        <v/>
      </c>
      <c r="J8" s="72" t="str" cm="1">
        <f t="array" ref="J8">INDEX(Calendrier!L:L,MATCH(Weekend!A8,Calendrier!A:A,0))&amp;INDEX(Calendrier!L:L,1+MATCH(Weekend!A8,Calendrier!A:A,0))&amp;INDEX(Calendrier!L:L,2+MATCH(Weekend!A8,Calendrier!A:A,0))</f>
        <v/>
      </c>
      <c r="K8" s="65" t="str">
        <f t="shared" si="4"/>
        <v/>
      </c>
      <c r="L8" s="76" t="str" cm="1">
        <f t="array" ref="L8">INDEX(Calendrier!N:N,MATCH(Weekend!A8,Calendrier!A:A,0))&amp;INDEX(Calendrier!N:N,1+MATCH(Weekend!A8,Calendrier!A:A,0))&amp;INDEX(Calendrier!N:N,2+MATCH(Weekend!A8,Calendrier!A:A,0))</f>
        <v>VE 20h15</v>
      </c>
      <c r="M8" s="77" t="str" cm="1">
        <f t="array" ref="M8">INDEX(Calendrier!O:O,MATCH(Weekend!A8,Calendrier!A:A,0))&amp;INDEX(Calendrier!O:O,1+MATCH(Weekend!A8,Calendrier!A:A,0))&amp;INDEX(Calendrier!O:O,2+MATCH(Weekend!A8,Calendrier!A:A,0))</f>
        <v>5 - Skill Tournai</v>
      </c>
      <c r="N8" s="65">
        <f t="shared" si="11"/>
        <v>1</v>
      </c>
      <c r="O8" s="76" t="str" cm="1">
        <f t="array" ref="O8">INDEX(Calendrier!Q:Q,MATCH(Weekend!A8,Calendrier!A:A,0))&amp;INDEX(Calendrier!Q:Q,1+MATCH(Weekend!A8,Calendrier!A:A,0))&amp;INDEX(Calendrier!Q:Q,2+MATCH(Weekend!A8,Calendrier!A:A,0))</f>
        <v>SA 14h45</v>
      </c>
      <c r="P8" s="77" t="str" cm="1">
        <f t="array" ref="P8">INDEX(Calendrier!R:R,MATCH(Weekend!A8,Calendrier!A:A,0))&amp;INDEX(Calendrier!R:R,1+MATCH(Weekend!A8,Calendrier!A:A,0))&amp;INDEX(Calendrier!R:R,2+MATCH(Weekend!A8,Calendrier!A:A,0))</f>
        <v>Walhain B - 4</v>
      </c>
      <c r="Q8" s="65" t="str">
        <f t="shared" si="12"/>
        <v/>
      </c>
      <c r="R8" s="192">
        <f t="shared" si="5"/>
        <v>1</v>
      </c>
      <c r="S8" s="17">
        <f t="shared" si="13"/>
        <v>1</v>
      </c>
      <c r="T8" s="2">
        <f t="shared" si="6"/>
        <v>2</v>
      </c>
      <c r="U8" s="2"/>
      <c r="V8" s="2"/>
      <c r="W8" s="17">
        <f t="shared" si="14"/>
        <v>1</v>
      </c>
      <c r="X8" s="84">
        <f t="shared" si="1"/>
        <v>0</v>
      </c>
      <c r="Y8" s="76" t="str" cm="1">
        <f t="array" ref="Y8">INDEX(Calendrier!AA:AA,MATCH(Weekend!A8,Calendrier!A:A,0))&amp;INDEX(Calendrier!AA:AA,1+MATCH(Weekend!A8,Calendrier!A:A,0))&amp;INDEX(Calendrier!AA:AA,2+MATCH(Weekend!A8,Calendrier!A:A,0))</f>
        <v>DI 16h15</v>
      </c>
      <c r="Z8" s="77" t="str" cm="1">
        <f t="array" ref="Z8">INDEX(Calendrier!AB:AB,MATCH(Weekend!A8,Calendrier!A:A,0))&amp;INDEX(Calendrier!AB:AB,1+MATCH(Weekend!A8,Calendrier!A:A,0))&amp;INDEX(Calendrier!AB:AB,2+MATCH(Weekend!A8,Calendrier!A:A,0))</f>
        <v>Sp Brussels D - 6</v>
      </c>
      <c r="AA8" s="65" t="str">
        <f t="shared" si="7"/>
        <v/>
      </c>
      <c r="AB8" s="76" t="str" cm="1">
        <f t="array" ref="AB8">INDEX(Calendrier!AD:AD,MATCH(Weekend!A8,Calendrier!A:A,0))&amp;INDEX(Calendrier!AD:AD,1+MATCH(Weekend!A8,Calendrier!A:A,0))&amp;INDEX(Calendrier!AD:AD,2+MATCH(Weekend!A8,Calendrier!A:A,0))</f>
        <v>DI 8h45</v>
      </c>
      <c r="AC8" s="77" t="str" cm="1">
        <f t="array" ref="AC8">INDEX(Calendrier!AE:AE,MATCH(Weekend!A8,Calendrier!A:A,0))&amp;INDEX(Calendrier!AE:AE,1+MATCH(Weekend!A8,Calendrier!A:A,0))&amp;INDEX(Calendrier!AE:AE,2+MATCH(Weekend!A8,Calendrier!A:A,0))</f>
        <v>7 - Rixensart</v>
      </c>
      <c r="AD8" s="65">
        <f t="shared" si="8"/>
        <v>1</v>
      </c>
      <c r="AE8" s="76" t="str" cm="1">
        <f t="array" ref="AE8">INDEX(Calendrier!AG:AG,MATCH(Weekend!A8,Calendrier!A:A,0))&amp;INDEX(Calendrier!AG:AG,1+MATCH(Weekend!A8,Calendrier!A:A,0))&amp;INDEX(Calendrier!AG:AG,2+MATCH(Weekend!A8,Calendrier!A:A,0))</f>
        <v>DI 8h45</v>
      </c>
      <c r="AF8" s="77" t="str" cm="1">
        <f t="array" ref="AF8">INDEX(Calendrier!AH:AH,MATCH(Weekend!A8,Calendrier!A:A,0))&amp;INDEX(Calendrier!AH:AH,1+MATCH(Weekend!A8,Calendrier!A:A,0))&amp;INDEX(Calendrier!AH:AH,2+MATCH(Weekend!A8,Calendrier!A:A,0))</f>
        <v>8 - Jette</v>
      </c>
      <c r="AG8" s="65">
        <f t="shared" si="9"/>
        <v>2</v>
      </c>
      <c r="AH8" s="189" t="str" cm="1">
        <f t="array" ref="AH8">INDEX(Calendrier!AJ:AJ,MATCH(Weekend!A8,Calendrier!A:A,0))&amp;INDEX(Calendrier!AJ:AJ,1+MATCH(Weekend!A8,Calendrier!A:A,0))&amp;INDEX(Calendrier!AJ:AJ,2+MATCH(Weekend!A8,Calendrier!A:A,0))</f>
        <v>DI 14h00</v>
      </c>
      <c r="AI8" s="190" t="str" cm="1">
        <f t="array" ref="AI8">INDEX(Calendrier!AK:AK,MATCH(Weekend!A8,Calendrier!A:A,0))&amp;INDEX(Calendrier!AK:AK,1+MATCH(Weekend!A8,Calendrier!A:A,0))&amp;INDEX(Calendrier!AK:AK,2+MATCH(Weekend!A8,Calendrier!A:A,0))</f>
        <v>Phénix K. - 9</v>
      </c>
      <c r="AJ8" s="193" t="str">
        <f t="shared" si="10"/>
        <v/>
      </c>
      <c r="AK8" s="76" t="str" cm="1">
        <f t="array" ref="AK8">INDEX(Calendrier!AM:AM,MATCH(Weekend!A8,Calendrier!A:A,0))&amp;INDEX(Calendrier!AM:AM,1+MATCH(Weekend!A8,Calendrier!A:A,0))&amp;INDEX(Calendrier!AM:AM,2+MATCH(Weekend!A8,Calendrier!A:A,0))</f>
        <v>SA ??</v>
      </c>
      <c r="AL8" s="190" t="str" cm="1">
        <f t="array" ref="AL8">INDEX(Calendrier!AN:AN,MATCH(Weekend!A8,Calendrier!A:A,0))&amp;INDEX(Calendrier!AN:AN,1+MATCH(Weekend!A8,Calendrier!A:A,0))&amp;INDEX(Calendrier!AN:AN,2+MATCH(Weekend!A8,Calendrier!A:A,0))</f>
        <v>Jodoigne - 10</v>
      </c>
      <c r="AM8" s="113"/>
      <c r="AN8" s="76" t="str" cm="1">
        <f t="array" ref="AN8">INDEX(Calendrier!AP:AP,MATCH(Weekend!A8,Calendrier!A:A,0))&amp;INDEX(Calendrier!AP:AP,1+MATCH(Weekend!A8,Calendrier!A:A,0))&amp;INDEX(Calendrier!AP:AP,2+MATCH(Weekend!A8,Calendrier!A:A,0))</f>
        <v>DI 14h00</v>
      </c>
      <c r="AO8" s="112" t="str" cm="1">
        <f t="array" ref="AO8">INDEX(Calendrier!AQ:AQ,MATCH(Weekend!A8,Calendrier!A:A,0))&amp;INDEX(Calendrier!AQ:AQ,1+MATCH(Weekend!A8,Calendrier!A:A,0))&amp;INDEX(Calendrier!AQ:AQ,2+MATCH(Weekend!A8,Calendrier!A:A,0))</f>
        <v>Phénix K. - P3</v>
      </c>
      <c r="AP8" s="113"/>
      <c r="AQ8" s="76" t="str" cm="1">
        <f t="array" ref="AQ8">INDEX(Calendrier!AS:AS,MATCH(Weekend!A8,Calendrier!A:A,0))&amp;INDEX(Calendrier!AS:AS,1+MATCH(Weekend!A8,Calendrier!A:A,0))&amp;INDEX(Calendrier!AS:AS,2+MATCH(Weekend!A8,Calendrier!A:A,0))</f>
        <v>DI 8h45</v>
      </c>
      <c r="AR8" s="112" t="str" cm="1">
        <f t="array" ref="AR8">INDEX(Calendrier!AT:AT,MATCH(Weekend!A8,Calendrier!A:A,0))&amp;INDEX(Calendrier!AT:AT,1+MATCH(Weekend!A8,Calendrier!A:A,0))&amp;INDEX(Calendrier!AT:AT,2+MATCH(Weekend!A8,Calendrier!A:A,0))</f>
        <v>P4 - Eagles</v>
      </c>
      <c r="AS8" s="98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15.75" customHeight="1" thickBot="1" x14ac:dyDescent="0.35">
      <c r="A9" s="3">
        <v>6</v>
      </c>
      <c r="B9" s="68" t="s">
        <v>246</v>
      </c>
      <c r="C9" s="71" t="str" cm="1">
        <f t="array" ref="C9">INDEX(Calendrier!E:E,MATCH(Weekend!A9,Calendrier!A:A,0))&amp;INDEX(Calendrier!E:E,1+MATCH(Weekend!A9,Calendrier!A:A,0))&amp;INDEX(Calendrier!E:E,2+MATCH(Weekend!A9,Calendrier!A:A,0))</f>
        <v/>
      </c>
      <c r="D9" s="216" t="str" cm="1">
        <f t="array" ref="D9">INDEX(Calendrier!F:F,MATCH(Weekend!A9,Calendrier!A:A,0))&amp;INDEX(Calendrier!F:F,1+MATCH(Weekend!A9,Calendrier!A:A,0))&amp;INDEX(Calendrier!F:F,2+MATCH(Weekend!A9,Calendrier!A:A,0))</f>
        <v/>
      </c>
      <c r="E9" s="65" t="str">
        <f t="shared" si="15"/>
        <v/>
      </c>
      <c r="F9" s="71" t="str" cm="1">
        <f t="array" ref="F9">INDEX(Calendrier!H:H,MATCH(Weekend!A9,Calendrier!A:A,0))&amp;INDEX(Calendrier!H:H,1+MATCH(Weekend!A9,Calendrier!A:A,0))&amp;INDEX(Calendrier!H:H,2+MATCH(Weekend!A9,Calendrier!A:A,0))</f>
        <v/>
      </c>
      <c r="G9" s="72" t="str" cm="1">
        <f t="array" ref="G9">INDEX(Calendrier!I:I,MATCH(Weekend!A9,Calendrier!A:A,0))&amp;INDEX(Calendrier!I:I,1+MATCH(Weekend!A9,Calendrier!A:A,0))&amp;INDEX(Calendrier!I:I,2+MATCH(Weekend!A9,Calendrier!A:A,0))</f>
        <v/>
      </c>
      <c r="H9" s="65" t="str">
        <f t="shared" si="3"/>
        <v/>
      </c>
      <c r="I9" s="71" t="str" cm="1">
        <f t="array" ref="I9">INDEX(Calendrier!K:K,MATCH(Weekend!A9,Calendrier!A:A,0))&amp;INDEX(Calendrier!K:K,1+MATCH(Weekend!A9,Calendrier!A:A,0))&amp;INDEX(Calendrier!K:K,2+MATCH(Weekend!A9,Calendrier!A:A,0))</f>
        <v/>
      </c>
      <c r="J9" s="72" t="str" cm="1">
        <f t="array" ref="J9">INDEX(Calendrier!L:L,MATCH(Weekend!A9,Calendrier!A:A,0))&amp;INDEX(Calendrier!L:L,1+MATCH(Weekend!A9,Calendrier!A:A,0))&amp;INDEX(Calendrier!L:L,2+MATCH(Weekend!A9,Calendrier!A:A,0))</f>
        <v/>
      </c>
      <c r="K9" s="65" t="str">
        <f t="shared" si="4"/>
        <v/>
      </c>
      <c r="L9" s="76" t="str" cm="1">
        <f t="array" ref="L9">INDEX(Calendrier!N:N,MATCH(Weekend!A9,Calendrier!A:A,0))&amp;INDEX(Calendrier!N:N,1+MATCH(Weekend!A9,Calendrier!A:A,0))&amp;INDEX(Calendrier!N:N,2+MATCH(Weekend!A9,Calendrier!A:A,0))</f>
        <v>SA 19h15</v>
      </c>
      <c r="M9" s="77" t="str" cm="1">
        <f t="array" ref="M9">INDEX(Calendrier!O:O,MATCH(Weekend!A9,Calendrier!A:A,0))&amp;INDEX(Calendrier!O:O,1+MATCH(Weekend!A9,Calendrier!A:A,0))&amp;INDEX(Calendrier!O:O,2+MATCH(Weekend!A9,Calendrier!A:A,0))</f>
        <v>Mouscron - 5</v>
      </c>
      <c r="N9" s="65" t="str">
        <f t="shared" si="11"/>
        <v/>
      </c>
      <c r="O9" s="76" t="str" cm="1">
        <f t="array" ref="O9">INDEX(Calendrier!Q:Q,MATCH(Weekend!A9,Calendrier!A:A,0))&amp;INDEX(Calendrier!Q:Q,1+MATCH(Weekend!A9,Calendrier!A:A,0))&amp;INDEX(Calendrier!Q:Q,2+MATCH(Weekend!A9,Calendrier!A:A,0))</f>
        <v>VE 20h15</v>
      </c>
      <c r="P9" s="77" t="str" cm="1">
        <f t="array" ref="P9">INDEX(Calendrier!R:R,MATCH(Weekend!A9,Calendrier!A:A,0))&amp;INDEX(Calendrier!R:R,1+MATCH(Weekend!A9,Calendrier!A:A,0))&amp;INDEX(Calendrier!R:R,2+MATCH(Weekend!A9,Calendrier!A:A,0))</f>
        <v>4 - Floor-F</v>
      </c>
      <c r="Q9" s="65">
        <f t="shared" si="12"/>
        <v>3</v>
      </c>
      <c r="R9" s="192">
        <f t="shared" si="5"/>
        <v>1</v>
      </c>
      <c r="S9" s="17">
        <f t="shared" si="13"/>
        <v>1</v>
      </c>
      <c r="T9" s="2">
        <f t="shared" si="6"/>
        <v>2</v>
      </c>
      <c r="U9" s="2"/>
      <c r="V9" s="2"/>
      <c r="W9" s="17">
        <f t="shared" si="14"/>
        <v>0</v>
      </c>
      <c r="X9" s="84">
        <f t="shared" si="1"/>
        <v>0</v>
      </c>
      <c r="Y9" s="76" t="str" cm="1">
        <f t="array" ref="Y9">INDEX(Calendrier!AA:AA,MATCH(Weekend!A9,Calendrier!A:A,0))&amp;INDEX(Calendrier!AA:AA,1+MATCH(Weekend!A9,Calendrier!A:A,0))&amp;INDEX(Calendrier!AA:AA,2+MATCH(Weekend!A9,Calendrier!A:A,0))</f>
        <v>VE 20h15</v>
      </c>
      <c r="Z9" s="77" t="str" cm="1">
        <f t="array" ref="Z9">INDEX(Calendrier!AB:AB,MATCH(Weekend!A9,Calendrier!A:A,0))&amp;INDEX(Calendrier!AB:AB,1+MATCH(Weekend!A9,Calendrier!A:A,0))&amp;INDEX(Calendrier!AB:AB,2+MATCH(Weekend!A9,Calendrier!A:A,0))</f>
        <v>6 - Tubize</v>
      </c>
      <c r="AA9" s="65">
        <f t="shared" si="7"/>
        <v>3</v>
      </c>
      <c r="AB9" s="76" t="str" cm="1">
        <f t="array" ref="AB9">INDEX(Calendrier!AD:AD,MATCH(Weekend!A9,Calendrier!A:A,0))&amp;INDEX(Calendrier!AD:AD,1+MATCH(Weekend!A9,Calendrier!A:A,0))&amp;INDEX(Calendrier!AD:AD,2+MATCH(Weekend!A9,Calendrier!A:A,0))</f>
        <v>DI 12h45</v>
      </c>
      <c r="AC9" s="77" t="str" cm="1">
        <f t="array" ref="AC9">INDEX(Calendrier!AE:AE,MATCH(Weekend!A9,Calendrier!A:A,0))&amp;INDEX(Calendrier!AE:AE,1+MATCH(Weekend!A9,Calendrier!A:A,0))&amp;INDEX(Calendrier!AE:AE,2+MATCH(Weekend!A9,Calendrier!A:A,0))</f>
        <v>Jette  - 7</v>
      </c>
      <c r="AD9" s="65" t="str">
        <f t="shared" si="8"/>
        <v/>
      </c>
      <c r="AE9" s="76" t="str" cm="1">
        <f t="array" ref="AE9">INDEX(Calendrier!AG:AG,MATCH(Weekend!A9,Calendrier!A:A,0))&amp;INDEX(Calendrier!AG:AG,1+MATCH(Weekend!A9,Calendrier!A:A,0))&amp;INDEX(Calendrier!AG:AG,2+MATCH(Weekend!A9,Calendrier!A:A,0))</f>
        <v>SA 17h45</v>
      </c>
      <c r="AF9" s="77" t="str" cm="1">
        <f t="array" ref="AF9">INDEX(Calendrier!AH:AH,MATCH(Weekend!A9,Calendrier!A:A,0))&amp;INDEX(Calendrier!AH:AH,1+MATCH(Weekend!A9,Calendrier!A:A,0))&amp;INDEX(Calendrier!AH:AH,2+MATCH(Weekend!A9,Calendrier!A:A,0))</f>
        <v>Eagles - 8</v>
      </c>
      <c r="AG9" s="65" t="str">
        <f t="shared" si="9"/>
        <v/>
      </c>
      <c r="AH9" s="189" t="str" cm="1">
        <f t="array" ref="AH9">INDEX(Calendrier!AJ:AJ,MATCH(Weekend!A9,Calendrier!A:A,0))&amp;INDEX(Calendrier!AJ:AJ,1+MATCH(Weekend!A9,Calendrier!A:A,0))&amp;INDEX(Calendrier!AJ:AJ,2+MATCH(Weekend!A9,Calendrier!A:A,0))</f>
        <v>VE 20h15</v>
      </c>
      <c r="AI9" s="190" t="str" cm="1">
        <f t="array" ref="AI9">INDEX(Calendrier!AK:AK,MATCH(Weekend!A9,Calendrier!A:A,0))&amp;INDEX(Calendrier!AK:AK,1+MATCH(Weekend!A9,Calendrier!A:A,0))&amp;INDEX(Calendrier!AK:AK,2+MATCH(Weekend!A9,Calendrier!A:A,0))</f>
        <v>9 - Uccle</v>
      </c>
      <c r="AJ9" s="193" t="str">
        <f t="shared" si="10"/>
        <v/>
      </c>
      <c r="AK9" s="76" t="str" cm="1">
        <f t="array" ref="AK9">INDEX(Calendrier!AM:AM,MATCH(Weekend!A9,Calendrier!A:A,0))&amp;INDEX(Calendrier!AM:AM,1+MATCH(Weekend!A9,Calendrier!A:A,0))&amp;INDEX(Calendrier!AM:AM,2+MATCH(Weekend!A9,Calendrier!A:A,0))</f>
        <v>DI 8h45</v>
      </c>
      <c r="AL9" s="190" t="str" cm="1">
        <f t="array" ref="AL9">INDEX(Calendrier!AN:AN,MATCH(Weekend!A9,Calendrier!A:A,0))&amp;INDEX(Calendrier!AN:AN,1+MATCH(Weekend!A9,Calendrier!A:A,0))&amp;INDEX(Calendrier!AN:AN,2+MATCH(Weekend!A9,Calendrier!A:A,0))</f>
        <v>10 - Uccle</v>
      </c>
      <c r="AM9" s="113"/>
      <c r="AN9" s="76" t="str" cm="1">
        <f t="array" ref="AN9">INDEX(Calendrier!AP:AP,MATCH(Weekend!A9,Calendrier!A:A,0))&amp;INDEX(Calendrier!AP:AP,1+MATCH(Weekend!A9,Calendrier!A:A,0))&amp;INDEX(Calendrier!AP:AP,2+MATCH(Weekend!A9,Calendrier!A:A,0))</f>
        <v>DI 9h45</v>
      </c>
      <c r="AO9" s="112" t="str" cm="1">
        <f t="array" ref="AO9">INDEX(Calendrier!AQ:AQ,MATCH(Weekend!A9,Calendrier!A:A,0))&amp;INDEX(Calendrier!AQ:AQ,1+MATCH(Weekend!A9,Calendrier!A:A,0))&amp;INDEX(Calendrier!AQ:AQ,2+MATCH(Weekend!A9,Calendrier!A:A,0))</f>
        <v>P3 - Villers</v>
      </c>
      <c r="AP9" s="113"/>
      <c r="AQ9" s="76" t="str" cm="1">
        <f t="array" ref="AQ9">INDEX(Calendrier!AS:AS,MATCH(Weekend!A9,Calendrier!A:A,0))&amp;INDEX(Calendrier!AS:AS,1+MATCH(Weekend!A9,Calendrier!A:A,0))&amp;INDEX(Calendrier!AS:AS,2+MATCH(Weekend!A9,Calendrier!A:A,0))</f>
        <v>SA 12h00</v>
      </c>
      <c r="AR9" s="112" t="str" cm="1">
        <f t="array" ref="AR9">INDEX(Calendrier!AT:AT,MATCH(Weekend!A9,Calendrier!A:A,0))&amp;INDEX(Calendrier!AT:AT,1+MATCH(Weekend!A9,Calendrier!A:A,0))&amp;INDEX(Calendrier!AT:AT,2+MATCH(Weekend!A9,Calendrier!A:A,0))</f>
        <v>Rixensart - P4</v>
      </c>
      <c r="AS9" s="98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15" thickBot="1" x14ac:dyDescent="0.35">
      <c r="A10" s="3">
        <v>7</v>
      </c>
      <c r="B10" s="68" t="s">
        <v>247</v>
      </c>
      <c r="C10" s="71" t="str" cm="1">
        <f t="array" ref="C10">INDEX(Calendrier!E:E,MATCH(Weekend!A10,Calendrier!A:A,0))&amp;INDEX(Calendrier!E:E,1+MATCH(Weekend!A10,Calendrier!A:A,0))&amp;INDEX(Calendrier!E:E,2+MATCH(Weekend!A10,Calendrier!A:A,0))</f>
        <v/>
      </c>
      <c r="D10" s="216" t="str" cm="1">
        <f t="array" ref="D10">INDEX(Calendrier!F:F,MATCH(Weekend!A10,Calendrier!A:A,0))&amp;INDEX(Calendrier!F:F,1+MATCH(Weekend!A10,Calendrier!A:A,0))&amp;INDEX(Calendrier!F:F,2+MATCH(Weekend!A10,Calendrier!A:A,0))</f>
        <v/>
      </c>
      <c r="E10" s="65" t="str">
        <f t="shared" si="15"/>
        <v/>
      </c>
      <c r="F10" s="71" t="str" cm="1">
        <f t="array" ref="F10">INDEX(Calendrier!H:H,MATCH(Weekend!A10,Calendrier!A:A,0))&amp;INDEX(Calendrier!H:H,1+MATCH(Weekend!A10,Calendrier!A:A,0))&amp;INDEX(Calendrier!H:H,2+MATCH(Weekend!A10,Calendrier!A:A,0))</f>
        <v/>
      </c>
      <c r="G10" s="72" t="str" cm="1">
        <f t="array" ref="G10">INDEX(Calendrier!I:I,MATCH(Weekend!A10,Calendrier!A:A,0))&amp;INDEX(Calendrier!I:I,1+MATCH(Weekend!A10,Calendrier!A:A,0))&amp;INDEX(Calendrier!I:I,2+MATCH(Weekend!A10,Calendrier!A:A,0))</f>
        <v/>
      </c>
      <c r="H10" s="65" t="str">
        <f t="shared" si="3"/>
        <v/>
      </c>
      <c r="I10" s="71" t="str" cm="1">
        <f t="array" ref="I10">INDEX(Calendrier!K:K,MATCH(Weekend!A10,Calendrier!A:A,0))&amp;INDEX(Calendrier!K:K,1+MATCH(Weekend!A10,Calendrier!A:A,0))&amp;INDEX(Calendrier!K:K,2+MATCH(Weekend!A10,Calendrier!A:A,0))</f>
        <v/>
      </c>
      <c r="J10" s="72" t="str" cm="1">
        <f t="array" ref="J10">INDEX(Calendrier!L:L,MATCH(Weekend!A10,Calendrier!A:A,0))&amp;INDEX(Calendrier!L:L,1+MATCH(Weekend!A10,Calendrier!A:A,0))&amp;INDEX(Calendrier!L:L,2+MATCH(Weekend!A10,Calendrier!A:A,0))</f>
        <v/>
      </c>
      <c r="K10" s="65" t="str">
        <f t="shared" si="4"/>
        <v/>
      </c>
      <c r="L10" s="76" t="str" cm="1">
        <f t="array" ref="L10">INDEX(Calendrier!N:N,MATCH(Weekend!A10,Calendrier!A:A,0))&amp;INDEX(Calendrier!N:N,1+MATCH(Weekend!A10,Calendrier!A:A,0))&amp;INDEX(Calendrier!N:N,2+MATCH(Weekend!A10,Calendrier!A:A,0))</f>
        <v>VE 20h15</v>
      </c>
      <c r="M10" s="77" t="str" cm="1">
        <f t="array" ref="M10">INDEX(Calendrier!O:O,MATCH(Weekend!A10,Calendrier!A:A,0))&amp;INDEX(Calendrier!O:O,1+MATCH(Weekend!A10,Calendrier!A:A,0))&amp;INDEX(Calendrier!O:O,2+MATCH(Weekend!A10,Calendrier!A:A,0))</f>
        <v>5 - Sp Brussels</v>
      </c>
      <c r="N10" s="65">
        <f t="shared" si="11"/>
        <v>1</v>
      </c>
      <c r="O10" s="76" t="str" cm="1">
        <f t="array" ref="O10">INDEX(Calendrier!Q:Q,MATCH(Weekend!A10,Calendrier!A:A,0))&amp;INDEX(Calendrier!Q:Q,1+MATCH(Weekend!A10,Calendrier!A:A,0))&amp;INDEX(Calendrier!Q:Q,2+MATCH(Weekend!A10,Calendrier!A:A,0))</f>
        <v>DI 13h15</v>
      </c>
      <c r="P10" s="77" t="str" cm="1">
        <f t="array" ref="P10">INDEX(Calendrier!R:R,MATCH(Weekend!A10,Calendrier!A:A,0))&amp;INDEX(Calendrier!R:R,1+MATCH(Weekend!A10,Calendrier!A:A,0))&amp;INDEX(Calendrier!R:R,2+MATCH(Weekend!A10,Calendrier!A:A,0))</f>
        <v>BEVC - 4</v>
      </c>
      <c r="Q10" s="65" t="str">
        <f t="shared" si="12"/>
        <v/>
      </c>
      <c r="R10" s="192">
        <f t="shared" si="5"/>
        <v>1</v>
      </c>
      <c r="S10" s="17">
        <f t="shared" si="13"/>
        <v>1</v>
      </c>
      <c r="T10" s="2">
        <f t="shared" si="6"/>
        <v>2</v>
      </c>
      <c r="U10" s="2"/>
      <c r="V10" s="2"/>
      <c r="W10" s="17">
        <f t="shared" si="14"/>
        <v>1</v>
      </c>
      <c r="X10" s="84">
        <f t="shared" si="1"/>
        <v>0</v>
      </c>
      <c r="Y10" s="76" t="str" cm="1">
        <f t="array" ref="Y10">INDEX(Calendrier!AA:AA,MATCH(Weekend!A10,Calendrier!A:A,0))&amp;INDEX(Calendrier!AA:AA,1+MATCH(Weekend!A10,Calendrier!A:A,0))&amp;INDEX(Calendrier!AA:AA,2+MATCH(Weekend!A10,Calendrier!A:A,0))</f>
        <v>SA 12h30</v>
      </c>
      <c r="Z10" s="77" t="str" cm="1">
        <f t="array" ref="Z10">INDEX(Calendrier!AB:AB,MATCH(Weekend!A10,Calendrier!A:A,0))&amp;INDEX(Calendrier!AB:AB,1+MATCH(Weekend!A10,Calendrier!A:A,0))&amp;INDEX(Calendrier!AB:AB,2+MATCH(Weekend!A10,Calendrier!A:A,0))</f>
        <v>Nivelles - 6</v>
      </c>
      <c r="AA10" s="65" t="str">
        <f t="shared" si="7"/>
        <v/>
      </c>
      <c r="AB10" s="76" t="str" cm="1">
        <f t="array" ref="AB10">INDEX(Calendrier!AD:AD,MATCH(Weekend!A10,Calendrier!A:A,0))&amp;INDEX(Calendrier!AD:AD,1+MATCH(Weekend!A10,Calendrier!A:A,0))&amp;INDEX(Calendrier!AD:AD,2+MATCH(Weekend!A10,Calendrier!A:A,0))</f>
        <v>DI 8h45</v>
      </c>
      <c r="AC10" s="77" t="str" cm="1">
        <f t="array" ref="AC10">INDEX(Calendrier!AE:AE,MATCH(Weekend!A10,Calendrier!A:A,0))&amp;INDEX(Calendrier!AE:AE,1+MATCH(Weekend!A10,Calendrier!A:A,0))&amp;INDEX(Calendrier!AE:AE,2+MATCH(Weekend!A10,Calendrier!A:A,0))</f>
        <v>7 - BEVC E</v>
      </c>
      <c r="AD10" s="65">
        <f t="shared" si="8"/>
        <v>1</v>
      </c>
      <c r="AE10" s="76" t="str" cm="1">
        <f t="array" ref="AE10">INDEX(Calendrier!AG:AG,MATCH(Weekend!A10,Calendrier!A:A,0))&amp;INDEX(Calendrier!AG:AG,1+MATCH(Weekend!A10,Calendrier!A:A,0))&amp;INDEX(Calendrier!AG:AG,2+MATCH(Weekend!A10,Calendrier!A:A,0))</f>
        <v>Di 8h45</v>
      </c>
      <c r="AF10" s="77" t="str" cm="1">
        <f t="array" ref="AF10">INDEX(Calendrier!AH:AH,MATCH(Weekend!A10,Calendrier!A:A,0))&amp;INDEX(Calendrier!AH:AH,1+MATCH(Weekend!A10,Calendrier!A:A,0))&amp;INDEX(Calendrier!AH:AH,2+MATCH(Weekend!A10,Calendrier!A:A,0))</f>
        <v>8 - Sp Brussels F</v>
      </c>
      <c r="AG10" s="65">
        <f t="shared" si="9"/>
        <v>2</v>
      </c>
      <c r="AH10" s="189" t="str" cm="1">
        <f t="array" ref="AH10">INDEX(Calendrier!AJ:AJ,MATCH(Weekend!A10,Calendrier!A:A,0))&amp;INDEX(Calendrier!AJ:AJ,1+MATCH(Weekend!A10,Calendrier!A:A,0))&amp;INDEX(Calendrier!AJ:AJ,2+MATCH(Weekend!A10,Calendrier!A:A,0))</f>
        <v>SA 17h45</v>
      </c>
      <c r="AI10" s="190" t="str" cm="1">
        <f t="array" ref="AI10">INDEX(Calendrier!AK:AK,MATCH(Weekend!A10,Calendrier!A:A,0))&amp;INDEX(Calendrier!AK:AK,1+MATCH(Weekend!A10,Calendrier!A:A,0))&amp;INDEX(Calendrier!AK:AK,2+MATCH(Weekend!A10,Calendrier!A:A,0))</f>
        <v>Moortebeek - 9</v>
      </c>
      <c r="AJ10" s="193" t="str">
        <f t="shared" si="10"/>
        <v/>
      </c>
      <c r="AK10" s="76" t="str" cm="1">
        <f t="array" ref="AK10">INDEX(Calendrier!AM:AM,MATCH(Weekend!A10,Calendrier!A:A,0))&amp;INDEX(Calendrier!AM:AM,1+MATCH(Weekend!A10,Calendrier!A:A,0))&amp;INDEX(Calendrier!AM:AM,2+MATCH(Weekend!A10,Calendrier!A:A,0))</f>
        <v>DI 13h15</v>
      </c>
      <c r="AL10" s="190" t="str" cm="1">
        <f t="array" ref="AL10">INDEX(Calendrier!AN:AN,MATCH(Weekend!A10,Calendrier!A:A,0))&amp;INDEX(Calendrier!AN:AN,1+MATCH(Weekend!A10,Calendrier!A:A,0))&amp;INDEX(Calendrier!AN:AN,2+MATCH(Weekend!A10,Calendrier!A:A,0))</f>
        <v>Nivelles - 10</v>
      </c>
      <c r="AM10" s="113"/>
      <c r="AN10" s="76" t="str" cm="1">
        <f t="array" ref="AN10">INDEX(Calendrier!AP:AP,MATCH(Weekend!A10,Calendrier!A:A,0))&amp;INDEX(Calendrier!AP:AP,1+MATCH(Weekend!A10,Calendrier!A:A,0))&amp;INDEX(Calendrier!AP:AP,2+MATCH(Weekend!A10,Calendrier!A:A,0))</f>
        <v>SA 12h45</v>
      </c>
      <c r="AO10" s="112" t="str" cm="1">
        <f t="array" ref="AO10">INDEX(Calendrier!AQ:AQ,MATCH(Weekend!A10,Calendrier!A:A,0))&amp;INDEX(Calendrier!AQ:AQ,1+MATCH(Weekend!A10,Calendrier!A:A,0))&amp;INDEX(Calendrier!AQ:AQ,2+MATCH(Weekend!A10,Calendrier!A:A,0))</f>
        <v>Ixelles - P3</v>
      </c>
      <c r="AP10" s="113"/>
      <c r="AQ10" s="76" t="str" cm="1">
        <f t="array" ref="AQ10">INDEX(Calendrier!AS:AS,MATCH(Weekend!A10,Calendrier!A:A,0))&amp;INDEX(Calendrier!AS:AS,1+MATCH(Weekend!A10,Calendrier!A:A,0))&amp;INDEX(Calendrier!AS:AS,2+MATCH(Weekend!A10,Calendrier!A:A,0))</f>
        <v>DI 8h45</v>
      </c>
      <c r="AR10" s="112" t="str" cm="1">
        <f t="array" ref="AR10">INDEX(Calendrier!AT:AT,MATCH(Weekend!A10,Calendrier!A:A,0))&amp;INDEX(Calendrier!AT:AT,1+MATCH(Weekend!A10,Calendrier!A:A,0))&amp;INDEX(Calendrier!AT:AT,2+MATCH(Weekend!A10,Calendrier!A:A,0))</f>
        <v>P4 - Perwez</v>
      </c>
      <c r="AS10" s="98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15" thickBot="1" x14ac:dyDescent="0.35">
      <c r="A11" s="3">
        <v>8</v>
      </c>
      <c r="B11" s="68" t="s">
        <v>248</v>
      </c>
      <c r="C11" s="71" t="str" cm="1">
        <f t="array" ref="C11">INDEX(Calendrier!E:E,MATCH(Weekend!A11,Calendrier!A:A,0))&amp;INDEX(Calendrier!E:E,1+MATCH(Weekend!A11,Calendrier!A:A,0))&amp;INDEX(Calendrier!E:E,2+MATCH(Weekend!A11,Calendrier!A:A,0))</f>
        <v/>
      </c>
      <c r="D11" s="216" t="str" cm="1">
        <f t="array" ref="D11">INDEX(Calendrier!F:F,MATCH(Weekend!A11,Calendrier!A:A,0))&amp;INDEX(Calendrier!F:F,1+MATCH(Weekend!A11,Calendrier!A:A,0))&amp;INDEX(Calendrier!F:F,2+MATCH(Weekend!A11,Calendrier!A:A,0))</f>
        <v/>
      </c>
      <c r="E11" s="65" t="str">
        <f t="shared" si="15"/>
        <v/>
      </c>
      <c r="F11" s="71" t="str" cm="1">
        <f t="array" ref="F11">INDEX(Calendrier!H:H,MATCH(Weekend!A11,Calendrier!A:A,0))&amp;INDEX(Calendrier!H:H,1+MATCH(Weekend!A11,Calendrier!A:A,0))&amp;INDEX(Calendrier!H:H,2+MATCH(Weekend!A11,Calendrier!A:A,0))</f>
        <v/>
      </c>
      <c r="G11" s="72" t="str" cm="1">
        <f t="array" ref="G11">INDEX(Calendrier!I:I,MATCH(Weekend!A11,Calendrier!A:A,0))&amp;INDEX(Calendrier!I:I,1+MATCH(Weekend!A11,Calendrier!A:A,0))&amp;INDEX(Calendrier!I:I,2+MATCH(Weekend!A11,Calendrier!A:A,0))</f>
        <v/>
      </c>
      <c r="H11" s="65" t="str">
        <f t="shared" si="3"/>
        <v/>
      </c>
      <c r="I11" s="71" t="str" cm="1">
        <f t="array" ref="I11">INDEX(Calendrier!K:K,MATCH(Weekend!A11,Calendrier!A:A,0))&amp;INDEX(Calendrier!K:K,1+MATCH(Weekend!A11,Calendrier!A:A,0))&amp;INDEX(Calendrier!K:K,2+MATCH(Weekend!A11,Calendrier!A:A,0))</f>
        <v/>
      </c>
      <c r="J11" s="72" t="str" cm="1">
        <f t="array" ref="J11">INDEX(Calendrier!L:L,MATCH(Weekend!A11,Calendrier!A:A,0))&amp;INDEX(Calendrier!L:L,1+MATCH(Weekend!A11,Calendrier!A:A,0))&amp;INDEX(Calendrier!L:L,2+MATCH(Weekend!A11,Calendrier!A:A,0))</f>
        <v/>
      </c>
      <c r="K11" s="65" t="str">
        <f t="shared" si="4"/>
        <v/>
      </c>
      <c r="L11" s="76" t="str" cm="1">
        <f t="array" ref="L11">INDEX(Calendrier!N:N,MATCH(Weekend!A11,Calendrier!A:A,0))&amp;INDEX(Calendrier!N:N,1+MATCH(Weekend!A11,Calendrier!A:A,0))&amp;INDEX(Calendrier!N:N,2+MATCH(Weekend!A11,Calendrier!A:A,0))</f>
        <v>SA 18h45</v>
      </c>
      <c r="M11" s="77" t="str" cm="1">
        <f t="array" ref="M11">INDEX(Calendrier!O:O,MATCH(Weekend!A11,Calendrier!A:A,0))&amp;INDEX(Calendrier!O:O,1+MATCH(Weekend!A11,Calendrier!A:A,0))&amp;INDEX(Calendrier!O:O,2+MATCH(Weekend!A11,Calendrier!A:A,0))</f>
        <v>Baudour 2 - 5</v>
      </c>
      <c r="N11" s="65" t="str">
        <f t="shared" si="11"/>
        <v/>
      </c>
      <c r="O11" s="76" t="str" cm="1">
        <f t="array" ref="O11">INDEX(Calendrier!Q:Q,MATCH(Weekend!A11,Calendrier!A:A,0))&amp;INDEX(Calendrier!Q:Q,1+MATCH(Weekend!A11,Calendrier!A:A,0))&amp;INDEX(Calendrier!Q:Q,2+MATCH(Weekend!A11,Calendrier!A:A,0))</f>
        <v>VE 20h15</v>
      </c>
      <c r="P11" s="77" t="str" cm="1">
        <f t="array" ref="P11">INDEX(Calendrier!R:R,MATCH(Weekend!A11,Calendrier!A:A,0))&amp;INDEX(Calendrier!R:R,1+MATCH(Weekend!A11,Calendrier!A:A,0))&amp;INDEX(Calendrier!R:R,2+MATCH(Weekend!A11,Calendrier!A:A,0))</f>
        <v>4 - Jemeppe</v>
      </c>
      <c r="Q11" s="65">
        <f t="shared" si="12"/>
        <v>3</v>
      </c>
      <c r="R11" s="192">
        <f t="shared" si="5"/>
        <v>1</v>
      </c>
      <c r="S11" s="17">
        <f t="shared" si="13"/>
        <v>1</v>
      </c>
      <c r="T11" s="2">
        <f t="shared" si="6"/>
        <v>2</v>
      </c>
      <c r="U11" s="2"/>
      <c r="V11" s="2"/>
      <c r="W11" s="17">
        <f t="shared" si="14"/>
        <v>0</v>
      </c>
      <c r="X11" s="84">
        <f t="shared" si="1"/>
        <v>0</v>
      </c>
      <c r="Y11" s="76" t="str" cm="1">
        <f t="array" ref="Y11">INDEX(Calendrier!AA:AA,MATCH(Weekend!A11,Calendrier!A:A,0))&amp;INDEX(Calendrier!AA:AA,1+MATCH(Weekend!A11,Calendrier!A:A,0))&amp;INDEX(Calendrier!AA:AA,2+MATCH(Weekend!A11,Calendrier!A:A,0))</f>
        <v>VE 20h15</v>
      </c>
      <c r="Z11" s="77" t="str" cm="1">
        <f t="array" ref="Z11">INDEX(Calendrier!AB:AB,MATCH(Weekend!A11,Calendrier!A:A,0))&amp;INDEX(Calendrier!AB:AB,1+MATCH(Weekend!A11,Calendrier!A:A,0))&amp;INDEX(Calendrier!AB:AB,2+MATCH(Weekend!A11,Calendrier!A:A,0))</f>
        <v>6 - Chaumont</v>
      </c>
      <c r="AA11" s="65">
        <f t="shared" si="7"/>
        <v>3</v>
      </c>
      <c r="AB11" s="76" t="str" cm="1">
        <f t="array" ref="AB11">INDEX(Calendrier!AD:AD,MATCH(Weekend!A11,Calendrier!A:A,0))&amp;INDEX(Calendrier!AD:AD,1+MATCH(Weekend!A11,Calendrier!A:A,0))&amp;INDEX(Calendrier!AD:AD,2+MATCH(Weekend!A11,Calendrier!A:A,0))</f>
        <v>DI 13h15</v>
      </c>
      <c r="AC11" s="77" t="str" cm="1">
        <f t="array" ref="AC11">INDEX(Calendrier!AE:AE,MATCH(Weekend!A11,Calendrier!A:A,0))&amp;INDEX(Calendrier!AE:AE,1+MATCH(Weekend!A11,Calendrier!A:A,0))&amp;INDEX(Calendrier!AE:AE,2+MATCH(Weekend!A11,Calendrier!A:A,0))</f>
        <v>BEVC F - 7</v>
      </c>
      <c r="AD11" s="65" t="str">
        <f t="shared" si="8"/>
        <v/>
      </c>
      <c r="AE11" s="76" t="str" cm="1">
        <f t="array" ref="AE11">INDEX(Calendrier!AG:AG,MATCH(Weekend!A11,Calendrier!A:A,0))&amp;INDEX(Calendrier!AG:AG,1+MATCH(Weekend!A11,Calendrier!A:A,0))&amp;INDEX(Calendrier!AG:AG,2+MATCH(Weekend!A11,Calendrier!A:A,0))</f>
        <v>SA 11h45</v>
      </c>
      <c r="AF11" s="77" t="str" cm="1">
        <f t="array" ref="AF11">INDEX(Calendrier!AH:AH,MATCH(Weekend!A11,Calendrier!A:A,0))&amp;INDEX(Calendrier!AH:AH,1+MATCH(Weekend!A11,Calendrier!A:A,0))&amp;INDEX(Calendrier!AH:AH,2+MATCH(Weekend!A11,Calendrier!A:A,0))</f>
        <v>Sp Brussels - 8</v>
      </c>
      <c r="AG11" s="65" t="str">
        <f t="shared" si="9"/>
        <v/>
      </c>
      <c r="AH11" s="189" t="str" cm="1">
        <f t="array" ref="AH11">INDEX(Calendrier!AJ:AJ,MATCH(Weekend!A11,Calendrier!A:A,0))&amp;INDEX(Calendrier!AJ:AJ,1+MATCH(Weekend!A11,Calendrier!A:A,0))&amp;INDEX(Calendrier!AJ:AJ,2+MATCH(Weekend!A11,Calendrier!A:A,0))</f>
        <v>VE 20h15</v>
      </c>
      <c r="AI11" s="190" t="str" cm="1">
        <f t="array" ref="AI11">INDEX(Calendrier!AK:AK,MATCH(Weekend!A11,Calendrier!A:A,0))&amp;INDEX(Calendrier!AK:AK,1+MATCH(Weekend!A11,Calendrier!A:A,0))&amp;INDEX(Calendrier!AK:AK,2+MATCH(Weekend!A11,Calendrier!A:A,0))</f>
        <v>9 - Star Ice</v>
      </c>
      <c r="AJ11" s="193" t="str">
        <f t="shared" si="10"/>
        <v/>
      </c>
      <c r="AK11" s="76" t="str" cm="1">
        <f t="array" ref="AK11">INDEX(Calendrier!AM:AM,MATCH(Weekend!A11,Calendrier!A:A,0))&amp;INDEX(Calendrier!AM:AM,1+MATCH(Weekend!A11,Calendrier!A:A,0))&amp;INDEX(Calendrier!AM:AM,2+MATCH(Weekend!A11,Calendrier!A:A,0))</f>
        <v>DI 8h45</v>
      </c>
      <c r="AL11" s="190" t="str" cm="1">
        <f t="array" ref="AL11">INDEX(Calendrier!AN:AN,MATCH(Weekend!A11,Calendrier!A:A,0))&amp;INDEX(Calendrier!AN:AN,1+MATCH(Weekend!A11,Calendrier!A:A,0))&amp;INDEX(Calendrier!AN:AN,2+MATCH(Weekend!A11,Calendrier!A:A,0))</f>
        <v>10 - Chaumont</v>
      </c>
      <c r="AM11" s="113"/>
      <c r="AN11" s="76" t="str" cm="1">
        <f t="array" ref="AN11">INDEX(Calendrier!AP:AP,MATCH(Weekend!A11,Calendrier!A:A,0))&amp;INDEX(Calendrier!AP:AP,1+MATCH(Weekend!A11,Calendrier!A:A,0))&amp;INDEX(Calendrier!AP:AP,2+MATCH(Weekend!A11,Calendrier!A:A,0))</f>
        <v>DI 9h15</v>
      </c>
      <c r="AO11" s="112" t="str" cm="1">
        <f t="array" ref="AO11">INDEX(Calendrier!AQ:AQ,MATCH(Weekend!A11,Calendrier!A:A,0))&amp;INDEX(Calendrier!AQ:AQ,1+MATCH(Weekend!A11,Calendrier!A:A,0))&amp;INDEX(Calendrier!AQ:AQ,2+MATCH(Weekend!A11,Calendrier!A:A,0))</f>
        <v>Jette - P3</v>
      </c>
      <c r="AP11" s="113"/>
      <c r="AQ11" s="76" t="str" cm="1">
        <f t="array" ref="AQ11">INDEX(Calendrier!AS:AS,MATCH(Weekend!A11,Calendrier!A:A,0))&amp;INDEX(Calendrier!AS:AS,1+MATCH(Weekend!A11,Calendrier!A:A,0))&amp;INDEX(Calendrier!AS:AS,2+MATCH(Weekend!A11,Calendrier!A:A,0))</f>
        <v>DI 9h45</v>
      </c>
      <c r="AR11" s="112" t="str" cm="1">
        <f t="array" ref="AR11">INDEX(Calendrier!AT:AT,MATCH(Weekend!A11,Calendrier!A:A,0))&amp;INDEX(Calendrier!AT:AT,1+MATCH(Weekend!A11,Calendrier!A:A,0))&amp;INDEX(Calendrier!AT:AT,2+MATCH(Weekend!A11,Calendrier!A:A,0))</f>
        <v>Jette - P4</v>
      </c>
      <c r="AS11" s="98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ht="15" hidden="1" thickBot="1" x14ac:dyDescent="0.35">
      <c r="A12" s="3" t="s">
        <v>153</v>
      </c>
      <c r="B12" s="399">
        <v>45224</v>
      </c>
      <c r="C12" s="71" t="str" cm="1">
        <f t="array" ref="C12">INDEX(Calendrier!E:E,MATCH(Weekend!A12,Calendrier!A:A,0))&amp;INDEX(Calendrier!E:E,1+MATCH(Weekend!A12,Calendrier!A:A,0))&amp;INDEX(Calendrier!E:E,2+MATCH(Weekend!A12,Calendrier!A:A,0))</f>
        <v/>
      </c>
      <c r="D12" s="216" t="str" cm="1">
        <f t="array" ref="D12">INDEX(Calendrier!F:F,MATCH(Weekend!A12,Calendrier!A:A,0))&amp;INDEX(Calendrier!F:F,1+MATCH(Weekend!A12,Calendrier!A:A,0))&amp;INDEX(Calendrier!F:F,2+MATCH(Weekend!A12,Calendrier!A:A,0))</f>
        <v/>
      </c>
      <c r="E12" s="65"/>
      <c r="F12" s="71"/>
      <c r="G12" s="72"/>
      <c r="H12" s="65"/>
      <c r="I12" s="71"/>
      <c r="J12" s="72"/>
      <c r="K12" s="65"/>
      <c r="L12" s="76"/>
      <c r="M12" s="77"/>
      <c r="N12" s="65"/>
      <c r="O12" s="76"/>
      <c r="P12" s="77"/>
      <c r="Q12" s="65"/>
      <c r="R12" s="192"/>
      <c r="S12" s="17"/>
      <c r="T12" s="2"/>
      <c r="U12" s="2"/>
      <c r="V12" s="2"/>
      <c r="W12" s="17"/>
      <c r="X12" s="84"/>
      <c r="Y12" s="76"/>
      <c r="Z12" s="77"/>
      <c r="AA12" s="65"/>
      <c r="AB12" s="76"/>
      <c r="AC12" s="77"/>
      <c r="AD12" s="65"/>
      <c r="AE12" s="76" t="str" cm="1">
        <f t="array" ref="AE12">INDEX(Calendrier!AG:AG,MATCH(Weekend!A12,Calendrier!A:A,0))&amp;INDEX(Calendrier!AG:AG,1+MATCH(Weekend!A12,Calendrier!A:A,0))&amp;INDEX(Calendrier!AG:AG,2+MATCH(Weekend!A12,Calendrier!A:A,0))</f>
        <v/>
      </c>
      <c r="AF12" s="77" t="str" cm="1">
        <f t="array" ref="AF12">INDEX(Calendrier!AH:AH,MATCH(Weekend!A12,Calendrier!A:A,0))&amp;INDEX(Calendrier!AH:AH,1+MATCH(Weekend!A12,Calendrier!A:A,0))&amp;INDEX(Calendrier!AH:AH,2+MATCH(Weekend!A12,Calendrier!A:A,0))</f>
        <v/>
      </c>
      <c r="AG12" s="65"/>
      <c r="AH12" s="189"/>
      <c r="AI12" s="190"/>
      <c r="AJ12" s="193"/>
      <c r="AK12" s="76"/>
      <c r="AL12" s="190"/>
      <c r="AM12" s="113"/>
      <c r="AN12" s="76"/>
      <c r="AO12" s="112"/>
      <c r="AP12" s="113"/>
      <c r="AQ12" s="76"/>
      <c r="AR12" s="112"/>
      <c r="AS12" s="9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15" thickBot="1" x14ac:dyDescent="0.35">
      <c r="A13" s="3">
        <v>9</v>
      </c>
      <c r="B13" s="68" t="s">
        <v>249</v>
      </c>
      <c r="C13" s="71" t="str" cm="1">
        <f t="array" ref="C13">INDEX(Calendrier!E:E,MATCH(Weekend!A13,Calendrier!A:A,0))&amp;INDEX(Calendrier!E:E,1+MATCH(Weekend!A13,Calendrier!A:A,0))&amp;INDEX(Calendrier!E:E,2+MATCH(Weekend!A13,Calendrier!A:A,0))</f>
        <v/>
      </c>
      <c r="D13" s="216" t="str" cm="1">
        <f t="array" ref="D13">INDEX(Calendrier!F:F,MATCH(Weekend!A13,Calendrier!A:A,0))&amp;INDEX(Calendrier!F:F,1+MATCH(Weekend!A13,Calendrier!A:A,0))&amp;INDEX(Calendrier!F:F,2+MATCH(Weekend!A13,Calendrier!A:A,0))</f>
        <v/>
      </c>
      <c r="E13" s="65" t="str">
        <f t="shared" si="15"/>
        <v/>
      </c>
      <c r="F13" s="71" t="str" cm="1">
        <f t="array" ref="F13">INDEX(Calendrier!H:H,MATCH(Weekend!A13,Calendrier!A:A,0))&amp;INDEX(Calendrier!H:H,1+MATCH(Weekend!A13,Calendrier!A:A,0))&amp;INDEX(Calendrier!H:H,2+MATCH(Weekend!A13,Calendrier!A:A,0))</f>
        <v/>
      </c>
      <c r="G13" s="72" t="str" cm="1">
        <f t="array" ref="G13">INDEX(Calendrier!I:I,MATCH(Weekend!A13,Calendrier!A:A,0))&amp;INDEX(Calendrier!I:I,1+MATCH(Weekend!A13,Calendrier!A:A,0))&amp;INDEX(Calendrier!I:I,2+MATCH(Weekend!A13,Calendrier!A:A,0))</f>
        <v/>
      </c>
      <c r="H13" s="65" t="str">
        <f t="shared" si="3"/>
        <v/>
      </c>
      <c r="I13" s="71" t="str" cm="1">
        <f t="array" ref="I13">INDEX(Calendrier!K:K,MATCH(Weekend!A13,Calendrier!A:A,0))&amp;INDEX(Calendrier!K:K,1+MATCH(Weekend!A13,Calendrier!A:A,0))&amp;INDEX(Calendrier!K:K,2+MATCH(Weekend!A13,Calendrier!A:A,0))</f>
        <v/>
      </c>
      <c r="J13" s="72" t="str" cm="1">
        <f t="array" ref="J13">INDEX(Calendrier!L:L,MATCH(Weekend!A13,Calendrier!A:A,0))&amp;INDEX(Calendrier!L:L,1+MATCH(Weekend!A13,Calendrier!A:A,0))&amp;INDEX(Calendrier!L:L,2+MATCH(Weekend!A13,Calendrier!A:A,0))</f>
        <v/>
      </c>
      <c r="K13" s="65" t="str">
        <f t="shared" si="4"/>
        <v/>
      </c>
      <c r="L13" s="76" t="str" cm="1">
        <f t="array" ref="L13">INDEX(Calendrier!N:N,MATCH(Weekend!A13,Calendrier!A:A,0))&amp;INDEX(Calendrier!N:N,1+MATCH(Weekend!A13,Calendrier!A:A,0))&amp;INDEX(Calendrier!N:N,2+MATCH(Weekend!A13,Calendrier!A:A,0))</f>
        <v/>
      </c>
      <c r="M13" s="77" t="str" cm="1">
        <f t="array" ref="M13">INDEX(Calendrier!O:O,MATCH(Weekend!A13,Calendrier!A:A,0))&amp;INDEX(Calendrier!O:O,1+MATCH(Weekend!A13,Calendrier!A:A,0))&amp;INDEX(Calendrier!O:O,2+MATCH(Weekend!A13,Calendrier!A:A,0))</f>
        <v/>
      </c>
      <c r="N13" s="65" t="str">
        <f t="shared" si="11"/>
        <v/>
      </c>
      <c r="O13" s="76" t="str" cm="1">
        <f t="array" ref="O13">INDEX(Calendrier!Q:Q,MATCH(Weekend!A13,Calendrier!A:A,0))&amp;INDEX(Calendrier!Q:Q,1+MATCH(Weekend!A13,Calendrier!A:A,0))&amp;INDEX(Calendrier!Q:Q,2+MATCH(Weekend!A13,Calendrier!A:A,0))</f>
        <v/>
      </c>
      <c r="P13" s="77" t="str" cm="1">
        <f t="array" ref="P13">INDEX(Calendrier!R:R,MATCH(Weekend!A13,Calendrier!A:A,0))&amp;INDEX(Calendrier!R:R,1+MATCH(Weekend!A13,Calendrier!A:A,0))&amp;INDEX(Calendrier!R:R,2+MATCH(Weekend!A13,Calendrier!A:A,0))</f>
        <v/>
      </c>
      <c r="Q13" s="65" t="str">
        <f t="shared" si="12"/>
        <v/>
      </c>
      <c r="R13" s="192">
        <f t="shared" si="5"/>
        <v>0</v>
      </c>
      <c r="S13" s="17">
        <f t="shared" si="13"/>
        <v>0</v>
      </c>
      <c r="T13" s="2">
        <f t="shared" si="6"/>
        <v>0</v>
      </c>
      <c r="U13" s="2"/>
      <c r="V13" s="2"/>
      <c r="W13" s="17">
        <f t="shared" si="14"/>
        <v>0</v>
      </c>
      <c r="X13" s="84">
        <f t="shared" si="1"/>
        <v>0</v>
      </c>
      <c r="Y13" s="76" t="str" cm="1">
        <f t="array" ref="Y13">INDEX(Calendrier!AA:AA,MATCH(Weekend!A13,Calendrier!A:A,0))&amp;INDEX(Calendrier!AA:AA,1+MATCH(Weekend!A13,Calendrier!A:A,0))&amp;INDEX(Calendrier!AA:AA,2+MATCH(Weekend!A13,Calendrier!A:A,0))</f>
        <v/>
      </c>
      <c r="Z13" s="77" t="str" cm="1">
        <f t="array" ref="Z13">INDEX(Calendrier!AB:AB,MATCH(Weekend!A13,Calendrier!A:A,0))&amp;INDEX(Calendrier!AB:AB,1+MATCH(Weekend!A13,Calendrier!A:A,0))&amp;INDEX(Calendrier!AB:AB,2+MATCH(Weekend!A13,Calendrier!A:A,0))</f>
        <v/>
      </c>
      <c r="AA13" s="65" t="str">
        <f t="shared" si="7"/>
        <v/>
      </c>
      <c r="AB13" s="76" t="str" cm="1">
        <f t="array" ref="AB13">INDEX(Calendrier!AD:AD,MATCH(Weekend!A13,Calendrier!A:A,0))&amp;INDEX(Calendrier!AD:AD,1+MATCH(Weekend!A13,Calendrier!A:A,0))&amp;INDEX(Calendrier!AD:AD,2+MATCH(Weekend!A13,Calendrier!A:A,0))</f>
        <v/>
      </c>
      <c r="AC13" s="77" t="str" cm="1">
        <f t="array" ref="AC13">INDEX(Calendrier!AE:AE,MATCH(Weekend!A13,Calendrier!A:A,0))&amp;INDEX(Calendrier!AE:AE,1+MATCH(Weekend!A13,Calendrier!A:A,0))&amp;INDEX(Calendrier!AE:AE,2+MATCH(Weekend!A13,Calendrier!A:A,0))</f>
        <v/>
      </c>
      <c r="AD13" s="65" t="str">
        <f t="shared" si="8"/>
        <v/>
      </c>
      <c r="AE13" s="76" t="str" cm="1">
        <f t="array" ref="AE13">INDEX(Calendrier!AG:AG,MATCH(Weekend!A13,Calendrier!A:A,0))&amp;INDEX(Calendrier!AG:AG,1+MATCH(Weekend!A13,Calendrier!A:A,0))&amp;INDEX(Calendrier!AG:AG,2+MATCH(Weekend!A13,Calendrier!A:A,0))</f>
        <v/>
      </c>
      <c r="AF13" s="77" t="str" cm="1">
        <f t="array" ref="AF13">INDEX(Calendrier!AH:AH,MATCH(Weekend!A13,Calendrier!A:A,0))&amp;INDEX(Calendrier!AH:AH,1+MATCH(Weekend!A13,Calendrier!A:A,0))&amp;INDEX(Calendrier!AH:AH,2+MATCH(Weekend!A13,Calendrier!A:A,0))</f>
        <v/>
      </c>
      <c r="AG13" s="65" t="str">
        <f t="shared" si="9"/>
        <v/>
      </c>
      <c r="AH13" s="189" t="str" cm="1">
        <f t="array" ref="AH13">INDEX(Calendrier!AJ:AJ,MATCH(Weekend!A13,Calendrier!A:A,0))&amp;INDEX(Calendrier!AJ:AJ,1+MATCH(Weekend!A13,Calendrier!A:A,0))&amp;INDEX(Calendrier!AJ:AJ,2+MATCH(Weekend!A13,Calendrier!A:A,0))</f>
        <v/>
      </c>
      <c r="AI13" s="190" t="str" cm="1">
        <f t="array" ref="AI13">INDEX(Calendrier!AK:AK,MATCH(Weekend!A13,Calendrier!A:A,0))&amp;INDEX(Calendrier!AK:AK,1+MATCH(Weekend!A13,Calendrier!A:A,0))&amp;INDEX(Calendrier!AK:AK,2+MATCH(Weekend!A13,Calendrier!A:A,0))</f>
        <v/>
      </c>
      <c r="AJ13" s="193" t="str">
        <f t="shared" si="10"/>
        <v/>
      </c>
      <c r="AK13" s="76" t="str" cm="1">
        <f t="array" ref="AK13">INDEX(Calendrier!AM:AM,MATCH(Weekend!A13,Calendrier!A:A,0))&amp;INDEX(Calendrier!AM:AM,1+MATCH(Weekend!A13,Calendrier!A:A,0))&amp;INDEX(Calendrier!AM:AM,2+MATCH(Weekend!A13,Calendrier!A:A,0))</f>
        <v/>
      </c>
      <c r="AL13" s="190" t="str" cm="1">
        <f t="array" ref="AL13">INDEX(Calendrier!AN:AN,MATCH(Weekend!A13,Calendrier!A:A,0))&amp;INDEX(Calendrier!AN:AN,1+MATCH(Weekend!A13,Calendrier!A:A,0))&amp;INDEX(Calendrier!AN:AN,2+MATCH(Weekend!A13,Calendrier!A:A,0))</f>
        <v/>
      </c>
      <c r="AM13" s="113"/>
      <c r="AN13" s="76" t="str" cm="1">
        <f t="array" ref="AN13">INDEX(Calendrier!AP:AP,MATCH(Weekend!A13,Calendrier!A:A,0))&amp;INDEX(Calendrier!AP:AP,1+MATCH(Weekend!A13,Calendrier!A:A,0))&amp;INDEX(Calendrier!AP:AP,2+MATCH(Weekend!A13,Calendrier!A:A,0))</f>
        <v/>
      </c>
      <c r="AO13" s="112" t="str" cm="1">
        <f t="array" ref="AO13">INDEX(Calendrier!AQ:AQ,MATCH(Weekend!A13,Calendrier!A:A,0))&amp;INDEX(Calendrier!AQ:AQ,1+MATCH(Weekend!A13,Calendrier!A:A,0))&amp;INDEX(Calendrier!AQ:AQ,2+MATCH(Weekend!A13,Calendrier!A:A,0))</f>
        <v/>
      </c>
      <c r="AP13" s="113"/>
      <c r="AQ13" s="76" t="str" cm="1">
        <f t="array" ref="AQ13">INDEX(Calendrier!AS:AS,MATCH(Weekend!A13,Calendrier!A:A,0))&amp;INDEX(Calendrier!AS:AS,1+MATCH(Weekend!A13,Calendrier!A:A,0))&amp;INDEX(Calendrier!AS:AS,2+MATCH(Weekend!A13,Calendrier!A:A,0))</f>
        <v/>
      </c>
      <c r="AR13" s="112" t="str" cm="1">
        <f t="array" ref="AR13">INDEX(Calendrier!AT:AT,MATCH(Weekend!A13,Calendrier!A:A,0))&amp;INDEX(Calendrier!AT:AT,1+MATCH(Weekend!A13,Calendrier!A:A,0))&amp;INDEX(Calendrier!AT:AT,2+MATCH(Weekend!A13,Calendrier!A:A,0))</f>
        <v/>
      </c>
      <c r="AS13" s="9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15" thickBot="1" x14ac:dyDescent="0.35">
      <c r="A14" s="3">
        <v>10</v>
      </c>
      <c r="B14" s="68" t="s">
        <v>250</v>
      </c>
      <c r="C14" s="71" t="str" cm="1">
        <f t="array" ref="C14">INDEX(Calendrier!E:E,MATCH(Weekend!A14,Calendrier!A:A,0))&amp;INDEX(Calendrier!E:E,1+MATCH(Weekend!A14,Calendrier!A:A,0))&amp;INDEX(Calendrier!E:E,2+MATCH(Weekend!A14,Calendrier!A:A,0))</f>
        <v/>
      </c>
      <c r="D14" s="216" t="str" cm="1">
        <f t="array" ref="D14">INDEX(Calendrier!F:F,MATCH(Weekend!A14,Calendrier!A:A,0))&amp;INDEX(Calendrier!F:F,1+MATCH(Weekend!A14,Calendrier!A:A,0))&amp;INDEX(Calendrier!F:F,2+MATCH(Weekend!A14,Calendrier!A:A,0))</f>
        <v/>
      </c>
      <c r="E14" s="65" t="str">
        <f t="shared" si="15"/>
        <v/>
      </c>
      <c r="F14" s="71" t="str" cm="1">
        <f t="array" ref="F14">INDEX(Calendrier!H:H,MATCH(Weekend!A14,Calendrier!A:A,0))&amp;INDEX(Calendrier!H:H,1+MATCH(Weekend!A14,Calendrier!A:A,0))&amp;INDEX(Calendrier!H:H,2+MATCH(Weekend!A14,Calendrier!A:A,0))</f>
        <v/>
      </c>
      <c r="G14" s="72" t="str" cm="1">
        <f t="array" ref="G14">INDEX(Calendrier!I:I,MATCH(Weekend!A14,Calendrier!A:A,0))&amp;INDEX(Calendrier!I:I,1+MATCH(Weekend!A14,Calendrier!A:A,0))&amp;INDEX(Calendrier!I:I,2+MATCH(Weekend!A14,Calendrier!A:A,0))</f>
        <v/>
      </c>
      <c r="H14" s="65" t="str">
        <f t="shared" si="3"/>
        <v/>
      </c>
      <c r="I14" s="71" t="str" cm="1">
        <f t="array" ref="I14">INDEX(Calendrier!K:K,MATCH(Weekend!A14,Calendrier!A:A,0))&amp;INDEX(Calendrier!K:K,1+MATCH(Weekend!A14,Calendrier!A:A,0))&amp;INDEX(Calendrier!K:K,2+MATCH(Weekend!A14,Calendrier!A:A,0))</f>
        <v/>
      </c>
      <c r="J14" s="72" t="str" cm="1">
        <f t="array" ref="J14">INDEX(Calendrier!L:L,MATCH(Weekend!A14,Calendrier!A:A,0))&amp;INDEX(Calendrier!L:L,1+MATCH(Weekend!A14,Calendrier!A:A,0))&amp;INDEX(Calendrier!L:L,2+MATCH(Weekend!A14,Calendrier!A:A,0))</f>
        <v/>
      </c>
      <c r="K14" s="65" t="str">
        <f t="shared" si="4"/>
        <v/>
      </c>
      <c r="L14" s="76" t="str" cm="1">
        <f t="array" ref="L14">INDEX(Calendrier!N:N,MATCH(Weekend!A14,Calendrier!A:A,0))&amp;INDEX(Calendrier!N:N,1+MATCH(Weekend!A14,Calendrier!A:A,0))&amp;INDEX(Calendrier!N:N,2+MATCH(Weekend!A14,Calendrier!A:A,0))</f>
        <v/>
      </c>
      <c r="M14" s="77" t="str" cm="1">
        <f t="array" ref="M14">INDEX(Calendrier!O:O,MATCH(Weekend!A14,Calendrier!A:A,0))&amp;INDEX(Calendrier!O:O,1+MATCH(Weekend!A14,Calendrier!A:A,0))&amp;INDEX(Calendrier!O:O,2+MATCH(Weekend!A14,Calendrier!A:A,0))</f>
        <v/>
      </c>
      <c r="N14" s="65" t="str">
        <f t="shared" si="11"/>
        <v/>
      </c>
      <c r="O14" s="76" t="str" cm="1">
        <f t="array" ref="O14">INDEX(Calendrier!Q:Q,MATCH(Weekend!A14,Calendrier!A:A,0))&amp;INDEX(Calendrier!Q:Q,1+MATCH(Weekend!A14,Calendrier!A:A,0))&amp;INDEX(Calendrier!Q:Q,2+MATCH(Weekend!A14,Calendrier!A:A,0))</f>
        <v/>
      </c>
      <c r="P14" s="77" t="str" cm="1">
        <f t="array" ref="P14">INDEX(Calendrier!R:R,MATCH(Weekend!A14,Calendrier!A:A,0))&amp;INDEX(Calendrier!R:R,1+MATCH(Weekend!A14,Calendrier!A:A,0))&amp;INDEX(Calendrier!R:R,2+MATCH(Weekend!A14,Calendrier!A:A,0))</f>
        <v/>
      </c>
      <c r="Q14" s="65" t="str">
        <f t="shared" si="12"/>
        <v/>
      </c>
      <c r="R14" s="192">
        <f t="shared" si="5"/>
        <v>0</v>
      </c>
      <c r="S14" s="17">
        <f t="shared" si="13"/>
        <v>0</v>
      </c>
      <c r="T14" s="2">
        <f t="shared" si="6"/>
        <v>0</v>
      </c>
      <c r="U14" s="2"/>
      <c r="V14" s="2"/>
      <c r="W14" s="17">
        <f t="shared" si="14"/>
        <v>0</v>
      </c>
      <c r="X14" s="84">
        <f t="shared" si="1"/>
        <v>0</v>
      </c>
      <c r="Y14" s="76" t="str" cm="1">
        <f t="array" ref="Y14">INDEX(Calendrier!AA:AA,MATCH(Weekend!A14,Calendrier!A:A,0))&amp;INDEX(Calendrier!AA:AA,1+MATCH(Weekend!A14,Calendrier!A:A,0))&amp;INDEX(Calendrier!AA:AA,2+MATCH(Weekend!A14,Calendrier!A:A,0))</f>
        <v/>
      </c>
      <c r="Z14" s="77" t="str" cm="1">
        <f t="array" ref="Z14">INDEX(Calendrier!AB:AB,MATCH(Weekend!A14,Calendrier!A:A,0))&amp;INDEX(Calendrier!AB:AB,1+MATCH(Weekend!A14,Calendrier!A:A,0))&amp;INDEX(Calendrier!AB:AB,2+MATCH(Weekend!A14,Calendrier!A:A,0))</f>
        <v/>
      </c>
      <c r="AA14" s="65" t="str">
        <f t="shared" si="7"/>
        <v/>
      </c>
      <c r="AB14" s="76" t="str" cm="1">
        <f t="array" ref="AB14">INDEX(Calendrier!AD:AD,MATCH(Weekend!A14,Calendrier!A:A,0))&amp;INDEX(Calendrier!AD:AD,1+MATCH(Weekend!A14,Calendrier!A:A,0))&amp;INDEX(Calendrier!AD:AD,2+MATCH(Weekend!A14,Calendrier!A:A,0))</f>
        <v/>
      </c>
      <c r="AC14" s="77" t="str" cm="1">
        <f t="array" ref="AC14">INDEX(Calendrier!AE:AE,MATCH(Weekend!A14,Calendrier!A:A,0))&amp;INDEX(Calendrier!AE:AE,1+MATCH(Weekend!A14,Calendrier!A:A,0))&amp;INDEX(Calendrier!AE:AE,2+MATCH(Weekend!A14,Calendrier!A:A,0))</f>
        <v/>
      </c>
      <c r="AD14" s="65" t="str">
        <f t="shared" si="8"/>
        <v/>
      </c>
      <c r="AE14" s="76" t="str" cm="1">
        <f t="array" ref="AE14">INDEX(Calendrier!AG:AG,MATCH(Weekend!A14,Calendrier!A:A,0))&amp;INDEX(Calendrier!AG:AG,1+MATCH(Weekend!A14,Calendrier!A:A,0))&amp;INDEX(Calendrier!AG:AG,2+MATCH(Weekend!A14,Calendrier!A:A,0))</f>
        <v/>
      </c>
      <c r="AF14" s="77" t="str" cm="1">
        <f t="array" ref="AF14">INDEX(Calendrier!AH:AH,MATCH(Weekend!A14,Calendrier!A:A,0))&amp;INDEX(Calendrier!AH:AH,1+MATCH(Weekend!A14,Calendrier!A:A,0))&amp;INDEX(Calendrier!AH:AH,2+MATCH(Weekend!A14,Calendrier!A:A,0))</f>
        <v/>
      </c>
      <c r="AG14" s="65" t="str">
        <f t="shared" si="9"/>
        <v/>
      </c>
      <c r="AH14" s="189" t="str" cm="1">
        <f t="array" ref="AH14">INDEX(Calendrier!AJ:AJ,MATCH(Weekend!A14,Calendrier!A:A,0))&amp;INDEX(Calendrier!AJ:AJ,1+MATCH(Weekend!A14,Calendrier!A:A,0))&amp;INDEX(Calendrier!AJ:AJ,2+MATCH(Weekend!A14,Calendrier!A:A,0))</f>
        <v/>
      </c>
      <c r="AI14" s="190" t="str" cm="1">
        <f t="array" ref="AI14">INDEX(Calendrier!AK:AK,MATCH(Weekend!A14,Calendrier!A:A,0))&amp;INDEX(Calendrier!AK:AK,1+MATCH(Weekend!A14,Calendrier!A:A,0))&amp;INDEX(Calendrier!AK:AK,2+MATCH(Weekend!A14,Calendrier!A:A,0))</f>
        <v/>
      </c>
      <c r="AJ14" s="193" t="str">
        <f t="shared" si="10"/>
        <v/>
      </c>
      <c r="AK14" s="76" t="str" cm="1">
        <f t="array" ref="AK14">INDEX(Calendrier!AM:AM,MATCH(Weekend!A14,Calendrier!A:A,0))&amp;INDEX(Calendrier!AM:AM,1+MATCH(Weekend!A14,Calendrier!A:A,0))&amp;INDEX(Calendrier!AM:AM,2+MATCH(Weekend!A14,Calendrier!A:A,0))</f>
        <v/>
      </c>
      <c r="AL14" s="190" t="str" cm="1">
        <f t="array" ref="AL14">INDEX(Calendrier!AN:AN,MATCH(Weekend!A14,Calendrier!A:A,0))&amp;INDEX(Calendrier!AN:AN,1+MATCH(Weekend!A14,Calendrier!A:A,0))&amp;INDEX(Calendrier!AN:AN,2+MATCH(Weekend!A14,Calendrier!A:A,0))</f>
        <v/>
      </c>
      <c r="AM14" s="113"/>
      <c r="AN14" s="76" t="str" cm="1">
        <f t="array" ref="AN14">INDEX(Calendrier!AP:AP,MATCH(Weekend!A14,Calendrier!A:A,0))&amp;INDEX(Calendrier!AP:AP,1+MATCH(Weekend!A14,Calendrier!A:A,0))&amp;INDEX(Calendrier!AP:AP,2+MATCH(Weekend!A14,Calendrier!A:A,0))</f>
        <v/>
      </c>
      <c r="AO14" s="112" t="str" cm="1">
        <f t="array" ref="AO14">INDEX(Calendrier!AQ:AQ,MATCH(Weekend!A14,Calendrier!A:A,0))&amp;INDEX(Calendrier!AQ:AQ,1+MATCH(Weekend!A14,Calendrier!A:A,0))&amp;INDEX(Calendrier!AQ:AQ,2+MATCH(Weekend!A14,Calendrier!A:A,0))</f>
        <v/>
      </c>
      <c r="AP14" s="113"/>
      <c r="AQ14" s="76" t="str" cm="1">
        <f t="array" ref="AQ14">INDEX(Calendrier!AS:AS,MATCH(Weekend!A14,Calendrier!A:A,0))&amp;INDEX(Calendrier!AS:AS,1+MATCH(Weekend!A14,Calendrier!A:A,0))&amp;INDEX(Calendrier!AS:AS,2+MATCH(Weekend!A14,Calendrier!A:A,0))</f>
        <v/>
      </c>
      <c r="AR14" s="112" t="str" cm="1">
        <f t="array" ref="AR14">INDEX(Calendrier!AT:AT,MATCH(Weekend!A14,Calendrier!A:A,0))&amp;INDEX(Calendrier!AT:AT,1+MATCH(Weekend!A14,Calendrier!A:A,0))&amp;INDEX(Calendrier!AT:AT,2+MATCH(Weekend!A14,Calendrier!A:A,0))</f>
        <v/>
      </c>
      <c r="AS14" s="9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15.75" customHeight="1" thickBot="1" x14ac:dyDescent="0.35">
      <c r="A15" s="3">
        <v>11</v>
      </c>
      <c r="B15" s="68" t="s">
        <v>251</v>
      </c>
      <c r="C15" s="71" t="str" cm="1">
        <f t="array" ref="C15">INDEX(Calendrier!E:E,MATCH(Weekend!A15,Calendrier!A:A,0))&amp;INDEX(Calendrier!E:E,1+MATCH(Weekend!A15,Calendrier!A:A,0))&amp;INDEX(Calendrier!E:E,2+MATCH(Weekend!A15,Calendrier!A:A,0))</f>
        <v/>
      </c>
      <c r="D15" s="216" t="str" cm="1">
        <f t="array" ref="D15">INDEX(Calendrier!F:F,MATCH(Weekend!A15,Calendrier!A:A,0))&amp;INDEX(Calendrier!F:F,1+MATCH(Weekend!A15,Calendrier!A:A,0))&amp;INDEX(Calendrier!F:F,2+MATCH(Weekend!A15,Calendrier!A:A,0))</f>
        <v/>
      </c>
      <c r="E15" s="65" t="str">
        <f t="shared" si="15"/>
        <v/>
      </c>
      <c r="F15" s="71" t="str" cm="1">
        <f t="array" ref="F15">INDEX(Calendrier!H:H,MATCH(Weekend!A15,Calendrier!A:A,0))&amp;INDEX(Calendrier!H:H,1+MATCH(Weekend!A15,Calendrier!A:A,0))&amp;INDEX(Calendrier!H:H,2+MATCH(Weekend!A15,Calendrier!A:A,0))</f>
        <v/>
      </c>
      <c r="G15" s="72" t="str" cm="1">
        <f t="array" ref="G15">INDEX(Calendrier!I:I,MATCH(Weekend!A15,Calendrier!A:A,0))&amp;INDEX(Calendrier!I:I,1+MATCH(Weekend!A15,Calendrier!A:A,0))&amp;INDEX(Calendrier!I:I,2+MATCH(Weekend!A15,Calendrier!A:A,0))</f>
        <v/>
      </c>
      <c r="H15" s="65" t="str">
        <f t="shared" si="3"/>
        <v/>
      </c>
      <c r="I15" s="71" t="str" cm="1">
        <f t="array" ref="I15">INDEX(Calendrier!K:K,MATCH(Weekend!A15,Calendrier!A:A,0))&amp;INDEX(Calendrier!K:K,1+MATCH(Weekend!A15,Calendrier!A:A,0))&amp;INDEX(Calendrier!K:K,2+MATCH(Weekend!A15,Calendrier!A:A,0))</f>
        <v/>
      </c>
      <c r="J15" s="72" t="str" cm="1">
        <f t="array" ref="J15">INDEX(Calendrier!L:L,MATCH(Weekend!A15,Calendrier!A:A,0))&amp;INDEX(Calendrier!L:L,1+MATCH(Weekend!A15,Calendrier!A:A,0))&amp;INDEX(Calendrier!L:L,2+MATCH(Weekend!A15,Calendrier!A:A,0))</f>
        <v/>
      </c>
      <c r="K15" s="65" t="str">
        <f t="shared" si="4"/>
        <v/>
      </c>
      <c r="L15" s="76" t="str" cm="1">
        <f t="array" ref="L15">INDEX(Calendrier!N:N,MATCH(Weekend!A15,Calendrier!A:A,0))&amp;INDEX(Calendrier!N:N,1+MATCH(Weekend!A15,Calendrier!A:A,0))&amp;INDEX(Calendrier!N:N,2+MATCH(Weekend!A15,Calendrier!A:A,0))</f>
        <v>SA 18h45</v>
      </c>
      <c r="M15" s="77" t="str" cm="1">
        <f t="array" ref="M15">INDEX(Calendrier!O:O,MATCH(Weekend!A15,Calendrier!A:A,0))&amp;INDEX(Calendrier!O:O,1+MATCH(Weekend!A15,Calendrier!A:A,0))&amp;INDEX(Calendrier!O:O,2+MATCH(Weekend!A15,Calendrier!A:A,0))</f>
        <v>Baudour 1 - 5</v>
      </c>
      <c r="N15" s="65" t="str">
        <f t="shared" si="11"/>
        <v/>
      </c>
      <c r="O15" s="76" t="str" cm="1">
        <f t="array" ref="O15">INDEX(Calendrier!Q:Q,MATCH(Weekend!A15,Calendrier!A:A,0))&amp;INDEX(Calendrier!Q:Q,1+MATCH(Weekend!A15,Calendrier!A:A,0))&amp;INDEX(Calendrier!Q:Q,2+MATCH(Weekend!A15,Calendrier!A:A,0))</f>
        <v>VE 20h15</v>
      </c>
      <c r="P15" s="77" t="str" cm="1">
        <f t="array" ref="P15">INDEX(Calendrier!R:R,MATCH(Weekend!A15,Calendrier!A:A,0))&amp;INDEX(Calendrier!R:R,1+MATCH(Weekend!A15,Calendrier!A:A,0))&amp;INDEX(Calendrier!R:R,2+MATCH(Weekend!A15,Calendrier!A:A,0))</f>
        <v>4 - Eagles</v>
      </c>
      <c r="Q15" s="65">
        <f t="shared" si="12"/>
        <v>3</v>
      </c>
      <c r="R15" s="192">
        <f t="shared" si="5"/>
        <v>1</v>
      </c>
      <c r="S15" s="17">
        <f t="shared" si="13"/>
        <v>2</v>
      </c>
      <c r="T15" s="2">
        <f t="shared" si="6"/>
        <v>3</v>
      </c>
      <c r="U15" s="2"/>
      <c r="V15" s="2"/>
      <c r="W15" s="17">
        <f t="shared" si="14"/>
        <v>0</v>
      </c>
      <c r="X15" s="84">
        <f t="shared" si="1"/>
        <v>0</v>
      </c>
      <c r="Y15" s="76" t="str" cm="1">
        <f t="array" ref="Y15">INDEX(Calendrier!AA:AA,MATCH(Weekend!A15,Calendrier!A:A,0))&amp;INDEX(Calendrier!AA:AA,1+MATCH(Weekend!A15,Calendrier!A:A,0))&amp;INDEX(Calendrier!AA:AA,2+MATCH(Weekend!A15,Calendrier!A:A,0))</f>
        <v>VE 20h15</v>
      </c>
      <c r="Z15" s="77" t="str" cm="1">
        <f t="array" ref="Z15">INDEX(Calendrier!AB:AB,MATCH(Weekend!A15,Calendrier!A:A,0))&amp;INDEX(Calendrier!AB:AB,1+MATCH(Weekend!A15,Calendrier!A:A,0))&amp;INDEX(Calendrier!AB:AB,2+MATCH(Weekend!A15,Calendrier!A:A,0))</f>
        <v>6 - Capci</v>
      </c>
      <c r="AA15" s="65">
        <f t="shared" si="7"/>
        <v>3</v>
      </c>
      <c r="AB15" s="76" t="str" cm="1">
        <f t="array" ref="AB15">INDEX(Calendrier!AD:AD,MATCH(Weekend!A15,Calendrier!A:A,0))&amp;INDEX(Calendrier!AD:AD,1+MATCH(Weekend!A15,Calendrier!A:A,0))&amp;INDEX(Calendrier!AD:AD,2+MATCH(Weekend!A15,Calendrier!A:A,0))</f>
        <v>DI 13h45</v>
      </c>
      <c r="AC15" s="77" t="str" cm="1">
        <f t="array" ref="AC15">INDEX(Calendrier!AE:AE,MATCH(Weekend!A15,Calendrier!A:A,0))&amp;INDEX(Calendrier!AE:AE,1+MATCH(Weekend!A15,Calendrier!A:A,0))&amp;INDEX(Calendrier!AE:AE,2+MATCH(Weekend!A15,Calendrier!A:A,0))</f>
        <v>Capci - 7</v>
      </c>
      <c r="AD15" s="65" t="str">
        <f t="shared" si="8"/>
        <v/>
      </c>
      <c r="AE15" s="76" t="str" cm="1">
        <f t="array" ref="AE15">INDEX(Calendrier!AG:AG,MATCH(Weekend!A15,Calendrier!A:A,0))&amp;INDEX(Calendrier!AG:AG,1+MATCH(Weekend!A15,Calendrier!A:A,0))&amp;INDEX(Calendrier!AG:AG,2+MATCH(Weekend!A15,Calendrier!A:A,0))</f>
        <v>DI 8h45</v>
      </c>
      <c r="AF15" s="77" t="str" cm="1">
        <f t="array" ref="AF15">INDEX(Calendrier!AH:AH,MATCH(Weekend!A15,Calendrier!A:A,0))&amp;INDEX(Calendrier!AH:AH,1+MATCH(Weekend!A15,Calendrier!A:A,0))&amp;INDEX(Calendrier!AH:AH,2+MATCH(Weekend!A15,Calendrier!A:A,0))</f>
        <v>8 - Star Ice</v>
      </c>
      <c r="AG15" s="65">
        <f t="shared" si="9"/>
        <v>2</v>
      </c>
      <c r="AH15" s="189" t="str" cm="1">
        <f t="array" ref="AH15">INDEX(Calendrier!AJ:AJ,MATCH(Weekend!A15,Calendrier!A:A,0))&amp;INDEX(Calendrier!AJ:AJ,1+MATCH(Weekend!A15,Calendrier!A:A,0))&amp;INDEX(Calendrier!AJ:AJ,2+MATCH(Weekend!A15,Calendrier!A:A,0))</f>
        <v>VE 20h15</v>
      </c>
      <c r="AI15" s="190" t="str" cm="1">
        <f t="array" ref="AI15">INDEX(Calendrier!AK:AK,MATCH(Weekend!A15,Calendrier!A:A,0))&amp;INDEX(Calendrier!AK:AK,1+MATCH(Weekend!A15,Calendrier!A:A,0))&amp;INDEX(Calendrier!AK:AK,2+MATCH(Weekend!A15,Calendrier!A:A,0))</f>
        <v>9 - Eagles</v>
      </c>
      <c r="AJ15" s="193" t="str">
        <f t="shared" si="10"/>
        <v/>
      </c>
      <c r="AK15" s="76" t="str" cm="1">
        <f t="array" ref="AK15">INDEX(Calendrier!AM:AM,MATCH(Weekend!A15,Calendrier!A:A,0))&amp;INDEX(Calendrier!AM:AM,1+MATCH(Weekend!A15,Calendrier!A:A,0))&amp;INDEX(Calendrier!AM:AM,2+MATCH(Weekend!A15,Calendrier!A:A,0))</f>
        <v>DI 8h45</v>
      </c>
      <c r="AL15" s="190" t="str" cm="1">
        <f t="array" ref="AL15">INDEX(Calendrier!AN:AN,MATCH(Weekend!A15,Calendrier!A:A,0))&amp;INDEX(Calendrier!AN:AN,1+MATCH(Weekend!A15,Calendrier!A:A,0))&amp;INDEX(Calendrier!AN:AN,2+MATCH(Weekend!A15,Calendrier!A:A,0))</f>
        <v>10 - Rixensart</v>
      </c>
      <c r="AM15" s="113"/>
      <c r="AN15" s="76" t="str" cm="1">
        <f t="array" ref="AN15">INDEX(Calendrier!AP:AP,MATCH(Weekend!A15,Calendrier!A:A,0))&amp;INDEX(Calendrier!AP:AP,1+MATCH(Weekend!A15,Calendrier!A:A,0))&amp;INDEX(Calendrier!AP:AP,2+MATCH(Weekend!A15,Calendrier!A:A,0))</f>
        <v>DI 9h45</v>
      </c>
      <c r="AO15" s="112" t="str" cm="1">
        <f t="array" ref="AO15">INDEX(Calendrier!AQ:AQ,MATCH(Weekend!A15,Calendrier!A:A,0))&amp;INDEX(Calendrier!AQ:AQ,1+MATCH(Weekend!A15,Calendrier!A:A,0))&amp;INDEX(Calendrier!AQ:AQ,2+MATCH(Weekend!A15,Calendrier!A:A,0))</f>
        <v>P3 - Star Ice</v>
      </c>
      <c r="AP15" s="113"/>
      <c r="AQ15" s="76" t="str" cm="1">
        <f t="array" ref="AQ15">INDEX(Calendrier!AS:AS,MATCH(Weekend!A15,Calendrier!A:A,0))&amp;INDEX(Calendrier!AS:AS,1+MATCH(Weekend!A15,Calendrier!A:A,0))&amp;INDEX(Calendrier!AS:AS,2+MATCH(Weekend!A15,Calendrier!A:A,0))</f>
        <v>DI 10h30</v>
      </c>
      <c r="AR15" s="112" t="str" cm="1">
        <f t="array" ref="AR15">INDEX(Calendrier!AT:AT,MATCH(Weekend!A15,Calendrier!A:A,0))&amp;INDEX(Calendrier!AT:AT,1+MATCH(Weekend!A15,Calendrier!A:A,0))&amp;INDEX(Calendrier!AT:AT,2+MATCH(Weekend!A15,Calendrier!A:A,0))</f>
        <v>Star Ice - P4</v>
      </c>
      <c r="AS15" s="9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15.75" customHeight="1" thickBot="1" x14ac:dyDescent="0.35">
      <c r="A16" s="3">
        <v>12</v>
      </c>
      <c r="B16" s="68" t="s">
        <v>252</v>
      </c>
      <c r="C16" s="71" t="str" cm="1">
        <f t="array" ref="C16">INDEX(Calendrier!E:E,MATCH(Weekend!A16,Calendrier!A:A,0))&amp;INDEX(Calendrier!E:E,1+MATCH(Weekend!A16,Calendrier!A:A,0))&amp;INDEX(Calendrier!E:E,2+MATCH(Weekend!A16,Calendrier!A:A,0))</f>
        <v/>
      </c>
      <c r="D16" s="216" t="str" cm="1">
        <f t="array" ref="D16">INDEX(Calendrier!F:F,MATCH(Weekend!A16,Calendrier!A:A,0))&amp;INDEX(Calendrier!F:F,1+MATCH(Weekend!A16,Calendrier!A:A,0))&amp;INDEX(Calendrier!F:F,2+MATCH(Weekend!A16,Calendrier!A:A,0))</f>
        <v/>
      </c>
      <c r="E16" s="65" t="str">
        <f t="shared" si="15"/>
        <v/>
      </c>
      <c r="F16" s="71" t="str" cm="1">
        <f t="array" ref="F16">INDEX(Calendrier!H:H,MATCH(Weekend!A16,Calendrier!A:A,0))&amp;INDEX(Calendrier!H:H,1+MATCH(Weekend!A16,Calendrier!A:A,0))&amp;INDEX(Calendrier!H:H,2+MATCH(Weekend!A16,Calendrier!A:A,0))</f>
        <v/>
      </c>
      <c r="G16" s="72" t="str" cm="1">
        <f t="array" ref="G16">INDEX(Calendrier!I:I,MATCH(Weekend!A16,Calendrier!A:A,0))&amp;INDEX(Calendrier!I:I,1+MATCH(Weekend!A16,Calendrier!A:A,0))&amp;INDEX(Calendrier!I:I,2+MATCH(Weekend!A16,Calendrier!A:A,0))</f>
        <v/>
      </c>
      <c r="H16" s="65" t="str">
        <f t="shared" si="3"/>
        <v/>
      </c>
      <c r="I16" s="71" t="str" cm="1">
        <f t="array" ref="I16">INDEX(Calendrier!K:K,MATCH(Weekend!A16,Calendrier!A:A,0))&amp;INDEX(Calendrier!K:K,1+MATCH(Weekend!A16,Calendrier!A:A,0))&amp;INDEX(Calendrier!K:K,2+MATCH(Weekend!A16,Calendrier!A:A,0))</f>
        <v/>
      </c>
      <c r="J16" s="72" t="str" cm="1">
        <f t="array" ref="J16">INDEX(Calendrier!L:L,MATCH(Weekend!A16,Calendrier!A:A,0))&amp;INDEX(Calendrier!L:L,1+MATCH(Weekend!A16,Calendrier!A:A,0))&amp;INDEX(Calendrier!L:L,2+MATCH(Weekend!A16,Calendrier!A:A,0))</f>
        <v/>
      </c>
      <c r="K16" s="65" t="str">
        <f t="shared" si="4"/>
        <v/>
      </c>
      <c r="L16" s="76" t="str" cm="1">
        <f t="array" ref="L16">INDEX(Calendrier!N:N,MATCH(Weekend!A16,Calendrier!A:A,0))&amp;INDEX(Calendrier!N:N,1+MATCH(Weekend!A16,Calendrier!A:A,0))&amp;INDEX(Calendrier!N:N,2+MATCH(Weekend!A16,Calendrier!A:A,0))</f>
        <v>VE 20h15</v>
      </c>
      <c r="M16" s="77" t="str" cm="1">
        <f t="array" ref="M16">INDEX(Calendrier!O:O,MATCH(Weekend!A16,Calendrier!A:A,0))&amp;INDEX(Calendrier!O:O,1+MATCH(Weekend!A16,Calendrier!A:A,0))&amp;INDEX(Calendrier!O:O,2+MATCH(Weekend!A16,Calendrier!A:A,0))</f>
        <v>5 - Capci</v>
      </c>
      <c r="N16" s="65">
        <f t="shared" si="11"/>
        <v>1</v>
      </c>
      <c r="O16" s="76" t="str" cm="1">
        <f t="array" ref="O16">INDEX(Calendrier!Q:Q,MATCH(Weekend!A16,Calendrier!A:A,0))&amp;INDEX(Calendrier!Q:Q,1+MATCH(Weekend!A16,Calendrier!A:A,0))&amp;INDEX(Calendrier!Q:Q,2+MATCH(Weekend!A16,Calendrier!A:A,0))</f>
        <v>VE 19h45</v>
      </c>
      <c r="P16" s="77" t="str" cm="1">
        <f t="array" ref="P16">INDEX(Calendrier!R:R,MATCH(Weekend!A16,Calendrier!A:A,0))&amp;INDEX(Calendrier!R:R,1+MATCH(Weekend!A16,Calendrier!A:A,0))&amp;INDEX(Calendrier!R:R,2+MATCH(Weekend!A16,Calendrier!A:A,0))</f>
        <v>Walhain C - 4</v>
      </c>
      <c r="Q16" s="65" t="str">
        <f t="shared" si="12"/>
        <v/>
      </c>
      <c r="R16" s="192">
        <f t="shared" si="5"/>
        <v>1</v>
      </c>
      <c r="S16" s="17">
        <f t="shared" si="13"/>
        <v>0</v>
      </c>
      <c r="T16" s="2">
        <f t="shared" si="6"/>
        <v>1</v>
      </c>
      <c r="U16" s="2"/>
      <c r="V16" s="2"/>
      <c r="W16" s="17">
        <f t="shared" si="14"/>
        <v>1</v>
      </c>
      <c r="X16" s="84">
        <f t="shared" si="1"/>
        <v>0</v>
      </c>
      <c r="Y16" s="76" t="str" cm="1">
        <f t="array" ref="Y16">INDEX(Calendrier!AA:AA,MATCH(Weekend!A16,Calendrier!A:A,0))&amp;INDEX(Calendrier!AA:AA,1+MATCH(Weekend!A16,Calendrier!A:A,0))&amp;INDEX(Calendrier!AA:AA,2+MATCH(Weekend!A16,Calendrier!A:A,0))</f>
        <v>SA 19h45</v>
      </c>
      <c r="Z16" s="77" t="str" cm="1">
        <f t="array" ref="Z16">INDEX(Calendrier!AB:AB,MATCH(Weekend!A16,Calendrier!A:A,0))&amp;INDEX(Calendrier!AB:AB,1+MATCH(Weekend!A16,Calendrier!A:A,0))&amp;INDEX(Calendrier!AB:AB,2+MATCH(Weekend!A16,Calendrier!A:A,0))</f>
        <v>Ixelles - 6</v>
      </c>
      <c r="AA16" s="65" t="str">
        <f t="shared" si="7"/>
        <v/>
      </c>
      <c r="AB16" s="76" t="str" cm="1">
        <f t="array" ref="AB16">INDEX(Calendrier!AD:AD,MATCH(Weekend!A16,Calendrier!A:A,0))&amp;INDEX(Calendrier!AD:AD,1+MATCH(Weekend!A16,Calendrier!A:A,0))&amp;INDEX(Calendrier!AD:AD,2+MATCH(Weekend!A16,Calendrier!A:A,0))</f>
        <v>DI 8h45</v>
      </c>
      <c r="AC16" s="77" t="str" cm="1">
        <f t="array" ref="AC16">INDEX(Calendrier!AE:AE,MATCH(Weekend!A16,Calendrier!A:A,0))&amp;INDEX(Calendrier!AE:AE,1+MATCH(Weekend!A16,Calendrier!A:A,0))&amp;INDEX(Calendrier!AE:AE,2+MATCH(Weekend!A16,Calendrier!A:A,0))</f>
        <v>7 - Rixensart</v>
      </c>
      <c r="AD16" s="65">
        <f t="shared" si="8"/>
        <v>1</v>
      </c>
      <c r="AE16" s="76" t="str" cm="1">
        <f t="array" ref="AE16">INDEX(Calendrier!AG:AG,MATCH(Weekend!A16,Calendrier!A:A,0))&amp;INDEX(Calendrier!AG:AG,1+MATCH(Weekend!A16,Calendrier!A:A,0))&amp;INDEX(Calendrier!AG:AG,2+MATCH(Weekend!A16,Calendrier!A:A,0))</f>
        <v>????</v>
      </c>
      <c r="AF16" s="77" t="str" cm="1">
        <f t="array" ref="AF16">INDEX(Calendrier!AH:AH,MATCH(Weekend!A16,Calendrier!A:A,0))&amp;INDEX(Calendrier!AH:AH,1+MATCH(Weekend!A16,Calendrier!A:A,0))&amp;INDEX(Calendrier!AH:AH,2+MATCH(Weekend!A16,Calendrier!A:A,0))</f>
        <v>Bye - 8Bye - 8</v>
      </c>
      <c r="AG16" s="65" t="str">
        <f t="shared" si="9"/>
        <v/>
      </c>
      <c r="AH16" s="189" t="str" cm="1">
        <f t="array" ref="AH16">INDEX(Calendrier!AJ:AJ,MATCH(Weekend!A16,Calendrier!A:A,0))&amp;INDEX(Calendrier!AJ:AJ,1+MATCH(Weekend!A16,Calendrier!A:A,0))&amp;INDEX(Calendrier!AJ:AJ,2+MATCH(Weekend!A16,Calendrier!A:A,0))</f>
        <v>SA 12h30</v>
      </c>
      <c r="AI16" s="190" t="str" cm="1">
        <f t="array" ref="AI16">INDEX(Calendrier!AK:AK,MATCH(Weekend!A16,Calendrier!A:A,0))&amp;INDEX(Calendrier!AK:AK,1+MATCH(Weekend!A16,Calendrier!A:A,0))&amp;INDEX(Calendrier!AK:AK,2+MATCH(Weekend!A16,Calendrier!A:A,0))</f>
        <v>Nivelles - 9</v>
      </c>
      <c r="AJ16" s="193" t="str">
        <f t="shared" si="10"/>
        <v/>
      </c>
      <c r="AK16" s="76" t="str" cm="1">
        <f t="array" ref="AK16">INDEX(Calendrier!AM:AM,MATCH(Weekend!A16,Calendrier!A:A,0))&amp;INDEX(Calendrier!AM:AM,1+MATCH(Weekend!A16,Calendrier!A:A,0))&amp;INDEX(Calendrier!AM:AM,2+MATCH(Weekend!A16,Calendrier!A:A,0))</f>
        <v>DI 13h15</v>
      </c>
      <c r="AL16" s="190" t="str" cm="1">
        <f t="array" ref="AL16">INDEX(Calendrier!AN:AN,MATCH(Weekend!A16,Calendrier!A:A,0))&amp;INDEX(Calendrier!AN:AN,1+MATCH(Weekend!A16,Calendrier!A:A,0))&amp;INDEX(Calendrier!AN:AN,2+MATCH(Weekend!A16,Calendrier!A:A,0))</f>
        <v>Perwez A - 10</v>
      </c>
      <c r="AM16" s="113"/>
      <c r="AN16" s="76" t="str" cm="1">
        <f t="array" ref="AN16">INDEX(Calendrier!AP:AP,MATCH(Weekend!A16,Calendrier!A:A,0))&amp;INDEX(Calendrier!AP:AP,1+MATCH(Weekend!A16,Calendrier!A:A,0))&amp;INDEX(Calendrier!AP:AP,2+MATCH(Weekend!A16,Calendrier!A:A,0))</f>
        <v>DI 9h45</v>
      </c>
      <c r="AO16" s="112" t="str" cm="1">
        <f t="array" ref="AO16">INDEX(Calendrier!AQ:AQ,MATCH(Weekend!A16,Calendrier!A:A,0))&amp;INDEX(Calendrier!AQ:AQ,1+MATCH(Weekend!A16,Calendrier!A:A,0))&amp;INDEX(Calendrier!AQ:AQ,2+MATCH(Weekend!A16,Calendrier!A:A,0))</f>
        <v>P3 - Rixensart</v>
      </c>
      <c r="AP16" s="113"/>
      <c r="AQ16" s="76" t="str" cm="1">
        <f t="array" ref="AQ16">INDEX(Calendrier!AS:AS,MATCH(Weekend!A16,Calendrier!A:A,0))&amp;INDEX(Calendrier!AS:AS,1+MATCH(Weekend!A16,Calendrier!A:A,0))&amp;INDEX(Calendrier!AS:AS,2+MATCH(Weekend!A16,Calendrier!A:A,0))</f>
        <v>DI 8h45</v>
      </c>
      <c r="AR16" s="112" t="str" cm="1">
        <f t="array" ref="AR16">INDEX(Calendrier!AT:AT,MATCH(Weekend!A16,Calendrier!A:A,0))&amp;INDEX(Calendrier!AT:AT,1+MATCH(Weekend!A16,Calendrier!A:A,0))&amp;INDEX(Calendrier!AT:AT,2+MATCH(Weekend!A16,Calendrier!A:A,0))</f>
        <v>P4 - Jodoigne</v>
      </c>
      <c r="AS16" s="9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15.75" customHeight="1" thickBot="1" x14ac:dyDescent="0.35">
      <c r="A17" s="3">
        <v>13</v>
      </c>
      <c r="B17" s="68" t="s">
        <v>253</v>
      </c>
      <c r="C17" s="71" t="str" cm="1">
        <f t="array" ref="C17">INDEX(Calendrier!E:E,MATCH(Weekend!A17,Calendrier!A:A,0))&amp;INDEX(Calendrier!E:E,1+MATCH(Weekend!A17,Calendrier!A:A,0))&amp;INDEX(Calendrier!E:E,2+MATCH(Weekend!A17,Calendrier!A:A,0))</f>
        <v/>
      </c>
      <c r="D17" s="216" t="str" cm="1">
        <f t="array" ref="D17">INDEX(Calendrier!F:F,MATCH(Weekend!A17,Calendrier!A:A,0))&amp;INDEX(Calendrier!F:F,1+MATCH(Weekend!A17,Calendrier!A:A,0))&amp;INDEX(Calendrier!F:F,2+MATCH(Weekend!A17,Calendrier!A:A,0))</f>
        <v/>
      </c>
      <c r="E17" s="65" t="str">
        <f t="shared" si="15"/>
        <v/>
      </c>
      <c r="F17" s="71" t="str" cm="1">
        <f t="array" ref="F17">INDEX(Calendrier!H:H,MATCH(Weekend!A17,Calendrier!A:A,0))&amp;INDEX(Calendrier!H:H,1+MATCH(Weekend!A17,Calendrier!A:A,0))&amp;INDEX(Calendrier!H:H,2+MATCH(Weekend!A17,Calendrier!A:A,0))</f>
        <v/>
      </c>
      <c r="G17" s="72" t="str" cm="1">
        <f t="array" ref="G17">INDEX(Calendrier!I:I,MATCH(Weekend!A17,Calendrier!A:A,0))&amp;INDEX(Calendrier!I:I,1+MATCH(Weekend!A17,Calendrier!A:A,0))&amp;INDEX(Calendrier!I:I,2+MATCH(Weekend!A17,Calendrier!A:A,0))</f>
        <v/>
      </c>
      <c r="H17" s="65" t="str">
        <f t="shared" si="3"/>
        <v/>
      </c>
      <c r="I17" s="71" t="str" cm="1">
        <f t="array" ref="I17">INDEX(Calendrier!K:K,MATCH(Weekend!A17,Calendrier!A:A,0))&amp;INDEX(Calendrier!K:K,1+MATCH(Weekend!A17,Calendrier!A:A,0))&amp;INDEX(Calendrier!K:K,2+MATCH(Weekend!A17,Calendrier!A:A,0))</f>
        <v/>
      </c>
      <c r="J17" s="72" t="str" cm="1">
        <f t="array" ref="J17">INDEX(Calendrier!L:L,MATCH(Weekend!A17,Calendrier!A:A,0))&amp;INDEX(Calendrier!L:L,1+MATCH(Weekend!A17,Calendrier!A:A,0))&amp;INDEX(Calendrier!L:L,2+MATCH(Weekend!A17,Calendrier!A:A,0))</f>
        <v/>
      </c>
      <c r="K17" s="65" t="str">
        <f t="shared" si="4"/>
        <v/>
      </c>
      <c r="L17" s="76" t="str" cm="1">
        <f t="array" ref="L17">INDEX(Calendrier!N:N,MATCH(Weekend!A17,Calendrier!A:A,0))&amp;INDEX(Calendrier!N:N,1+MATCH(Weekend!A17,Calendrier!A:A,0))&amp;INDEX(Calendrier!N:N,2+MATCH(Weekend!A17,Calendrier!A:A,0))</f>
        <v>VE 20h15</v>
      </c>
      <c r="M17" s="77" t="str" cm="1">
        <f t="array" ref="M17">INDEX(Calendrier!O:O,MATCH(Weekend!A17,Calendrier!A:A,0))&amp;INDEX(Calendrier!O:O,1+MATCH(Weekend!A17,Calendrier!A:A,0))&amp;INDEX(Calendrier!O:O,2+MATCH(Weekend!A17,Calendrier!A:A,0))</f>
        <v>5 - OTT Tournai</v>
      </c>
      <c r="N17" s="65">
        <f t="shared" si="11"/>
        <v>1</v>
      </c>
      <c r="O17" s="76" t="str" cm="1">
        <f t="array" ref="O17">INDEX(Calendrier!Q:Q,MATCH(Weekend!A17,Calendrier!A:A,0))&amp;INDEX(Calendrier!Q:Q,1+MATCH(Weekend!A17,Calendrier!A:A,0))&amp;INDEX(Calendrier!Q:Q,2+MATCH(Weekend!A17,Calendrier!A:A,0))</f>
        <v>VE 20h15</v>
      </c>
      <c r="P17" s="77" t="str" cm="1">
        <f t="array" ref="P17">INDEX(Calendrier!R:R,MATCH(Weekend!A17,Calendrier!A:A,0))&amp;INDEX(Calendrier!R:R,1+MATCH(Weekend!A17,Calendrier!A:A,0))&amp;INDEX(Calendrier!R:R,2+MATCH(Weekend!A17,Calendrier!A:A,0))</f>
        <v>4 - Lesse &amp; Lhomme B</v>
      </c>
      <c r="Q17" s="65">
        <f t="shared" si="12"/>
        <v>3</v>
      </c>
      <c r="R17" s="192">
        <f t="shared" si="5"/>
        <v>2</v>
      </c>
      <c r="S17" s="17">
        <f t="shared" si="13"/>
        <v>2</v>
      </c>
      <c r="T17" s="2">
        <f t="shared" si="6"/>
        <v>4</v>
      </c>
      <c r="U17" s="2"/>
      <c r="V17" s="2"/>
      <c r="W17" s="17">
        <f t="shared" si="14"/>
        <v>1</v>
      </c>
      <c r="X17" s="84">
        <f t="shared" si="1"/>
        <v>0</v>
      </c>
      <c r="Y17" s="76" t="str" cm="1">
        <f t="array" ref="Y17">INDEX(Calendrier!AA:AA,MATCH(Weekend!A17,Calendrier!A:A,0))&amp;INDEX(Calendrier!AA:AA,1+MATCH(Weekend!A17,Calendrier!A:A,0))&amp;INDEX(Calendrier!AA:AA,2+MATCH(Weekend!A17,Calendrier!A:A,0))</f>
        <v>VE 20h15</v>
      </c>
      <c r="Z17" s="77" t="str" cm="1">
        <f t="array" ref="Z17">INDEX(Calendrier!AB:AB,MATCH(Weekend!A17,Calendrier!A:A,0))&amp;INDEX(Calendrier!AB:AB,1+MATCH(Weekend!A17,Calendrier!A:A,0))&amp;INDEX(Calendrier!AB:AB,2+MATCH(Weekend!A17,Calendrier!A:A,0))</f>
        <v>6 - Jette</v>
      </c>
      <c r="AA17" s="65">
        <f t="shared" si="7"/>
        <v>3</v>
      </c>
      <c r="AB17" s="76" t="str" cm="1">
        <f t="array" ref="AB17">INDEX(Calendrier!AD:AD,MATCH(Weekend!A17,Calendrier!A:A,0))&amp;INDEX(Calendrier!AD:AD,1+MATCH(Weekend!A17,Calendrier!A:A,0))&amp;INDEX(Calendrier!AD:AD,2+MATCH(Weekend!A17,Calendrier!A:A,0))</f>
        <v>DI 8h45</v>
      </c>
      <c r="AC17" s="77" t="str" cm="1">
        <f t="array" ref="AC17">INDEX(Calendrier!AE:AE,MATCH(Weekend!A17,Calendrier!A:A,0))&amp;INDEX(Calendrier!AE:AE,1+MATCH(Weekend!A17,Calendrier!A:A,0))&amp;INDEX(Calendrier!AE:AE,2+MATCH(Weekend!A17,Calendrier!A:A,0))</f>
        <v>7 - Braine</v>
      </c>
      <c r="AD17" s="65">
        <f t="shared" si="8"/>
        <v>1</v>
      </c>
      <c r="AE17" s="76" t="str" cm="1">
        <f t="array" ref="AE17">INDEX(Calendrier!AG:AG,MATCH(Weekend!A17,Calendrier!A:A,0))&amp;INDEX(Calendrier!AG:AG,1+MATCH(Weekend!A17,Calendrier!A:A,0))&amp;INDEX(Calendrier!AG:AG,2+MATCH(Weekend!A17,Calendrier!A:A,0))</f>
        <v>DI 8h45</v>
      </c>
      <c r="AF17" s="77" t="str" cm="1">
        <f t="array" ref="AF17">INDEX(Calendrier!AH:AH,MATCH(Weekend!A17,Calendrier!A:A,0))&amp;INDEX(Calendrier!AH:AH,1+MATCH(Weekend!A17,Calendrier!A:A,0))&amp;INDEX(Calendrier!AH:AH,2+MATCH(Weekend!A17,Calendrier!A:A,0))</f>
        <v>8 - Moortebeek</v>
      </c>
      <c r="AG17" s="65">
        <f t="shared" si="9"/>
        <v>2</v>
      </c>
      <c r="AH17" s="189" t="str" cm="1">
        <f t="array" ref="AH17">INDEX(Calendrier!AJ:AJ,MATCH(Weekend!A17,Calendrier!A:A,0))&amp;INDEX(Calendrier!AJ:AJ,1+MATCH(Weekend!A17,Calendrier!A:A,0))&amp;INDEX(Calendrier!AJ:AJ,2+MATCH(Weekend!A17,Calendrier!A:A,0))</f>
        <v>VE 20h15</v>
      </c>
      <c r="AI17" s="190" t="str" cm="1">
        <f t="array" ref="AI17">INDEX(Calendrier!AK:AK,MATCH(Weekend!A17,Calendrier!A:A,0))&amp;INDEX(Calendrier!AK:AK,1+MATCH(Weekend!A17,Calendrier!A:A,0))&amp;INDEX(Calendrier!AK:AK,2+MATCH(Weekend!A17,Calendrier!A:A,0))</f>
        <v>9 - Jette</v>
      </c>
      <c r="AJ17" s="193" t="str">
        <f t="shared" si="10"/>
        <v/>
      </c>
      <c r="AK17" s="76" t="str" cm="1">
        <f t="array" ref="AK17">INDEX(Calendrier!AM:AM,MATCH(Weekend!A17,Calendrier!A:A,0))&amp;INDEX(Calendrier!AM:AM,1+MATCH(Weekend!A17,Calendrier!A:A,0))&amp;INDEX(Calendrier!AM:AM,2+MATCH(Weekend!A17,Calendrier!A:A,0))</f>
        <v>DI 8h45</v>
      </c>
      <c r="AL17" s="190" t="str" cm="1">
        <f t="array" ref="AL17">INDEX(Calendrier!AN:AN,MATCH(Weekend!A17,Calendrier!A:A,0))&amp;INDEX(Calendrier!AN:AN,1+MATCH(Weekend!A17,Calendrier!A:A,0))&amp;INDEX(Calendrier!AN:AN,2+MATCH(Weekend!A17,Calendrier!A:A,0))</f>
        <v>10 - Jette</v>
      </c>
      <c r="AM17" s="113"/>
      <c r="AN17" s="76" t="str" cm="1">
        <f t="array" ref="AN17">INDEX(Calendrier!AP:AP,MATCH(Weekend!A17,Calendrier!A:A,0))&amp;INDEX(Calendrier!AP:AP,1+MATCH(Weekend!A17,Calendrier!A:A,0))&amp;INDEX(Calendrier!AP:AP,2+MATCH(Weekend!A17,Calendrier!A:A,0))</f>
        <v>DI 9h15</v>
      </c>
      <c r="AO17" s="112" t="str" cm="1">
        <f t="array" ref="AO17">INDEX(Calendrier!AQ:AQ,MATCH(Weekend!A17,Calendrier!A:A,0))&amp;INDEX(Calendrier!AQ:AQ,1+MATCH(Weekend!A17,Calendrier!A:A,0))&amp;INDEX(Calendrier!AQ:AQ,2+MATCH(Weekend!A17,Calendrier!A:A,0))</f>
        <v>Chaumont - P3</v>
      </c>
      <c r="AP17" s="113"/>
      <c r="AQ17" s="76" t="str" cm="1">
        <f t="array" ref="AQ17">INDEX(Calendrier!AS:AS,MATCH(Weekend!A17,Calendrier!A:A,0))&amp;INDEX(Calendrier!AS:AS,1+MATCH(Weekend!A17,Calendrier!A:A,0))&amp;INDEX(Calendrier!AS:AS,2+MATCH(Weekend!A17,Calendrier!A:A,0))</f>
        <v>DI 8h45</v>
      </c>
      <c r="AR17" s="112" t="str" cm="1">
        <f t="array" ref="AR17">INDEX(Calendrier!AT:AT,MATCH(Weekend!A17,Calendrier!A:A,0))&amp;INDEX(Calendrier!AT:AT,1+MATCH(Weekend!A17,Calendrier!A:A,0))&amp;INDEX(Calendrier!AT:AT,2+MATCH(Weekend!A17,Calendrier!A:A,0))</f>
        <v>P4 - Uccle</v>
      </c>
      <c r="AS17" s="9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15.75" customHeight="1" thickBot="1" x14ac:dyDescent="0.35">
      <c r="A18" s="3">
        <v>14</v>
      </c>
      <c r="B18" s="68" t="s">
        <v>254</v>
      </c>
      <c r="C18" s="71" t="str" cm="1">
        <f t="array" ref="C18">INDEX(Calendrier!E:E,MATCH(Weekend!A18,Calendrier!A:A,0))&amp;INDEX(Calendrier!E:E,1+MATCH(Weekend!A18,Calendrier!A:A,0))&amp;INDEX(Calendrier!E:E,2+MATCH(Weekend!A18,Calendrier!A:A,0))</f>
        <v/>
      </c>
      <c r="D18" s="216" t="str" cm="1">
        <f t="array" ref="D18">INDEX(Calendrier!F:F,MATCH(Weekend!A18,Calendrier!A:A,0))&amp;INDEX(Calendrier!F:F,1+MATCH(Weekend!A18,Calendrier!A:A,0))&amp;INDEX(Calendrier!F:F,2+MATCH(Weekend!A18,Calendrier!A:A,0))</f>
        <v/>
      </c>
      <c r="E18" s="65" t="str">
        <f t="shared" si="15"/>
        <v/>
      </c>
      <c r="F18" s="71" t="str" cm="1">
        <f t="array" ref="F18">INDEX(Calendrier!H:H,MATCH(Weekend!A18,Calendrier!A:A,0))&amp;INDEX(Calendrier!H:H,1+MATCH(Weekend!A18,Calendrier!A:A,0))&amp;INDEX(Calendrier!H:H,2+MATCH(Weekend!A18,Calendrier!A:A,0))</f>
        <v/>
      </c>
      <c r="G18" s="72" t="str" cm="1">
        <f t="array" ref="G18">INDEX(Calendrier!I:I,MATCH(Weekend!A18,Calendrier!A:A,0))&amp;INDEX(Calendrier!I:I,1+MATCH(Weekend!A18,Calendrier!A:A,0))&amp;INDEX(Calendrier!I:I,2+MATCH(Weekend!A18,Calendrier!A:A,0))</f>
        <v/>
      </c>
      <c r="H18" s="65" t="str">
        <f t="shared" si="3"/>
        <v/>
      </c>
      <c r="I18" s="71" t="str" cm="1">
        <f t="array" ref="I18">INDEX(Calendrier!K:K,MATCH(Weekend!A18,Calendrier!A:A,0))&amp;INDEX(Calendrier!K:K,1+MATCH(Weekend!A18,Calendrier!A:A,0))&amp;INDEX(Calendrier!K:K,2+MATCH(Weekend!A18,Calendrier!A:A,0))</f>
        <v/>
      </c>
      <c r="J18" s="72" t="str" cm="1">
        <f t="array" ref="J18">INDEX(Calendrier!L:L,MATCH(Weekend!A18,Calendrier!A:A,0))&amp;INDEX(Calendrier!L:L,1+MATCH(Weekend!A18,Calendrier!A:A,0))&amp;INDEX(Calendrier!L:L,2+MATCH(Weekend!A18,Calendrier!A:A,0))</f>
        <v/>
      </c>
      <c r="K18" s="65" t="str">
        <f t="shared" si="4"/>
        <v/>
      </c>
      <c r="L18" s="76" t="str" cm="1">
        <f t="array" ref="L18">INDEX(Calendrier!N:N,MATCH(Weekend!A18,Calendrier!A:A,0))&amp;INDEX(Calendrier!N:N,1+MATCH(Weekend!A18,Calendrier!A:A,0))&amp;INDEX(Calendrier!N:N,2+MATCH(Weekend!A18,Calendrier!A:A,0))</f>
        <v>SA 19h45</v>
      </c>
      <c r="M18" s="77" t="str" cm="1">
        <f t="array" ref="M18">INDEX(Calendrier!O:O,MATCH(Weekend!A18,Calendrier!A:A,0))&amp;INDEX(Calendrier!O:O,1+MATCH(Weekend!A18,Calendrier!A:A,0))&amp;INDEX(Calendrier!O:O,2+MATCH(Weekend!A18,Calendrier!A:A,0))</f>
        <v>Tubize - 5</v>
      </c>
      <c r="N18" s="65" t="str">
        <f t="shared" si="11"/>
        <v/>
      </c>
      <c r="O18" s="76" t="str" cm="1">
        <f t="array" ref="O18">INDEX(Calendrier!Q:Q,MATCH(Weekend!A18,Calendrier!A:A,0))&amp;INDEX(Calendrier!Q:Q,1+MATCH(Weekend!A18,Calendrier!A:A,0))&amp;INDEX(Calendrier!Q:Q,2+MATCH(Weekend!A18,Calendrier!A:A,0))</f>
        <v>SA 15h45</v>
      </c>
      <c r="P18" s="77" t="str" cm="1">
        <f t="array" ref="P18">INDEX(Calendrier!R:R,MATCH(Weekend!A18,Calendrier!A:A,0))&amp;INDEX(Calendrier!R:R,1+MATCH(Weekend!A18,Calendrier!A:A,0))&amp;INDEX(Calendrier!R:R,2+MATCH(Weekend!A18,Calendrier!A:A,0))</f>
        <v>Ciney - 4</v>
      </c>
      <c r="Q18" s="65" t="str">
        <f t="shared" si="12"/>
        <v/>
      </c>
      <c r="R18" s="192">
        <f t="shared" si="5"/>
        <v>0</v>
      </c>
      <c r="S18" s="17">
        <f t="shared" si="13"/>
        <v>0</v>
      </c>
      <c r="T18" s="2">
        <f t="shared" si="6"/>
        <v>0</v>
      </c>
      <c r="U18" s="2"/>
      <c r="V18" s="2"/>
      <c r="W18" s="17">
        <f t="shared" si="14"/>
        <v>0</v>
      </c>
      <c r="X18" s="84">
        <f t="shared" si="1"/>
        <v>0</v>
      </c>
      <c r="Y18" s="76" t="str" cm="1">
        <f t="array" ref="Y18">INDEX(Calendrier!AA:AA,MATCH(Weekend!A18,Calendrier!A:A,0))&amp;INDEX(Calendrier!AA:AA,1+MATCH(Weekend!A18,Calendrier!A:A,0))&amp;INDEX(Calendrier!AA:AA,2+MATCH(Weekend!A18,Calendrier!A:A,0))</f>
        <v>DI 16h15</v>
      </c>
      <c r="Z18" s="77" t="str" cm="1">
        <f t="array" ref="Z18">INDEX(Calendrier!AB:AB,MATCH(Weekend!A18,Calendrier!A:A,0))&amp;INDEX(Calendrier!AB:AB,1+MATCH(Weekend!A18,Calendrier!A:A,0))&amp;INDEX(Calendrier!AB:AB,2+MATCH(Weekend!A18,Calendrier!A:A,0))</f>
        <v>Sp Brussels C - 6</v>
      </c>
      <c r="AA18" s="65" t="str">
        <f t="shared" si="7"/>
        <v/>
      </c>
      <c r="AB18" s="76" t="str" cm="1">
        <f t="array" ref="AB18">INDEX(Calendrier!AD:AD,MATCH(Weekend!A18,Calendrier!A:A,0))&amp;INDEX(Calendrier!AD:AD,1+MATCH(Weekend!A18,Calendrier!A:A,0))&amp;INDEX(Calendrier!AD:AD,2+MATCH(Weekend!A18,Calendrier!A:A,0))</f>
        <v>DI 9h45</v>
      </c>
      <c r="AC18" s="77" t="str" cm="1">
        <f t="array" ref="AC18">INDEX(Calendrier!AE:AE,MATCH(Weekend!A18,Calendrier!A:A,0))&amp;INDEX(Calendrier!AE:AE,1+MATCH(Weekend!A18,Calendrier!A:A,0))&amp;INDEX(Calendrier!AE:AE,2+MATCH(Weekend!A18,Calendrier!A:A,0))</f>
        <v>Villers - 7</v>
      </c>
      <c r="AD18" s="65" t="str">
        <f t="shared" si="8"/>
        <v/>
      </c>
      <c r="AE18" s="76" t="str" cm="1">
        <f t="array" ref="AE18">INDEX(Calendrier!AG:AG,MATCH(Weekend!A18,Calendrier!A:A,0))&amp;INDEX(Calendrier!AG:AG,1+MATCH(Weekend!A18,Calendrier!A:A,0))&amp;INDEX(Calendrier!AG:AG,2+MATCH(Weekend!A18,Calendrier!A:A,0))</f>
        <v>DI 14h00</v>
      </c>
      <c r="AF18" s="77" t="str" cm="1">
        <f t="array" ref="AF18">INDEX(Calendrier!AH:AH,MATCH(Weekend!A18,Calendrier!A:A,0))&amp;INDEX(Calendrier!AH:AH,1+MATCH(Weekend!A18,Calendrier!A:A,0))&amp;INDEX(Calendrier!AH:AH,2+MATCH(Weekend!A18,Calendrier!A:A,0))</f>
        <v>Phénix K. - 8</v>
      </c>
      <c r="AG18" s="65" t="str">
        <f t="shared" si="9"/>
        <v/>
      </c>
      <c r="AH18" s="189" t="str" cm="1">
        <f t="array" ref="AH18">INDEX(Calendrier!AJ:AJ,MATCH(Weekend!A18,Calendrier!A:A,0))&amp;INDEX(Calendrier!AJ:AJ,1+MATCH(Weekend!A18,Calendrier!A:A,0))&amp;INDEX(Calendrier!AJ:AJ,2+MATCH(Weekend!A18,Calendrier!A:A,0))</f>
        <v>DI 12h15</v>
      </c>
      <c r="AI18" s="190" t="str" cm="1">
        <f t="array" ref="AI18">INDEX(Calendrier!AK:AK,MATCH(Weekend!A18,Calendrier!A:A,0))&amp;INDEX(Calendrier!AK:AK,1+MATCH(Weekend!A18,Calendrier!A:A,0))&amp;INDEX(Calendrier!AK:AK,2+MATCH(Weekend!A18,Calendrier!A:A,0))</f>
        <v>Sp Brussels F - 9</v>
      </c>
      <c r="AJ18" s="193" t="str">
        <f t="shared" si="10"/>
        <v/>
      </c>
      <c r="AK18" s="76" t="str" cm="1">
        <f t="array" ref="AK18">INDEX(Calendrier!AM:AM,MATCH(Weekend!A18,Calendrier!A:A,0))&amp;INDEX(Calendrier!AM:AM,1+MATCH(Weekend!A18,Calendrier!A:A,0))&amp;INDEX(Calendrier!AM:AM,2+MATCH(Weekend!A18,Calendrier!A:A,0))</f>
        <v>DI 9h45</v>
      </c>
      <c r="AL18" s="190" t="str" cm="1">
        <f t="array" ref="AL18">INDEX(Calendrier!AN:AN,MATCH(Weekend!A18,Calendrier!A:A,0))&amp;INDEX(Calendrier!AN:AN,1+MATCH(Weekend!A18,Calendrier!A:A,0))&amp;INDEX(Calendrier!AN:AN,2+MATCH(Weekend!A18,Calendrier!A:A,0))</f>
        <v>Perwez B - 10</v>
      </c>
      <c r="AM18" s="113"/>
      <c r="AN18" s="76" t="str" cm="1">
        <f t="array" ref="AN18">INDEX(Calendrier!AP:AP,MATCH(Weekend!A18,Calendrier!A:A,0))&amp;INDEX(Calendrier!AP:AP,1+MATCH(Weekend!A18,Calendrier!A:A,0))&amp;INDEX(Calendrier!AP:AP,2+MATCH(Weekend!A18,Calendrier!A:A,0))</f>
        <v>DI 9h45</v>
      </c>
      <c r="AO18" s="112" t="str" cm="1">
        <f t="array" ref="AO18">INDEX(Calendrier!AQ:AQ,MATCH(Weekend!A18,Calendrier!A:A,0))&amp;INDEX(Calendrier!AQ:AQ,1+MATCH(Weekend!A18,Calendrier!A:A,0))&amp;INDEX(Calendrier!AQ:AQ,2+MATCH(Weekend!A18,Calendrier!A:A,0))</f>
        <v>P3 - Phénix K.</v>
      </c>
      <c r="AP18" s="113"/>
      <c r="AQ18" s="76" t="str" cm="1">
        <f t="array" ref="AQ18">INDEX(Calendrier!AS:AS,MATCH(Weekend!A18,Calendrier!A:A,0))&amp;INDEX(Calendrier!AS:AS,1+MATCH(Weekend!A18,Calendrier!A:A,0))&amp;INDEX(Calendrier!AS:AS,2+MATCH(Weekend!A18,Calendrier!A:A,0))</f>
        <v>SA 12h45</v>
      </c>
      <c r="AR18" s="112" t="str" cm="1">
        <f t="array" ref="AR18">INDEX(Calendrier!AT:AT,MATCH(Weekend!A18,Calendrier!A:A,0))&amp;INDEX(Calendrier!AT:AT,1+MATCH(Weekend!A18,Calendrier!A:A,0))&amp;INDEX(Calendrier!AT:AT,2+MATCH(Weekend!A18,Calendrier!A:A,0))</f>
        <v>Tubize - P4</v>
      </c>
      <c r="AS18" s="9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15.75" hidden="1" customHeight="1" thickBot="1" x14ac:dyDescent="0.35">
      <c r="A19" s="3" t="s">
        <v>154</v>
      </c>
      <c r="B19" s="400">
        <v>45266</v>
      </c>
      <c r="C19" s="71" t="str" cm="1">
        <f t="array" ref="C19">INDEX(Calendrier!E:E,MATCH(Weekend!A19,Calendrier!A:A,0))&amp;INDEX(Calendrier!E:E,1+MATCH(Weekend!A19,Calendrier!A:A,0))&amp;INDEX(Calendrier!E:E,2+MATCH(Weekend!A19,Calendrier!A:A,0))</f>
        <v/>
      </c>
      <c r="D19" s="216" t="str" cm="1">
        <f t="array" ref="D19">INDEX(Calendrier!F:F,MATCH(Weekend!A19,Calendrier!A:A,0))&amp;INDEX(Calendrier!F:F,1+MATCH(Weekend!A19,Calendrier!A:A,0))&amp;INDEX(Calendrier!F:F,2+MATCH(Weekend!A19,Calendrier!A:A,0))</f>
        <v/>
      </c>
      <c r="E19" s="65"/>
      <c r="F19" s="71"/>
      <c r="G19" s="72"/>
      <c r="H19" s="65"/>
      <c r="I19" s="71"/>
      <c r="J19" s="72"/>
      <c r="K19" s="65"/>
      <c r="L19" s="76"/>
      <c r="M19" s="77"/>
      <c r="N19" s="65"/>
      <c r="O19" s="76"/>
      <c r="P19" s="77"/>
      <c r="Q19" s="65"/>
      <c r="R19" s="192"/>
      <c r="S19" s="17"/>
      <c r="T19" s="2"/>
      <c r="U19" s="2"/>
      <c r="V19" s="2"/>
      <c r="W19" s="17"/>
      <c r="X19" s="84"/>
      <c r="Y19" s="76"/>
      <c r="Z19" s="77"/>
      <c r="AA19" s="65"/>
      <c r="AB19" s="76"/>
      <c r="AC19" s="77"/>
      <c r="AD19" s="65"/>
      <c r="AE19" s="76" t="str" cm="1">
        <f t="array" ref="AE19">INDEX(Calendrier!AG:AG,MATCH(Weekend!A19,Calendrier!A:A,0))&amp;INDEX(Calendrier!AG:AG,1+MATCH(Weekend!A19,Calendrier!A:A,0))&amp;INDEX(Calendrier!AG:AG,2+MATCH(Weekend!A19,Calendrier!A:A,0))</f>
        <v/>
      </c>
      <c r="AF19" s="77" t="str" cm="1">
        <f t="array" ref="AF19">INDEX(Calendrier!AH:AH,MATCH(Weekend!A19,Calendrier!A:A,0))&amp;INDEX(Calendrier!AH:AH,1+MATCH(Weekend!A19,Calendrier!A:A,0))&amp;INDEX(Calendrier!AH:AH,2+MATCH(Weekend!A19,Calendrier!A:A,0))</f>
        <v/>
      </c>
      <c r="AG19" s="65"/>
      <c r="AH19" s="189"/>
      <c r="AI19" s="190"/>
      <c r="AJ19" s="193"/>
      <c r="AK19" s="76"/>
      <c r="AL19" s="190"/>
      <c r="AM19" s="113"/>
      <c r="AN19" s="76"/>
      <c r="AO19" s="112"/>
      <c r="AP19" s="113"/>
      <c r="AQ19" s="76"/>
      <c r="AR19" s="112"/>
      <c r="AS19" s="9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15" thickBot="1" x14ac:dyDescent="0.35">
      <c r="A20" s="3">
        <v>15</v>
      </c>
      <c r="B20" s="68" t="s">
        <v>255</v>
      </c>
      <c r="C20" s="71" t="str" cm="1">
        <f t="array" ref="C20">INDEX(Calendrier!E:E,MATCH(Weekend!A20,Calendrier!A:A,0))&amp;INDEX(Calendrier!E:E,1+MATCH(Weekend!A20,Calendrier!A:A,0))&amp;INDEX(Calendrier!E:E,2+MATCH(Weekend!A20,Calendrier!A:A,0))</f>
        <v/>
      </c>
      <c r="D20" s="216" t="str" cm="1">
        <f t="array" ref="D20">INDEX(Calendrier!F:F,MATCH(Weekend!A20,Calendrier!A:A,0))&amp;INDEX(Calendrier!F:F,1+MATCH(Weekend!A20,Calendrier!A:A,0))&amp;INDEX(Calendrier!F:F,2+MATCH(Weekend!A20,Calendrier!A:A,0))</f>
        <v/>
      </c>
      <c r="E20" s="65" t="str">
        <f t="shared" si="15"/>
        <v/>
      </c>
      <c r="F20" s="71" t="str" cm="1">
        <f t="array" ref="F20">INDEX(Calendrier!H:H,MATCH(Weekend!A20,Calendrier!A:A,0))&amp;INDEX(Calendrier!H:H,1+MATCH(Weekend!A20,Calendrier!A:A,0))&amp;INDEX(Calendrier!H:H,2+MATCH(Weekend!A20,Calendrier!A:A,0))</f>
        <v/>
      </c>
      <c r="G20" s="72" t="str" cm="1">
        <f t="array" ref="G20">INDEX(Calendrier!I:I,MATCH(Weekend!A20,Calendrier!A:A,0))&amp;INDEX(Calendrier!I:I,1+MATCH(Weekend!A20,Calendrier!A:A,0))&amp;INDEX(Calendrier!I:I,2+MATCH(Weekend!A20,Calendrier!A:A,0))</f>
        <v/>
      </c>
      <c r="H20" s="65" t="str">
        <f t="shared" si="3"/>
        <v/>
      </c>
      <c r="I20" s="71" t="str" cm="1">
        <f t="array" ref="I20">INDEX(Calendrier!K:K,MATCH(Weekend!A20,Calendrier!A:A,0))&amp;INDEX(Calendrier!K:K,1+MATCH(Weekend!A20,Calendrier!A:A,0))&amp;INDEX(Calendrier!K:K,2+MATCH(Weekend!A20,Calendrier!A:A,0))</f>
        <v/>
      </c>
      <c r="J20" s="72" t="str" cm="1">
        <f t="array" ref="J20">INDEX(Calendrier!L:L,MATCH(Weekend!A20,Calendrier!A:A,0))&amp;INDEX(Calendrier!L:L,1+MATCH(Weekend!A20,Calendrier!A:A,0))&amp;INDEX(Calendrier!L:L,2+MATCH(Weekend!A20,Calendrier!A:A,0))</f>
        <v/>
      </c>
      <c r="K20" s="65" t="str">
        <f t="shared" si="4"/>
        <v/>
      </c>
      <c r="L20" s="76" t="str" cm="1">
        <f t="array" ref="L20">INDEX(Calendrier!N:N,MATCH(Weekend!A20,Calendrier!A:A,0))&amp;INDEX(Calendrier!N:N,1+MATCH(Weekend!A20,Calendrier!A:A,0))&amp;INDEX(Calendrier!N:N,2+MATCH(Weekend!A20,Calendrier!A:A,0))</f>
        <v>VE 20h15</v>
      </c>
      <c r="M20" s="77" t="str" cm="1">
        <f t="array" ref="M20">INDEX(Calendrier!O:O,MATCH(Weekend!A20,Calendrier!A:A,0))&amp;INDEX(Calendrier!O:O,1+MATCH(Weekend!A20,Calendrier!A:A,0))&amp;INDEX(Calendrier!O:O,2+MATCH(Weekend!A20,Calendrier!A:A,0))</f>
        <v>5 - Nivelles</v>
      </c>
      <c r="N20" s="65">
        <f t="shared" si="11"/>
        <v>1</v>
      </c>
      <c r="O20" s="76" t="str" cm="1">
        <f t="array" ref="O20">INDEX(Calendrier!Q:Q,MATCH(Weekend!A20,Calendrier!A:A,0))&amp;INDEX(Calendrier!Q:Q,1+MATCH(Weekend!A20,Calendrier!A:A,0))&amp;INDEX(Calendrier!Q:Q,2+MATCH(Weekend!A20,Calendrier!A:A,0))</f>
        <v>VE 20h15</v>
      </c>
      <c r="P20" s="77" t="str" cm="1">
        <f t="array" ref="P20">INDEX(Calendrier!R:R,MATCH(Weekend!A20,Calendrier!A:A,0))&amp;INDEX(Calendrier!R:R,1+MATCH(Weekend!A20,Calendrier!A:A,0))&amp;INDEX(Calendrier!R:R,2+MATCH(Weekend!A20,Calendrier!A:A,0))</f>
        <v>4 - Lesse &amp; Lhomme A</v>
      </c>
      <c r="Q20" s="65">
        <f t="shared" si="12"/>
        <v>3</v>
      </c>
      <c r="R20" s="192">
        <f t="shared" si="5"/>
        <v>2</v>
      </c>
      <c r="S20" s="17">
        <f t="shared" si="13"/>
        <v>2</v>
      </c>
      <c r="T20" s="2">
        <f t="shared" si="6"/>
        <v>4</v>
      </c>
      <c r="U20" s="2"/>
      <c r="V20" s="2"/>
      <c r="W20" s="17">
        <f t="shared" si="14"/>
        <v>1</v>
      </c>
      <c r="X20" s="84">
        <f t="shared" si="1"/>
        <v>0</v>
      </c>
      <c r="Y20" s="76" t="str" cm="1">
        <f t="array" ref="Y20">INDEX(Calendrier!AA:AA,MATCH(Weekend!A20,Calendrier!A:A,0))&amp;INDEX(Calendrier!AA:AA,1+MATCH(Weekend!A20,Calendrier!A:A,0))&amp;INDEX(Calendrier!AA:AA,2+MATCH(Weekend!A20,Calendrier!A:A,0))</f>
        <v>VE 20h15</v>
      </c>
      <c r="Z20" s="77" t="str" cm="1">
        <f t="array" ref="Z20">INDEX(Calendrier!AB:AB,MATCH(Weekend!A20,Calendrier!A:A,0))&amp;INDEX(Calendrier!AB:AB,1+MATCH(Weekend!A20,Calendrier!A:A,0))&amp;INDEX(Calendrier!AB:AB,2+MATCH(Weekend!A20,Calendrier!A:A,0))</f>
        <v>6 - BEVC</v>
      </c>
      <c r="AA20" s="65">
        <f t="shared" si="7"/>
        <v>3</v>
      </c>
      <c r="AB20" s="76" t="str" cm="1">
        <f t="array" ref="AB20">INDEX(Calendrier!AD:AD,MATCH(Weekend!A20,Calendrier!A:A,0))&amp;INDEX(Calendrier!AD:AD,1+MATCH(Weekend!A20,Calendrier!A:A,0))&amp;INDEX(Calendrier!AD:AD,2+MATCH(Weekend!A20,Calendrier!A:A,0))</f>
        <v>DI 8h45</v>
      </c>
      <c r="AC20" s="77" t="str" cm="1">
        <f t="array" ref="AC20">INDEX(Calendrier!AE:AE,MATCH(Weekend!A20,Calendrier!A:A,0))&amp;INDEX(Calendrier!AE:AE,1+MATCH(Weekend!A20,Calendrier!A:A,0))&amp;INDEX(Calendrier!AE:AE,2+MATCH(Weekend!A20,Calendrier!A:A,0))</f>
        <v>7 - Ancienne</v>
      </c>
      <c r="AD20" s="65">
        <f t="shared" si="8"/>
        <v>1</v>
      </c>
      <c r="AE20" s="76" t="str" cm="1">
        <f t="array" ref="AE20">INDEX(Calendrier!AG:AG,MATCH(Weekend!A20,Calendrier!A:A,0))&amp;INDEX(Calendrier!AG:AG,1+MATCH(Weekend!A20,Calendrier!A:A,0))&amp;INDEX(Calendrier!AG:AG,2+MATCH(Weekend!A20,Calendrier!A:A,0))</f>
        <v>DI 8h45</v>
      </c>
      <c r="AF20" s="77" t="str" cm="1">
        <f t="array" ref="AF20">INDEX(Calendrier!AH:AH,MATCH(Weekend!A20,Calendrier!A:A,0))&amp;INDEX(Calendrier!AH:AH,1+MATCH(Weekend!A20,Calendrier!A:A,0))&amp;INDEX(Calendrier!AH:AH,2+MATCH(Weekend!A20,Calendrier!A:A,0))</f>
        <v>8 - Uccle</v>
      </c>
      <c r="AG20" s="65">
        <f t="shared" si="9"/>
        <v>2</v>
      </c>
      <c r="AH20" s="189" t="str" cm="1">
        <f t="array" ref="AH20">INDEX(Calendrier!AJ:AJ,MATCH(Weekend!A20,Calendrier!A:A,0))&amp;INDEX(Calendrier!AJ:AJ,1+MATCH(Weekend!A20,Calendrier!A:A,0))&amp;INDEX(Calendrier!AJ:AJ,2+MATCH(Weekend!A20,Calendrier!A:A,0))</f>
        <v>VE 20h15</v>
      </c>
      <c r="AI20" s="190" t="str" cm="1">
        <f t="array" ref="AI20">INDEX(Calendrier!AK:AK,MATCH(Weekend!A20,Calendrier!A:A,0))&amp;INDEX(Calendrier!AK:AK,1+MATCH(Weekend!A20,Calendrier!A:A,0))&amp;INDEX(Calendrier!AK:AK,2+MATCH(Weekend!A20,Calendrier!A:A,0))</f>
        <v>9 - Sp Brussels E</v>
      </c>
      <c r="AJ20" s="193" t="str">
        <f t="shared" si="10"/>
        <v/>
      </c>
      <c r="AK20" s="76" t="str" cm="1">
        <f t="array" ref="AK20">INDEX(Calendrier!AM:AM,MATCH(Weekend!A20,Calendrier!A:A,0))&amp;INDEX(Calendrier!AM:AM,1+MATCH(Weekend!A20,Calendrier!A:A,0))&amp;INDEX(Calendrier!AM:AM,2+MATCH(Weekend!A20,Calendrier!A:A,0))</f>
        <v>DI 8h45</v>
      </c>
      <c r="AL20" s="190" t="str" cm="1">
        <f t="array" ref="AL20">INDEX(Calendrier!AN:AN,MATCH(Weekend!A20,Calendrier!A:A,0))&amp;INDEX(Calendrier!AN:AN,1+MATCH(Weekend!A20,Calendrier!A:A,0))&amp;INDEX(Calendrier!AN:AN,2+MATCH(Weekend!A20,Calendrier!A:A,0))</f>
        <v>10 - BEVC</v>
      </c>
      <c r="AM20" s="113"/>
      <c r="AN20" s="76" t="str" cm="1">
        <f t="array" ref="AN20">INDEX(Calendrier!AP:AP,MATCH(Weekend!A20,Calendrier!A:A,0))&amp;INDEX(Calendrier!AP:AP,1+MATCH(Weekend!A20,Calendrier!A:A,0))&amp;INDEX(Calendrier!AP:AP,2+MATCH(Weekend!A20,Calendrier!A:A,0))</f>
        <v>DI 9h45</v>
      </c>
      <c r="AO20" s="112" t="str" cm="1">
        <f t="array" ref="AO20">INDEX(Calendrier!AQ:AQ,MATCH(Weekend!A20,Calendrier!A:A,0))&amp;INDEX(Calendrier!AQ:AQ,1+MATCH(Weekend!A20,Calendrier!A:A,0))&amp;INDEX(Calendrier!AQ:AQ,2+MATCH(Weekend!A20,Calendrier!A:A,0))</f>
        <v>Villers - P3</v>
      </c>
      <c r="AP20" s="113"/>
      <c r="AQ20" s="76" t="str" cm="1">
        <f t="array" ref="AQ20">INDEX(Calendrier!AS:AS,MATCH(Weekend!A20,Calendrier!A:A,0))&amp;INDEX(Calendrier!AS:AS,1+MATCH(Weekend!A20,Calendrier!A:A,0))&amp;INDEX(Calendrier!AS:AS,2+MATCH(Weekend!A20,Calendrier!A:A,0))</f>
        <v>DI 8h45</v>
      </c>
      <c r="AR20" s="112" t="str" cm="1">
        <f t="array" ref="AR20">INDEX(Calendrier!AT:AT,MATCH(Weekend!A20,Calendrier!A:A,0))&amp;INDEX(Calendrier!AT:AT,1+MATCH(Weekend!A20,Calendrier!A:A,0))&amp;INDEX(Calendrier!AT:AT,2+MATCH(Weekend!A20,Calendrier!A:A,0))</f>
        <v>P4 - Nivelles</v>
      </c>
      <c r="AS20" s="9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15" thickBot="1" x14ac:dyDescent="0.35">
      <c r="A21" s="3">
        <v>16</v>
      </c>
      <c r="B21" s="68" t="s">
        <v>256</v>
      </c>
      <c r="C21" s="71" t="str" cm="1">
        <f t="array" ref="C21">INDEX(Calendrier!E:E,MATCH(Weekend!A21,Calendrier!A:A,0))&amp;INDEX(Calendrier!E:E,1+MATCH(Weekend!A21,Calendrier!A:A,0))&amp;INDEX(Calendrier!E:E,2+MATCH(Weekend!A21,Calendrier!A:A,0))</f>
        <v/>
      </c>
      <c r="D21" s="216" t="str" cm="1">
        <f t="array" ref="D21">INDEX(Calendrier!F:F,MATCH(Weekend!A21,Calendrier!A:A,0))&amp;INDEX(Calendrier!F:F,1+MATCH(Weekend!A21,Calendrier!A:A,0))&amp;INDEX(Calendrier!F:F,2+MATCH(Weekend!A21,Calendrier!A:A,0))</f>
        <v/>
      </c>
      <c r="E21" s="65" t="str">
        <f t="shared" si="15"/>
        <v/>
      </c>
      <c r="F21" s="71" t="str" cm="1">
        <f t="array" ref="F21">INDEX(Calendrier!H:H,MATCH(Weekend!A21,Calendrier!A:A,0))&amp;INDEX(Calendrier!H:H,1+MATCH(Weekend!A21,Calendrier!A:A,0))&amp;INDEX(Calendrier!H:H,2+MATCH(Weekend!A21,Calendrier!A:A,0))</f>
        <v/>
      </c>
      <c r="G21" s="72" t="str" cm="1">
        <f t="array" ref="G21">INDEX(Calendrier!I:I,MATCH(Weekend!A21,Calendrier!A:A,0))&amp;INDEX(Calendrier!I:I,1+MATCH(Weekend!A21,Calendrier!A:A,0))&amp;INDEX(Calendrier!I:I,2+MATCH(Weekend!A21,Calendrier!A:A,0))</f>
        <v/>
      </c>
      <c r="H21" s="65" t="str">
        <f t="shared" si="3"/>
        <v/>
      </c>
      <c r="I21" s="71" t="str" cm="1">
        <f t="array" ref="I21">INDEX(Calendrier!K:K,MATCH(Weekend!A21,Calendrier!A:A,0))&amp;INDEX(Calendrier!K:K,1+MATCH(Weekend!A21,Calendrier!A:A,0))&amp;INDEX(Calendrier!K:K,2+MATCH(Weekend!A21,Calendrier!A:A,0))</f>
        <v/>
      </c>
      <c r="J21" s="72" t="str" cm="1">
        <f t="array" ref="J21">INDEX(Calendrier!L:L,MATCH(Weekend!A21,Calendrier!A:A,0))&amp;INDEX(Calendrier!L:L,1+MATCH(Weekend!A21,Calendrier!A:A,0))&amp;INDEX(Calendrier!L:L,2+MATCH(Weekend!A21,Calendrier!A:A,0))</f>
        <v/>
      </c>
      <c r="K21" s="65" t="str">
        <f t="shared" si="4"/>
        <v/>
      </c>
      <c r="L21" s="76" t="str" cm="1">
        <f t="array" ref="L21">INDEX(Calendrier!N:N,MATCH(Weekend!A21,Calendrier!A:A,0))&amp;INDEX(Calendrier!N:N,1+MATCH(Weekend!A21,Calendrier!A:A,0))&amp;INDEX(Calendrier!N:N,2+MATCH(Weekend!A21,Calendrier!A:A,0))</f>
        <v/>
      </c>
      <c r="M21" s="77" t="str" cm="1">
        <f t="array" ref="M21">INDEX(Calendrier!O:O,MATCH(Weekend!A21,Calendrier!A:A,0))&amp;INDEX(Calendrier!O:O,1+MATCH(Weekend!A21,Calendrier!A:A,0))&amp;INDEX(Calendrier!O:O,2+MATCH(Weekend!A21,Calendrier!A:A,0))</f>
        <v/>
      </c>
      <c r="N21" s="65" t="str">
        <f t="shared" si="11"/>
        <v/>
      </c>
      <c r="O21" s="76" t="str" cm="1">
        <f t="array" ref="O21">INDEX(Calendrier!Q:Q,MATCH(Weekend!A21,Calendrier!A:A,0))&amp;INDEX(Calendrier!Q:Q,1+MATCH(Weekend!A21,Calendrier!A:A,0))&amp;INDEX(Calendrier!Q:Q,2+MATCH(Weekend!A21,Calendrier!A:A,0))</f>
        <v/>
      </c>
      <c r="P21" s="77" t="str" cm="1">
        <f t="array" ref="P21">INDEX(Calendrier!R:R,MATCH(Weekend!A21,Calendrier!A:A,0))&amp;INDEX(Calendrier!R:R,1+MATCH(Weekend!A21,Calendrier!A:A,0))&amp;INDEX(Calendrier!R:R,2+MATCH(Weekend!A21,Calendrier!A:A,0))</f>
        <v/>
      </c>
      <c r="Q21" s="65" t="str">
        <f t="shared" si="12"/>
        <v/>
      </c>
      <c r="R21" s="192">
        <f t="shared" si="5"/>
        <v>0</v>
      </c>
      <c r="S21" s="17">
        <f t="shared" si="13"/>
        <v>0</v>
      </c>
      <c r="T21" s="2">
        <f t="shared" si="6"/>
        <v>0</v>
      </c>
      <c r="U21" s="2"/>
      <c r="V21" s="2"/>
      <c r="W21" s="17">
        <f t="shared" si="14"/>
        <v>0</v>
      </c>
      <c r="X21" s="84">
        <f t="shared" si="1"/>
        <v>0</v>
      </c>
      <c r="Y21" s="76" t="str" cm="1">
        <f t="array" ref="Y21">INDEX(Calendrier!AA:AA,MATCH(Weekend!A21,Calendrier!A:A,0))&amp;INDEX(Calendrier!AA:AA,1+MATCH(Weekend!A21,Calendrier!A:A,0))&amp;INDEX(Calendrier!AA:AA,2+MATCH(Weekend!A21,Calendrier!A:A,0))</f>
        <v/>
      </c>
      <c r="Z21" s="77" t="str" cm="1">
        <f t="array" ref="Z21">INDEX(Calendrier!AB:AB,MATCH(Weekend!A21,Calendrier!A:A,0))&amp;INDEX(Calendrier!AB:AB,1+MATCH(Weekend!A21,Calendrier!A:A,0))&amp;INDEX(Calendrier!AB:AB,2+MATCH(Weekend!A21,Calendrier!A:A,0))</f>
        <v/>
      </c>
      <c r="AA21" s="65" t="str">
        <f t="shared" si="7"/>
        <v/>
      </c>
      <c r="AB21" s="76" t="str" cm="1">
        <f t="array" ref="AB21">INDEX(Calendrier!AD:AD,MATCH(Weekend!A21,Calendrier!A:A,0))&amp;INDEX(Calendrier!AD:AD,1+MATCH(Weekend!A21,Calendrier!A:A,0))&amp;INDEX(Calendrier!AD:AD,2+MATCH(Weekend!A21,Calendrier!A:A,0))</f>
        <v/>
      </c>
      <c r="AC21" s="77" t="str" cm="1">
        <f t="array" ref="AC21">INDEX(Calendrier!AE:AE,MATCH(Weekend!A21,Calendrier!A:A,0))&amp;INDEX(Calendrier!AE:AE,1+MATCH(Weekend!A21,Calendrier!A:A,0))&amp;INDEX(Calendrier!AE:AE,2+MATCH(Weekend!A21,Calendrier!A:A,0))</f>
        <v/>
      </c>
      <c r="AD21" s="65" t="str">
        <f t="shared" si="8"/>
        <v/>
      </c>
      <c r="AE21" s="76" t="str" cm="1">
        <f t="array" ref="AE21">INDEX(Calendrier!AG:AG,MATCH(Weekend!A21,Calendrier!A:A,0))&amp;INDEX(Calendrier!AG:AG,1+MATCH(Weekend!A21,Calendrier!A:A,0))&amp;INDEX(Calendrier!AG:AG,2+MATCH(Weekend!A21,Calendrier!A:A,0))</f>
        <v/>
      </c>
      <c r="AF21" s="77" t="str" cm="1">
        <f t="array" ref="AF21">INDEX(Calendrier!AH:AH,MATCH(Weekend!A21,Calendrier!A:A,0))&amp;INDEX(Calendrier!AH:AH,1+MATCH(Weekend!A21,Calendrier!A:A,0))&amp;INDEX(Calendrier!AH:AH,2+MATCH(Weekend!A21,Calendrier!A:A,0))</f>
        <v/>
      </c>
      <c r="AG21" s="65" t="str">
        <f t="shared" si="9"/>
        <v/>
      </c>
      <c r="AH21" s="189" t="str" cm="1">
        <f t="array" ref="AH21">INDEX(Calendrier!AJ:AJ,MATCH(Weekend!A21,Calendrier!A:A,0))&amp;INDEX(Calendrier!AJ:AJ,1+MATCH(Weekend!A21,Calendrier!A:A,0))&amp;INDEX(Calendrier!AJ:AJ,2+MATCH(Weekend!A21,Calendrier!A:A,0))</f>
        <v/>
      </c>
      <c r="AI21" s="190" t="str" cm="1">
        <f t="array" ref="AI21">INDEX(Calendrier!AK:AK,MATCH(Weekend!A21,Calendrier!A:A,0))&amp;INDEX(Calendrier!AK:AK,1+MATCH(Weekend!A21,Calendrier!A:A,0))&amp;INDEX(Calendrier!AK:AK,2+MATCH(Weekend!A21,Calendrier!A:A,0))</f>
        <v/>
      </c>
      <c r="AJ21" s="193" t="str">
        <f t="shared" si="10"/>
        <v/>
      </c>
      <c r="AK21" s="76" t="str" cm="1">
        <f t="array" ref="AK21">INDEX(Calendrier!AM:AM,MATCH(Weekend!A21,Calendrier!A:A,0))&amp;INDEX(Calendrier!AM:AM,1+MATCH(Weekend!A21,Calendrier!A:A,0))&amp;INDEX(Calendrier!AM:AM,2+MATCH(Weekend!A21,Calendrier!A:A,0))</f>
        <v/>
      </c>
      <c r="AL21" s="190" t="str" cm="1">
        <f t="array" ref="AL21">INDEX(Calendrier!AN:AN,MATCH(Weekend!A21,Calendrier!A:A,0))&amp;INDEX(Calendrier!AN:AN,1+MATCH(Weekend!A21,Calendrier!A:A,0))&amp;INDEX(Calendrier!AN:AN,2+MATCH(Weekend!A21,Calendrier!A:A,0))</f>
        <v/>
      </c>
      <c r="AM21" s="113"/>
      <c r="AN21" s="76" t="str" cm="1">
        <f t="array" ref="AN21">INDEX(Calendrier!AP:AP,MATCH(Weekend!A21,Calendrier!A:A,0))&amp;INDEX(Calendrier!AP:AP,1+MATCH(Weekend!A21,Calendrier!A:A,0))&amp;INDEX(Calendrier!AP:AP,2+MATCH(Weekend!A21,Calendrier!A:A,0))</f>
        <v/>
      </c>
      <c r="AO21" s="112" t="str" cm="1">
        <f t="array" ref="AO21">INDEX(Calendrier!AQ:AQ,MATCH(Weekend!A21,Calendrier!A:A,0))&amp;INDEX(Calendrier!AQ:AQ,1+MATCH(Weekend!A21,Calendrier!A:A,0))&amp;INDEX(Calendrier!AQ:AQ,2+MATCH(Weekend!A21,Calendrier!A:A,0))</f>
        <v/>
      </c>
      <c r="AP21" s="113"/>
      <c r="AQ21" s="76" t="str" cm="1">
        <f t="array" ref="AQ21">INDEX(Calendrier!AS:AS,MATCH(Weekend!A21,Calendrier!A:A,0))&amp;INDEX(Calendrier!AS:AS,1+MATCH(Weekend!A21,Calendrier!A:A,0))&amp;INDEX(Calendrier!AS:AS,2+MATCH(Weekend!A21,Calendrier!A:A,0))</f>
        <v/>
      </c>
      <c r="AR21" s="112" t="str" cm="1">
        <f t="array" ref="AR21">INDEX(Calendrier!AT:AT,MATCH(Weekend!A21,Calendrier!A:A,0))&amp;INDEX(Calendrier!AT:AT,1+MATCH(Weekend!A21,Calendrier!A:A,0))&amp;INDEX(Calendrier!AT:AT,2+MATCH(Weekend!A21,Calendrier!A:A,0))</f>
        <v/>
      </c>
      <c r="AS21" s="9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ht="15" hidden="1" thickBot="1" x14ac:dyDescent="0.35">
      <c r="A22" s="3" t="s">
        <v>155</v>
      </c>
      <c r="B22" s="399">
        <v>45280</v>
      </c>
      <c r="C22" s="71" t="str" cm="1">
        <f t="array" ref="C22">INDEX(Calendrier!E:E,MATCH(Weekend!A22,Calendrier!A:A,0))&amp;INDEX(Calendrier!E:E,1+MATCH(Weekend!A22,Calendrier!A:A,0))&amp;INDEX(Calendrier!E:E,2+MATCH(Weekend!A22,Calendrier!A:A,0))</f>
        <v/>
      </c>
      <c r="D22" s="216" t="str" cm="1">
        <f t="array" ref="D22">INDEX(Calendrier!F:F,MATCH(Weekend!A22,Calendrier!A:A,0))&amp;INDEX(Calendrier!F:F,1+MATCH(Weekend!A22,Calendrier!A:A,0))&amp;INDEX(Calendrier!F:F,2+MATCH(Weekend!A22,Calendrier!A:A,0))</f>
        <v/>
      </c>
      <c r="E22" s="65"/>
      <c r="F22" s="71"/>
      <c r="G22" s="72"/>
      <c r="H22" s="65"/>
      <c r="I22" s="71"/>
      <c r="J22" s="72"/>
      <c r="K22" s="65"/>
      <c r="L22" s="76"/>
      <c r="M22" s="77"/>
      <c r="N22" s="65"/>
      <c r="O22" s="76"/>
      <c r="P22" s="77"/>
      <c r="Q22" s="65"/>
      <c r="R22" s="192"/>
      <c r="S22" s="17"/>
      <c r="T22" s="2"/>
      <c r="U22" s="2"/>
      <c r="V22" s="2"/>
      <c r="W22" s="17"/>
      <c r="X22" s="84"/>
      <c r="Y22" s="76"/>
      <c r="Z22" s="77"/>
      <c r="AA22" s="65"/>
      <c r="AB22" s="76"/>
      <c r="AC22" s="77"/>
      <c r="AD22" s="65"/>
      <c r="AE22" s="76" t="str" cm="1">
        <f t="array" ref="AE22">INDEX(Calendrier!AG:AG,MATCH(Weekend!A22,Calendrier!A:A,0))&amp;INDEX(Calendrier!AG:AG,1+MATCH(Weekend!A22,Calendrier!A:A,0))&amp;INDEX(Calendrier!AG:AG,2+MATCH(Weekend!A22,Calendrier!A:A,0))</f>
        <v/>
      </c>
      <c r="AF22" s="77" t="str" cm="1">
        <f t="array" ref="AF22">INDEX(Calendrier!AH:AH,MATCH(Weekend!A22,Calendrier!A:A,0))&amp;INDEX(Calendrier!AH:AH,1+MATCH(Weekend!A22,Calendrier!A:A,0))&amp;INDEX(Calendrier!AH:AH,2+MATCH(Weekend!A22,Calendrier!A:A,0))</f>
        <v/>
      </c>
      <c r="AG22" s="65"/>
      <c r="AH22" s="189"/>
      <c r="AI22" s="190"/>
      <c r="AJ22" s="193"/>
      <c r="AK22" s="76"/>
      <c r="AL22" s="190"/>
      <c r="AM22" s="113"/>
      <c r="AN22" s="76"/>
      <c r="AO22" s="112"/>
      <c r="AP22" s="113"/>
      <c r="AQ22" s="76"/>
      <c r="AR22" s="112"/>
      <c r="AS22" s="9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ht="15" thickBot="1" x14ac:dyDescent="0.35">
      <c r="A23" s="3">
        <v>17</v>
      </c>
      <c r="B23" s="68" t="s">
        <v>257</v>
      </c>
      <c r="C23" s="71" t="str" cm="1">
        <f t="array" ref="C23">INDEX(Calendrier!E:E,MATCH(Weekend!A23,Calendrier!A:A,0))&amp;INDEX(Calendrier!E:E,1+MATCH(Weekend!A23,Calendrier!A:A,0))&amp;INDEX(Calendrier!E:E,2+MATCH(Weekend!A23,Calendrier!A:A,0))</f>
        <v/>
      </c>
      <c r="D23" s="216" t="str" cm="1">
        <f t="array" ref="D23">INDEX(Calendrier!F:F,MATCH(Weekend!A23,Calendrier!A:A,0))&amp;INDEX(Calendrier!F:F,1+MATCH(Weekend!A23,Calendrier!A:A,0))&amp;INDEX(Calendrier!F:F,2+MATCH(Weekend!A23,Calendrier!A:A,0))</f>
        <v/>
      </c>
      <c r="E23" s="65" t="str">
        <f t="shared" si="15"/>
        <v/>
      </c>
      <c r="F23" s="71" t="str" cm="1">
        <f t="array" ref="F23">INDEX(Calendrier!H:H,MATCH(Weekend!A23,Calendrier!A:A,0))&amp;INDEX(Calendrier!H:H,1+MATCH(Weekend!A23,Calendrier!A:A,0))&amp;INDEX(Calendrier!H:H,2+MATCH(Weekend!A23,Calendrier!A:A,0))</f>
        <v/>
      </c>
      <c r="G23" s="72" t="str" cm="1">
        <f t="array" ref="G23">INDEX(Calendrier!I:I,MATCH(Weekend!A23,Calendrier!A:A,0))&amp;INDEX(Calendrier!I:I,1+MATCH(Weekend!A23,Calendrier!A:A,0))&amp;INDEX(Calendrier!I:I,2+MATCH(Weekend!A23,Calendrier!A:A,0))</f>
        <v/>
      </c>
      <c r="H23" s="65" t="str">
        <f t="shared" si="3"/>
        <v/>
      </c>
      <c r="I23" s="71" t="str" cm="1">
        <f t="array" ref="I23">INDEX(Calendrier!K:K,MATCH(Weekend!A23,Calendrier!A:A,0))&amp;INDEX(Calendrier!K:K,1+MATCH(Weekend!A23,Calendrier!A:A,0))&amp;INDEX(Calendrier!K:K,2+MATCH(Weekend!A23,Calendrier!A:A,0))</f>
        <v/>
      </c>
      <c r="J23" s="72" t="str" cm="1">
        <f t="array" ref="J23">INDEX(Calendrier!L:L,MATCH(Weekend!A23,Calendrier!A:A,0))&amp;INDEX(Calendrier!L:L,1+MATCH(Weekend!A23,Calendrier!A:A,0))&amp;INDEX(Calendrier!L:L,2+MATCH(Weekend!A23,Calendrier!A:A,0))</f>
        <v/>
      </c>
      <c r="K23" s="65" t="str">
        <f t="shared" si="4"/>
        <v/>
      </c>
      <c r="L23" s="76" t="str" cm="1">
        <f t="array" ref="L23">INDEX(Calendrier!N:N,MATCH(Weekend!A23,Calendrier!A:A,0))&amp;INDEX(Calendrier!N:N,1+MATCH(Weekend!A23,Calendrier!A:A,0))&amp;INDEX(Calendrier!N:N,2+MATCH(Weekend!A23,Calendrier!A:A,0))</f>
        <v/>
      </c>
      <c r="M23" s="77" t="str" cm="1">
        <f t="array" ref="M23">INDEX(Calendrier!O:O,MATCH(Weekend!A23,Calendrier!A:A,0))&amp;INDEX(Calendrier!O:O,1+MATCH(Weekend!A23,Calendrier!A:A,0))&amp;INDEX(Calendrier!O:O,2+MATCH(Weekend!A23,Calendrier!A:A,0))</f>
        <v/>
      </c>
      <c r="N23" s="65" t="str">
        <f t="shared" si="11"/>
        <v/>
      </c>
      <c r="O23" s="76" t="str" cm="1">
        <f t="array" ref="O23">INDEX(Calendrier!Q:Q,MATCH(Weekend!A23,Calendrier!A:A,0))&amp;INDEX(Calendrier!Q:Q,1+MATCH(Weekend!A23,Calendrier!A:A,0))&amp;INDEX(Calendrier!Q:Q,2+MATCH(Weekend!A23,Calendrier!A:A,0))</f>
        <v/>
      </c>
      <c r="P23" s="77" t="str" cm="1">
        <f t="array" ref="P23">INDEX(Calendrier!R:R,MATCH(Weekend!A23,Calendrier!A:A,0))&amp;INDEX(Calendrier!R:R,1+MATCH(Weekend!A23,Calendrier!A:A,0))&amp;INDEX(Calendrier!R:R,2+MATCH(Weekend!A23,Calendrier!A:A,0))</f>
        <v/>
      </c>
      <c r="Q23" s="65" t="str">
        <f t="shared" si="12"/>
        <v/>
      </c>
      <c r="R23" s="192">
        <f t="shared" si="5"/>
        <v>0</v>
      </c>
      <c r="S23" s="17">
        <f t="shared" si="13"/>
        <v>0</v>
      </c>
      <c r="T23" s="2">
        <f t="shared" si="6"/>
        <v>0</v>
      </c>
      <c r="U23" s="2"/>
      <c r="V23" s="2"/>
      <c r="W23" s="17">
        <f t="shared" si="14"/>
        <v>0</v>
      </c>
      <c r="X23" s="84">
        <f t="shared" si="1"/>
        <v>0</v>
      </c>
      <c r="Y23" s="76" t="str" cm="1">
        <f t="array" ref="Y23">INDEX(Calendrier!AA:AA,MATCH(Weekend!A23,Calendrier!A:A,0))&amp;INDEX(Calendrier!AA:AA,1+MATCH(Weekend!A23,Calendrier!A:A,0))&amp;INDEX(Calendrier!AA:AA,2+MATCH(Weekend!A23,Calendrier!A:A,0))</f>
        <v/>
      </c>
      <c r="Z23" s="77" t="str" cm="1">
        <f t="array" ref="Z23">INDEX(Calendrier!AB:AB,MATCH(Weekend!A23,Calendrier!A:A,0))&amp;INDEX(Calendrier!AB:AB,1+MATCH(Weekend!A23,Calendrier!A:A,0))&amp;INDEX(Calendrier!AB:AB,2+MATCH(Weekend!A23,Calendrier!A:A,0))</f>
        <v/>
      </c>
      <c r="AA23" s="65" t="str">
        <f t="shared" si="7"/>
        <v/>
      </c>
      <c r="AB23" s="76" t="str" cm="1">
        <f t="array" ref="AB23">INDEX(Calendrier!AD:AD,MATCH(Weekend!A23,Calendrier!A:A,0))&amp;INDEX(Calendrier!AD:AD,1+MATCH(Weekend!A23,Calendrier!A:A,0))&amp;INDEX(Calendrier!AD:AD,2+MATCH(Weekend!A23,Calendrier!A:A,0))</f>
        <v/>
      </c>
      <c r="AC23" s="77" t="str" cm="1">
        <f t="array" ref="AC23">INDEX(Calendrier!AE:AE,MATCH(Weekend!A23,Calendrier!A:A,0))&amp;INDEX(Calendrier!AE:AE,1+MATCH(Weekend!A23,Calendrier!A:A,0))&amp;INDEX(Calendrier!AE:AE,2+MATCH(Weekend!A23,Calendrier!A:A,0))</f>
        <v/>
      </c>
      <c r="AD23" s="65" t="str">
        <f t="shared" si="8"/>
        <v/>
      </c>
      <c r="AE23" s="76" t="str" cm="1">
        <f t="array" ref="AE23">INDEX(Calendrier!AG:AG,MATCH(Weekend!A23,Calendrier!A:A,0))&amp;INDEX(Calendrier!AG:AG,1+MATCH(Weekend!A23,Calendrier!A:A,0))&amp;INDEX(Calendrier!AG:AG,2+MATCH(Weekend!A23,Calendrier!A:A,0))</f>
        <v/>
      </c>
      <c r="AF23" s="77" t="str" cm="1">
        <f t="array" ref="AF23">INDEX(Calendrier!AH:AH,MATCH(Weekend!A23,Calendrier!A:A,0))&amp;INDEX(Calendrier!AH:AH,1+MATCH(Weekend!A23,Calendrier!A:A,0))&amp;INDEX(Calendrier!AH:AH,2+MATCH(Weekend!A23,Calendrier!A:A,0))</f>
        <v/>
      </c>
      <c r="AG23" s="65" t="str">
        <f t="shared" si="9"/>
        <v/>
      </c>
      <c r="AH23" s="189" t="str" cm="1">
        <f t="array" ref="AH23">INDEX(Calendrier!AJ:AJ,MATCH(Weekend!A23,Calendrier!A:A,0))&amp;INDEX(Calendrier!AJ:AJ,1+MATCH(Weekend!A23,Calendrier!A:A,0))&amp;INDEX(Calendrier!AJ:AJ,2+MATCH(Weekend!A23,Calendrier!A:A,0))</f>
        <v/>
      </c>
      <c r="AI23" s="190" t="str" cm="1">
        <f t="array" ref="AI23">INDEX(Calendrier!AK:AK,MATCH(Weekend!A23,Calendrier!A:A,0))&amp;INDEX(Calendrier!AK:AK,1+MATCH(Weekend!A23,Calendrier!A:A,0))&amp;INDEX(Calendrier!AK:AK,2+MATCH(Weekend!A23,Calendrier!A:A,0))</f>
        <v/>
      </c>
      <c r="AJ23" s="193" t="str">
        <f t="shared" si="10"/>
        <v/>
      </c>
      <c r="AK23" s="76" t="str" cm="1">
        <f t="array" ref="AK23">INDEX(Calendrier!AM:AM,MATCH(Weekend!A23,Calendrier!A:A,0))&amp;INDEX(Calendrier!AM:AM,1+MATCH(Weekend!A23,Calendrier!A:A,0))&amp;INDEX(Calendrier!AM:AM,2+MATCH(Weekend!A23,Calendrier!A:A,0))</f>
        <v/>
      </c>
      <c r="AL23" s="190" t="str" cm="1">
        <f t="array" ref="AL23">INDEX(Calendrier!AN:AN,MATCH(Weekend!A23,Calendrier!A:A,0))&amp;INDEX(Calendrier!AN:AN,1+MATCH(Weekend!A23,Calendrier!A:A,0))&amp;INDEX(Calendrier!AN:AN,2+MATCH(Weekend!A23,Calendrier!A:A,0))</f>
        <v/>
      </c>
      <c r="AM23" s="113"/>
      <c r="AN23" s="76" t="str" cm="1">
        <f t="array" ref="AN23">INDEX(Calendrier!AP:AP,MATCH(Weekend!A23,Calendrier!A:A,0))&amp;INDEX(Calendrier!AP:AP,1+MATCH(Weekend!A23,Calendrier!A:A,0))&amp;INDEX(Calendrier!AP:AP,2+MATCH(Weekend!A23,Calendrier!A:A,0))</f>
        <v/>
      </c>
      <c r="AO23" s="112" t="str" cm="1">
        <f t="array" ref="AO23">INDEX(Calendrier!AQ:AQ,MATCH(Weekend!A23,Calendrier!A:A,0))&amp;INDEX(Calendrier!AQ:AQ,1+MATCH(Weekend!A23,Calendrier!A:A,0))&amp;INDEX(Calendrier!AQ:AQ,2+MATCH(Weekend!A23,Calendrier!A:A,0))</f>
        <v/>
      </c>
      <c r="AP23" s="113"/>
      <c r="AQ23" s="76" t="str" cm="1">
        <f t="array" ref="AQ23">INDEX(Calendrier!AS:AS,MATCH(Weekend!A23,Calendrier!A:A,0))&amp;INDEX(Calendrier!AS:AS,1+MATCH(Weekend!A23,Calendrier!A:A,0))&amp;INDEX(Calendrier!AS:AS,2+MATCH(Weekend!A23,Calendrier!A:A,0))</f>
        <v/>
      </c>
      <c r="AR23" s="112" t="str" cm="1">
        <f t="array" ref="AR23">INDEX(Calendrier!AT:AT,MATCH(Weekend!A23,Calendrier!A:A,0))&amp;INDEX(Calendrier!AT:AT,1+MATCH(Weekend!A23,Calendrier!A:A,0))&amp;INDEX(Calendrier!AT:AT,2+MATCH(Weekend!A23,Calendrier!A:A,0))</f>
        <v/>
      </c>
      <c r="AS23" s="9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ht="15.75" customHeight="1" thickBot="1" x14ac:dyDescent="0.35">
      <c r="A24" s="3">
        <v>18</v>
      </c>
      <c r="B24" s="68" t="s">
        <v>258</v>
      </c>
      <c r="C24" s="71" t="str" cm="1">
        <f t="array" ref="C24">INDEX(Calendrier!E:E,MATCH(Weekend!A24,Calendrier!A:A,0))&amp;INDEX(Calendrier!E:E,1+MATCH(Weekend!A24,Calendrier!A:A,0))&amp;INDEX(Calendrier!E:E,2+MATCH(Weekend!A24,Calendrier!A:A,0))</f>
        <v/>
      </c>
      <c r="D24" s="216" t="str" cm="1">
        <f t="array" ref="D24">INDEX(Calendrier!F:F,MATCH(Weekend!A24,Calendrier!A:A,0))&amp;INDEX(Calendrier!F:F,1+MATCH(Weekend!A24,Calendrier!A:A,0))&amp;INDEX(Calendrier!F:F,2+MATCH(Weekend!A24,Calendrier!A:A,0))</f>
        <v/>
      </c>
      <c r="E24" s="65" t="str">
        <f t="shared" si="15"/>
        <v/>
      </c>
      <c r="F24" s="71" t="str" cm="1">
        <f t="array" ref="F24">INDEX(Calendrier!H:H,MATCH(Weekend!A24,Calendrier!A:A,0))&amp;INDEX(Calendrier!H:H,1+MATCH(Weekend!A24,Calendrier!A:A,0))&amp;INDEX(Calendrier!H:H,2+MATCH(Weekend!A24,Calendrier!A:A,0))</f>
        <v/>
      </c>
      <c r="G24" s="72" t="str" cm="1">
        <f t="array" ref="G24">INDEX(Calendrier!I:I,MATCH(Weekend!A24,Calendrier!A:A,0))&amp;INDEX(Calendrier!I:I,1+MATCH(Weekend!A24,Calendrier!A:A,0))&amp;INDEX(Calendrier!I:I,2+MATCH(Weekend!A24,Calendrier!A:A,0))</f>
        <v/>
      </c>
      <c r="H24" s="65" t="str">
        <f t="shared" si="3"/>
        <v/>
      </c>
      <c r="I24" s="71" t="str" cm="1">
        <f t="array" ref="I24">INDEX(Calendrier!K:K,MATCH(Weekend!A24,Calendrier!A:A,0))&amp;INDEX(Calendrier!K:K,1+MATCH(Weekend!A24,Calendrier!A:A,0))&amp;INDEX(Calendrier!K:K,2+MATCH(Weekend!A24,Calendrier!A:A,0))</f>
        <v/>
      </c>
      <c r="J24" s="72" t="str" cm="1">
        <f t="array" ref="J24">INDEX(Calendrier!L:L,MATCH(Weekend!A24,Calendrier!A:A,0))&amp;INDEX(Calendrier!L:L,1+MATCH(Weekend!A24,Calendrier!A:A,0))&amp;INDEX(Calendrier!L:L,2+MATCH(Weekend!A24,Calendrier!A:A,0))</f>
        <v/>
      </c>
      <c r="K24" s="65" t="str">
        <f t="shared" si="4"/>
        <v/>
      </c>
      <c r="L24" s="76" t="str" cm="1">
        <f t="array" ref="L24">INDEX(Calendrier!N:N,MATCH(Weekend!A24,Calendrier!A:A,0))&amp;INDEX(Calendrier!N:N,1+MATCH(Weekend!A24,Calendrier!A:A,0))&amp;INDEX(Calendrier!N:N,2+MATCH(Weekend!A24,Calendrier!A:A,0))</f>
        <v/>
      </c>
      <c r="M24" s="77" t="str" cm="1">
        <f t="array" ref="M24">INDEX(Calendrier!O:O,MATCH(Weekend!A24,Calendrier!A:A,0))&amp;INDEX(Calendrier!O:O,1+MATCH(Weekend!A24,Calendrier!A:A,0))&amp;INDEX(Calendrier!O:O,2+MATCH(Weekend!A24,Calendrier!A:A,0))</f>
        <v/>
      </c>
      <c r="N24" s="65" t="str">
        <f t="shared" si="11"/>
        <v/>
      </c>
      <c r="O24" s="76" t="str" cm="1">
        <f t="array" ref="O24">INDEX(Calendrier!Q:Q,MATCH(Weekend!A24,Calendrier!A:A,0))&amp;INDEX(Calendrier!Q:Q,1+MATCH(Weekend!A24,Calendrier!A:A,0))&amp;INDEX(Calendrier!Q:Q,2+MATCH(Weekend!A24,Calendrier!A:A,0))</f>
        <v/>
      </c>
      <c r="P24" s="77" t="str" cm="1">
        <f t="array" ref="P24">INDEX(Calendrier!R:R,MATCH(Weekend!A24,Calendrier!A:A,0))&amp;INDEX(Calendrier!R:R,1+MATCH(Weekend!A24,Calendrier!A:A,0))&amp;INDEX(Calendrier!R:R,2+MATCH(Weekend!A24,Calendrier!A:A,0))</f>
        <v/>
      </c>
      <c r="Q24" s="65" t="str">
        <f t="shared" si="12"/>
        <v/>
      </c>
      <c r="R24" s="192">
        <f t="shared" si="5"/>
        <v>0</v>
      </c>
      <c r="S24" s="17">
        <f t="shared" si="13"/>
        <v>0</v>
      </c>
      <c r="T24" s="2">
        <f t="shared" si="6"/>
        <v>0</v>
      </c>
      <c r="U24" s="2"/>
      <c r="V24" s="2"/>
      <c r="W24" s="17">
        <f t="shared" si="14"/>
        <v>0</v>
      </c>
      <c r="X24" s="84">
        <f t="shared" si="1"/>
        <v>0</v>
      </c>
      <c r="Y24" s="76" t="str" cm="1">
        <f t="array" ref="Y24">INDEX(Calendrier!AA:AA,MATCH(Weekend!A24,Calendrier!A:A,0))&amp;INDEX(Calendrier!AA:AA,1+MATCH(Weekend!A24,Calendrier!A:A,0))&amp;INDEX(Calendrier!AA:AA,2+MATCH(Weekend!A24,Calendrier!A:A,0))</f>
        <v/>
      </c>
      <c r="Z24" s="77" t="str" cm="1">
        <f t="array" ref="Z24">INDEX(Calendrier!AB:AB,MATCH(Weekend!A24,Calendrier!A:A,0))&amp;INDEX(Calendrier!AB:AB,1+MATCH(Weekend!A24,Calendrier!A:A,0))&amp;INDEX(Calendrier!AB:AB,2+MATCH(Weekend!A24,Calendrier!A:A,0))</f>
        <v/>
      </c>
      <c r="AA24" s="65" t="str">
        <f t="shared" si="7"/>
        <v/>
      </c>
      <c r="AB24" s="76" t="str" cm="1">
        <f t="array" ref="AB24">INDEX(Calendrier!AD:AD,MATCH(Weekend!A24,Calendrier!A:A,0))&amp;INDEX(Calendrier!AD:AD,1+MATCH(Weekend!A24,Calendrier!A:A,0))&amp;INDEX(Calendrier!AD:AD,2+MATCH(Weekend!A24,Calendrier!A:A,0))</f>
        <v/>
      </c>
      <c r="AC24" s="77" t="str" cm="1">
        <f t="array" ref="AC24">INDEX(Calendrier!AE:AE,MATCH(Weekend!A24,Calendrier!A:A,0))&amp;INDEX(Calendrier!AE:AE,1+MATCH(Weekend!A24,Calendrier!A:A,0))&amp;INDEX(Calendrier!AE:AE,2+MATCH(Weekend!A24,Calendrier!A:A,0))</f>
        <v/>
      </c>
      <c r="AD24" s="65" t="str">
        <f t="shared" si="8"/>
        <v/>
      </c>
      <c r="AE24" s="76" t="str" cm="1">
        <f t="array" ref="AE24">INDEX(Calendrier!AG:AG,MATCH(Weekend!A24,Calendrier!A:A,0))&amp;INDEX(Calendrier!AG:AG,1+MATCH(Weekend!A24,Calendrier!A:A,0))&amp;INDEX(Calendrier!AG:AG,2+MATCH(Weekend!A24,Calendrier!A:A,0))</f>
        <v/>
      </c>
      <c r="AF24" s="77" t="str" cm="1">
        <f t="array" ref="AF24">INDEX(Calendrier!AH:AH,MATCH(Weekend!A24,Calendrier!A:A,0))&amp;INDEX(Calendrier!AH:AH,1+MATCH(Weekend!A24,Calendrier!A:A,0))&amp;INDEX(Calendrier!AH:AH,2+MATCH(Weekend!A24,Calendrier!A:A,0))</f>
        <v/>
      </c>
      <c r="AG24" s="65" t="str">
        <f t="shared" si="9"/>
        <v/>
      </c>
      <c r="AH24" s="189" t="str" cm="1">
        <f t="array" ref="AH24">INDEX(Calendrier!AJ:AJ,MATCH(Weekend!A24,Calendrier!A:A,0))&amp;INDEX(Calendrier!AJ:AJ,1+MATCH(Weekend!A24,Calendrier!A:A,0))&amp;INDEX(Calendrier!AJ:AJ,2+MATCH(Weekend!A24,Calendrier!A:A,0))</f>
        <v/>
      </c>
      <c r="AI24" s="190" t="str" cm="1">
        <f t="array" ref="AI24">INDEX(Calendrier!AK:AK,MATCH(Weekend!A24,Calendrier!A:A,0))&amp;INDEX(Calendrier!AK:AK,1+MATCH(Weekend!A24,Calendrier!A:A,0))&amp;INDEX(Calendrier!AK:AK,2+MATCH(Weekend!A24,Calendrier!A:A,0))</f>
        <v/>
      </c>
      <c r="AJ24" s="193" t="str">
        <f t="shared" si="10"/>
        <v/>
      </c>
      <c r="AK24" s="76" t="str" cm="1">
        <f t="array" ref="AK24">INDEX(Calendrier!AM:AM,MATCH(Weekend!A24,Calendrier!A:A,0))&amp;INDEX(Calendrier!AM:AM,1+MATCH(Weekend!A24,Calendrier!A:A,0))&amp;INDEX(Calendrier!AM:AM,2+MATCH(Weekend!A24,Calendrier!A:A,0))</f>
        <v/>
      </c>
      <c r="AL24" s="190" t="str" cm="1">
        <f t="array" ref="AL24">INDEX(Calendrier!AN:AN,MATCH(Weekend!A24,Calendrier!A:A,0))&amp;INDEX(Calendrier!AN:AN,1+MATCH(Weekend!A24,Calendrier!A:A,0))&amp;INDEX(Calendrier!AN:AN,2+MATCH(Weekend!A24,Calendrier!A:A,0))</f>
        <v/>
      </c>
      <c r="AM24" s="113"/>
      <c r="AN24" s="76" t="str" cm="1">
        <f t="array" ref="AN24">INDEX(Calendrier!AP:AP,MATCH(Weekend!A24,Calendrier!A:A,0))&amp;INDEX(Calendrier!AP:AP,1+MATCH(Weekend!A24,Calendrier!A:A,0))&amp;INDEX(Calendrier!AP:AP,2+MATCH(Weekend!A24,Calendrier!A:A,0))</f>
        <v/>
      </c>
      <c r="AO24" s="112" t="str" cm="1">
        <f t="array" ref="AO24">INDEX(Calendrier!AQ:AQ,MATCH(Weekend!A24,Calendrier!A:A,0))&amp;INDEX(Calendrier!AQ:AQ,1+MATCH(Weekend!A24,Calendrier!A:A,0))&amp;INDEX(Calendrier!AQ:AQ,2+MATCH(Weekend!A24,Calendrier!A:A,0))</f>
        <v/>
      </c>
      <c r="AP24" s="113"/>
      <c r="AQ24" s="76" t="str" cm="1">
        <f t="array" ref="AQ24">INDEX(Calendrier!AS:AS,MATCH(Weekend!A24,Calendrier!A:A,0))&amp;INDEX(Calendrier!AS:AS,1+MATCH(Weekend!A24,Calendrier!A:A,0))&amp;INDEX(Calendrier!AS:AS,2+MATCH(Weekend!A24,Calendrier!A:A,0))</f>
        <v/>
      </c>
      <c r="AR24" s="112" t="str" cm="1">
        <f t="array" ref="AR24">INDEX(Calendrier!AT:AT,MATCH(Weekend!A24,Calendrier!A:A,0))&amp;INDEX(Calendrier!AT:AT,1+MATCH(Weekend!A24,Calendrier!A:A,0))&amp;INDEX(Calendrier!AT:AT,2+MATCH(Weekend!A24,Calendrier!A:A,0))</f>
        <v/>
      </c>
      <c r="AS24" s="9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ht="15.75" customHeight="1" thickBot="1" x14ac:dyDescent="0.35">
      <c r="A25" s="3">
        <v>19</v>
      </c>
      <c r="B25" s="68" t="s">
        <v>259</v>
      </c>
      <c r="C25" s="71" t="str" cm="1">
        <f t="array" ref="C25">INDEX(Calendrier!E:E,MATCH(Weekend!A25,Calendrier!A:A,0))&amp;INDEX(Calendrier!E:E,1+MATCH(Weekend!A25,Calendrier!A:A,0))&amp;INDEX(Calendrier!E:E,2+MATCH(Weekend!A25,Calendrier!A:A,0))</f>
        <v/>
      </c>
      <c r="D25" s="216" t="str" cm="1">
        <f t="array" ref="D25">INDEX(Calendrier!F:F,MATCH(Weekend!A25,Calendrier!A:A,0))&amp;INDEX(Calendrier!F:F,1+MATCH(Weekend!A25,Calendrier!A:A,0))&amp;INDEX(Calendrier!F:F,2+MATCH(Weekend!A25,Calendrier!A:A,0))</f>
        <v/>
      </c>
      <c r="E25" s="65" t="str">
        <f t="shared" si="15"/>
        <v/>
      </c>
      <c r="F25" s="71" t="str" cm="1">
        <f t="array" ref="F25">INDEX(Calendrier!H:H,MATCH(Weekend!A25,Calendrier!A:A,0))&amp;INDEX(Calendrier!H:H,1+MATCH(Weekend!A25,Calendrier!A:A,0))&amp;INDEX(Calendrier!H:H,2+MATCH(Weekend!A25,Calendrier!A:A,0))</f>
        <v/>
      </c>
      <c r="G25" s="72" t="str" cm="1">
        <f t="array" ref="G25">INDEX(Calendrier!I:I,MATCH(Weekend!A25,Calendrier!A:A,0))&amp;INDEX(Calendrier!I:I,1+MATCH(Weekend!A25,Calendrier!A:A,0))&amp;INDEX(Calendrier!I:I,2+MATCH(Weekend!A25,Calendrier!A:A,0))</f>
        <v/>
      </c>
      <c r="H25" s="65" t="str">
        <f t="shared" si="3"/>
        <v/>
      </c>
      <c r="I25" s="71" t="str" cm="1">
        <f t="array" ref="I25">INDEX(Calendrier!K:K,MATCH(Weekend!A25,Calendrier!A:A,0))&amp;INDEX(Calendrier!K:K,1+MATCH(Weekend!A25,Calendrier!A:A,0))&amp;INDEX(Calendrier!K:K,2+MATCH(Weekend!A25,Calendrier!A:A,0))</f>
        <v/>
      </c>
      <c r="J25" s="72" t="str" cm="1">
        <f t="array" ref="J25">INDEX(Calendrier!L:L,MATCH(Weekend!A25,Calendrier!A:A,0))&amp;INDEX(Calendrier!L:L,1+MATCH(Weekend!A25,Calendrier!A:A,0))&amp;INDEX(Calendrier!L:L,2+MATCH(Weekend!A25,Calendrier!A:A,0))</f>
        <v/>
      </c>
      <c r="K25" s="65" t="str">
        <f t="shared" si="4"/>
        <v/>
      </c>
      <c r="L25" s="76" t="str" cm="1">
        <f t="array" ref="L25">INDEX(Calendrier!N:N,MATCH(Weekend!A25,Calendrier!A:A,0))&amp;INDEX(Calendrier!N:N,1+MATCH(Weekend!A25,Calendrier!A:A,0))&amp;INDEX(Calendrier!N:N,2+MATCH(Weekend!A25,Calendrier!A:A,0))</f>
        <v>DI 16h45</v>
      </c>
      <c r="M25" s="77" t="str" cm="1">
        <f t="array" ref="M25">INDEX(Calendrier!O:O,MATCH(Weekend!A25,Calendrier!A:A,0))&amp;INDEX(Calendrier!O:O,1+MATCH(Weekend!A25,Calendrier!A:A,0))&amp;INDEX(Calendrier!O:O,2+MATCH(Weekend!A25,Calendrier!A:A,0))</f>
        <v>Binchois - 5</v>
      </c>
      <c r="N25" s="65" t="str">
        <f t="shared" si="11"/>
        <v/>
      </c>
      <c r="O25" s="76" t="str" cm="1">
        <f t="array" ref="O25">INDEX(Calendrier!Q:Q,MATCH(Weekend!A25,Calendrier!A:A,0))&amp;INDEX(Calendrier!Q:Q,1+MATCH(Weekend!A25,Calendrier!A:A,0))&amp;INDEX(Calendrier!Q:Q,2+MATCH(Weekend!A25,Calendrier!A:A,0))</f>
        <v>VE 20h15</v>
      </c>
      <c r="P25" s="77" t="str" cm="1">
        <f t="array" ref="P25">INDEX(Calendrier!R:R,MATCH(Weekend!A25,Calendrier!A:A,0))&amp;INDEX(Calendrier!R:R,1+MATCH(Weekend!A25,Calendrier!A:A,0))&amp;INDEX(Calendrier!R:R,2+MATCH(Weekend!A25,Calendrier!A:A,0))</f>
        <v>4 - Anhée</v>
      </c>
      <c r="Q25" s="65">
        <f t="shared" si="12"/>
        <v>3</v>
      </c>
      <c r="R25" s="192">
        <f t="shared" si="5"/>
        <v>1</v>
      </c>
      <c r="S25" s="17">
        <f t="shared" si="13"/>
        <v>1</v>
      </c>
      <c r="T25" s="2">
        <f t="shared" si="6"/>
        <v>2</v>
      </c>
      <c r="U25" s="2"/>
      <c r="V25" s="2"/>
      <c r="W25" s="17">
        <f t="shared" si="14"/>
        <v>0</v>
      </c>
      <c r="X25" s="84">
        <f t="shared" si="1"/>
        <v>0</v>
      </c>
      <c r="Y25" s="76" t="str" cm="1">
        <f t="array" ref="Y25">INDEX(Calendrier!AA:AA,MATCH(Weekend!A25,Calendrier!A:A,0))&amp;INDEX(Calendrier!AA:AA,1+MATCH(Weekend!A25,Calendrier!A:A,0))&amp;INDEX(Calendrier!AA:AA,2+MATCH(Weekend!A25,Calendrier!A:A,0))</f>
        <v>VE 20h15</v>
      </c>
      <c r="Z25" s="77" t="str" cm="1">
        <f t="array" ref="Z25">INDEX(Calendrier!AB:AB,MATCH(Weekend!A25,Calendrier!A:A,0))&amp;INDEX(Calendrier!AB:AB,1+MATCH(Weekend!A25,Calendrier!A:A,0))&amp;INDEX(Calendrier!AB:AB,2+MATCH(Weekend!A25,Calendrier!A:A,0))</f>
        <v>6 - Villers</v>
      </c>
      <c r="AA25" s="65">
        <f t="shared" si="7"/>
        <v>3</v>
      </c>
      <c r="AB25" s="76" t="str" cm="1">
        <f t="array" ref="AB25">INDEX(Calendrier!AD:AD,MATCH(Weekend!A25,Calendrier!A:A,0))&amp;INDEX(Calendrier!AD:AD,1+MATCH(Weekend!A25,Calendrier!A:A,0))&amp;INDEX(Calendrier!AD:AD,2+MATCH(Weekend!A25,Calendrier!A:A,0))</f>
        <v>DI 14h00</v>
      </c>
      <c r="AC25" s="77" t="str" cm="1">
        <f t="array" ref="AC25">INDEX(Calendrier!AE:AE,MATCH(Weekend!A25,Calendrier!A:A,0))&amp;INDEX(Calendrier!AE:AE,1+MATCH(Weekend!A25,Calendrier!A:A,0))&amp;INDEX(Calendrier!AE:AE,2+MATCH(Weekend!A25,Calendrier!A:A,0))</f>
        <v>Phénix K. - 7</v>
      </c>
      <c r="AD25" s="65" t="str">
        <f t="shared" si="8"/>
        <v/>
      </c>
      <c r="AE25" s="76" t="str" cm="1">
        <f t="array" ref="AE25">INDEX(Calendrier!AG:AG,MATCH(Weekend!A25,Calendrier!A:A,0))&amp;INDEX(Calendrier!AG:AG,1+MATCH(Weekend!A25,Calendrier!A:A,0))&amp;INDEX(Calendrier!AG:AG,2+MATCH(Weekend!A25,Calendrier!A:A,0))</f>
        <v>VE 20h15</v>
      </c>
      <c r="AF25" s="77" t="str" cm="1">
        <f t="array" ref="AF25">INDEX(Calendrier!AH:AH,MATCH(Weekend!A25,Calendrier!A:A,0))&amp;INDEX(Calendrier!AH:AH,1+MATCH(Weekend!A25,Calendrier!A:A,0))&amp;INDEX(Calendrier!AH:AH,2+MATCH(Weekend!A25,Calendrier!A:A,0))</f>
        <v>AXIS I - 8</v>
      </c>
      <c r="AG25" s="65" t="str">
        <f t="shared" si="9"/>
        <v/>
      </c>
      <c r="AH25" s="189" t="str" cm="1">
        <f t="array" ref="AH25">INDEX(Calendrier!AJ:AJ,MATCH(Weekend!A25,Calendrier!A:A,0))&amp;INDEX(Calendrier!AJ:AJ,1+MATCH(Weekend!A25,Calendrier!A:A,0))&amp;INDEX(Calendrier!AJ:AJ,2+MATCH(Weekend!A25,Calendrier!A:A,0))</f>
        <v>VE 20h15</v>
      </c>
      <c r="AI25" s="190" t="str" cm="1">
        <f t="array" ref="AI25">INDEX(Calendrier!AK:AK,MATCH(Weekend!A25,Calendrier!A:A,0))&amp;INDEX(Calendrier!AK:AK,1+MATCH(Weekend!A25,Calendrier!A:A,0))&amp;INDEX(Calendrier!AK:AK,2+MATCH(Weekend!A25,Calendrier!A:A,0))</f>
        <v>9 - AXIS H</v>
      </c>
      <c r="AJ25" s="193" t="str">
        <f t="shared" si="10"/>
        <v/>
      </c>
      <c r="AK25" s="76" t="str" cm="1">
        <f t="array" ref="AK25">INDEX(Calendrier!AM:AM,MATCH(Weekend!A25,Calendrier!A:A,0))&amp;INDEX(Calendrier!AM:AM,1+MATCH(Weekend!A25,Calendrier!A:A,0))&amp;INDEX(Calendrier!AM:AM,2+MATCH(Weekend!A25,Calendrier!A:A,0))</f>
        <v>DI 8h45</v>
      </c>
      <c r="AL25" s="190" t="str" cm="1">
        <f t="array" ref="AL25">INDEX(Calendrier!AN:AN,MATCH(Weekend!A25,Calendrier!A:A,0))&amp;INDEX(Calendrier!AN:AN,1+MATCH(Weekend!A25,Calendrier!A:A,0))&amp;INDEX(Calendrier!AN:AN,2+MATCH(Weekend!A25,Calendrier!A:A,0))</f>
        <v>10 - Villers</v>
      </c>
      <c r="AM25" s="113"/>
      <c r="AN25" s="76" t="str" cm="1">
        <f t="array" ref="AN25">INDEX(Calendrier!AP:AP,MATCH(Weekend!A25,Calendrier!A:A,0))&amp;INDEX(Calendrier!AP:AP,1+MATCH(Weekend!A25,Calendrier!A:A,0))&amp;INDEX(Calendrier!AP:AP,2+MATCH(Weekend!A25,Calendrier!A:A,0))</f>
        <v>DI 9h45</v>
      </c>
      <c r="AO25" s="112" t="str" cm="1">
        <f t="array" ref="AO25">INDEX(Calendrier!AQ:AQ,MATCH(Weekend!A25,Calendrier!A:A,0))&amp;INDEX(Calendrier!AQ:AQ,1+MATCH(Weekend!A25,Calendrier!A:A,0))&amp;INDEX(Calendrier!AQ:AQ,2+MATCH(Weekend!A25,Calendrier!A:A,0))</f>
        <v>P3 - Ixelles</v>
      </c>
      <c r="AP25" s="113"/>
      <c r="AQ25" s="76" t="str" cm="1">
        <f t="array" ref="AQ25">INDEX(Calendrier!AS:AS,MATCH(Weekend!A25,Calendrier!A:A,0))&amp;INDEX(Calendrier!AS:AS,1+MATCH(Weekend!A25,Calendrier!A:A,0))&amp;INDEX(Calendrier!AS:AS,2+MATCH(Weekend!A25,Calendrier!A:A,0))</f>
        <v>DI 9h30</v>
      </c>
      <c r="AR25" s="112" t="str" cm="1">
        <f t="array" ref="AR25">INDEX(Calendrier!AT:AT,MATCH(Weekend!A25,Calendrier!A:A,0))&amp;INDEX(Calendrier!AT:AT,1+MATCH(Weekend!A25,Calendrier!A:A,0))&amp;INDEX(Calendrier!AT:AT,2+MATCH(Weekend!A25,Calendrier!A:A,0))</f>
        <v>Limal - P4</v>
      </c>
      <c r="AS25" s="9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ht="15.75" customHeight="1" thickBot="1" x14ac:dyDescent="0.35">
      <c r="A26" s="3">
        <v>20</v>
      </c>
      <c r="B26" s="68" t="s">
        <v>260</v>
      </c>
      <c r="C26" s="71" t="str" cm="1">
        <f t="array" ref="C26">INDEX(Calendrier!E:E,MATCH(Weekend!A26,Calendrier!A:A,0))&amp;INDEX(Calendrier!E:E,1+MATCH(Weekend!A26,Calendrier!A:A,0))&amp;INDEX(Calendrier!E:E,2+MATCH(Weekend!A26,Calendrier!A:A,0))</f>
        <v/>
      </c>
      <c r="D26" s="216" t="str" cm="1">
        <f t="array" ref="D26">INDEX(Calendrier!F:F,MATCH(Weekend!A26,Calendrier!A:A,0))&amp;INDEX(Calendrier!F:F,1+MATCH(Weekend!A26,Calendrier!A:A,0))&amp;INDEX(Calendrier!F:F,2+MATCH(Weekend!A26,Calendrier!A:A,0))</f>
        <v/>
      </c>
      <c r="E26" s="65" t="str">
        <f t="shared" si="15"/>
        <v/>
      </c>
      <c r="F26" s="71" t="str" cm="1">
        <f t="array" ref="F26">INDEX(Calendrier!H:H,MATCH(Weekend!A26,Calendrier!A:A,0))&amp;INDEX(Calendrier!H:H,1+MATCH(Weekend!A26,Calendrier!A:A,0))&amp;INDEX(Calendrier!H:H,2+MATCH(Weekend!A26,Calendrier!A:A,0))</f>
        <v/>
      </c>
      <c r="G26" s="72" t="str" cm="1">
        <f t="array" ref="G26">INDEX(Calendrier!I:I,MATCH(Weekend!A26,Calendrier!A:A,0))&amp;INDEX(Calendrier!I:I,1+MATCH(Weekend!A26,Calendrier!A:A,0))&amp;INDEX(Calendrier!I:I,2+MATCH(Weekend!A26,Calendrier!A:A,0))</f>
        <v/>
      </c>
      <c r="H26" s="65" t="str">
        <f t="shared" si="3"/>
        <v/>
      </c>
      <c r="I26" s="71" t="str" cm="1">
        <f t="array" ref="I26">INDEX(Calendrier!K:K,MATCH(Weekend!A26,Calendrier!A:A,0))&amp;INDEX(Calendrier!K:K,1+MATCH(Weekend!A26,Calendrier!A:A,0))&amp;INDEX(Calendrier!K:K,2+MATCH(Weekend!A26,Calendrier!A:A,0))</f>
        <v/>
      </c>
      <c r="J26" s="72" t="str" cm="1">
        <f t="array" ref="J26">INDEX(Calendrier!L:L,MATCH(Weekend!A26,Calendrier!A:A,0))&amp;INDEX(Calendrier!L:L,1+MATCH(Weekend!A26,Calendrier!A:A,0))&amp;INDEX(Calendrier!L:L,2+MATCH(Weekend!A26,Calendrier!A:A,0))</f>
        <v/>
      </c>
      <c r="K26" s="65" t="str">
        <f t="shared" si="4"/>
        <v/>
      </c>
      <c r="L26" s="76" t="str" cm="1">
        <f t="array" ref="L26">INDEX(Calendrier!N:N,MATCH(Weekend!A26,Calendrier!A:A,0))&amp;INDEX(Calendrier!N:N,1+MATCH(Weekend!A26,Calendrier!A:A,0))&amp;INDEX(Calendrier!N:N,2+MATCH(Weekend!A26,Calendrier!A:A,0))</f>
        <v>VE 20h15</v>
      </c>
      <c r="M26" s="77" t="str" cm="1">
        <f t="array" ref="M26">INDEX(Calendrier!O:O,MATCH(Weekend!A26,Calendrier!A:A,0))&amp;INDEX(Calendrier!O:O,1+MATCH(Weekend!A26,Calendrier!A:A,0))&amp;INDEX(Calendrier!O:O,2+MATCH(Weekend!A26,Calendrier!A:A,0))</f>
        <v>5 - Pays des Collines</v>
      </c>
      <c r="N26" s="65">
        <f t="shared" si="11"/>
        <v>1</v>
      </c>
      <c r="O26" s="76" t="str" cm="1">
        <f t="array" ref="O26">INDEX(Calendrier!Q:Q,MATCH(Weekend!A26,Calendrier!A:A,0))&amp;INDEX(Calendrier!Q:Q,1+MATCH(Weekend!A26,Calendrier!A:A,0))&amp;INDEX(Calendrier!Q:Q,2+MATCH(Weekend!A26,Calendrier!A:A,0))</f>
        <v>SA 19h15</v>
      </c>
      <c r="P26" s="77" t="str" cm="1">
        <f t="array" ref="P26">INDEX(Calendrier!R:R,MATCH(Weekend!A26,Calendrier!A:A,0))&amp;INDEX(Calendrier!R:R,1+MATCH(Weekend!A26,Calendrier!A:A,0))&amp;INDEX(Calendrier!R:R,2+MATCH(Weekend!A26,Calendrier!A:A,0))</f>
        <v>Charleroi - 4</v>
      </c>
      <c r="Q26" s="65" t="str">
        <f t="shared" si="12"/>
        <v/>
      </c>
      <c r="R26" s="192">
        <f t="shared" si="5"/>
        <v>1</v>
      </c>
      <c r="S26" s="17">
        <f t="shared" si="13"/>
        <v>1</v>
      </c>
      <c r="T26" s="2">
        <f t="shared" si="6"/>
        <v>2</v>
      </c>
      <c r="U26" s="2"/>
      <c r="V26" s="2"/>
      <c r="W26" s="17">
        <f t="shared" si="14"/>
        <v>1</v>
      </c>
      <c r="X26" s="84">
        <f t="shared" si="1"/>
        <v>0</v>
      </c>
      <c r="Y26" s="76" t="str" cm="1">
        <f t="array" ref="Y26">INDEX(Calendrier!AA:AA,MATCH(Weekend!A26,Calendrier!A:A,0))&amp;INDEX(Calendrier!AA:AA,1+MATCH(Weekend!A26,Calendrier!A:A,0))&amp;INDEX(Calendrier!AA:AA,2+MATCH(Weekend!A26,Calendrier!A:A,0))</f>
        <v>VE 19h15</v>
      </c>
      <c r="Z26" s="77" t="str" cm="1">
        <f t="array" ref="Z26">INDEX(Calendrier!AB:AB,MATCH(Weekend!A26,Calendrier!A:A,0))&amp;INDEX(Calendrier!AB:AB,1+MATCH(Weekend!A26,Calendrier!A:A,0))&amp;INDEX(Calendrier!AB:AB,2+MATCH(Weekend!A26,Calendrier!A:A,0))</f>
        <v>Bousval - 6</v>
      </c>
      <c r="AA26" s="65" t="str">
        <f t="shared" si="7"/>
        <v/>
      </c>
      <c r="AB26" s="76" t="str" cm="1">
        <f t="array" ref="AB26">INDEX(Calendrier!AD:AD,MATCH(Weekend!A26,Calendrier!A:A,0))&amp;INDEX(Calendrier!AD:AD,1+MATCH(Weekend!A26,Calendrier!A:A,0))&amp;INDEX(Calendrier!AD:AD,2+MATCH(Weekend!A26,Calendrier!A:A,0))</f>
        <v>DI 8h45</v>
      </c>
      <c r="AC26" s="77" t="str" cm="1">
        <f t="array" ref="AC26">INDEX(Calendrier!AE:AE,MATCH(Weekend!A26,Calendrier!A:A,0))&amp;INDEX(Calendrier!AE:AE,1+MATCH(Weekend!A26,Calendrier!A:A,0))&amp;INDEX(Calendrier!AE:AE,2+MATCH(Weekend!A26,Calendrier!A:A,0))</f>
        <v>7 - Chaumont</v>
      </c>
      <c r="AD26" s="65">
        <f t="shared" si="8"/>
        <v>1</v>
      </c>
      <c r="AE26" s="76" t="str" cm="1">
        <f t="array" ref="AE26">INDEX(Calendrier!AG:AG,MATCH(Weekend!A26,Calendrier!A:A,0))&amp;INDEX(Calendrier!AG:AG,1+MATCH(Weekend!A26,Calendrier!A:A,0))&amp;INDEX(Calendrier!AG:AG,2+MATCH(Weekend!A26,Calendrier!A:A,0))</f>
        <v>DI 8h45</v>
      </c>
      <c r="AF26" s="77" t="str" cm="1">
        <f t="array" ref="AF26">INDEX(Calendrier!AH:AH,MATCH(Weekend!A26,Calendrier!A:A,0))&amp;INDEX(Calendrier!AH:AH,1+MATCH(Weekend!A26,Calendrier!A:A,0))&amp;INDEX(Calendrier!AH:AH,2+MATCH(Weekend!A26,Calendrier!A:A,0))</f>
        <v>8 - Nivelles</v>
      </c>
      <c r="AG26" s="65">
        <f t="shared" si="9"/>
        <v>2</v>
      </c>
      <c r="AH26" s="189" t="str" cm="1">
        <f t="array" ref="AH26">INDEX(Calendrier!AJ:AJ,MATCH(Weekend!A26,Calendrier!A:A,0))&amp;INDEX(Calendrier!AJ:AJ,1+MATCH(Weekend!A26,Calendrier!A:A,0))&amp;INDEX(Calendrier!AJ:AJ,2+MATCH(Weekend!A26,Calendrier!A:A,0))</f>
        <v>SA ??DI ??</v>
      </c>
      <c r="AI26" s="190" t="str" cm="1">
        <f t="array" ref="AI26">INDEX(Calendrier!AK:AK,MATCH(Weekend!A26,Calendrier!A:A,0))&amp;INDEX(Calendrier!AK:AK,1+MATCH(Weekend!A26,Calendrier!A:A,0))&amp;INDEX(Calendrier!AK:AK,2+MATCH(Weekend!A26,Calendrier!A:A,0))</f>
        <v>BYE - 9Bye - 9</v>
      </c>
      <c r="AJ26" s="193" t="str">
        <f t="shared" si="10"/>
        <v/>
      </c>
      <c r="AK26" s="76" t="str" cm="1">
        <f t="array" ref="AK26">INDEX(Calendrier!AM:AM,MATCH(Weekend!A26,Calendrier!A:A,0))&amp;INDEX(Calendrier!AM:AM,1+MATCH(Weekend!A26,Calendrier!A:A,0))&amp;INDEX(Calendrier!AM:AM,2+MATCH(Weekend!A26,Calendrier!A:A,0))</f>
        <v>SA ??DI ??</v>
      </c>
      <c r="AL26" s="190" t="str" cm="1">
        <f t="array" ref="AL26">INDEX(Calendrier!AN:AN,MATCH(Weekend!A26,Calendrier!A:A,0))&amp;INDEX(Calendrier!AN:AN,1+MATCH(Weekend!A26,Calendrier!A:A,0))&amp;INDEX(Calendrier!AN:AN,2+MATCH(Weekend!A26,Calendrier!A:A,0))</f>
        <v>BYE -10BYE -10</v>
      </c>
      <c r="AM26" s="113"/>
      <c r="AN26" s="76" t="str" cm="1">
        <f t="array" ref="AN26">INDEX(Calendrier!AP:AP,MATCH(Weekend!A26,Calendrier!A:A,0))&amp;INDEX(Calendrier!AP:AP,1+MATCH(Weekend!A26,Calendrier!A:A,0))&amp;INDEX(Calendrier!AP:AP,2+MATCH(Weekend!A26,Calendrier!A:A,0))</f>
        <v>DI 9h45</v>
      </c>
      <c r="AO26" s="112" t="str" cm="1">
        <f t="array" ref="AO26">INDEX(Calendrier!AQ:AQ,MATCH(Weekend!A26,Calendrier!A:A,0))&amp;INDEX(Calendrier!AQ:AQ,1+MATCH(Weekend!A26,Calendrier!A:A,0))&amp;INDEX(Calendrier!AQ:AQ,2+MATCH(Weekend!A26,Calendrier!A:A,0))</f>
        <v>P3 - Jette</v>
      </c>
      <c r="AP26" s="113"/>
      <c r="AQ26" s="76" t="str" cm="1">
        <f t="array" ref="AQ26">INDEX(Calendrier!AS:AS,MATCH(Weekend!A26,Calendrier!A:A,0))&amp;INDEX(Calendrier!AS:AS,1+MATCH(Weekend!A26,Calendrier!A:A,0))&amp;INDEX(Calendrier!AS:AS,2+MATCH(Weekend!A26,Calendrier!A:A,0))</f>
        <v>DI 8h45</v>
      </c>
      <c r="AR26" s="112" t="str" cm="1">
        <f t="array" ref="AR26">INDEX(Calendrier!AT:AT,MATCH(Weekend!A26,Calendrier!A:A,0))&amp;INDEX(Calendrier!AT:AT,1+MATCH(Weekend!A26,Calendrier!A:A,0))&amp;INDEX(Calendrier!AT:AT,2+MATCH(Weekend!A26,Calendrier!A:A,0))</f>
        <v>P4 - Chaumont</v>
      </c>
      <c r="AS26" s="9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15.75" customHeight="1" thickBot="1" x14ac:dyDescent="0.35">
      <c r="A27" s="3">
        <v>21</v>
      </c>
      <c r="B27" s="68" t="s">
        <v>261</v>
      </c>
      <c r="C27" s="71" t="str" cm="1">
        <f t="array" ref="C27">INDEX(Calendrier!E:E,MATCH(Weekend!A27,Calendrier!A:A,0))&amp;INDEX(Calendrier!E:E,1+MATCH(Weekend!A27,Calendrier!A:A,0))&amp;INDEX(Calendrier!E:E,2+MATCH(Weekend!A27,Calendrier!A:A,0))</f>
        <v/>
      </c>
      <c r="D27" s="216" t="str" cm="1">
        <f t="array" ref="D27">INDEX(Calendrier!F:F,MATCH(Weekend!A27,Calendrier!A:A,0))&amp;INDEX(Calendrier!F:F,1+MATCH(Weekend!A27,Calendrier!A:A,0))&amp;INDEX(Calendrier!F:F,2+MATCH(Weekend!A27,Calendrier!A:A,0))</f>
        <v/>
      </c>
      <c r="E27" s="65" t="str">
        <f t="shared" si="15"/>
        <v/>
      </c>
      <c r="F27" s="71" t="str" cm="1">
        <f t="array" ref="F27">INDEX(Calendrier!H:H,MATCH(Weekend!A27,Calendrier!A:A,0))&amp;INDEX(Calendrier!H:H,1+MATCH(Weekend!A27,Calendrier!A:A,0))&amp;INDEX(Calendrier!H:H,2+MATCH(Weekend!A27,Calendrier!A:A,0))</f>
        <v/>
      </c>
      <c r="G27" s="72" t="str" cm="1">
        <f t="array" ref="G27">INDEX(Calendrier!I:I,MATCH(Weekend!A27,Calendrier!A:A,0))&amp;INDEX(Calendrier!I:I,1+MATCH(Weekend!A27,Calendrier!A:A,0))&amp;INDEX(Calendrier!I:I,2+MATCH(Weekend!A27,Calendrier!A:A,0))</f>
        <v/>
      </c>
      <c r="H27" s="65" t="str">
        <f t="shared" si="3"/>
        <v/>
      </c>
      <c r="I27" s="71" t="str" cm="1">
        <f t="array" ref="I27">INDEX(Calendrier!K:K,MATCH(Weekend!A27,Calendrier!A:A,0))&amp;INDEX(Calendrier!K:K,1+MATCH(Weekend!A27,Calendrier!A:A,0))&amp;INDEX(Calendrier!K:K,2+MATCH(Weekend!A27,Calendrier!A:A,0))</f>
        <v/>
      </c>
      <c r="J27" s="72" t="str" cm="1">
        <f t="array" ref="J27">INDEX(Calendrier!L:L,MATCH(Weekend!A27,Calendrier!A:A,0))&amp;INDEX(Calendrier!L:L,1+MATCH(Weekend!A27,Calendrier!A:A,0))&amp;INDEX(Calendrier!L:L,2+MATCH(Weekend!A27,Calendrier!A:A,0))</f>
        <v/>
      </c>
      <c r="K27" s="65" t="str">
        <f t="shared" si="4"/>
        <v/>
      </c>
      <c r="L27" s="76" t="str" cm="1">
        <f t="array" ref="L27">INDEX(Calendrier!N:N,MATCH(Weekend!A27,Calendrier!A:A,0))&amp;INDEX(Calendrier!N:N,1+MATCH(Weekend!A27,Calendrier!A:A,0))&amp;INDEX(Calendrier!N:N,2+MATCH(Weekend!A27,Calendrier!A:A,0))</f>
        <v>DI 16h45</v>
      </c>
      <c r="M27" s="77" t="str" cm="1">
        <f t="array" ref="M27">INDEX(Calendrier!O:O,MATCH(Weekend!A27,Calendrier!A:A,0))&amp;INDEX(Calendrier!O:O,1+MATCH(Weekend!A27,Calendrier!A:A,0))&amp;INDEX(Calendrier!O:O,2+MATCH(Weekend!A27,Calendrier!A:A,0))</f>
        <v>Skill Tournai - 5</v>
      </c>
      <c r="N27" s="65" t="str">
        <f t="shared" si="11"/>
        <v/>
      </c>
      <c r="O27" s="76" t="str" cm="1">
        <f t="array" ref="O27">INDEX(Calendrier!Q:Q,MATCH(Weekend!A27,Calendrier!A:A,0))&amp;INDEX(Calendrier!Q:Q,1+MATCH(Weekend!A27,Calendrier!A:A,0))&amp;INDEX(Calendrier!Q:Q,2+MATCH(Weekend!A27,Calendrier!A:A,0))</f>
        <v>VE 20h15</v>
      </c>
      <c r="P27" s="77" t="str" cm="1">
        <f t="array" ref="P27">INDEX(Calendrier!R:R,MATCH(Weekend!A27,Calendrier!A:A,0))&amp;INDEX(Calendrier!R:R,1+MATCH(Weekend!A27,Calendrier!A:A,0))&amp;INDEX(Calendrier!R:R,2+MATCH(Weekend!A27,Calendrier!A:A,0))</f>
        <v>4 - Walhain B</v>
      </c>
      <c r="Q27" s="65">
        <f t="shared" si="12"/>
        <v>3</v>
      </c>
      <c r="R27" s="192">
        <f t="shared" si="5"/>
        <v>1</v>
      </c>
      <c r="S27" s="17">
        <f t="shared" si="13"/>
        <v>1</v>
      </c>
      <c r="T27" s="2">
        <f t="shared" si="6"/>
        <v>2</v>
      </c>
      <c r="U27" s="2"/>
      <c r="V27" s="2"/>
      <c r="W27" s="17">
        <f t="shared" si="14"/>
        <v>0</v>
      </c>
      <c r="X27" s="84">
        <f t="shared" si="1"/>
        <v>0</v>
      </c>
      <c r="Y27" s="76" t="str" cm="1">
        <f t="array" ref="Y27">INDEX(Calendrier!AA:AA,MATCH(Weekend!A27,Calendrier!A:A,0))&amp;INDEX(Calendrier!AA:AA,1+MATCH(Weekend!A27,Calendrier!A:A,0))&amp;INDEX(Calendrier!AA:AA,2+MATCH(Weekend!A27,Calendrier!A:A,0))</f>
        <v>VE 20h15</v>
      </c>
      <c r="Z27" s="77" t="str" cm="1">
        <f t="array" ref="Z27">INDEX(Calendrier!AB:AB,MATCH(Weekend!A27,Calendrier!A:A,0))&amp;INDEX(Calendrier!AB:AB,1+MATCH(Weekend!A27,Calendrier!A:A,0))&amp;INDEX(Calendrier!AB:AB,2+MATCH(Weekend!A27,Calendrier!A:A,0))</f>
        <v>6 - Sp Brussels D</v>
      </c>
      <c r="AA27" s="65">
        <f t="shared" si="7"/>
        <v>3</v>
      </c>
      <c r="AB27" s="76" t="str" cm="1">
        <f t="array" ref="AB27">INDEX(Calendrier!AD:AD,MATCH(Weekend!A27,Calendrier!A:A,0))&amp;INDEX(Calendrier!AD:AD,1+MATCH(Weekend!A27,Calendrier!A:A,0))&amp;INDEX(Calendrier!AD:AD,2+MATCH(Weekend!A27,Calendrier!A:A,0))</f>
        <v>SA 13h30</v>
      </c>
      <c r="AC27" s="77" t="str" cm="1">
        <f t="array" ref="AC27">INDEX(Calendrier!AE:AE,MATCH(Weekend!A27,Calendrier!A:A,0))&amp;INDEX(Calendrier!AE:AE,1+MATCH(Weekend!A27,Calendrier!A:A,0))&amp;INDEX(Calendrier!AE:AE,2+MATCH(Weekend!A27,Calendrier!A:A,0))</f>
        <v>Rixensart - 7</v>
      </c>
      <c r="AD27" s="65" t="str">
        <f t="shared" si="8"/>
        <v/>
      </c>
      <c r="AE27" s="76" t="str" cm="1">
        <f t="array" ref="AE27">INDEX(Calendrier!AG:AG,MATCH(Weekend!A27,Calendrier!A:A,0))&amp;INDEX(Calendrier!AG:AG,1+MATCH(Weekend!A27,Calendrier!A:A,0))&amp;INDEX(Calendrier!AG:AG,2+MATCH(Weekend!A27,Calendrier!A:A,0))</f>
        <v>SA 19h45</v>
      </c>
      <c r="AF27" s="77" t="str" cm="1">
        <f t="array" ref="AF27">INDEX(Calendrier!AH:AH,MATCH(Weekend!A27,Calendrier!A:A,0))&amp;INDEX(Calendrier!AH:AH,1+MATCH(Weekend!A27,Calendrier!A:A,0))&amp;INDEX(Calendrier!AH:AH,2+MATCH(Weekend!A27,Calendrier!A:A,0))</f>
        <v>Jette - 8</v>
      </c>
      <c r="AG27" s="65" t="str">
        <f t="shared" si="9"/>
        <v/>
      </c>
      <c r="AH27" s="189" t="str" cm="1">
        <f t="array" ref="AH27">INDEX(Calendrier!AJ:AJ,MATCH(Weekend!A27,Calendrier!A:A,0))&amp;INDEX(Calendrier!AJ:AJ,1+MATCH(Weekend!A27,Calendrier!A:A,0))&amp;INDEX(Calendrier!AJ:AJ,2+MATCH(Weekend!A27,Calendrier!A:A,0))</f>
        <v>VE 20h15</v>
      </c>
      <c r="AI27" s="190" t="str" cm="1">
        <f t="array" ref="AI27">INDEX(Calendrier!AK:AK,MATCH(Weekend!A27,Calendrier!A:A,0))&amp;INDEX(Calendrier!AK:AK,1+MATCH(Weekend!A27,Calendrier!A:A,0))&amp;INDEX(Calendrier!AK:AK,2+MATCH(Weekend!A27,Calendrier!A:A,0))</f>
        <v>9 - Phénix K.</v>
      </c>
      <c r="AJ27" s="193" t="str">
        <f t="shared" si="10"/>
        <v/>
      </c>
      <c r="AK27" s="76" t="str" cm="1">
        <f t="array" ref="AK27">INDEX(Calendrier!AM:AM,MATCH(Weekend!A27,Calendrier!A:A,0))&amp;INDEX(Calendrier!AM:AM,1+MATCH(Weekend!A27,Calendrier!A:A,0))&amp;INDEX(Calendrier!AM:AM,2+MATCH(Weekend!A27,Calendrier!A:A,0))</f>
        <v>DI 8h45</v>
      </c>
      <c r="AL27" s="190" t="str" cm="1">
        <f t="array" ref="AL27">INDEX(Calendrier!AN:AN,MATCH(Weekend!A27,Calendrier!A:A,0))&amp;INDEX(Calendrier!AN:AN,1+MATCH(Weekend!A27,Calendrier!A:A,0))&amp;INDEX(Calendrier!AN:AN,2+MATCH(Weekend!A27,Calendrier!A:A,0))</f>
        <v>10 - Jodoigne</v>
      </c>
      <c r="AM27" s="113"/>
      <c r="AN27" s="76" t="str" cm="1">
        <f t="array" ref="AN27">INDEX(Calendrier!AP:AP,MATCH(Weekend!A27,Calendrier!A:A,0))&amp;INDEX(Calendrier!AP:AP,1+MATCH(Weekend!A27,Calendrier!A:A,0))&amp;INDEX(Calendrier!AP:AP,2+MATCH(Weekend!A27,Calendrier!A:A,0))</f>
        <v/>
      </c>
      <c r="AO27" s="112" t="str" cm="1">
        <f t="array" ref="AO27">INDEX(Calendrier!AQ:AQ,MATCH(Weekend!A27,Calendrier!A:A,0))&amp;INDEX(Calendrier!AQ:AQ,1+MATCH(Weekend!A27,Calendrier!A:A,0))&amp;INDEX(Calendrier!AQ:AQ,2+MATCH(Weekend!A27,Calendrier!A:A,0))</f>
        <v/>
      </c>
      <c r="AP27" s="113"/>
      <c r="AQ27" s="76" t="str" cm="1">
        <f t="array" ref="AQ27">INDEX(Calendrier!AS:AS,MATCH(Weekend!A27,Calendrier!A:A,0))&amp;INDEX(Calendrier!AS:AS,1+MATCH(Weekend!A27,Calendrier!A:A,0))&amp;INDEX(Calendrier!AS:AS,2+MATCH(Weekend!A27,Calendrier!A:A,0))</f>
        <v>DI 11h45</v>
      </c>
      <c r="AR27" s="112" t="str" cm="1">
        <f t="array" ref="AR27">INDEX(Calendrier!AT:AT,MATCH(Weekend!A27,Calendrier!A:A,0))&amp;INDEX(Calendrier!AT:AT,1+MATCH(Weekend!A27,Calendrier!A:A,0))&amp;INDEX(Calendrier!AT:AT,2+MATCH(Weekend!A27,Calendrier!A:A,0))</f>
        <v>Eagles - P4</v>
      </c>
      <c r="AS27" s="9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ht="15" thickBot="1" x14ac:dyDescent="0.35">
      <c r="A28" s="3">
        <v>22</v>
      </c>
      <c r="B28" s="68" t="s">
        <v>262</v>
      </c>
      <c r="C28" s="71" t="str" cm="1">
        <f t="array" ref="C28">INDEX(Calendrier!E:E,MATCH(Weekend!A28,Calendrier!A:A,0))&amp;INDEX(Calendrier!E:E,1+MATCH(Weekend!A28,Calendrier!A:A,0))&amp;INDEX(Calendrier!E:E,2+MATCH(Weekend!A28,Calendrier!A:A,0))</f>
        <v/>
      </c>
      <c r="D28" s="216" t="str" cm="1">
        <f t="array" ref="D28">INDEX(Calendrier!F:F,MATCH(Weekend!A28,Calendrier!A:A,0))&amp;INDEX(Calendrier!F:F,1+MATCH(Weekend!A28,Calendrier!A:A,0))&amp;INDEX(Calendrier!F:F,2+MATCH(Weekend!A28,Calendrier!A:A,0))</f>
        <v/>
      </c>
      <c r="E28" s="65" t="str">
        <f t="shared" si="15"/>
        <v/>
      </c>
      <c r="F28" s="71" t="str" cm="1">
        <f t="array" ref="F28">INDEX(Calendrier!H:H,MATCH(Weekend!A28,Calendrier!A:A,0))&amp;INDEX(Calendrier!H:H,1+MATCH(Weekend!A28,Calendrier!A:A,0))&amp;INDEX(Calendrier!H:H,2+MATCH(Weekend!A28,Calendrier!A:A,0))</f>
        <v/>
      </c>
      <c r="G28" s="72" t="str" cm="1">
        <f t="array" ref="G28">INDEX(Calendrier!I:I,MATCH(Weekend!A28,Calendrier!A:A,0))&amp;INDEX(Calendrier!I:I,1+MATCH(Weekend!A28,Calendrier!A:A,0))&amp;INDEX(Calendrier!I:I,2+MATCH(Weekend!A28,Calendrier!A:A,0))</f>
        <v/>
      </c>
      <c r="H28" s="65" t="str">
        <f t="shared" si="3"/>
        <v/>
      </c>
      <c r="I28" s="71" t="str" cm="1">
        <f t="array" ref="I28">INDEX(Calendrier!K:K,MATCH(Weekend!A28,Calendrier!A:A,0))&amp;INDEX(Calendrier!K:K,1+MATCH(Weekend!A28,Calendrier!A:A,0))&amp;INDEX(Calendrier!K:K,2+MATCH(Weekend!A28,Calendrier!A:A,0))</f>
        <v/>
      </c>
      <c r="J28" s="72" t="str" cm="1">
        <f t="array" ref="J28">INDEX(Calendrier!L:L,MATCH(Weekend!A28,Calendrier!A:A,0))&amp;INDEX(Calendrier!L:L,1+MATCH(Weekend!A28,Calendrier!A:A,0))&amp;INDEX(Calendrier!L:L,2+MATCH(Weekend!A28,Calendrier!A:A,0))</f>
        <v/>
      </c>
      <c r="K28" s="65" t="str">
        <f t="shared" si="4"/>
        <v/>
      </c>
      <c r="L28" s="76" t="str" cm="1">
        <f t="array" ref="L28">INDEX(Calendrier!N:N,MATCH(Weekend!A28,Calendrier!A:A,0))&amp;INDEX(Calendrier!N:N,1+MATCH(Weekend!A28,Calendrier!A:A,0))&amp;INDEX(Calendrier!N:N,2+MATCH(Weekend!A28,Calendrier!A:A,0))</f>
        <v>VE 20h15</v>
      </c>
      <c r="M28" s="77" t="str" cm="1">
        <f t="array" ref="M28">INDEX(Calendrier!O:O,MATCH(Weekend!A28,Calendrier!A:A,0))&amp;INDEX(Calendrier!O:O,1+MATCH(Weekend!A28,Calendrier!A:A,0))&amp;INDEX(Calendrier!O:O,2+MATCH(Weekend!A28,Calendrier!A:A,0))</f>
        <v>5 - Mouscron</v>
      </c>
      <c r="N28" s="65">
        <f t="shared" si="11"/>
        <v>1</v>
      </c>
      <c r="O28" s="76" t="str" cm="1">
        <f t="array" ref="O28">INDEX(Calendrier!Q:Q,MATCH(Weekend!A28,Calendrier!A:A,0))&amp;INDEX(Calendrier!Q:Q,1+MATCH(Weekend!A28,Calendrier!A:A,0))&amp;INDEX(Calendrier!Q:Q,2+MATCH(Weekend!A28,Calendrier!A:A,0))</f>
        <v>SA 19h45</v>
      </c>
      <c r="P28" s="77" t="str" cm="1">
        <f t="array" ref="P28">INDEX(Calendrier!R:R,MATCH(Weekend!A28,Calendrier!A:A,0))&amp;INDEX(Calendrier!R:R,1+MATCH(Weekend!A28,Calendrier!A:A,0))&amp;INDEX(Calendrier!R:R,2+MATCH(Weekend!A28,Calendrier!A:A,0))</f>
        <v>Floor-F - 4</v>
      </c>
      <c r="Q28" s="65" t="str">
        <f t="shared" si="12"/>
        <v/>
      </c>
      <c r="R28" s="192">
        <f t="shared" si="5"/>
        <v>1</v>
      </c>
      <c r="S28" s="17">
        <f t="shared" si="13"/>
        <v>1</v>
      </c>
      <c r="T28" s="2">
        <f t="shared" si="6"/>
        <v>2</v>
      </c>
      <c r="U28" s="2"/>
      <c r="V28" s="2"/>
      <c r="W28" s="17">
        <f t="shared" si="14"/>
        <v>1</v>
      </c>
      <c r="X28" s="84">
        <f t="shared" si="1"/>
        <v>0</v>
      </c>
      <c r="Y28" s="76" t="str" cm="1">
        <f t="array" ref="Y28">INDEX(Calendrier!AA:AA,MATCH(Weekend!A28,Calendrier!A:A,0))&amp;INDEX(Calendrier!AA:AA,1+MATCH(Weekend!A28,Calendrier!A:A,0))&amp;INDEX(Calendrier!AA:AA,2+MATCH(Weekend!A28,Calendrier!A:A,0))</f>
        <v>SA 12h45</v>
      </c>
      <c r="Z28" s="77" t="str" cm="1">
        <f t="array" ref="Z28">INDEX(Calendrier!AB:AB,MATCH(Weekend!A28,Calendrier!A:A,0))&amp;INDEX(Calendrier!AB:AB,1+MATCH(Weekend!A28,Calendrier!A:A,0))&amp;INDEX(Calendrier!AB:AB,2+MATCH(Weekend!A28,Calendrier!A:A,0))</f>
        <v>Tubize - 6</v>
      </c>
      <c r="AA28" s="65" t="str">
        <f t="shared" si="7"/>
        <v/>
      </c>
      <c r="AB28" s="76" t="str" cm="1">
        <f t="array" ref="AB28">INDEX(Calendrier!AD:AD,MATCH(Weekend!A28,Calendrier!A:A,0))&amp;INDEX(Calendrier!AD:AD,1+MATCH(Weekend!A28,Calendrier!A:A,0))&amp;INDEX(Calendrier!AD:AD,2+MATCH(Weekend!A28,Calendrier!A:A,0))</f>
        <v>DI 8h45</v>
      </c>
      <c r="AC28" s="77" t="str" cm="1">
        <f t="array" ref="AC28">INDEX(Calendrier!AE:AE,MATCH(Weekend!A28,Calendrier!A:A,0))&amp;INDEX(Calendrier!AE:AE,1+MATCH(Weekend!A28,Calendrier!A:A,0))&amp;INDEX(Calendrier!AE:AE,2+MATCH(Weekend!A28,Calendrier!A:A,0))</f>
        <v>7 - Jette</v>
      </c>
      <c r="AD28" s="65">
        <f t="shared" si="8"/>
        <v>1</v>
      </c>
      <c r="AE28" s="76" t="str" cm="1">
        <f t="array" ref="AE28">INDEX(Calendrier!AG:AG,MATCH(Weekend!A28,Calendrier!A:A,0))&amp;INDEX(Calendrier!AG:AG,1+MATCH(Weekend!A28,Calendrier!A:A,0))&amp;INDEX(Calendrier!AG:AG,2+MATCH(Weekend!A28,Calendrier!A:A,0))</f>
        <v>DI 8h45</v>
      </c>
      <c r="AF28" s="77" t="str" cm="1">
        <f t="array" ref="AF28">INDEX(Calendrier!AH:AH,MATCH(Weekend!A28,Calendrier!A:A,0))&amp;INDEX(Calendrier!AH:AH,1+MATCH(Weekend!A28,Calendrier!A:A,0))&amp;INDEX(Calendrier!AH:AH,2+MATCH(Weekend!A28,Calendrier!A:A,0))</f>
        <v>8 - Eagles</v>
      </c>
      <c r="AG28" s="65">
        <f t="shared" si="9"/>
        <v>2</v>
      </c>
      <c r="AH28" s="189" t="str" cm="1">
        <f t="array" ref="AH28">INDEX(Calendrier!AJ:AJ,MATCH(Weekend!A28,Calendrier!A:A,0))&amp;INDEX(Calendrier!AJ:AJ,1+MATCH(Weekend!A28,Calendrier!A:A,0))&amp;INDEX(Calendrier!AJ:AJ,2+MATCH(Weekend!A28,Calendrier!A:A,0))</f>
        <v>DI ??</v>
      </c>
      <c r="AI28" s="190" t="str" cm="1">
        <f t="array" ref="AI28">INDEX(Calendrier!AK:AK,MATCH(Weekend!A28,Calendrier!A:A,0))&amp;INDEX(Calendrier!AK:AK,1+MATCH(Weekend!A28,Calendrier!A:A,0))&amp;INDEX(Calendrier!AK:AK,2+MATCH(Weekend!A28,Calendrier!A:A,0))</f>
        <v>Uccle - 9</v>
      </c>
      <c r="AJ28" s="193" t="str">
        <f t="shared" si="10"/>
        <v/>
      </c>
      <c r="AK28" s="76" t="str" cm="1">
        <f t="array" ref="AK28">INDEX(Calendrier!AM:AM,MATCH(Weekend!A28,Calendrier!A:A,0))&amp;INDEX(Calendrier!AM:AM,1+MATCH(Weekend!A28,Calendrier!A:A,0))&amp;INDEX(Calendrier!AM:AM,2+MATCH(Weekend!A28,Calendrier!A:A,0))</f>
        <v>DI ??</v>
      </c>
      <c r="AL28" s="190" t="str" cm="1">
        <f t="array" ref="AL28">INDEX(Calendrier!AN:AN,MATCH(Weekend!A28,Calendrier!A:A,0))&amp;INDEX(Calendrier!AN:AN,1+MATCH(Weekend!A28,Calendrier!A:A,0))&amp;INDEX(Calendrier!AN:AN,2+MATCH(Weekend!A28,Calendrier!A:A,0))</f>
        <v>Uccle - 10</v>
      </c>
      <c r="AM28" s="113"/>
      <c r="AN28" s="76" t="str" cm="1">
        <f t="array" ref="AN28">INDEX(Calendrier!AP:AP,MATCH(Weekend!A28,Calendrier!A:A,0))&amp;INDEX(Calendrier!AP:AP,1+MATCH(Weekend!A28,Calendrier!A:A,0))&amp;INDEX(Calendrier!AP:AP,2+MATCH(Weekend!A28,Calendrier!A:A,0))</f>
        <v>DI 10h30</v>
      </c>
      <c r="AO28" s="112" t="str" cm="1">
        <f t="array" ref="AO28">INDEX(Calendrier!AQ:AQ,MATCH(Weekend!A28,Calendrier!A:A,0))&amp;INDEX(Calendrier!AQ:AQ,1+MATCH(Weekend!A28,Calendrier!A:A,0))&amp;INDEX(Calendrier!AQ:AQ,2+MATCH(Weekend!A28,Calendrier!A:A,0))</f>
        <v>Star Ice - P3</v>
      </c>
      <c r="AP28" s="113"/>
      <c r="AQ28" s="76" t="str" cm="1">
        <f t="array" ref="AQ28">INDEX(Calendrier!AS:AS,MATCH(Weekend!A28,Calendrier!A:A,0))&amp;INDEX(Calendrier!AS:AS,1+MATCH(Weekend!A28,Calendrier!A:A,0))&amp;INDEX(Calendrier!AS:AS,2+MATCH(Weekend!A28,Calendrier!A:A,0))</f>
        <v>DI 8h45</v>
      </c>
      <c r="AR28" s="112" t="str" cm="1">
        <f t="array" ref="AR28">INDEX(Calendrier!AT:AT,MATCH(Weekend!A28,Calendrier!A:A,0))&amp;INDEX(Calendrier!AT:AT,1+MATCH(Weekend!A28,Calendrier!A:A,0))&amp;INDEX(Calendrier!AT:AT,2+MATCH(Weekend!A28,Calendrier!A:A,0))</f>
        <v>P4 - Rixensart</v>
      </c>
      <c r="AS28" s="9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ht="15" hidden="1" thickBot="1" x14ac:dyDescent="0.35">
      <c r="A29" s="3" t="s">
        <v>156</v>
      </c>
      <c r="B29" s="399">
        <v>45322</v>
      </c>
      <c r="C29" s="71" t="str" cm="1">
        <f t="array" ref="C29">INDEX(Calendrier!E:E,MATCH(Weekend!A29,Calendrier!A:A,0))&amp;INDEX(Calendrier!E:E,1+MATCH(Weekend!A29,Calendrier!A:A,0))&amp;INDEX(Calendrier!E:E,2+MATCH(Weekend!A29,Calendrier!A:A,0))</f>
        <v/>
      </c>
      <c r="D29" s="216" t="str" cm="1">
        <f t="array" ref="D29">INDEX(Calendrier!F:F,MATCH(Weekend!A29,Calendrier!A:A,0))&amp;INDEX(Calendrier!F:F,1+MATCH(Weekend!A29,Calendrier!A:A,0))&amp;INDEX(Calendrier!F:F,2+MATCH(Weekend!A29,Calendrier!A:A,0))</f>
        <v/>
      </c>
      <c r="E29" s="65"/>
      <c r="F29" s="71"/>
      <c r="G29" s="72"/>
      <c r="H29" s="65"/>
      <c r="I29" s="71"/>
      <c r="J29" s="72"/>
      <c r="K29" s="65"/>
      <c r="L29" s="76"/>
      <c r="M29" s="77"/>
      <c r="N29" s="65"/>
      <c r="O29" s="76"/>
      <c r="P29" s="77"/>
      <c r="Q29" s="65"/>
      <c r="R29" s="192"/>
      <c r="S29" s="17"/>
      <c r="T29" s="2"/>
      <c r="U29" s="2"/>
      <c r="V29" s="2"/>
      <c r="W29" s="17"/>
      <c r="X29" s="84"/>
      <c r="Y29" s="76"/>
      <c r="Z29" s="77"/>
      <c r="AA29" s="65"/>
      <c r="AB29" s="76"/>
      <c r="AC29" s="77"/>
      <c r="AD29" s="65"/>
      <c r="AE29" s="76" t="str" cm="1">
        <f t="array" ref="AE29">INDEX(Calendrier!AG:AG,MATCH(Weekend!A29,Calendrier!A:A,0))&amp;INDEX(Calendrier!AG:AG,1+MATCH(Weekend!A29,Calendrier!A:A,0))&amp;INDEX(Calendrier!AG:AG,2+MATCH(Weekend!A29,Calendrier!A:A,0))</f>
        <v/>
      </c>
      <c r="AF29" s="77" t="str" cm="1">
        <f t="array" ref="AF29">INDEX(Calendrier!AH:AH,MATCH(Weekend!A29,Calendrier!A:A,0))&amp;INDEX(Calendrier!AH:AH,1+MATCH(Weekend!A29,Calendrier!A:A,0))&amp;INDEX(Calendrier!AH:AH,2+MATCH(Weekend!A29,Calendrier!A:A,0))</f>
        <v/>
      </c>
      <c r="AG29" s="65"/>
      <c r="AH29" s="189"/>
      <c r="AI29" s="190"/>
      <c r="AJ29" s="193"/>
      <c r="AK29" s="76"/>
      <c r="AL29" s="190"/>
      <c r="AM29" s="113"/>
      <c r="AN29" s="76"/>
      <c r="AO29" s="112"/>
      <c r="AP29" s="113"/>
      <c r="AQ29" s="76"/>
      <c r="AR29" s="112"/>
      <c r="AS29" s="9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ht="15" thickBot="1" x14ac:dyDescent="0.35">
      <c r="A30" s="3">
        <v>23</v>
      </c>
      <c r="B30" s="68" t="s">
        <v>263</v>
      </c>
      <c r="C30" s="71" t="str" cm="1">
        <f t="array" ref="C30">INDEX(Calendrier!E:E,MATCH(Weekend!A30,Calendrier!A:A,0))&amp;INDEX(Calendrier!E:E,1+MATCH(Weekend!A30,Calendrier!A:A,0))&amp;INDEX(Calendrier!E:E,2+MATCH(Weekend!A30,Calendrier!A:A,0))</f>
        <v/>
      </c>
      <c r="D30" s="216" t="str" cm="1">
        <f t="array" ref="D30">INDEX(Calendrier!F:F,MATCH(Weekend!A30,Calendrier!A:A,0))&amp;INDEX(Calendrier!F:F,1+MATCH(Weekend!A30,Calendrier!A:A,0))&amp;INDEX(Calendrier!F:F,2+MATCH(Weekend!A30,Calendrier!A:A,0))</f>
        <v/>
      </c>
      <c r="E30" s="65" t="str">
        <f t="shared" si="15"/>
        <v/>
      </c>
      <c r="F30" s="71" t="str" cm="1">
        <f t="array" ref="F30">INDEX(Calendrier!H:H,MATCH(Weekend!A30,Calendrier!A:A,0))&amp;INDEX(Calendrier!H:H,1+MATCH(Weekend!A30,Calendrier!A:A,0))&amp;INDEX(Calendrier!H:H,2+MATCH(Weekend!A30,Calendrier!A:A,0))</f>
        <v/>
      </c>
      <c r="G30" s="72" t="str" cm="1">
        <f t="array" ref="G30">INDEX(Calendrier!I:I,MATCH(Weekend!A30,Calendrier!A:A,0))&amp;INDEX(Calendrier!I:I,1+MATCH(Weekend!A30,Calendrier!A:A,0))&amp;INDEX(Calendrier!I:I,2+MATCH(Weekend!A30,Calendrier!A:A,0))</f>
        <v/>
      </c>
      <c r="H30" s="65" t="str">
        <f t="shared" si="3"/>
        <v/>
      </c>
      <c r="I30" s="71" t="str" cm="1">
        <f t="array" ref="I30">INDEX(Calendrier!K:K,MATCH(Weekend!A30,Calendrier!A:A,0))&amp;INDEX(Calendrier!K:K,1+MATCH(Weekend!A30,Calendrier!A:A,0))&amp;INDEX(Calendrier!K:K,2+MATCH(Weekend!A30,Calendrier!A:A,0))</f>
        <v/>
      </c>
      <c r="J30" s="72" t="str" cm="1">
        <f t="array" ref="J30">INDEX(Calendrier!L:L,MATCH(Weekend!A30,Calendrier!A:A,0))&amp;INDEX(Calendrier!L:L,1+MATCH(Weekend!A30,Calendrier!A:A,0))&amp;INDEX(Calendrier!L:L,2+MATCH(Weekend!A30,Calendrier!A:A,0))</f>
        <v/>
      </c>
      <c r="K30" s="65" t="str">
        <f t="shared" si="4"/>
        <v/>
      </c>
      <c r="L30" s="76" t="str" cm="1">
        <f t="array" ref="L30">INDEX(Calendrier!N:N,MATCH(Weekend!A30,Calendrier!A:A,0))&amp;INDEX(Calendrier!N:N,1+MATCH(Weekend!A30,Calendrier!A:A,0))&amp;INDEX(Calendrier!N:N,2+MATCH(Weekend!A30,Calendrier!A:A,0))</f>
        <v>SA 15h45</v>
      </c>
      <c r="M30" s="77" t="str" cm="1">
        <f t="array" ref="M30">INDEX(Calendrier!O:O,MATCH(Weekend!A30,Calendrier!A:A,0))&amp;INDEX(Calendrier!O:O,1+MATCH(Weekend!A30,Calendrier!A:A,0))&amp;INDEX(Calendrier!O:O,2+MATCH(Weekend!A30,Calendrier!A:A,0))</f>
        <v>Sp Brussels - 5</v>
      </c>
      <c r="N30" s="65" t="str">
        <f t="shared" si="11"/>
        <v/>
      </c>
      <c r="O30" s="76" t="str" cm="1">
        <f t="array" ref="O30">INDEX(Calendrier!Q:Q,MATCH(Weekend!A30,Calendrier!A:A,0))&amp;INDEX(Calendrier!Q:Q,1+MATCH(Weekend!A30,Calendrier!A:A,0))&amp;INDEX(Calendrier!Q:Q,2+MATCH(Weekend!A30,Calendrier!A:A,0))</f>
        <v>VE 20h15</v>
      </c>
      <c r="P30" s="77" t="str" cm="1">
        <f t="array" ref="P30">INDEX(Calendrier!R:R,MATCH(Weekend!A30,Calendrier!A:A,0))&amp;INDEX(Calendrier!R:R,1+MATCH(Weekend!A30,Calendrier!A:A,0))&amp;INDEX(Calendrier!R:R,2+MATCH(Weekend!A30,Calendrier!A:A,0))</f>
        <v>4 - BEVC</v>
      </c>
      <c r="Q30" s="65">
        <f t="shared" si="12"/>
        <v>3</v>
      </c>
      <c r="R30" s="192">
        <f t="shared" si="5"/>
        <v>1</v>
      </c>
      <c r="S30" s="17">
        <f t="shared" si="13"/>
        <v>1</v>
      </c>
      <c r="T30" s="2">
        <f t="shared" si="6"/>
        <v>2</v>
      </c>
      <c r="U30" s="2"/>
      <c r="V30" s="2"/>
      <c r="W30" s="17">
        <f t="shared" si="14"/>
        <v>0</v>
      </c>
      <c r="X30" s="84">
        <f t="shared" si="1"/>
        <v>0</v>
      </c>
      <c r="Y30" s="76" t="str" cm="1">
        <f t="array" ref="Y30">INDEX(Calendrier!AA:AA,MATCH(Weekend!A30,Calendrier!A:A,0))&amp;INDEX(Calendrier!AA:AA,1+MATCH(Weekend!A30,Calendrier!A:A,0))&amp;INDEX(Calendrier!AA:AA,2+MATCH(Weekend!A30,Calendrier!A:A,0))</f>
        <v>VE 20h15</v>
      </c>
      <c r="Z30" s="77" t="str" cm="1">
        <f t="array" ref="Z30">INDEX(Calendrier!AB:AB,MATCH(Weekend!A30,Calendrier!A:A,0))&amp;INDEX(Calendrier!AB:AB,1+MATCH(Weekend!A30,Calendrier!A:A,0))&amp;INDEX(Calendrier!AB:AB,2+MATCH(Weekend!A30,Calendrier!A:A,0))</f>
        <v>6 - Nivelles</v>
      </c>
      <c r="AA30" s="65">
        <f t="shared" si="7"/>
        <v>3</v>
      </c>
      <c r="AB30" s="76" t="str" cm="1">
        <f t="array" ref="AB30">INDEX(Calendrier!AD:AD,MATCH(Weekend!A30,Calendrier!A:A,0))&amp;INDEX(Calendrier!AD:AD,1+MATCH(Weekend!A30,Calendrier!A:A,0))&amp;INDEX(Calendrier!AD:AD,2+MATCH(Weekend!A30,Calendrier!A:A,0))</f>
        <v>DI 9h45</v>
      </c>
      <c r="AC30" s="77" t="str" cm="1">
        <f t="array" ref="AC30">INDEX(Calendrier!AE:AE,MATCH(Weekend!A30,Calendrier!A:A,0))&amp;INDEX(Calendrier!AE:AE,1+MATCH(Weekend!A30,Calendrier!A:A,0))&amp;INDEX(Calendrier!AE:AE,2+MATCH(Weekend!A30,Calendrier!A:A,0))</f>
        <v>BEVC E - 7</v>
      </c>
      <c r="AD30" s="65" t="str">
        <f t="shared" si="8"/>
        <v/>
      </c>
      <c r="AE30" s="76" t="str" cm="1">
        <f t="array" ref="AE30">INDEX(Calendrier!AG:AG,MATCH(Weekend!A30,Calendrier!A:A,0))&amp;INDEX(Calendrier!AG:AG,1+MATCH(Weekend!A30,Calendrier!A:A,0))&amp;INDEX(Calendrier!AG:AG,2+MATCH(Weekend!A30,Calendrier!A:A,0))</f>
        <v>DI 12h15</v>
      </c>
      <c r="AF30" s="77" t="str" cm="1">
        <f t="array" ref="AF30">INDEX(Calendrier!AH:AH,MATCH(Weekend!A30,Calendrier!A:A,0))&amp;INDEX(Calendrier!AH:AH,1+MATCH(Weekend!A30,Calendrier!A:A,0))&amp;INDEX(Calendrier!AH:AH,2+MATCH(Weekend!A30,Calendrier!A:A,0))</f>
        <v>Sp Brussels F - 8</v>
      </c>
      <c r="AG30" s="65" t="str">
        <f t="shared" si="9"/>
        <v/>
      </c>
      <c r="AH30" s="189" t="str" cm="1">
        <f t="array" ref="AH30">INDEX(Calendrier!AJ:AJ,MATCH(Weekend!A30,Calendrier!A:A,0))&amp;INDEX(Calendrier!AJ:AJ,1+MATCH(Weekend!A30,Calendrier!A:A,0))&amp;INDEX(Calendrier!AJ:AJ,2+MATCH(Weekend!A30,Calendrier!A:A,0))</f>
        <v>VE 20h15</v>
      </c>
      <c r="AI30" s="190" t="str" cm="1">
        <f t="array" ref="AI30">INDEX(Calendrier!AK:AK,MATCH(Weekend!A30,Calendrier!A:A,0))&amp;INDEX(Calendrier!AK:AK,1+MATCH(Weekend!A30,Calendrier!A:A,0))&amp;INDEX(Calendrier!AK:AK,2+MATCH(Weekend!A30,Calendrier!A:A,0))</f>
        <v>9 - Moortebeek</v>
      </c>
      <c r="AJ30" s="193" t="str">
        <f t="shared" si="10"/>
        <v/>
      </c>
      <c r="AK30" s="76" t="str" cm="1">
        <f t="array" ref="AK30">INDEX(Calendrier!AM:AM,MATCH(Weekend!A30,Calendrier!A:A,0))&amp;INDEX(Calendrier!AM:AM,1+MATCH(Weekend!A30,Calendrier!A:A,0))&amp;INDEX(Calendrier!AM:AM,2+MATCH(Weekend!A30,Calendrier!A:A,0))</f>
        <v>DI 8h45</v>
      </c>
      <c r="AL30" s="190" t="str" cm="1">
        <f t="array" ref="AL30">INDEX(Calendrier!AN:AN,MATCH(Weekend!A30,Calendrier!A:A,0))&amp;INDEX(Calendrier!AN:AN,1+MATCH(Weekend!A30,Calendrier!A:A,0))&amp;INDEX(Calendrier!AN:AN,2+MATCH(Weekend!A30,Calendrier!A:A,0))</f>
        <v>10 - Nivelles</v>
      </c>
      <c r="AM30" s="113"/>
      <c r="AN30" s="76" t="str" cm="1">
        <f t="array" ref="AN30">INDEX(Calendrier!AP:AP,MATCH(Weekend!A30,Calendrier!A:A,0))&amp;INDEX(Calendrier!AP:AP,1+MATCH(Weekend!A30,Calendrier!A:A,0))&amp;INDEX(Calendrier!AP:AP,2+MATCH(Weekend!A30,Calendrier!A:A,0))</f>
        <v/>
      </c>
      <c r="AO30" s="112" t="str" cm="1">
        <f t="array" ref="AO30">INDEX(Calendrier!AQ:AQ,MATCH(Weekend!A30,Calendrier!A:A,0))&amp;INDEX(Calendrier!AQ:AQ,1+MATCH(Weekend!A30,Calendrier!A:A,0))&amp;INDEX(Calendrier!AQ:AQ,2+MATCH(Weekend!A30,Calendrier!A:A,0))</f>
        <v/>
      </c>
      <c r="AP30" s="113"/>
      <c r="AQ30" s="76" t="str" cm="1">
        <f t="array" ref="AQ30">INDEX(Calendrier!AS:AS,MATCH(Weekend!A30,Calendrier!A:A,0))&amp;INDEX(Calendrier!AS:AS,1+MATCH(Weekend!A30,Calendrier!A:A,0))&amp;INDEX(Calendrier!AS:AS,2+MATCH(Weekend!A30,Calendrier!A:A,0))</f>
        <v>DI 13h15</v>
      </c>
      <c r="AR30" s="112" t="str" cm="1">
        <f t="array" ref="AR30">INDEX(Calendrier!AT:AT,MATCH(Weekend!A30,Calendrier!A:A,0))&amp;INDEX(Calendrier!AT:AT,1+MATCH(Weekend!A30,Calendrier!A:A,0))&amp;INDEX(Calendrier!AT:AT,2+MATCH(Weekend!A30,Calendrier!A:A,0))</f>
        <v>Perwez - P4</v>
      </c>
      <c r="AS30" s="9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" thickBot="1" x14ac:dyDescent="0.35">
      <c r="A31" s="3">
        <v>24</v>
      </c>
      <c r="B31" s="68" t="s">
        <v>264</v>
      </c>
      <c r="C31" s="71" t="str" cm="1">
        <f t="array" ref="C31">INDEX(Calendrier!E:E,MATCH(Weekend!A31,Calendrier!A:A,0))&amp;INDEX(Calendrier!E:E,1+MATCH(Weekend!A31,Calendrier!A:A,0))&amp;INDEX(Calendrier!E:E,2+MATCH(Weekend!A31,Calendrier!A:A,0))</f>
        <v/>
      </c>
      <c r="D31" s="216" t="str" cm="1">
        <f t="array" ref="D31">INDEX(Calendrier!F:F,MATCH(Weekend!A31,Calendrier!A:A,0))&amp;INDEX(Calendrier!F:F,1+MATCH(Weekend!A31,Calendrier!A:A,0))&amp;INDEX(Calendrier!F:F,2+MATCH(Weekend!A31,Calendrier!A:A,0))</f>
        <v/>
      </c>
      <c r="E31" s="65" t="str">
        <f t="shared" si="15"/>
        <v/>
      </c>
      <c r="F31" s="71" t="str" cm="1">
        <f t="array" ref="F31">INDEX(Calendrier!H:H,MATCH(Weekend!A31,Calendrier!A:A,0))&amp;INDEX(Calendrier!H:H,1+MATCH(Weekend!A31,Calendrier!A:A,0))&amp;INDEX(Calendrier!H:H,2+MATCH(Weekend!A31,Calendrier!A:A,0))</f>
        <v/>
      </c>
      <c r="G31" s="72" t="str" cm="1">
        <f t="array" ref="G31">INDEX(Calendrier!I:I,MATCH(Weekend!A31,Calendrier!A:A,0))&amp;INDEX(Calendrier!I:I,1+MATCH(Weekend!A31,Calendrier!A:A,0))&amp;INDEX(Calendrier!I:I,2+MATCH(Weekend!A31,Calendrier!A:A,0))</f>
        <v/>
      </c>
      <c r="H31" s="65" t="str">
        <f t="shared" si="3"/>
        <v/>
      </c>
      <c r="I31" s="71" t="str" cm="1">
        <f t="array" ref="I31">INDEX(Calendrier!K:K,MATCH(Weekend!A31,Calendrier!A:A,0))&amp;INDEX(Calendrier!K:K,1+MATCH(Weekend!A31,Calendrier!A:A,0))&amp;INDEX(Calendrier!K:K,2+MATCH(Weekend!A31,Calendrier!A:A,0))</f>
        <v/>
      </c>
      <c r="J31" s="72" t="str" cm="1">
        <f t="array" ref="J31">INDEX(Calendrier!L:L,MATCH(Weekend!A31,Calendrier!A:A,0))&amp;INDEX(Calendrier!L:L,1+MATCH(Weekend!A31,Calendrier!A:A,0))&amp;INDEX(Calendrier!L:L,2+MATCH(Weekend!A31,Calendrier!A:A,0))</f>
        <v/>
      </c>
      <c r="K31" s="65" t="str">
        <f t="shared" si="4"/>
        <v/>
      </c>
      <c r="L31" s="76" t="str" cm="1">
        <f t="array" ref="L31">INDEX(Calendrier!N:N,MATCH(Weekend!A31,Calendrier!A:A,0))&amp;INDEX(Calendrier!N:N,1+MATCH(Weekend!A31,Calendrier!A:A,0))&amp;INDEX(Calendrier!N:N,2+MATCH(Weekend!A31,Calendrier!A:A,0))</f>
        <v/>
      </c>
      <c r="M31" s="77" t="str" cm="1">
        <f t="array" ref="M31">INDEX(Calendrier!O:O,MATCH(Weekend!A31,Calendrier!A:A,0))&amp;INDEX(Calendrier!O:O,1+MATCH(Weekend!A31,Calendrier!A:A,0))&amp;INDEX(Calendrier!O:O,2+MATCH(Weekend!A31,Calendrier!A:A,0))</f>
        <v/>
      </c>
      <c r="N31" s="65" t="str">
        <f t="shared" si="11"/>
        <v/>
      </c>
      <c r="O31" s="76" t="str" cm="1">
        <f t="array" ref="O31">INDEX(Calendrier!Q:Q,MATCH(Weekend!A31,Calendrier!A:A,0))&amp;INDEX(Calendrier!Q:Q,1+MATCH(Weekend!A31,Calendrier!A:A,0))&amp;INDEX(Calendrier!Q:Q,2+MATCH(Weekend!A31,Calendrier!A:A,0))</f>
        <v/>
      </c>
      <c r="P31" s="77" t="str" cm="1">
        <f t="array" ref="P31">INDEX(Calendrier!R:R,MATCH(Weekend!A31,Calendrier!A:A,0))&amp;INDEX(Calendrier!R:R,1+MATCH(Weekend!A31,Calendrier!A:A,0))&amp;INDEX(Calendrier!R:R,2+MATCH(Weekend!A31,Calendrier!A:A,0))</f>
        <v/>
      </c>
      <c r="Q31" s="65" t="str">
        <f t="shared" si="12"/>
        <v/>
      </c>
      <c r="R31" s="192">
        <f t="shared" si="5"/>
        <v>0</v>
      </c>
      <c r="S31" s="17">
        <f t="shared" si="13"/>
        <v>1</v>
      </c>
      <c r="T31" s="2">
        <f t="shared" si="6"/>
        <v>1</v>
      </c>
      <c r="U31" s="2"/>
      <c r="V31" s="2"/>
      <c r="W31" s="17">
        <f t="shared" si="14"/>
        <v>1</v>
      </c>
      <c r="X31" s="84">
        <f t="shared" si="1"/>
        <v>0</v>
      </c>
      <c r="Y31" s="76" t="str" cm="1">
        <f t="array" ref="Y31">INDEX(Calendrier!AA:AA,MATCH(Weekend!A31,Calendrier!A:A,0))&amp;INDEX(Calendrier!AA:AA,1+MATCH(Weekend!A31,Calendrier!A:A,0))&amp;INDEX(Calendrier!AA:AA,2+MATCH(Weekend!A31,Calendrier!A:A,0))</f>
        <v>SA 19h15</v>
      </c>
      <c r="Z31" s="77" t="str" cm="1">
        <f t="array" ref="Z31">INDEX(Calendrier!AB:AB,MATCH(Weekend!A31,Calendrier!A:A,0))&amp;INDEX(Calendrier!AB:AB,1+MATCH(Weekend!A31,Calendrier!A:A,0))&amp;INDEX(Calendrier!AB:AB,2+MATCH(Weekend!A31,Calendrier!A:A,0))</f>
        <v>Chaumont - 6</v>
      </c>
      <c r="AA31" s="65" t="str">
        <f t="shared" si="7"/>
        <v/>
      </c>
      <c r="AB31" s="76" t="str" cm="1">
        <f t="array" ref="AB31">INDEX(Calendrier!AD:AD,MATCH(Weekend!A31,Calendrier!A:A,0))&amp;INDEX(Calendrier!AD:AD,1+MATCH(Weekend!A31,Calendrier!A:A,0))&amp;INDEX(Calendrier!AD:AD,2+MATCH(Weekend!A31,Calendrier!A:A,0))</f>
        <v>DI 8h45</v>
      </c>
      <c r="AC31" s="77" t="str" cm="1">
        <f t="array" ref="AC31">INDEX(Calendrier!AE:AE,MATCH(Weekend!A31,Calendrier!A:A,0))&amp;INDEX(Calendrier!AE:AE,1+MATCH(Weekend!A31,Calendrier!A:A,0))&amp;INDEX(Calendrier!AE:AE,2+MATCH(Weekend!A31,Calendrier!A:A,0))</f>
        <v>7 - BEVC F</v>
      </c>
      <c r="AD31" s="65">
        <f t="shared" si="8"/>
        <v>1</v>
      </c>
      <c r="AE31" s="76" t="str" cm="1">
        <f t="array" ref="AE31">INDEX(Calendrier!AG:AG,MATCH(Weekend!A31,Calendrier!A:A,0))&amp;INDEX(Calendrier!AG:AG,1+MATCH(Weekend!A31,Calendrier!A:A,0))&amp;INDEX(Calendrier!AG:AG,2+MATCH(Weekend!A31,Calendrier!A:A,0))</f>
        <v>DI 8h45</v>
      </c>
      <c r="AF31" s="77" t="str" cm="1">
        <f t="array" ref="AF31">INDEX(Calendrier!AH:AH,MATCH(Weekend!A31,Calendrier!A:A,0))&amp;INDEX(Calendrier!AH:AH,1+MATCH(Weekend!A31,Calendrier!A:A,0))&amp;INDEX(Calendrier!AH:AH,2+MATCH(Weekend!A31,Calendrier!A:A,0))</f>
        <v>8 - Sp Brussels E</v>
      </c>
      <c r="AG31" s="65">
        <f t="shared" si="9"/>
        <v>2</v>
      </c>
      <c r="AH31" s="189" t="str" cm="1">
        <f t="array" ref="AH31">INDEX(Calendrier!AJ:AJ,MATCH(Weekend!A31,Calendrier!A:A,0))&amp;INDEX(Calendrier!AJ:AJ,1+MATCH(Weekend!A31,Calendrier!A:A,0))&amp;INDEX(Calendrier!AJ:AJ,2+MATCH(Weekend!A31,Calendrier!A:A,0))</f>
        <v>VE 19h30</v>
      </c>
      <c r="AI31" s="190" t="str" cm="1">
        <f t="array" ref="AI31">INDEX(Calendrier!AK:AK,MATCH(Weekend!A31,Calendrier!A:A,0))&amp;INDEX(Calendrier!AK:AK,1+MATCH(Weekend!A31,Calendrier!A:A,0))&amp;INDEX(Calendrier!AK:AK,2+MATCH(Weekend!A31,Calendrier!A:A,0))</f>
        <v>Star Ice - 9</v>
      </c>
      <c r="AJ31" s="193" t="str">
        <f t="shared" si="10"/>
        <v/>
      </c>
      <c r="AK31" s="76" t="str" cm="1">
        <f t="array" ref="AK31">INDEX(Calendrier!AM:AM,MATCH(Weekend!A31,Calendrier!A:A,0))&amp;INDEX(Calendrier!AM:AM,1+MATCH(Weekend!A31,Calendrier!A:A,0))&amp;INDEX(Calendrier!AM:AM,2+MATCH(Weekend!A31,Calendrier!A:A,0))</f>
        <v>DI 9h15</v>
      </c>
      <c r="AL31" s="190" t="str" cm="1">
        <f t="array" ref="AL31">INDEX(Calendrier!AN:AN,MATCH(Weekend!A31,Calendrier!A:A,0))&amp;INDEX(Calendrier!AN:AN,1+MATCH(Weekend!A31,Calendrier!A:A,0))&amp;INDEX(Calendrier!AN:AN,2+MATCH(Weekend!A31,Calendrier!A:A,0))</f>
        <v>Chaumont - 10</v>
      </c>
      <c r="AM31" s="113"/>
      <c r="AN31" s="76" t="str" cm="1">
        <f t="array" ref="AN31">INDEX(Calendrier!AP:AP,MATCH(Weekend!A31,Calendrier!A:A,0))&amp;INDEX(Calendrier!AP:AP,1+MATCH(Weekend!A31,Calendrier!A:A,0))&amp;INDEX(Calendrier!AP:AP,2+MATCH(Weekend!A31,Calendrier!A:A,0))</f>
        <v/>
      </c>
      <c r="AO31" s="112" t="str" cm="1">
        <f t="array" ref="AO31">INDEX(Calendrier!AQ:AQ,MATCH(Weekend!A31,Calendrier!A:A,0))&amp;INDEX(Calendrier!AQ:AQ,1+MATCH(Weekend!A31,Calendrier!A:A,0))&amp;INDEX(Calendrier!AQ:AQ,2+MATCH(Weekend!A31,Calendrier!A:A,0))</f>
        <v/>
      </c>
      <c r="AP31" s="113"/>
      <c r="AQ31" s="76" t="str" cm="1">
        <f t="array" ref="AQ31">INDEX(Calendrier!AS:AS,MATCH(Weekend!A31,Calendrier!A:A,0))&amp;INDEX(Calendrier!AS:AS,1+MATCH(Weekend!A31,Calendrier!A:A,0))&amp;INDEX(Calendrier!AS:AS,2+MATCH(Weekend!A31,Calendrier!A:A,0))</f>
        <v>DI 8h45</v>
      </c>
      <c r="AR31" s="112" t="str" cm="1">
        <f t="array" ref="AR31">INDEX(Calendrier!AT:AT,MATCH(Weekend!A31,Calendrier!A:A,0))&amp;INDEX(Calendrier!AT:AT,1+MATCH(Weekend!A31,Calendrier!A:A,0))&amp;INDEX(Calendrier!AT:AT,2+MATCH(Weekend!A31,Calendrier!A:A,0))</f>
        <v>P4 - Jette</v>
      </c>
      <c r="AS31" s="9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ht="15.75" customHeight="1" thickBot="1" x14ac:dyDescent="0.35">
      <c r="A32" s="3">
        <v>25</v>
      </c>
      <c r="B32" s="68" t="s">
        <v>265</v>
      </c>
      <c r="C32" s="71" t="str" cm="1">
        <f t="array" ref="C32">INDEX(Calendrier!E:E,MATCH(Weekend!A32,Calendrier!A:A,0))&amp;INDEX(Calendrier!E:E,1+MATCH(Weekend!A32,Calendrier!A:A,0))&amp;INDEX(Calendrier!E:E,2+MATCH(Weekend!A32,Calendrier!A:A,0))</f>
        <v/>
      </c>
      <c r="D32" s="216" t="str" cm="1">
        <f t="array" ref="D32">INDEX(Calendrier!F:F,MATCH(Weekend!A32,Calendrier!A:A,0))&amp;INDEX(Calendrier!F:F,1+MATCH(Weekend!A32,Calendrier!A:A,0))&amp;INDEX(Calendrier!F:F,2+MATCH(Weekend!A32,Calendrier!A:A,0))</f>
        <v/>
      </c>
      <c r="E32" s="65" t="str">
        <f t="shared" si="15"/>
        <v/>
      </c>
      <c r="F32" s="71" t="str" cm="1">
        <f t="array" ref="F32">INDEX(Calendrier!H:H,MATCH(Weekend!A32,Calendrier!A:A,0))&amp;INDEX(Calendrier!H:H,1+MATCH(Weekend!A32,Calendrier!A:A,0))&amp;INDEX(Calendrier!H:H,2+MATCH(Weekend!A32,Calendrier!A:A,0))</f>
        <v/>
      </c>
      <c r="G32" s="72" t="str" cm="1">
        <f t="array" ref="G32">INDEX(Calendrier!I:I,MATCH(Weekend!A32,Calendrier!A:A,0))&amp;INDEX(Calendrier!I:I,1+MATCH(Weekend!A32,Calendrier!A:A,0))&amp;INDEX(Calendrier!I:I,2+MATCH(Weekend!A32,Calendrier!A:A,0))</f>
        <v/>
      </c>
      <c r="H32" s="65" t="str">
        <f t="shared" si="3"/>
        <v/>
      </c>
      <c r="I32" s="71" t="str" cm="1">
        <f t="array" ref="I32">INDEX(Calendrier!K:K,MATCH(Weekend!A32,Calendrier!A:A,0))&amp;INDEX(Calendrier!K:K,1+MATCH(Weekend!A32,Calendrier!A:A,0))&amp;INDEX(Calendrier!K:K,2+MATCH(Weekend!A32,Calendrier!A:A,0))</f>
        <v/>
      </c>
      <c r="J32" s="72" t="str" cm="1">
        <f t="array" ref="J32">INDEX(Calendrier!L:L,MATCH(Weekend!A32,Calendrier!A:A,0))&amp;INDEX(Calendrier!L:L,1+MATCH(Weekend!A32,Calendrier!A:A,0))&amp;INDEX(Calendrier!L:L,2+MATCH(Weekend!A32,Calendrier!A:A,0))</f>
        <v/>
      </c>
      <c r="K32" s="65" t="str">
        <f t="shared" si="4"/>
        <v/>
      </c>
      <c r="L32" s="76" t="str" cm="1">
        <f t="array" ref="L32">INDEX(Calendrier!N:N,MATCH(Weekend!A32,Calendrier!A:A,0))&amp;INDEX(Calendrier!N:N,1+MATCH(Weekend!A32,Calendrier!A:A,0))&amp;INDEX(Calendrier!N:N,2+MATCH(Weekend!A32,Calendrier!A:A,0))</f>
        <v/>
      </c>
      <c r="M32" s="77" t="str" cm="1">
        <f t="array" ref="M32">INDEX(Calendrier!O:O,MATCH(Weekend!A32,Calendrier!A:A,0))&amp;INDEX(Calendrier!O:O,1+MATCH(Weekend!A32,Calendrier!A:A,0))&amp;INDEX(Calendrier!O:O,2+MATCH(Weekend!A32,Calendrier!A:A,0))</f>
        <v/>
      </c>
      <c r="N32" s="65" t="str">
        <f t="shared" si="11"/>
        <v/>
      </c>
      <c r="O32" s="76" t="str" cm="1">
        <f t="array" ref="O32">INDEX(Calendrier!Q:Q,MATCH(Weekend!A32,Calendrier!A:A,0))&amp;INDEX(Calendrier!Q:Q,1+MATCH(Weekend!A32,Calendrier!A:A,0))&amp;INDEX(Calendrier!Q:Q,2+MATCH(Weekend!A32,Calendrier!A:A,0))</f>
        <v/>
      </c>
      <c r="P32" s="77" t="str" cm="1">
        <f t="array" ref="P32">INDEX(Calendrier!R:R,MATCH(Weekend!A32,Calendrier!A:A,0))&amp;INDEX(Calendrier!R:R,1+MATCH(Weekend!A32,Calendrier!A:A,0))&amp;INDEX(Calendrier!R:R,2+MATCH(Weekend!A32,Calendrier!A:A,0))</f>
        <v/>
      </c>
      <c r="Q32" s="65" t="str">
        <f t="shared" si="12"/>
        <v/>
      </c>
      <c r="R32" s="192">
        <f t="shared" si="5"/>
        <v>0</v>
      </c>
      <c r="S32" s="17">
        <f t="shared" si="13"/>
        <v>0</v>
      </c>
      <c r="T32" s="2">
        <f t="shared" si="6"/>
        <v>0</v>
      </c>
      <c r="U32" s="2"/>
      <c r="V32" s="2"/>
      <c r="W32" s="17">
        <f t="shared" si="14"/>
        <v>1</v>
      </c>
      <c r="X32" s="84">
        <f t="shared" si="1"/>
        <v>0</v>
      </c>
      <c r="Y32" s="76" t="str" cm="1">
        <f t="array" ref="Y32">INDEX(Calendrier!AA:AA,MATCH(Weekend!A32,Calendrier!A:A,0))&amp;INDEX(Calendrier!AA:AA,1+MATCH(Weekend!A32,Calendrier!A:A,0))&amp;INDEX(Calendrier!AA:AA,2+MATCH(Weekend!A32,Calendrier!A:A,0))</f>
        <v>DI 12h30</v>
      </c>
      <c r="Z32" s="77" t="str" cm="1">
        <f t="array" ref="Z32">INDEX(Calendrier!AB:AB,MATCH(Weekend!A32,Calendrier!A:A,0))&amp;INDEX(Calendrier!AB:AB,1+MATCH(Weekend!A32,Calendrier!A:A,0))&amp;INDEX(Calendrier!AB:AB,2+MATCH(Weekend!A32,Calendrier!A:A,0))</f>
        <v>Capci - 6</v>
      </c>
      <c r="AA32" s="65" t="str">
        <f t="shared" si="7"/>
        <v/>
      </c>
      <c r="AB32" s="76" t="str" cm="1">
        <f t="array" ref="AB32">INDEX(Calendrier!AD:AD,MATCH(Weekend!A32,Calendrier!A:A,0))&amp;INDEX(Calendrier!AD:AD,1+MATCH(Weekend!A32,Calendrier!A:A,0))&amp;INDEX(Calendrier!AD:AD,2+MATCH(Weekend!A32,Calendrier!A:A,0))</f>
        <v>DI 8h45</v>
      </c>
      <c r="AC32" s="77" t="str" cm="1">
        <f t="array" ref="AC32">INDEX(Calendrier!AE:AE,MATCH(Weekend!A32,Calendrier!A:A,0))&amp;INDEX(Calendrier!AE:AE,1+MATCH(Weekend!A32,Calendrier!A:A,0))&amp;INDEX(Calendrier!AE:AE,2+MATCH(Weekend!A32,Calendrier!A:A,0))</f>
        <v>7 - Capci</v>
      </c>
      <c r="AD32" s="65">
        <f t="shared" si="8"/>
        <v>1</v>
      </c>
      <c r="AE32" s="76" t="str" cm="1">
        <f t="array" ref="AE32">INDEX(Calendrier!AG:AG,MATCH(Weekend!A32,Calendrier!A:A,0))&amp;INDEX(Calendrier!AG:AG,1+MATCH(Weekend!A32,Calendrier!A:A,0))&amp;INDEX(Calendrier!AG:AG,2+MATCH(Weekend!A32,Calendrier!A:A,0))</f>
        <v>VE 19h30</v>
      </c>
      <c r="AF32" s="77" t="str" cm="1">
        <f t="array" ref="AF32">INDEX(Calendrier!AH:AH,MATCH(Weekend!A32,Calendrier!A:A,0))&amp;INDEX(Calendrier!AH:AH,1+MATCH(Weekend!A32,Calendrier!A:A,0))&amp;INDEX(Calendrier!AH:AH,2+MATCH(Weekend!A32,Calendrier!A:A,0))</f>
        <v>Star Ice - 8</v>
      </c>
      <c r="AG32" s="65" t="str">
        <f t="shared" si="9"/>
        <v/>
      </c>
      <c r="AH32" s="189" t="str" cm="1">
        <f t="array" ref="AH32">INDEX(Calendrier!AJ:AJ,MATCH(Weekend!A32,Calendrier!A:A,0))&amp;INDEX(Calendrier!AJ:AJ,1+MATCH(Weekend!A32,Calendrier!A:A,0))&amp;INDEX(Calendrier!AJ:AJ,2+MATCH(Weekend!A32,Calendrier!A:A,0))</f>
        <v>SA 17h45</v>
      </c>
      <c r="AI32" s="190" t="str" cm="1">
        <f t="array" ref="AI32">INDEX(Calendrier!AK:AK,MATCH(Weekend!A32,Calendrier!A:A,0))&amp;INDEX(Calendrier!AK:AK,1+MATCH(Weekend!A32,Calendrier!A:A,0))&amp;INDEX(Calendrier!AK:AK,2+MATCH(Weekend!A32,Calendrier!A:A,0))</f>
        <v>Eagles - 9</v>
      </c>
      <c r="AJ32" s="193" t="str">
        <f t="shared" si="10"/>
        <v/>
      </c>
      <c r="AK32" s="76" t="str" cm="1">
        <f t="array" ref="AK32">INDEX(Calendrier!AM:AM,MATCH(Weekend!A32,Calendrier!A:A,0))&amp;INDEX(Calendrier!AM:AM,1+MATCH(Weekend!A32,Calendrier!A:A,0))&amp;INDEX(Calendrier!AM:AM,2+MATCH(Weekend!A32,Calendrier!A:A,0))</f>
        <v>SA 16h00</v>
      </c>
      <c r="AL32" s="190" t="str" cm="1">
        <f t="array" ref="AL32">INDEX(Calendrier!AN:AN,MATCH(Weekend!A32,Calendrier!A:A,0))&amp;INDEX(Calendrier!AN:AN,1+MATCH(Weekend!A32,Calendrier!A:A,0))&amp;INDEX(Calendrier!AN:AN,2+MATCH(Weekend!A32,Calendrier!A:A,0))</f>
        <v>Rixensart - 10</v>
      </c>
      <c r="AM32" s="113"/>
      <c r="AN32" s="76" t="str" cm="1">
        <f t="array" ref="AN32">INDEX(Calendrier!AP:AP,MATCH(Weekend!A32,Calendrier!A:A,0))&amp;INDEX(Calendrier!AP:AP,1+MATCH(Weekend!A32,Calendrier!A:A,0))&amp;INDEX(Calendrier!AP:AP,2+MATCH(Weekend!A32,Calendrier!A:A,0))</f>
        <v/>
      </c>
      <c r="AO32" s="112" t="str" cm="1">
        <f t="array" ref="AO32">INDEX(Calendrier!AQ:AQ,MATCH(Weekend!A32,Calendrier!A:A,0))&amp;INDEX(Calendrier!AQ:AQ,1+MATCH(Weekend!A32,Calendrier!A:A,0))&amp;INDEX(Calendrier!AQ:AQ,2+MATCH(Weekend!A32,Calendrier!A:A,0))</f>
        <v/>
      </c>
      <c r="AP32" s="113"/>
      <c r="AQ32" s="76" t="str" cm="1">
        <f t="array" ref="AQ32">INDEX(Calendrier!AS:AS,MATCH(Weekend!A32,Calendrier!A:A,0))&amp;INDEX(Calendrier!AS:AS,1+MATCH(Weekend!A32,Calendrier!A:A,0))&amp;INDEX(Calendrier!AS:AS,2+MATCH(Weekend!A32,Calendrier!A:A,0))</f>
        <v>DI 8h45</v>
      </c>
      <c r="AR32" s="112" t="str" cm="1">
        <f t="array" ref="AR32">INDEX(Calendrier!AT:AT,MATCH(Weekend!A32,Calendrier!A:A,0))&amp;INDEX(Calendrier!AT:AT,1+MATCH(Weekend!A32,Calendrier!A:A,0))&amp;INDEX(Calendrier!AT:AT,2+MATCH(Weekend!A32,Calendrier!A:A,0))</f>
        <v>P4 - Star Ice</v>
      </c>
      <c r="AS32" s="9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ht="15.75" customHeight="1" thickBot="1" x14ac:dyDescent="0.35">
      <c r="A33" s="3">
        <v>26</v>
      </c>
      <c r="B33" s="68" t="s">
        <v>266</v>
      </c>
      <c r="C33" s="71" t="str" cm="1">
        <f t="array" ref="C33">INDEX(Calendrier!E:E,MATCH(Weekend!A33,Calendrier!A:A,0))&amp;INDEX(Calendrier!E:E,1+MATCH(Weekend!A33,Calendrier!A:A,0))&amp;INDEX(Calendrier!E:E,2+MATCH(Weekend!A33,Calendrier!A:A,0))</f>
        <v/>
      </c>
      <c r="D33" s="216" t="str" cm="1">
        <f t="array" ref="D33">INDEX(Calendrier!F:F,MATCH(Weekend!A33,Calendrier!A:A,0))&amp;INDEX(Calendrier!F:F,1+MATCH(Weekend!A33,Calendrier!A:A,0))&amp;INDEX(Calendrier!F:F,2+MATCH(Weekend!A33,Calendrier!A:A,0))</f>
        <v/>
      </c>
      <c r="E33" s="65" t="str">
        <f t="shared" si="15"/>
        <v/>
      </c>
      <c r="F33" s="71" t="str" cm="1">
        <f t="array" ref="F33">INDEX(Calendrier!H:H,MATCH(Weekend!A33,Calendrier!A:A,0))&amp;INDEX(Calendrier!H:H,1+MATCH(Weekend!A33,Calendrier!A:A,0))&amp;INDEX(Calendrier!H:H,2+MATCH(Weekend!A33,Calendrier!A:A,0))</f>
        <v/>
      </c>
      <c r="G33" s="72" t="str" cm="1">
        <f t="array" ref="G33">INDEX(Calendrier!I:I,MATCH(Weekend!A33,Calendrier!A:A,0))&amp;INDEX(Calendrier!I:I,1+MATCH(Weekend!A33,Calendrier!A:A,0))&amp;INDEX(Calendrier!I:I,2+MATCH(Weekend!A33,Calendrier!A:A,0))</f>
        <v/>
      </c>
      <c r="H33" s="65" t="str">
        <f t="shared" si="3"/>
        <v/>
      </c>
      <c r="I33" s="71" t="str" cm="1">
        <f t="array" ref="I33">INDEX(Calendrier!K:K,MATCH(Weekend!A33,Calendrier!A:A,0))&amp;INDEX(Calendrier!K:K,1+MATCH(Weekend!A33,Calendrier!A:A,0))&amp;INDEX(Calendrier!K:K,2+MATCH(Weekend!A33,Calendrier!A:A,0))</f>
        <v/>
      </c>
      <c r="J33" s="72" t="str" cm="1">
        <f t="array" ref="J33">INDEX(Calendrier!L:L,MATCH(Weekend!A33,Calendrier!A:A,0))&amp;INDEX(Calendrier!L:L,1+MATCH(Weekend!A33,Calendrier!A:A,0))&amp;INDEX(Calendrier!L:L,2+MATCH(Weekend!A33,Calendrier!A:A,0))</f>
        <v/>
      </c>
      <c r="K33" s="65" t="str">
        <f t="shared" si="4"/>
        <v/>
      </c>
      <c r="L33" s="76" t="str" cm="1">
        <f t="array" ref="L33">INDEX(Calendrier!N:N,MATCH(Weekend!A33,Calendrier!A:A,0))&amp;INDEX(Calendrier!N:N,1+MATCH(Weekend!A33,Calendrier!A:A,0))&amp;INDEX(Calendrier!N:N,2+MATCH(Weekend!A33,Calendrier!A:A,0))</f>
        <v>VE 20h15</v>
      </c>
      <c r="M33" s="77" t="str" cm="1">
        <f t="array" ref="M33">INDEX(Calendrier!O:O,MATCH(Weekend!A33,Calendrier!A:A,0))&amp;INDEX(Calendrier!O:O,1+MATCH(Weekend!A33,Calendrier!A:A,0))&amp;INDEX(Calendrier!O:O,2+MATCH(Weekend!A33,Calendrier!A:A,0))</f>
        <v>5 - Baudour 2</v>
      </c>
      <c r="N33" s="65">
        <f t="shared" si="11"/>
        <v>1</v>
      </c>
      <c r="O33" s="76" t="str" cm="1">
        <f t="array" ref="O33">INDEX(Calendrier!Q:Q,MATCH(Weekend!A33,Calendrier!A:A,0))&amp;INDEX(Calendrier!Q:Q,1+MATCH(Weekend!A33,Calendrier!A:A,0))&amp;INDEX(Calendrier!Q:Q,2+MATCH(Weekend!A33,Calendrier!A:A,0))</f>
        <v>SA 19h15</v>
      </c>
      <c r="P33" s="77" t="str" cm="1">
        <f t="array" ref="P33">INDEX(Calendrier!R:R,MATCH(Weekend!A33,Calendrier!A:A,0))&amp;INDEX(Calendrier!R:R,1+MATCH(Weekend!A33,Calendrier!A:A,0))&amp;INDEX(Calendrier!R:R,2+MATCH(Weekend!A33,Calendrier!A:A,0))</f>
        <v>Jemeppe - 4</v>
      </c>
      <c r="Q33" s="65" t="str">
        <f t="shared" si="12"/>
        <v/>
      </c>
      <c r="R33" s="192">
        <f t="shared" si="5"/>
        <v>1</v>
      </c>
      <c r="S33" s="17">
        <f t="shared" si="13"/>
        <v>0</v>
      </c>
      <c r="T33" s="2">
        <f t="shared" si="6"/>
        <v>1</v>
      </c>
      <c r="U33" s="2"/>
      <c r="V33" s="2"/>
      <c r="W33" s="17">
        <f t="shared" si="14"/>
        <v>0</v>
      </c>
      <c r="X33" s="84">
        <f t="shared" si="1"/>
        <v>0</v>
      </c>
      <c r="Y33" s="76" t="str" cm="1">
        <f t="array" ref="Y33">INDEX(Calendrier!AA:AA,MATCH(Weekend!A33,Calendrier!A:A,0))&amp;INDEX(Calendrier!AA:AA,1+MATCH(Weekend!A33,Calendrier!A:A,0))&amp;INDEX(Calendrier!AA:AA,2+MATCH(Weekend!A33,Calendrier!A:A,0))</f>
        <v/>
      </c>
      <c r="Z33" s="77" t="str" cm="1">
        <f t="array" ref="Z33">INDEX(Calendrier!AB:AB,MATCH(Weekend!A33,Calendrier!A:A,0))&amp;INDEX(Calendrier!AB:AB,1+MATCH(Weekend!A33,Calendrier!A:A,0))&amp;INDEX(Calendrier!AB:AB,2+MATCH(Weekend!A33,Calendrier!A:A,0))</f>
        <v/>
      </c>
      <c r="AA33" s="65" t="str">
        <f t="shared" si="7"/>
        <v/>
      </c>
      <c r="AB33" s="76" t="str" cm="1">
        <f t="array" ref="AB33">INDEX(Calendrier!AD:AD,MATCH(Weekend!A33,Calendrier!A:A,0))&amp;INDEX(Calendrier!AD:AD,1+MATCH(Weekend!A33,Calendrier!A:A,0))&amp;INDEX(Calendrier!AD:AD,2+MATCH(Weekend!A33,Calendrier!A:A,0))</f>
        <v/>
      </c>
      <c r="AC33" s="77" t="str" cm="1">
        <f t="array" ref="AC33">INDEX(Calendrier!AE:AE,MATCH(Weekend!A33,Calendrier!A:A,0))&amp;INDEX(Calendrier!AE:AE,1+MATCH(Weekend!A33,Calendrier!A:A,0))&amp;INDEX(Calendrier!AE:AE,2+MATCH(Weekend!A33,Calendrier!A:A,0))</f>
        <v/>
      </c>
      <c r="AD33" s="65" t="str">
        <f t="shared" si="8"/>
        <v/>
      </c>
      <c r="AE33" s="76" t="str" cm="1">
        <f t="array" ref="AE33">INDEX(Calendrier!AG:AG,MATCH(Weekend!A33,Calendrier!A:A,0))&amp;INDEX(Calendrier!AG:AG,1+MATCH(Weekend!A33,Calendrier!A:A,0))&amp;INDEX(Calendrier!AG:AG,2+MATCH(Weekend!A33,Calendrier!A:A,0))</f>
        <v/>
      </c>
      <c r="AF33" s="77" t="str" cm="1">
        <f t="array" ref="AF33">INDEX(Calendrier!AH:AH,MATCH(Weekend!A33,Calendrier!A:A,0))&amp;INDEX(Calendrier!AH:AH,1+MATCH(Weekend!A33,Calendrier!A:A,0))&amp;INDEX(Calendrier!AH:AH,2+MATCH(Weekend!A33,Calendrier!A:A,0))</f>
        <v/>
      </c>
      <c r="AG33" s="65" t="str">
        <f t="shared" si="9"/>
        <v/>
      </c>
      <c r="AH33" s="189" t="str" cm="1">
        <f t="array" ref="AH33">INDEX(Calendrier!AJ:AJ,MATCH(Weekend!A33,Calendrier!A:A,0))&amp;INDEX(Calendrier!AJ:AJ,1+MATCH(Weekend!A33,Calendrier!A:A,0))&amp;INDEX(Calendrier!AJ:AJ,2+MATCH(Weekend!A33,Calendrier!A:A,0))</f>
        <v/>
      </c>
      <c r="AI33" s="190" t="str" cm="1">
        <f t="array" ref="AI33">INDEX(Calendrier!AK:AK,MATCH(Weekend!A33,Calendrier!A:A,0))&amp;INDEX(Calendrier!AK:AK,1+MATCH(Weekend!A33,Calendrier!A:A,0))&amp;INDEX(Calendrier!AK:AK,2+MATCH(Weekend!A33,Calendrier!A:A,0))</f>
        <v/>
      </c>
      <c r="AJ33" s="193" t="str">
        <f t="shared" si="10"/>
        <v/>
      </c>
      <c r="AK33" s="76" t="str" cm="1">
        <f t="array" ref="AK33">INDEX(Calendrier!AM:AM,MATCH(Weekend!A33,Calendrier!A:A,0))&amp;INDEX(Calendrier!AM:AM,1+MATCH(Weekend!A33,Calendrier!A:A,0))&amp;INDEX(Calendrier!AM:AM,2+MATCH(Weekend!A33,Calendrier!A:A,0))</f>
        <v/>
      </c>
      <c r="AL33" s="190" t="str" cm="1">
        <f t="array" ref="AL33">INDEX(Calendrier!AN:AN,MATCH(Weekend!A33,Calendrier!A:A,0))&amp;INDEX(Calendrier!AN:AN,1+MATCH(Weekend!A33,Calendrier!A:A,0))&amp;INDEX(Calendrier!AN:AN,2+MATCH(Weekend!A33,Calendrier!A:A,0))</f>
        <v/>
      </c>
      <c r="AM33" s="113"/>
      <c r="AN33" s="76" t="str" cm="1">
        <f t="array" ref="AN33">INDEX(Calendrier!AP:AP,MATCH(Weekend!A33,Calendrier!A:A,0))&amp;INDEX(Calendrier!AP:AP,1+MATCH(Weekend!A33,Calendrier!A:A,0))&amp;INDEX(Calendrier!AP:AP,2+MATCH(Weekend!A33,Calendrier!A:A,0))</f>
        <v/>
      </c>
      <c r="AO33" s="112" t="str" cm="1">
        <f t="array" ref="AO33">INDEX(Calendrier!AQ:AQ,MATCH(Weekend!A33,Calendrier!A:A,0))&amp;INDEX(Calendrier!AQ:AQ,1+MATCH(Weekend!A33,Calendrier!A:A,0))&amp;INDEX(Calendrier!AQ:AQ,2+MATCH(Weekend!A33,Calendrier!A:A,0))</f>
        <v/>
      </c>
      <c r="AP33" s="113"/>
      <c r="AQ33" s="76" t="str" cm="1">
        <f t="array" ref="AQ33">INDEX(Calendrier!AS:AS,MATCH(Weekend!A33,Calendrier!A:A,0))&amp;INDEX(Calendrier!AS:AS,1+MATCH(Weekend!A33,Calendrier!A:A,0))&amp;INDEX(Calendrier!AS:AS,2+MATCH(Weekend!A33,Calendrier!A:A,0))</f>
        <v/>
      </c>
      <c r="AR33" s="112" t="str" cm="1">
        <f t="array" ref="AR33">INDEX(Calendrier!AT:AT,MATCH(Weekend!A33,Calendrier!A:A,0))&amp;INDEX(Calendrier!AT:AT,1+MATCH(Weekend!A33,Calendrier!A:A,0))&amp;INDEX(Calendrier!AT:AT,2+MATCH(Weekend!A33,Calendrier!A:A,0))</f>
        <v/>
      </c>
      <c r="AS33" s="9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ht="15.75" customHeight="1" thickBot="1" x14ac:dyDescent="0.35">
      <c r="A34" s="3">
        <v>27</v>
      </c>
      <c r="B34" s="68" t="s">
        <v>267</v>
      </c>
      <c r="C34" s="71" t="str" cm="1">
        <f t="array" ref="C34">INDEX(Calendrier!E:E,MATCH(Weekend!A34,Calendrier!A:A,0))&amp;INDEX(Calendrier!E:E,1+MATCH(Weekend!A34,Calendrier!A:A,0))&amp;INDEX(Calendrier!E:E,2+MATCH(Weekend!A34,Calendrier!A:A,0))</f>
        <v/>
      </c>
      <c r="D34" s="216" t="str" cm="1">
        <f t="array" ref="D34">INDEX(Calendrier!F:F,MATCH(Weekend!A34,Calendrier!A:A,0))&amp;INDEX(Calendrier!F:F,1+MATCH(Weekend!A34,Calendrier!A:A,0))&amp;INDEX(Calendrier!F:F,2+MATCH(Weekend!A34,Calendrier!A:A,0))</f>
        <v/>
      </c>
      <c r="E34" s="65" t="str">
        <f t="shared" si="15"/>
        <v/>
      </c>
      <c r="F34" s="71" t="str" cm="1">
        <f t="array" ref="F34">INDEX(Calendrier!H:H,MATCH(Weekend!A34,Calendrier!A:A,0))&amp;INDEX(Calendrier!H:H,1+MATCH(Weekend!A34,Calendrier!A:A,0))&amp;INDEX(Calendrier!H:H,2+MATCH(Weekend!A34,Calendrier!A:A,0))</f>
        <v/>
      </c>
      <c r="G34" s="72" t="str" cm="1">
        <f t="array" ref="G34">INDEX(Calendrier!I:I,MATCH(Weekend!A34,Calendrier!A:A,0))&amp;INDEX(Calendrier!I:I,1+MATCH(Weekend!A34,Calendrier!A:A,0))&amp;INDEX(Calendrier!I:I,2+MATCH(Weekend!A34,Calendrier!A:A,0))</f>
        <v/>
      </c>
      <c r="H34" s="65" t="str">
        <f t="shared" si="3"/>
        <v/>
      </c>
      <c r="I34" s="71" t="str" cm="1">
        <f t="array" ref="I34">INDEX(Calendrier!K:K,MATCH(Weekend!A34,Calendrier!A:A,0))&amp;INDEX(Calendrier!K:K,1+MATCH(Weekend!A34,Calendrier!A:A,0))&amp;INDEX(Calendrier!K:K,2+MATCH(Weekend!A34,Calendrier!A:A,0))</f>
        <v/>
      </c>
      <c r="J34" s="72" t="str" cm="1">
        <f t="array" ref="J34">INDEX(Calendrier!L:L,MATCH(Weekend!A34,Calendrier!A:A,0))&amp;INDEX(Calendrier!L:L,1+MATCH(Weekend!A34,Calendrier!A:A,0))&amp;INDEX(Calendrier!L:L,2+MATCH(Weekend!A34,Calendrier!A:A,0))</f>
        <v/>
      </c>
      <c r="K34" s="65" t="str">
        <f t="shared" si="4"/>
        <v/>
      </c>
      <c r="L34" s="76" t="str" cm="1">
        <f t="array" ref="L34">INDEX(Calendrier!N:N,MATCH(Weekend!A34,Calendrier!A:A,0))&amp;INDEX(Calendrier!N:N,1+MATCH(Weekend!A34,Calendrier!A:A,0))&amp;INDEX(Calendrier!N:N,2+MATCH(Weekend!A34,Calendrier!A:A,0))</f>
        <v>VE 20h15</v>
      </c>
      <c r="M34" s="77" t="str" cm="1">
        <f t="array" ref="M34">INDEX(Calendrier!O:O,MATCH(Weekend!A34,Calendrier!A:A,0))&amp;INDEX(Calendrier!O:O,1+MATCH(Weekend!A34,Calendrier!A:A,0))&amp;INDEX(Calendrier!O:O,2+MATCH(Weekend!A34,Calendrier!A:A,0))</f>
        <v>5 - Baudour 1</v>
      </c>
      <c r="N34" s="65">
        <f t="shared" si="11"/>
        <v>1</v>
      </c>
      <c r="O34" s="76" t="str" cm="1">
        <f t="array" ref="O34">INDEX(Calendrier!Q:Q,MATCH(Weekend!A34,Calendrier!A:A,0))&amp;INDEX(Calendrier!Q:Q,1+MATCH(Weekend!A34,Calendrier!A:A,0))&amp;INDEX(Calendrier!Q:Q,2+MATCH(Weekend!A34,Calendrier!A:A,0))</f>
        <v>DI 13h15</v>
      </c>
      <c r="P34" s="77" t="str" cm="1">
        <f t="array" ref="P34">INDEX(Calendrier!R:R,MATCH(Weekend!A34,Calendrier!A:A,0))&amp;INDEX(Calendrier!R:R,1+MATCH(Weekend!A34,Calendrier!A:A,0))&amp;INDEX(Calendrier!R:R,2+MATCH(Weekend!A34,Calendrier!A:A,0))</f>
        <v>Eagles - 4</v>
      </c>
      <c r="Q34" s="65" t="str">
        <f t="shared" si="12"/>
        <v/>
      </c>
      <c r="R34" s="192">
        <f t="shared" si="5"/>
        <v>1</v>
      </c>
      <c r="S34" s="17">
        <f t="shared" si="13"/>
        <v>0</v>
      </c>
      <c r="T34" s="2">
        <f t="shared" si="6"/>
        <v>1</v>
      </c>
      <c r="U34" s="2"/>
      <c r="V34" s="2"/>
      <c r="W34" s="17">
        <f t="shared" si="14"/>
        <v>0</v>
      </c>
      <c r="X34" s="84">
        <f t="shared" si="1"/>
        <v>0</v>
      </c>
      <c r="Y34" s="76" t="str" cm="1">
        <f t="array" ref="Y34">INDEX(Calendrier!AA:AA,MATCH(Weekend!A34,Calendrier!A:A,0))&amp;INDEX(Calendrier!AA:AA,1+MATCH(Weekend!A34,Calendrier!A:A,0))&amp;INDEX(Calendrier!AA:AA,2+MATCH(Weekend!A34,Calendrier!A:A,0))</f>
        <v/>
      </c>
      <c r="Z34" s="77" t="str" cm="1">
        <f t="array" ref="Z34">INDEX(Calendrier!AB:AB,MATCH(Weekend!A34,Calendrier!A:A,0))&amp;INDEX(Calendrier!AB:AB,1+MATCH(Weekend!A34,Calendrier!A:A,0))&amp;INDEX(Calendrier!AB:AB,2+MATCH(Weekend!A34,Calendrier!A:A,0))</f>
        <v/>
      </c>
      <c r="AA34" s="65" t="str">
        <f t="shared" si="7"/>
        <v/>
      </c>
      <c r="AB34" s="76" t="str" cm="1">
        <f t="array" ref="AB34">INDEX(Calendrier!AD:AD,MATCH(Weekend!A34,Calendrier!A:A,0))&amp;INDEX(Calendrier!AD:AD,1+MATCH(Weekend!A34,Calendrier!A:A,0))&amp;INDEX(Calendrier!AD:AD,2+MATCH(Weekend!A34,Calendrier!A:A,0))</f>
        <v/>
      </c>
      <c r="AC34" s="77" t="str" cm="1">
        <f t="array" ref="AC34">INDEX(Calendrier!AE:AE,MATCH(Weekend!A34,Calendrier!A:A,0))&amp;INDEX(Calendrier!AE:AE,1+MATCH(Weekend!A34,Calendrier!A:A,0))&amp;INDEX(Calendrier!AE:AE,2+MATCH(Weekend!A34,Calendrier!A:A,0))</f>
        <v/>
      </c>
      <c r="AD34" s="65" t="str">
        <f t="shared" si="8"/>
        <v/>
      </c>
      <c r="AE34" s="76" t="str" cm="1">
        <f t="array" ref="AE34">INDEX(Calendrier!AG:AG,MATCH(Weekend!A34,Calendrier!A:A,0))&amp;INDEX(Calendrier!AG:AG,1+MATCH(Weekend!A34,Calendrier!A:A,0))&amp;INDEX(Calendrier!AG:AG,2+MATCH(Weekend!A34,Calendrier!A:A,0))</f>
        <v/>
      </c>
      <c r="AF34" s="77" t="str" cm="1">
        <f t="array" ref="AF34">INDEX(Calendrier!AH:AH,MATCH(Weekend!A34,Calendrier!A:A,0))&amp;INDEX(Calendrier!AH:AH,1+MATCH(Weekend!A34,Calendrier!A:A,0))&amp;INDEX(Calendrier!AH:AH,2+MATCH(Weekend!A34,Calendrier!A:A,0))</f>
        <v/>
      </c>
      <c r="AG34" s="65" t="str">
        <f t="shared" si="9"/>
        <v/>
      </c>
      <c r="AH34" s="189" t="str" cm="1">
        <f t="array" ref="AH34">INDEX(Calendrier!AJ:AJ,MATCH(Weekend!A34,Calendrier!A:A,0))&amp;INDEX(Calendrier!AJ:AJ,1+MATCH(Weekend!A34,Calendrier!A:A,0))&amp;INDEX(Calendrier!AJ:AJ,2+MATCH(Weekend!A34,Calendrier!A:A,0))</f>
        <v/>
      </c>
      <c r="AI34" s="190" t="str" cm="1">
        <f t="array" ref="AI34">INDEX(Calendrier!AK:AK,MATCH(Weekend!A34,Calendrier!A:A,0))&amp;INDEX(Calendrier!AK:AK,1+MATCH(Weekend!A34,Calendrier!A:A,0))&amp;INDEX(Calendrier!AK:AK,2+MATCH(Weekend!A34,Calendrier!A:A,0))</f>
        <v/>
      </c>
      <c r="AJ34" s="193" t="str">
        <f t="shared" si="10"/>
        <v/>
      </c>
      <c r="AK34" s="76" t="str" cm="1">
        <f t="array" ref="AK34">INDEX(Calendrier!AM:AM,MATCH(Weekend!A34,Calendrier!A:A,0))&amp;INDEX(Calendrier!AM:AM,1+MATCH(Weekend!A34,Calendrier!A:A,0))&amp;INDEX(Calendrier!AM:AM,2+MATCH(Weekend!A34,Calendrier!A:A,0))</f>
        <v/>
      </c>
      <c r="AL34" s="190" t="str" cm="1">
        <f t="array" ref="AL34">INDEX(Calendrier!AN:AN,MATCH(Weekend!A34,Calendrier!A:A,0))&amp;INDEX(Calendrier!AN:AN,1+MATCH(Weekend!A34,Calendrier!A:A,0))&amp;INDEX(Calendrier!AN:AN,2+MATCH(Weekend!A34,Calendrier!A:A,0))</f>
        <v/>
      </c>
      <c r="AM34" s="113"/>
      <c r="AN34" s="76" t="str" cm="1">
        <f t="array" ref="AN34">INDEX(Calendrier!AP:AP,MATCH(Weekend!A34,Calendrier!A:A,0))&amp;INDEX(Calendrier!AP:AP,1+MATCH(Weekend!A34,Calendrier!A:A,0))&amp;INDEX(Calendrier!AP:AP,2+MATCH(Weekend!A34,Calendrier!A:A,0))</f>
        <v/>
      </c>
      <c r="AO34" s="112" t="str" cm="1">
        <f t="array" ref="AO34">INDEX(Calendrier!AQ:AQ,MATCH(Weekend!A34,Calendrier!A:A,0))&amp;INDEX(Calendrier!AQ:AQ,1+MATCH(Weekend!A34,Calendrier!A:A,0))&amp;INDEX(Calendrier!AQ:AQ,2+MATCH(Weekend!A34,Calendrier!A:A,0))</f>
        <v/>
      </c>
      <c r="AP34" s="113"/>
      <c r="AQ34" s="76" t="str" cm="1">
        <f t="array" ref="AQ34">INDEX(Calendrier!AS:AS,MATCH(Weekend!A34,Calendrier!A:A,0))&amp;INDEX(Calendrier!AS:AS,1+MATCH(Weekend!A34,Calendrier!A:A,0))&amp;INDEX(Calendrier!AS:AS,2+MATCH(Weekend!A34,Calendrier!A:A,0))</f>
        <v/>
      </c>
      <c r="AR34" s="112" t="str" cm="1">
        <f t="array" ref="AR34">INDEX(Calendrier!AT:AT,MATCH(Weekend!A34,Calendrier!A:A,0))&amp;INDEX(Calendrier!AT:AT,1+MATCH(Weekend!A34,Calendrier!A:A,0))&amp;INDEX(Calendrier!AT:AT,2+MATCH(Weekend!A34,Calendrier!A:A,0))</f>
        <v/>
      </c>
      <c r="AS34" s="9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ht="15.75" customHeight="1" thickBot="1" x14ac:dyDescent="0.35">
      <c r="A35" s="3">
        <v>28</v>
      </c>
      <c r="B35" s="68" t="s">
        <v>268</v>
      </c>
      <c r="C35" s="71" t="str" cm="1">
        <f t="array" ref="C35">INDEX(Calendrier!E:E,MATCH(Weekend!A35,Calendrier!A:A,0))&amp;INDEX(Calendrier!E:E,1+MATCH(Weekend!A35,Calendrier!A:A,0))&amp;INDEX(Calendrier!E:E,2+MATCH(Weekend!A35,Calendrier!A:A,0))</f>
        <v/>
      </c>
      <c r="D35" s="216" t="str" cm="1">
        <f t="array" ref="D35">INDEX(Calendrier!F:F,MATCH(Weekend!A35,Calendrier!A:A,0))&amp;INDEX(Calendrier!F:F,1+MATCH(Weekend!A35,Calendrier!A:A,0))&amp;INDEX(Calendrier!F:F,2+MATCH(Weekend!A35,Calendrier!A:A,0))</f>
        <v/>
      </c>
      <c r="E35" s="65" t="str">
        <f t="shared" si="15"/>
        <v/>
      </c>
      <c r="F35" s="71" t="str" cm="1">
        <f t="array" ref="F35">INDEX(Calendrier!H:H,MATCH(Weekend!A35,Calendrier!A:A,0))&amp;INDEX(Calendrier!H:H,1+MATCH(Weekend!A35,Calendrier!A:A,0))&amp;INDEX(Calendrier!H:H,2+MATCH(Weekend!A35,Calendrier!A:A,0))</f>
        <v/>
      </c>
      <c r="G35" s="72" t="str" cm="1">
        <f t="array" ref="G35">INDEX(Calendrier!I:I,MATCH(Weekend!A35,Calendrier!A:A,0))&amp;INDEX(Calendrier!I:I,1+MATCH(Weekend!A35,Calendrier!A:A,0))&amp;INDEX(Calendrier!I:I,2+MATCH(Weekend!A35,Calendrier!A:A,0))</f>
        <v/>
      </c>
      <c r="H35" s="65" t="str">
        <f t="shared" si="3"/>
        <v/>
      </c>
      <c r="I35" s="71" t="str" cm="1">
        <f t="array" ref="I35">INDEX(Calendrier!K:K,MATCH(Weekend!A35,Calendrier!A:A,0))&amp;INDEX(Calendrier!K:K,1+MATCH(Weekend!A35,Calendrier!A:A,0))&amp;INDEX(Calendrier!K:K,2+MATCH(Weekend!A35,Calendrier!A:A,0))</f>
        <v/>
      </c>
      <c r="J35" s="72" t="str" cm="1">
        <f t="array" ref="J35">INDEX(Calendrier!L:L,MATCH(Weekend!A35,Calendrier!A:A,0))&amp;INDEX(Calendrier!L:L,1+MATCH(Weekend!A35,Calendrier!A:A,0))&amp;INDEX(Calendrier!L:L,2+MATCH(Weekend!A35,Calendrier!A:A,0))</f>
        <v/>
      </c>
      <c r="K35" s="65" t="str">
        <f t="shared" si="4"/>
        <v/>
      </c>
      <c r="L35" s="76" t="str" cm="1">
        <f t="array" ref="L35">INDEX(Calendrier!N:N,MATCH(Weekend!A35,Calendrier!A:A,0))&amp;INDEX(Calendrier!N:N,1+MATCH(Weekend!A35,Calendrier!A:A,0))&amp;INDEX(Calendrier!N:N,2+MATCH(Weekend!A35,Calendrier!A:A,0))</f>
        <v/>
      </c>
      <c r="M35" s="77" t="str" cm="1">
        <f t="array" ref="M35">INDEX(Calendrier!O:O,MATCH(Weekend!A35,Calendrier!A:A,0))&amp;INDEX(Calendrier!O:O,1+MATCH(Weekend!A35,Calendrier!A:A,0))&amp;INDEX(Calendrier!O:O,2+MATCH(Weekend!A35,Calendrier!A:A,0))</f>
        <v/>
      </c>
      <c r="N35" s="65" t="str">
        <f t="shared" si="11"/>
        <v/>
      </c>
      <c r="O35" s="76" t="str" cm="1">
        <f t="array" ref="O35">INDEX(Calendrier!Q:Q,MATCH(Weekend!A35,Calendrier!A:A,0))&amp;INDEX(Calendrier!Q:Q,1+MATCH(Weekend!A35,Calendrier!A:A,0))&amp;INDEX(Calendrier!Q:Q,2+MATCH(Weekend!A35,Calendrier!A:A,0))</f>
        <v/>
      </c>
      <c r="P35" s="77" t="str" cm="1">
        <f t="array" ref="P35">INDEX(Calendrier!R:R,MATCH(Weekend!A35,Calendrier!A:A,0))&amp;INDEX(Calendrier!R:R,1+MATCH(Weekend!A35,Calendrier!A:A,0))&amp;INDEX(Calendrier!R:R,2+MATCH(Weekend!A35,Calendrier!A:A,0))</f>
        <v/>
      </c>
      <c r="Q35" s="65" t="str">
        <f t="shared" si="12"/>
        <v/>
      </c>
      <c r="R35" s="192">
        <f t="shared" si="5"/>
        <v>0</v>
      </c>
      <c r="S35" s="17">
        <f t="shared" si="13"/>
        <v>0</v>
      </c>
      <c r="T35" s="2">
        <f t="shared" si="6"/>
        <v>0</v>
      </c>
      <c r="U35" s="2"/>
      <c r="V35" s="2"/>
      <c r="W35" s="17">
        <f t="shared" si="14"/>
        <v>0</v>
      </c>
      <c r="X35" s="84">
        <f t="shared" si="1"/>
        <v>0</v>
      </c>
      <c r="Y35" s="76" t="str" cm="1">
        <f t="array" ref="Y35">INDEX(Calendrier!AA:AA,MATCH(Weekend!A35,Calendrier!A:A,0))&amp;INDEX(Calendrier!AA:AA,1+MATCH(Weekend!A35,Calendrier!A:A,0))&amp;INDEX(Calendrier!AA:AA,2+MATCH(Weekend!A35,Calendrier!A:A,0))</f>
        <v/>
      </c>
      <c r="Z35" s="77" t="str" cm="1">
        <f t="array" ref="Z35">INDEX(Calendrier!AB:AB,MATCH(Weekend!A35,Calendrier!A:A,0))&amp;INDEX(Calendrier!AB:AB,1+MATCH(Weekend!A35,Calendrier!A:A,0))&amp;INDEX(Calendrier!AB:AB,2+MATCH(Weekend!A35,Calendrier!A:A,0))</f>
        <v/>
      </c>
      <c r="AA35" s="65" t="str">
        <f t="shared" si="7"/>
        <v/>
      </c>
      <c r="AB35" s="76" t="str" cm="1">
        <f t="array" ref="AB35">INDEX(Calendrier!AD:AD,MATCH(Weekend!A35,Calendrier!A:A,0))&amp;INDEX(Calendrier!AD:AD,1+MATCH(Weekend!A35,Calendrier!A:A,0))&amp;INDEX(Calendrier!AD:AD,2+MATCH(Weekend!A35,Calendrier!A:A,0))</f>
        <v/>
      </c>
      <c r="AC35" s="77" t="str" cm="1">
        <f t="array" ref="AC35">INDEX(Calendrier!AE:AE,MATCH(Weekend!A35,Calendrier!A:A,0))&amp;INDEX(Calendrier!AE:AE,1+MATCH(Weekend!A35,Calendrier!A:A,0))&amp;INDEX(Calendrier!AE:AE,2+MATCH(Weekend!A35,Calendrier!A:A,0))</f>
        <v/>
      </c>
      <c r="AD35" s="65" t="str">
        <f t="shared" si="8"/>
        <v/>
      </c>
      <c r="AE35" s="76" t="str" cm="1">
        <f t="array" ref="AE35">INDEX(Calendrier!AG:AG,MATCH(Weekend!A35,Calendrier!A:A,0))&amp;INDEX(Calendrier!AG:AG,1+MATCH(Weekend!A35,Calendrier!A:A,0))&amp;INDEX(Calendrier!AG:AG,2+MATCH(Weekend!A35,Calendrier!A:A,0))</f>
        <v/>
      </c>
      <c r="AF35" s="77" t="str" cm="1">
        <f t="array" ref="AF35">INDEX(Calendrier!AH:AH,MATCH(Weekend!A35,Calendrier!A:A,0))&amp;INDEX(Calendrier!AH:AH,1+MATCH(Weekend!A35,Calendrier!A:A,0))&amp;INDEX(Calendrier!AH:AH,2+MATCH(Weekend!A35,Calendrier!A:A,0))</f>
        <v/>
      </c>
      <c r="AG35" s="65" t="str">
        <f t="shared" si="9"/>
        <v/>
      </c>
      <c r="AH35" s="189" t="str" cm="1">
        <f t="array" ref="AH35">INDEX(Calendrier!AJ:AJ,MATCH(Weekend!A35,Calendrier!A:A,0))&amp;INDEX(Calendrier!AJ:AJ,1+MATCH(Weekend!A35,Calendrier!A:A,0))&amp;INDEX(Calendrier!AJ:AJ,2+MATCH(Weekend!A35,Calendrier!A:A,0))</f>
        <v/>
      </c>
      <c r="AI35" s="190" t="str" cm="1">
        <f t="array" ref="AI35">INDEX(Calendrier!AK:AK,MATCH(Weekend!A35,Calendrier!A:A,0))&amp;INDEX(Calendrier!AK:AK,1+MATCH(Weekend!A35,Calendrier!A:A,0))&amp;INDEX(Calendrier!AK:AK,2+MATCH(Weekend!A35,Calendrier!A:A,0))</f>
        <v/>
      </c>
      <c r="AJ35" s="193" t="str">
        <f t="shared" si="10"/>
        <v/>
      </c>
      <c r="AK35" s="76" t="str" cm="1">
        <f t="array" ref="AK35">INDEX(Calendrier!AM:AM,MATCH(Weekend!A35,Calendrier!A:A,0))&amp;INDEX(Calendrier!AM:AM,1+MATCH(Weekend!A35,Calendrier!A:A,0))&amp;INDEX(Calendrier!AM:AM,2+MATCH(Weekend!A35,Calendrier!A:A,0))</f>
        <v/>
      </c>
      <c r="AL35" s="190" t="str" cm="1">
        <f t="array" ref="AL35">INDEX(Calendrier!AN:AN,MATCH(Weekend!A35,Calendrier!A:A,0))&amp;INDEX(Calendrier!AN:AN,1+MATCH(Weekend!A35,Calendrier!A:A,0))&amp;INDEX(Calendrier!AN:AN,2+MATCH(Weekend!A35,Calendrier!A:A,0))</f>
        <v/>
      </c>
      <c r="AM35" s="113"/>
      <c r="AN35" s="76" t="str" cm="1">
        <f t="array" ref="AN35">INDEX(Calendrier!AP:AP,MATCH(Weekend!A35,Calendrier!A:A,0))&amp;INDEX(Calendrier!AP:AP,1+MATCH(Weekend!A35,Calendrier!A:A,0))&amp;INDEX(Calendrier!AP:AP,2+MATCH(Weekend!A35,Calendrier!A:A,0))</f>
        <v/>
      </c>
      <c r="AO35" s="112" t="str" cm="1">
        <f t="array" ref="AO35">INDEX(Calendrier!AQ:AQ,MATCH(Weekend!A35,Calendrier!A:A,0))&amp;INDEX(Calendrier!AQ:AQ,1+MATCH(Weekend!A35,Calendrier!A:A,0))&amp;INDEX(Calendrier!AQ:AQ,2+MATCH(Weekend!A35,Calendrier!A:A,0))</f>
        <v/>
      </c>
      <c r="AP35" s="113"/>
      <c r="AQ35" s="76" t="str" cm="1">
        <f t="array" ref="AQ35">INDEX(Calendrier!AS:AS,MATCH(Weekend!A35,Calendrier!A:A,0))&amp;INDEX(Calendrier!AS:AS,1+MATCH(Weekend!A35,Calendrier!A:A,0))&amp;INDEX(Calendrier!AS:AS,2+MATCH(Weekend!A35,Calendrier!A:A,0))</f>
        <v/>
      </c>
      <c r="AR35" s="112" t="str" cm="1">
        <f t="array" ref="AR35">INDEX(Calendrier!AT:AT,MATCH(Weekend!A35,Calendrier!A:A,0))&amp;INDEX(Calendrier!AT:AT,1+MATCH(Weekend!A35,Calendrier!A:A,0))&amp;INDEX(Calendrier!AT:AT,2+MATCH(Weekend!A35,Calendrier!A:A,0))</f>
        <v/>
      </c>
      <c r="AS35" s="9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ht="15" thickBot="1" x14ac:dyDescent="0.35">
      <c r="A36" s="3">
        <v>29</v>
      </c>
      <c r="B36" s="68" t="s">
        <v>269</v>
      </c>
      <c r="C36" s="71" t="str" cm="1">
        <f t="array" ref="C36">INDEX(Calendrier!E:E,MATCH(Weekend!A36,Calendrier!A:A,0))&amp;INDEX(Calendrier!E:E,1+MATCH(Weekend!A36,Calendrier!A:A,0))&amp;INDEX(Calendrier!E:E,2+MATCH(Weekend!A36,Calendrier!A:A,0))</f>
        <v/>
      </c>
      <c r="D36" s="216" t="str" cm="1">
        <f t="array" ref="D36">INDEX(Calendrier!F:F,MATCH(Weekend!A36,Calendrier!A:A,0))&amp;INDEX(Calendrier!F:F,1+MATCH(Weekend!A36,Calendrier!A:A,0))&amp;INDEX(Calendrier!F:F,2+MATCH(Weekend!A36,Calendrier!A:A,0))</f>
        <v/>
      </c>
      <c r="E36" s="65" t="str">
        <f t="shared" si="15"/>
        <v/>
      </c>
      <c r="F36" s="71" t="str" cm="1">
        <f t="array" ref="F36">INDEX(Calendrier!H:H,MATCH(Weekend!A36,Calendrier!A:A,0))&amp;INDEX(Calendrier!H:H,1+MATCH(Weekend!A36,Calendrier!A:A,0))&amp;INDEX(Calendrier!H:H,2+MATCH(Weekend!A36,Calendrier!A:A,0))</f>
        <v/>
      </c>
      <c r="G36" s="72" t="str" cm="1">
        <f t="array" ref="G36">INDEX(Calendrier!I:I,MATCH(Weekend!A36,Calendrier!A:A,0))&amp;INDEX(Calendrier!I:I,1+MATCH(Weekend!A36,Calendrier!A:A,0))&amp;INDEX(Calendrier!I:I,2+MATCH(Weekend!A36,Calendrier!A:A,0))</f>
        <v/>
      </c>
      <c r="H36" s="65" t="str">
        <f t="shared" si="3"/>
        <v/>
      </c>
      <c r="I36" s="71" t="str" cm="1">
        <f t="array" ref="I36">INDEX(Calendrier!K:K,MATCH(Weekend!A36,Calendrier!A:A,0))&amp;INDEX(Calendrier!K:K,1+MATCH(Weekend!A36,Calendrier!A:A,0))&amp;INDEX(Calendrier!K:K,2+MATCH(Weekend!A36,Calendrier!A:A,0))</f>
        <v/>
      </c>
      <c r="J36" s="72" t="str" cm="1">
        <f t="array" ref="J36">INDEX(Calendrier!L:L,MATCH(Weekend!A36,Calendrier!A:A,0))&amp;INDEX(Calendrier!L:L,1+MATCH(Weekend!A36,Calendrier!A:A,0))&amp;INDEX(Calendrier!L:L,2+MATCH(Weekend!A36,Calendrier!A:A,0))</f>
        <v/>
      </c>
      <c r="K36" s="65" t="str">
        <f t="shared" si="4"/>
        <v/>
      </c>
      <c r="L36" s="76" t="str" cm="1">
        <f t="array" ref="L36">INDEX(Calendrier!N:N,MATCH(Weekend!A36,Calendrier!A:A,0))&amp;INDEX(Calendrier!N:N,1+MATCH(Weekend!A36,Calendrier!A:A,0))&amp;INDEX(Calendrier!N:N,2+MATCH(Weekend!A36,Calendrier!A:A,0))</f>
        <v>DI 16h45</v>
      </c>
      <c r="M36" s="77" t="str" cm="1">
        <f t="array" ref="M36">INDEX(Calendrier!O:O,MATCH(Weekend!A36,Calendrier!A:A,0))&amp;INDEX(Calendrier!O:O,1+MATCH(Weekend!A36,Calendrier!A:A,0))&amp;INDEX(Calendrier!O:O,2+MATCH(Weekend!A36,Calendrier!A:A,0))</f>
        <v>Capci - 5</v>
      </c>
      <c r="N36" s="65" t="str">
        <f t="shared" si="11"/>
        <v/>
      </c>
      <c r="O36" s="76" t="str" cm="1">
        <f t="array" ref="O36">INDEX(Calendrier!Q:Q,MATCH(Weekend!A36,Calendrier!A:A,0))&amp;INDEX(Calendrier!Q:Q,1+MATCH(Weekend!A36,Calendrier!A:A,0))&amp;INDEX(Calendrier!Q:Q,2+MATCH(Weekend!A36,Calendrier!A:A,0))</f>
        <v>VE 20h15</v>
      </c>
      <c r="P36" s="77" t="str" cm="1">
        <f t="array" ref="P36">INDEX(Calendrier!R:R,MATCH(Weekend!A36,Calendrier!A:A,0))&amp;INDEX(Calendrier!R:R,1+MATCH(Weekend!A36,Calendrier!A:A,0))&amp;INDEX(Calendrier!R:R,2+MATCH(Weekend!A36,Calendrier!A:A,0))</f>
        <v>4 - Walhain C</v>
      </c>
      <c r="Q36" s="65">
        <f t="shared" si="12"/>
        <v>3</v>
      </c>
      <c r="R36" s="192">
        <f t="shared" si="5"/>
        <v>1</v>
      </c>
      <c r="S36" s="17">
        <f t="shared" si="13"/>
        <v>2</v>
      </c>
      <c r="T36" s="2">
        <f t="shared" si="6"/>
        <v>3</v>
      </c>
      <c r="U36" s="2"/>
      <c r="V36" s="2"/>
      <c r="W36" s="17">
        <f t="shared" si="14"/>
        <v>0</v>
      </c>
      <c r="X36" s="84">
        <f t="shared" si="1"/>
        <v>0</v>
      </c>
      <c r="Y36" s="76" t="str" cm="1">
        <f t="array" ref="Y36">INDEX(Calendrier!AA:AA,MATCH(Weekend!A36,Calendrier!A:A,0))&amp;INDEX(Calendrier!AA:AA,1+MATCH(Weekend!A36,Calendrier!A:A,0))&amp;INDEX(Calendrier!AA:AA,2+MATCH(Weekend!A36,Calendrier!A:A,0))</f>
        <v>VE 20h15</v>
      </c>
      <c r="Z36" s="77" t="str" cm="1">
        <f t="array" ref="Z36">INDEX(Calendrier!AB:AB,MATCH(Weekend!A36,Calendrier!A:A,0))&amp;INDEX(Calendrier!AB:AB,1+MATCH(Weekend!A36,Calendrier!A:A,0))&amp;INDEX(Calendrier!AB:AB,2+MATCH(Weekend!A36,Calendrier!A:A,0))</f>
        <v>6 - Ixelles</v>
      </c>
      <c r="AA36" s="65">
        <f t="shared" si="7"/>
        <v>3</v>
      </c>
      <c r="AB36" s="76" t="str" cm="1">
        <f t="array" ref="AB36">INDEX(Calendrier!AD:AD,MATCH(Weekend!A36,Calendrier!A:A,0))&amp;INDEX(Calendrier!AD:AD,1+MATCH(Weekend!A36,Calendrier!A:A,0))&amp;INDEX(Calendrier!AD:AD,2+MATCH(Weekend!A36,Calendrier!A:A,0))</f>
        <v>SA 19h30</v>
      </c>
      <c r="AC36" s="77" t="str" cm="1">
        <f t="array" ref="AC36">INDEX(Calendrier!AE:AE,MATCH(Weekend!A36,Calendrier!A:A,0))&amp;INDEX(Calendrier!AE:AE,1+MATCH(Weekend!A36,Calendrier!A:A,0))&amp;INDEX(Calendrier!AE:AE,2+MATCH(Weekend!A36,Calendrier!A:A,0))</f>
        <v>Rixensart - 7</v>
      </c>
      <c r="AD36" s="65" t="str">
        <f t="shared" si="8"/>
        <v/>
      </c>
      <c r="AE36" s="76" t="str" cm="1">
        <f t="array" ref="AE36">INDEX(Calendrier!AG:AG,MATCH(Weekend!A36,Calendrier!A:A,0))&amp;INDEX(Calendrier!AG:AG,1+MATCH(Weekend!A36,Calendrier!A:A,0))&amp;INDEX(Calendrier!AG:AG,2+MATCH(Weekend!A36,Calendrier!A:A,0))</f>
        <v>DI 8h45</v>
      </c>
      <c r="AF36" s="77" t="str" cm="1">
        <f t="array" ref="AF36">INDEX(Calendrier!AH:AH,MATCH(Weekend!A36,Calendrier!A:A,0))&amp;INDEX(Calendrier!AH:AH,1+MATCH(Weekend!A36,Calendrier!A:A,0))&amp;INDEX(Calendrier!AH:AH,2+MATCH(Weekend!A36,Calendrier!A:A,0))</f>
        <v>8 - BYE</v>
      </c>
      <c r="AG36" s="65">
        <f t="shared" si="9"/>
        <v>2</v>
      </c>
      <c r="AH36" s="189" t="str" cm="1">
        <f t="array" ref="AH36">INDEX(Calendrier!AJ:AJ,MATCH(Weekend!A36,Calendrier!A:A,0))&amp;INDEX(Calendrier!AJ:AJ,1+MATCH(Weekend!A36,Calendrier!A:A,0))&amp;INDEX(Calendrier!AJ:AJ,2+MATCH(Weekend!A36,Calendrier!A:A,0))</f>
        <v>VE 20h15</v>
      </c>
      <c r="AI36" s="190" t="str" cm="1">
        <f t="array" ref="AI36">INDEX(Calendrier!AK:AK,MATCH(Weekend!A36,Calendrier!A:A,0))&amp;INDEX(Calendrier!AK:AK,1+MATCH(Weekend!A36,Calendrier!A:A,0))&amp;INDEX(Calendrier!AK:AK,2+MATCH(Weekend!A36,Calendrier!A:A,0))</f>
        <v>9 - Nivelles</v>
      </c>
      <c r="AJ36" s="193" t="str">
        <f t="shared" si="10"/>
        <v/>
      </c>
      <c r="AK36" s="76" t="str" cm="1">
        <f t="array" ref="AK36">INDEX(Calendrier!AM:AM,MATCH(Weekend!A36,Calendrier!A:A,0))&amp;INDEX(Calendrier!AM:AM,1+MATCH(Weekend!A36,Calendrier!A:A,0))&amp;INDEX(Calendrier!AM:AM,2+MATCH(Weekend!A36,Calendrier!A:A,0))</f>
        <v>DI 8h45</v>
      </c>
      <c r="AL36" s="190" t="str" cm="1">
        <f t="array" ref="AL36">INDEX(Calendrier!AN:AN,MATCH(Weekend!A36,Calendrier!A:A,0))&amp;INDEX(Calendrier!AN:AN,1+MATCH(Weekend!A36,Calendrier!A:A,0))&amp;INDEX(Calendrier!AN:AN,2+MATCH(Weekend!A36,Calendrier!A:A,0))</f>
        <v>10 - Perwez A</v>
      </c>
      <c r="AM36" s="113"/>
      <c r="AN36" s="76" t="str" cm="1">
        <f t="array" ref="AN36">INDEX(Calendrier!AP:AP,MATCH(Weekend!A36,Calendrier!A:A,0))&amp;INDEX(Calendrier!AP:AP,1+MATCH(Weekend!A36,Calendrier!A:A,0))&amp;INDEX(Calendrier!AP:AP,2+MATCH(Weekend!A36,Calendrier!A:A,0))</f>
        <v/>
      </c>
      <c r="AO36" s="112" t="str" cm="1">
        <f t="array" ref="AO36">INDEX(Calendrier!AQ:AQ,MATCH(Weekend!A36,Calendrier!A:A,0))&amp;INDEX(Calendrier!AQ:AQ,1+MATCH(Weekend!A36,Calendrier!A:A,0))&amp;INDEX(Calendrier!AQ:AQ,2+MATCH(Weekend!A36,Calendrier!A:A,0))</f>
        <v/>
      </c>
      <c r="AP36" s="113"/>
      <c r="AQ36" s="76" t="str" cm="1">
        <f t="array" ref="AQ36">INDEX(Calendrier!AS:AS,MATCH(Weekend!A36,Calendrier!A:A,0))&amp;INDEX(Calendrier!AS:AS,1+MATCH(Weekend!A36,Calendrier!A:A,0))&amp;INDEX(Calendrier!AS:AS,2+MATCH(Weekend!A36,Calendrier!A:A,0))</f>
        <v>SA ??</v>
      </c>
      <c r="AR36" s="112" t="str" cm="1">
        <f t="array" ref="AR36">INDEX(Calendrier!AT:AT,MATCH(Weekend!A36,Calendrier!A:A,0))&amp;INDEX(Calendrier!AT:AT,1+MATCH(Weekend!A36,Calendrier!A:A,0))&amp;INDEX(Calendrier!AT:AT,2+MATCH(Weekend!A36,Calendrier!A:A,0))</f>
        <v>Jodoigne - P4</v>
      </c>
      <c r="AS36" s="9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15" thickBot="1" x14ac:dyDescent="0.35">
      <c r="A37" s="3">
        <v>30</v>
      </c>
      <c r="B37" s="68" t="s">
        <v>270</v>
      </c>
      <c r="C37" s="71" t="str" cm="1">
        <f t="array" ref="C37">INDEX(Calendrier!E:E,MATCH(Weekend!A37,Calendrier!A:A,0))&amp;INDEX(Calendrier!E:E,1+MATCH(Weekend!A37,Calendrier!A:A,0))&amp;INDEX(Calendrier!E:E,2+MATCH(Weekend!A37,Calendrier!A:A,0))</f>
        <v/>
      </c>
      <c r="D37" s="216" t="str" cm="1">
        <f t="array" ref="D37">INDEX(Calendrier!F:F,MATCH(Weekend!A37,Calendrier!A:A,0))&amp;INDEX(Calendrier!F:F,1+MATCH(Weekend!A37,Calendrier!A:A,0))&amp;INDEX(Calendrier!F:F,2+MATCH(Weekend!A37,Calendrier!A:A,0))</f>
        <v/>
      </c>
      <c r="E37" s="65" t="str">
        <f t="shared" si="15"/>
        <v/>
      </c>
      <c r="F37" s="71" t="str" cm="1">
        <f t="array" ref="F37">INDEX(Calendrier!H:H,MATCH(Weekend!A37,Calendrier!A:A,0))&amp;INDEX(Calendrier!H:H,1+MATCH(Weekend!A37,Calendrier!A:A,0))&amp;INDEX(Calendrier!H:H,2+MATCH(Weekend!A37,Calendrier!A:A,0))</f>
        <v/>
      </c>
      <c r="G37" s="72" t="str" cm="1">
        <f t="array" ref="G37">INDEX(Calendrier!I:I,MATCH(Weekend!A37,Calendrier!A:A,0))&amp;INDEX(Calendrier!I:I,1+MATCH(Weekend!A37,Calendrier!A:A,0))&amp;INDEX(Calendrier!I:I,2+MATCH(Weekend!A37,Calendrier!A:A,0))</f>
        <v/>
      </c>
      <c r="H37" s="65" t="str">
        <f t="shared" si="3"/>
        <v/>
      </c>
      <c r="I37" s="71" t="str" cm="1">
        <f t="array" ref="I37">INDEX(Calendrier!K:K,MATCH(Weekend!A37,Calendrier!A:A,0))&amp;INDEX(Calendrier!K:K,1+MATCH(Weekend!A37,Calendrier!A:A,0))&amp;INDEX(Calendrier!K:K,2+MATCH(Weekend!A37,Calendrier!A:A,0))</f>
        <v/>
      </c>
      <c r="J37" s="72" t="str" cm="1">
        <f t="array" ref="J37">INDEX(Calendrier!L:L,MATCH(Weekend!A37,Calendrier!A:A,0))&amp;INDEX(Calendrier!L:L,1+MATCH(Weekend!A37,Calendrier!A:A,0))&amp;INDEX(Calendrier!L:L,2+MATCH(Weekend!A37,Calendrier!A:A,0))</f>
        <v/>
      </c>
      <c r="K37" s="65" t="str">
        <f t="shared" si="4"/>
        <v/>
      </c>
      <c r="L37" s="76" t="str">
        <f>INDEX(Calendrier!N:N,MATCH(Weekend!A37,Calendrier!A:A,0)) &amp; INDEX(Calendrier!N:N,1+MATCH(Weekend!A37,Calendrier!A:A,0)) &amp; INDEX(Calendrier!N:N,2+MATCH(Weekend!A37,Calendrier!A:A,0))</f>
        <v>SA 19h15</v>
      </c>
      <c r="M37" s="77" t="str" cm="1">
        <f t="array" ref="M37">INDEX(Calendrier!O:O,MATCH(Weekend!A37,Calendrier!A:A,0))&amp;INDEX(Calendrier!O:O,1+MATCH(Weekend!A37,Calendrier!A:A,0))&amp;INDEX(Calendrier!O:O,2+MATCH(Weekend!A37,Calendrier!A:A,0))</f>
        <v>OTT Tournai - 5</v>
      </c>
      <c r="N37" s="65" t="str">
        <f t="shared" si="11"/>
        <v/>
      </c>
      <c r="O37" s="76" t="str" cm="1">
        <f t="array" ref="O37">INDEX(Calendrier!Q:Q,MATCH(Weekend!A37,Calendrier!A:A,0))&amp;INDEX(Calendrier!Q:Q,1+MATCH(Weekend!A37,Calendrier!A:A,0))&amp;INDEX(Calendrier!Q:Q,2+MATCH(Weekend!A37,Calendrier!A:A,0))</f>
        <v>VE 19h45</v>
      </c>
      <c r="P37" s="77" t="str" cm="1">
        <f t="array" ref="P37">INDEX(Calendrier!R:R,MATCH(Weekend!A37,Calendrier!A:A,0))&amp;INDEX(Calendrier!R:R,1+MATCH(Weekend!A37,Calendrier!A:A,0))&amp;INDEX(Calendrier!R:R,2+MATCH(Weekend!A37,Calendrier!A:A,0))</f>
        <v>Lesse &amp; Lhomme B - 4</v>
      </c>
      <c r="Q37" s="65" t="str">
        <f t="shared" si="12"/>
        <v/>
      </c>
      <c r="R37" s="192">
        <f t="shared" si="5"/>
        <v>0</v>
      </c>
      <c r="S37" s="17">
        <f t="shared" si="13"/>
        <v>0</v>
      </c>
      <c r="T37" s="2">
        <f t="shared" si="6"/>
        <v>0</v>
      </c>
      <c r="U37" s="2"/>
      <c r="V37" s="2"/>
      <c r="W37" s="17">
        <f t="shared" si="14"/>
        <v>0</v>
      </c>
      <c r="X37" s="84">
        <f t="shared" si="1"/>
        <v>0</v>
      </c>
      <c r="Y37" s="76" t="str" cm="1">
        <f t="array" ref="Y37">INDEX(Calendrier!AA:AA,MATCH(Weekend!A37,Calendrier!A:A,0))&amp;INDEX(Calendrier!AA:AA,1+MATCH(Weekend!A37,Calendrier!A:A,0))&amp;INDEX(Calendrier!AA:AA,2+MATCH(Weekend!A37,Calendrier!A:A,0))</f>
        <v>DI 16h00</v>
      </c>
      <c r="Z37" s="77" t="str" cm="1">
        <f t="array" ref="Z37">INDEX(Calendrier!AB:AB,MATCH(Weekend!A37,Calendrier!A:A,0))&amp;INDEX(Calendrier!AB:AB,1+MATCH(Weekend!A37,Calendrier!A:A,0))&amp;INDEX(Calendrier!AB:AB,2+MATCH(Weekend!A37,Calendrier!A:A,0))</f>
        <v>Jette - 6</v>
      </c>
      <c r="AA37" s="65" t="str">
        <f t="shared" si="7"/>
        <v/>
      </c>
      <c r="AB37" s="76" t="str" cm="1">
        <f t="array" ref="AB37">INDEX(Calendrier!AD:AD,MATCH(Weekend!A37,Calendrier!A:A,0))&amp;INDEX(Calendrier!AD:AD,1+MATCH(Weekend!A37,Calendrier!A:A,0))&amp;INDEX(Calendrier!AD:AD,2+MATCH(Weekend!A37,Calendrier!A:A,0))</f>
        <v>DI 14h45</v>
      </c>
      <c r="AC37" s="77" t="str" cm="1">
        <f t="array" ref="AC37">INDEX(Calendrier!AE:AE,MATCH(Weekend!A37,Calendrier!A:A,0))&amp;INDEX(Calendrier!AE:AE,1+MATCH(Weekend!A37,Calendrier!A:A,0))&amp;INDEX(Calendrier!AE:AE,2+MATCH(Weekend!A37,Calendrier!A:A,0))</f>
        <v>Braine - 7</v>
      </c>
      <c r="AD37" s="65" t="str">
        <f t="shared" si="8"/>
        <v/>
      </c>
      <c r="AE37" s="76" t="str" cm="1">
        <f t="array" ref="AE37">INDEX(Calendrier!AG:AG,MATCH(Weekend!A37,Calendrier!A:A,0))&amp;INDEX(Calendrier!AG:AG,1+MATCH(Weekend!A37,Calendrier!A:A,0))&amp;INDEX(Calendrier!AG:AG,2+MATCH(Weekend!A37,Calendrier!A:A,0))</f>
        <v>SA 17h45</v>
      </c>
      <c r="AF37" s="77" t="str" cm="1">
        <f t="array" ref="AF37">INDEX(Calendrier!AH:AH,MATCH(Weekend!A37,Calendrier!A:A,0))&amp;INDEX(Calendrier!AH:AH,1+MATCH(Weekend!A37,Calendrier!A:A,0))&amp;INDEX(Calendrier!AH:AH,2+MATCH(Weekend!A37,Calendrier!A:A,0))</f>
        <v xml:space="preserve">Moortebeek - 8 </v>
      </c>
      <c r="AG37" s="65" t="str">
        <f t="shared" si="9"/>
        <v/>
      </c>
      <c r="AH37" s="189" t="str" cm="1">
        <f t="array" ref="AH37">INDEX(Calendrier!AJ:AJ,MATCH(Weekend!A37,Calendrier!A:A,0))&amp;INDEX(Calendrier!AJ:AJ,1+MATCH(Weekend!A37,Calendrier!A:A,0))&amp;INDEX(Calendrier!AJ:AJ,2+MATCH(Weekend!A37,Calendrier!A:A,0))</f>
        <v>SA 19h45</v>
      </c>
      <c r="AI37" s="190" t="str" cm="1">
        <f t="array" ref="AI37">INDEX(Calendrier!AK:AK,MATCH(Weekend!A37,Calendrier!A:A,0))&amp;INDEX(Calendrier!AK:AK,1+MATCH(Weekend!A37,Calendrier!A:A,0))&amp;INDEX(Calendrier!AK:AK,2+MATCH(Weekend!A37,Calendrier!A:A,0))</f>
        <v>Jette - 9</v>
      </c>
      <c r="AJ37" s="193" t="str">
        <f t="shared" si="10"/>
        <v/>
      </c>
      <c r="AK37" s="76" t="str" cm="1">
        <f t="array" ref="AK37">INDEX(Calendrier!AM:AM,MATCH(Weekend!A37,Calendrier!A:A,0))&amp;INDEX(Calendrier!AM:AM,1+MATCH(Weekend!A37,Calendrier!A:A,0))&amp;INDEX(Calendrier!AM:AM,2+MATCH(Weekend!A37,Calendrier!A:A,0))</f>
        <v>SA 16h15</v>
      </c>
      <c r="AL37" s="190" t="str" cm="1">
        <f t="array" ref="AL37">INDEX(Calendrier!AN:AN,MATCH(Weekend!A37,Calendrier!A:A,0))&amp;INDEX(Calendrier!AN:AN,1+MATCH(Weekend!A37,Calendrier!A:A,0))&amp;INDEX(Calendrier!AN:AN,2+MATCH(Weekend!A37,Calendrier!A:A,0))</f>
        <v>Jette - 10</v>
      </c>
      <c r="AM37" s="113"/>
      <c r="AN37" s="76" t="str" cm="1">
        <f t="array" ref="AN37">INDEX(Calendrier!AP:AP,MATCH(Weekend!A37,Calendrier!A:A,0))&amp;INDEX(Calendrier!AP:AP,1+MATCH(Weekend!A37,Calendrier!A:A,0))&amp;INDEX(Calendrier!AP:AP,2+MATCH(Weekend!A37,Calendrier!A:A,0))</f>
        <v/>
      </c>
      <c r="AO37" s="112" t="str" cm="1">
        <f t="array" ref="AO37">INDEX(Calendrier!AQ:AQ,MATCH(Weekend!A37,Calendrier!A:A,0))&amp;INDEX(Calendrier!AQ:AQ,1+MATCH(Weekend!A37,Calendrier!A:A,0))&amp;INDEX(Calendrier!AQ:AQ,2+MATCH(Weekend!A37,Calendrier!A:A,0))</f>
        <v/>
      </c>
      <c r="AP37" s="113"/>
      <c r="AQ37" s="76" t="str" cm="1">
        <f t="array" ref="AQ37">INDEX(Calendrier!AS:AS,MATCH(Weekend!A37,Calendrier!A:A,0))&amp;INDEX(Calendrier!AS:AS,1+MATCH(Weekend!A37,Calendrier!A:A,0))&amp;INDEX(Calendrier!AS:AS,2+MATCH(Weekend!A37,Calendrier!A:A,0))</f>
        <v>DI ??</v>
      </c>
      <c r="AR37" s="112" t="str" cm="1">
        <f t="array" ref="AR37">INDEX(Calendrier!AT:AT,MATCH(Weekend!A37,Calendrier!A:A,0))&amp;INDEX(Calendrier!AT:AT,1+MATCH(Weekend!A37,Calendrier!A:A,0))&amp;INDEX(Calendrier!AT:AT,2+MATCH(Weekend!A37,Calendrier!A:A,0))</f>
        <v>Uccle - P4</v>
      </c>
      <c r="AS37" s="9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ht="15" thickBot="1" x14ac:dyDescent="0.35">
      <c r="A38" s="3">
        <v>31</v>
      </c>
      <c r="B38" s="68" t="s">
        <v>271</v>
      </c>
      <c r="C38" s="71" t="str" cm="1">
        <f t="array" ref="C38">INDEX(Calendrier!E:E,MATCH(Weekend!A38,Calendrier!A:A,0))&amp;INDEX(Calendrier!E:E,1+MATCH(Weekend!A38,Calendrier!A:A,0))&amp;INDEX(Calendrier!E:E,2+MATCH(Weekend!A38,Calendrier!A:A,0))</f>
        <v/>
      </c>
      <c r="D38" s="216" t="str" cm="1">
        <f t="array" ref="D38">INDEX(Calendrier!F:F,MATCH(Weekend!A38,Calendrier!A:A,0))&amp;INDEX(Calendrier!F:F,1+MATCH(Weekend!A38,Calendrier!A:A,0))&amp;INDEX(Calendrier!F:F,2+MATCH(Weekend!A38,Calendrier!A:A,0))</f>
        <v/>
      </c>
      <c r="E38" s="65" t="str">
        <f t="shared" si="15"/>
        <v/>
      </c>
      <c r="F38" s="71" t="str" cm="1">
        <f t="array" ref="F38">INDEX(Calendrier!H:H,MATCH(Weekend!A38,Calendrier!A:A,0))&amp;INDEX(Calendrier!H:H,1+MATCH(Weekend!A38,Calendrier!A:A,0))&amp;INDEX(Calendrier!H:H,2+MATCH(Weekend!A38,Calendrier!A:A,0))</f>
        <v/>
      </c>
      <c r="G38" s="72" t="str" cm="1">
        <f t="array" ref="G38">INDEX(Calendrier!I:I,MATCH(Weekend!A38,Calendrier!A:A,0))&amp;INDEX(Calendrier!I:I,1+MATCH(Weekend!A38,Calendrier!A:A,0))&amp;INDEX(Calendrier!I:I,2+MATCH(Weekend!A38,Calendrier!A:A,0))</f>
        <v/>
      </c>
      <c r="H38" s="65" t="str">
        <f t="shared" si="3"/>
        <v/>
      </c>
      <c r="I38" s="71" t="str" cm="1">
        <f t="array" ref="I38">INDEX(Calendrier!K:K,MATCH(Weekend!A38,Calendrier!A:A,0))&amp;INDEX(Calendrier!K:K,1+MATCH(Weekend!A38,Calendrier!A:A,0))&amp;INDEX(Calendrier!K:K,2+MATCH(Weekend!A38,Calendrier!A:A,0))</f>
        <v/>
      </c>
      <c r="J38" s="459" t="str" cm="1">
        <f t="array" ref="J38">INDEX(Calendrier!L:L,MATCH(Weekend!A38,Calendrier!A:A,0))&amp;INDEX(Calendrier!L:L,1+MATCH(Weekend!A38,Calendrier!A:A,0))&amp;INDEX(Calendrier!L:L,2+MATCH(Weekend!A38,Calendrier!A:A,0))</f>
        <v/>
      </c>
      <c r="K38" s="65" t="str">
        <f t="shared" si="4"/>
        <v/>
      </c>
      <c r="L38" s="76" t="str" cm="1">
        <f t="array" ref="L38">INDEX(Calendrier!N:N,MATCH(Weekend!A38,Calendrier!A:A,0))&amp;INDEX(Calendrier!N:N,1+MATCH(Weekend!A38,Calendrier!A:A,0))&amp;INDEX(Calendrier!N:N,2+MATCH(Weekend!A38,Calendrier!A:A,0))</f>
        <v/>
      </c>
      <c r="M38" s="77" t="str" cm="1">
        <f t="array" ref="M38">INDEX(Calendrier!O:O,MATCH(Weekend!A38,Calendrier!A:A,0))&amp;INDEX(Calendrier!O:O,1+MATCH(Weekend!A38,Calendrier!A:A,0))&amp;INDEX(Calendrier!O:O,2+MATCH(Weekend!A38,Calendrier!A:A,0))</f>
        <v/>
      </c>
      <c r="N38" s="65" t="str">
        <f t="shared" si="11"/>
        <v/>
      </c>
      <c r="O38" s="76" t="str" cm="1">
        <f t="array" ref="O38">INDEX(Calendrier!Q:Q,MATCH(Weekend!A38,Calendrier!A:A,0))&amp;INDEX(Calendrier!Q:Q,1+MATCH(Weekend!A38,Calendrier!A:A,0))&amp;INDEX(Calendrier!Q:Q,2+MATCH(Weekend!A38,Calendrier!A:A,0))</f>
        <v/>
      </c>
      <c r="P38" s="77" t="str" cm="1">
        <f t="array" ref="P38">INDEX(Calendrier!R:R,MATCH(Weekend!A38,Calendrier!A:A,0))&amp;INDEX(Calendrier!R:R,1+MATCH(Weekend!A38,Calendrier!A:A,0))&amp;INDEX(Calendrier!R:R,2+MATCH(Weekend!A38,Calendrier!A:A,0))</f>
        <v/>
      </c>
      <c r="Q38" s="65" t="str">
        <f t="shared" si="12"/>
        <v/>
      </c>
      <c r="R38" s="192">
        <f t="shared" si="5"/>
        <v>0</v>
      </c>
      <c r="S38" s="17">
        <f t="shared" si="13"/>
        <v>0</v>
      </c>
      <c r="T38" s="2">
        <f t="shared" si="6"/>
        <v>0</v>
      </c>
      <c r="U38" s="2"/>
      <c r="V38" s="2"/>
      <c r="W38" s="17">
        <f t="shared" si="14"/>
        <v>0</v>
      </c>
      <c r="X38" s="84">
        <f t="shared" si="1"/>
        <v>0</v>
      </c>
      <c r="Y38" s="76" t="str" cm="1">
        <f t="array" ref="Y38">INDEX(Calendrier!AA:AA,MATCH(Weekend!A38,Calendrier!A:A,0))&amp;INDEX(Calendrier!AA:AA,1+MATCH(Weekend!A38,Calendrier!A:A,0))&amp;INDEX(Calendrier!AA:AA,2+MATCH(Weekend!A38,Calendrier!A:A,0))</f>
        <v/>
      </c>
      <c r="Z38" s="77" t="str" cm="1">
        <f t="array" ref="Z38">INDEX(Calendrier!AB:AB,MATCH(Weekend!A38,Calendrier!A:A,0))&amp;INDEX(Calendrier!AB:AB,1+MATCH(Weekend!A38,Calendrier!A:A,0))&amp;INDEX(Calendrier!AB:AB,2+MATCH(Weekend!A38,Calendrier!A:A,0))</f>
        <v/>
      </c>
      <c r="AA38" s="65" t="str">
        <f t="shared" si="7"/>
        <v/>
      </c>
      <c r="AB38" s="76" t="str" cm="1">
        <f t="array" ref="AB38">INDEX(Calendrier!AD:AD,MATCH(Weekend!A38,Calendrier!A:A,0))&amp;INDEX(Calendrier!AD:AD,1+MATCH(Weekend!A38,Calendrier!A:A,0))&amp;INDEX(Calendrier!AD:AD,2+MATCH(Weekend!A38,Calendrier!A:A,0))</f>
        <v/>
      </c>
      <c r="AC38" s="77" t="str" cm="1">
        <f t="array" ref="AC38">INDEX(Calendrier!AE:AE,MATCH(Weekend!A38,Calendrier!A:A,0))&amp;INDEX(Calendrier!AE:AE,1+MATCH(Weekend!A38,Calendrier!A:A,0))&amp;INDEX(Calendrier!AE:AE,2+MATCH(Weekend!A38,Calendrier!A:A,0))</f>
        <v/>
      </c>
      <c r="AD38" s="65" t="str">
        <f t="shared" si="8"/>
        <v/>
      </c>
      <c r="AE38" s="76" t="str" cm="1">
        <f t="array" ref="AE38">INDEX(Calendrier!AG:AG,MATCH(Weekend!A38,Calendrier!A:A,0))&amp;INDEX(Calendrier!AG:AG,1+MATCH(Weekend!A38,Calendrier!A:A,0))&amp;INDEX(Calendrier!AG:AG,2+MATCH(Weekend!A38,Calendrier!A:A,0))</f>
        <v/>
      </c>
      <c r="AF38" s="77" t="str" cm="1">
        <f t="array" ref="AF38">INDEX(Calendrier!AH:AH,MATCH(Weekend!A38,Calendrier!A:A,0))&amp;INDEX(Calendrier!AH:AH,1+MATCH(Weekend!A38,Calendrier!A:A,0))&amp;INDEX(Calendrier!AH:AH,2+MATCH(Weekend!A38,Calendrier!A:A,0))</f>
        <v/>
      </c>
      <c r="AG38" s="65" t="str">
        <f t="shared" si="9"/>
        <v/>
      </c>
      <c r="AH38" s="189" t="str" cm="1">
        <f t="array" ref="AH38">INDEX(Calendrier!AJ:AJ,MATCH(Weekend!A38,Calendrier!A:A,0))&amp;INDEX(Calendrier!AJ:AJ,1+MATCH(Weekend!A38,Calendrier!A:A,0))&amp;INDEX(Calendrier!AJ:AJ,2+MATCH(Weekend!A38,Calendrier!A:A,0))</f>
        <v/>
      </c>
      <c r="AI38" s="190" t="str" cm="1">
        <f t="array" ref="AI38">INDEX(Calendrier!AK:AK,MATCH(Weekend!A38,Calendrier!A:A,0))&amp;INDEX(Calendrier!AK:AK,1+MATCH(Weekend!A38,Calendrier!A:A,0))&amp;INDEX(Calendrier!AK:AK,2+MATCH(Weekend!A38,Calendrier!A:A,0))</f>
        <v/>
      </c>
      <c r="AJ38" s="193" t="str">
        <f t="shared" si="10"/>
        <v/>
      </c>
      <c r="AK38" s="76" t="str" cm="1">
        <f t="array" ref="AK38">INDEX(Calendrier!AM:AM,MATCH(Weekend!A38,Calendrier!A:A,0))&amp;INDEX(Calendrier!AM:AM,1+MATCH(Weekend!A38,Calendrier!A:A,0))&amp;INDEX(Calendrier!AM:AM,2+MATCH(Weekend!A38,Calendrier!A:A,0))</f>
        <v/>
      </c>
      <c r="AL38" s="190" t="str" cm="1">
        <f t="array" ref="AL38">INDEX(Calendrier!AN:AN,MATCH(Weekend!A38,Calendrier!A:A,0))&amp;INDEX(Calendrier!AN:AN,1+MATCH(Weekend!A38,Calendrier!A:A,0))&amp;INDEX(Calendrier!AN:AN,2+MATCH(Weekend!A38,Calendrier!A:A,0))</f>
        <v/>
      </c>
      <c r="AM38" s="113"/>
      <c r="AN38" s="76" t="str" cm="1">
        <f t="array" ref="AN38">INDEX(Calendrier!AP:AP,MATCH(Weekend!A38,Calendrier!A:A,0))&amp;INDEX(Calendrier!AP:AP,1+MATCH(Weekend!A38,Calendrier!A:A,0))&amp;INDEX(Calendrier!AP:AP,2+MATCH(Weekend!A38,Calendrier!A:A,0))</f>
        <v/>
      </c>
      <c r="AO38" s="112" t="str" cm="1">
        <f t="array" ref="AO38">INDEX(Calendrier!AQ:AQ,MATCH(Weekend!A38,Calendrier!A:A,0))&amp;INDEX(Calendrier!AQ:AQ,1+MATCH(Weekend!A38,Calendrier!A:A,0))&amp;INDEX(Calendrier!AQ:AQ,2+MATCH(Weekend!A38,Calendrier!A:A,0))</f>
        <v/>
      </c>
      <c r="AP38" s="113"/>
      <c r="AQ38" s="76" t="str" cm="1">
        <f t="array" ref="AQ38">INDEX(Calendrier!AS:AS,MATCH(Weekend!A38,Calendrier!A:A,0))&amp;INDEX(Calendrier!AS:AS,1+MATCH(Weekend!A38,Calendrier!A:A,0))&amp;INDEX(Calendrier!AS:AS,2+MATCH(Weekend!A38,Calendrier!A:A,0))</f>
        <v/>
      </c>
      <c r="AR38" s="112" t="str" cm="1">
        <f t="array" ref="AR38">INDEX(Calendrier!AT:AT,MATCH(Weekend!A38,Calendrier!A:A,0))&amp;INDEX(Calendrier!AT:AT,1+MATCH(Weekend!A38,Calendrier!A:A,0))&amp;INDEX(Calendrier!AT:AT,2+MATCH(Weekend!A38,Calendrier!A:A,0))</f>
        <v/>
      </c>
      <c r="AS38" s="9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15.75" customHeight="1" thickBot="1" x14ac:dyDescent="0.35">
      <c r="A39" s="3">
        <v>32</v>
      </c>
      <c r="B39" s="68" t="s">
        <v>440</v>
      </c>
      <c r="C39" s="71" t="str" cm="1">
        <f t="array" ref="C39">INDEX(Calendrier!E:E,MATCH(Weekend!A39,Calendrier!A:A,0))&amp;INDEX(Calendrier!E:E,1+MATCH(Weekend!A39,Calendrier!A:A,0))&amp;INDEX(Calendrier!E:E,2+MATCH(Weekend!A39,Calendrier!A:A,0))</f>
        <v/>
      </c>
      <c r="D39" s="216" t="str" cm="1">
        <f t="array" ref="D39">INDEX(Calendrier!F:F,MATCH(Weekend!A39,Calendrier!A:A,0))&amp;INDEX(Calendrier!F:F,1+MATCH(Weekend!A39,Calendrier!A:A,0))&amp;INDEX(Calendrier!F:F,2+MATCH(Weekend!A39,Calendrier!A:A,0))</f>
        <v/>
      </c>
      <c r="E39" s="65" t="str">
        <f t="shared" si="15"/>
        <v/>
      </c>
      <c r="F39" s="71" t="str" cm="1">
        <f t="array" ref="F39">INDEX(Calendrier!H:H,MATCH(Weekend!A39,Calendrier!A:A,0))&amp;INDEX(Calendrier!H:H,1+MATCH(Weekend!A39,Calendrier!A:A,0))&amp;INDEX(Calendrier!H:H,2+MATCH(Weekend!A39,Calendrier!A:A,0))</f>
        <v/>
      </c>
      <c r="G39" s="72" t="str" cm="1">
        <f t="array" ref="G39">INDEX(Calendrier!I:I,MATCH(Weekend!A39,Calendrier!A:A,0))&amp;INDEX(Calendrier!I:I,1+MATCH(Weekend!A39,Calendrier!A:A,0))&amp;INDEX(Calendrier!I:I,2+MATCH(Weekend!A39,Calendrier!A:A,0))</f>
        <v/>
      </c>
      <c r="H39" s="65" t="str">
        <f t="shared" si="3"/>
        <v/>
      </c>
      <c r="I39" s="71" t="str" cm="1">
        <f t="array" ref="I39">INDEX(Calendrier!K:K,MATCH(Weekend!A39,Calendrier!A:A,0))&amp;INDEX(Calendrier!K:K,1+MATCH(Weekend!A39,Calendrier!A:A,0))&amp;INDEX(Calendrier!K:K,2+MATCH(Weekend!A39,Calendrier!A:A,0))</f>
        <v/>
      </c>
      <c r="J39" s="459" t="str" cm="1">
        <f t="array" ref="J39">INDEX(Calendrier!L:L,MATCH(Weekend!A39,Calendrier!A:A,0))&amp;INDEX(Calendrier!L:L,1+MATCH(Weekend!A39,Calendrier!A:A,0))&amp;INDEX(Calendrier!L:L,2+MATCH(Weekend!A39,Calendrier!A:A,0))</f>
        <v/>
      </c>
      <c r="K39" s="65" t="str">
        <f t="shared" si="4"/>
        <v/>
      </c>
      <c r="L39" s="76" t="str" cm="1">
        <f t="array" ref="L39">INDEX(Calendrier!N:N,MATCH(Weekend!A39,Calendrier!A:A,0))&amp;INDEX(Calendrier!N:N,1+MATCH(Weekend!A39,Calendrier!A:A,0))&amp;INDEX(Calendrier!N:N,2+MATCH(Weekend!A39,Calendrier!A:A,0))</f>
        <v/>
      </c>
      <c r="M39" s="77" t="str" cm="1">
        <f t="array" ref="M39">INDEX(Calendrier!O:O,MATCH(Weekend!A39,Calendrier!A:A,0))&amp;INDEX(Calendrier!O:O,1+MATCH(Weekend!A39,Calendrier!A:A,0))&amp;INDEX(Calendrier!O:O,2+MATCH(Weekend!A39,Calendrier!A:A,0))</f>
        <v/>
      </c>
      <c r="N39" s="65" t="str">
        <f>IF(LEFT(M39,1)="5",1,"")</f>
        <v/>
      </c>
      <c r="O39" s="76" t="str" cm="1">
        <f t="array" ref="O39">INDEX(Calendrier!Q:Q,MATCH(Weekend!A39,Calendrier!A:A,0))&amp;INDEX(Calendrier!Q:Q,1+MATCH(Weekend!A39,Calendrier!A:A,0))&amp;INDEX(Calendrier!Q:Q,2+MATCH(Weekend!A39,Calendrier!A:A,0))</f>
        <v/>
      </c>
      <c r="P39" s="77" t="str" cm="1">
        <f t="array" ref="P39">INDEX(Calendrier!R:R,MATCH(Weekend!A39,Calendrier!A:A,0))&amp;INDEX(Calendrier!R:R,1+MATCH(Weekend!A39,Calendrier!A:A,0))&amp;INDEX(Calendrier!R:R,2+MATCH(Weekend!A39,Calendrier!A:A,0))</f>
        <v/>
      </c>
      <c r="Q39" s="65" t="str">
        <f t="shared" si="12"/>
        <v/>
      </c>
      <c r="R39" s="192">
        <f t="shared" si="5"/>
        <v>0</v>
      </c>
      <c r="S39" s="17">
        <f t="shared" si="13"/>
        <v>0</v>
      </c>
      <c r="T39" s="2">
        <f t="shared" si="6"/>
        <v>0</v>
      </c>
      <c r="U39" s="2"/>
      <c r="V39" s="2"/>
      <c r="W39" s="17">
        <f t="shared" si="14"/>
        <v>0</v>
      </c>
      <c r="X39" s="84">
        <f t="shared" si="1"/>
        <v>0</v>
      </c>
      <c r="Y39" s="76" t="str" cm="1">
        <f t="array" ref="Y39">INDEX(Calendrier!AA:AA,MATCH(Weekend!A39,Calendrier!A:A,0))&amp;INDEX(Calendrier!AA:AA,1+MATCH(Weekend!A39,Calendrier!A:A,0))&amp;INDEX(Calendrier!AA:AA,2+MATCH(Weekend!A39,Calendrier!A:A,0))</f>
        <v/>
      </c>
      <c r="Z39" s="77" t="str" cm="1">
        <f t="array" ref="Z39">INDEX(Calendrier!AB:AB,MATCH(Weekend!A39,Calendrier!A:A,0))&amp;INDEX(Calendrier!AB:AB,1+MATCH(Weekend!A39,Calendrier!A:A,0))&amp;INDEX(Calendrier!AB:AB,2+MATCH(Weekend!A39,Calendrier!A:A,0))</f>
        <v/>
      </c>
      <c r="AA39" s="65" t="str">
        <f t="shared" si="7"/>
        <v/>
      </c>
      <c r="AB39" s="76" t="str" cm="1">
        <f t="array" ref="AB39">INDEX(Calendrier!AD:AD,MATCH(Weekend!A39,Calendrier!A:A,0))&amp;INDEX(Calendrier!AD:AD,1+MATCH(Weekend!A39,Calendrier!A:A,0))&amp;INDEX(Calendrier!AD:AD,2+MATCH(Weekend!A39,Calendrier!A:A,0))</f>
        <v/>
      </c>
      <c r="AC39" s="77" t="str" cm="1">
        <f t="array" ref="AC39">INDEX(Calendrier!AE:AE,MATCH(Weekend!A39,Calendrier!A:A,0))&amp;INDEX(Calendrier!AE:AE,1+MATCH(Weekend!A39,Calendrier!A:A,0))&amp;INDEX(Calendrier!AE:AE,2+MATCH(Weekend!A39,Calendrier!A:A,0))</f>
        <v/>
      </c>
      <c r="AD39" s="65" t="str">
        <f t="shared" si="8"/>
        <v/>
      </c>
      <c r="AE39" s="76" t="str" cm="1">
        <f t="array" ref="AE39">INDEX(Calendrier!AG:AG,MATCH(Weekend!A39,Calendrier!A:A,0))&amp;INDEX(Calendrier!AG:AG,1+MATCH(Weekend!A39,Calendrier!A:A,0))&amp;INDEX(Calendrier!AG:AG,2+MATCH(Weekend!A39,Calendrier!A:A,0))</f>
        <v/>
      </c>
      <c r="AF39" s="77" t="str" cm="1">
        <f t="array" ref="AF39">INDEX(Calendrier!AH:AH,MATCH(Weekend!A39,Calendrier!A:A,0))&amp;INDEX(Calendrier!AH:AH,1+MATCH(Weekend!A39,Calendrier!A:A,0))&amp;INDEX(Calendrier!AH:AH,2+MATCH(Weekend!A39,Calendrier!A:A,0))</f>
        <v/>
      </c>
      <c r="AG39" s="65" t="str">
        <f t="shared" si="9"/>
        <v/>
      </c>
      <c r="AH39" s="189" t="str" cm="1">
        <f t="array" ref="AH39">INDEX(Calendrier!AJ:AJ,MATCH(Weekend!A39,Calendrier!A:A,0))&amp;INDEX(Calendrier!AJ:AJ,1+MATCH(Weekend!A39,Calendrier!A:A,0))&amp;INDEX(Calendrier!AJ:AJ,2+MATCH(Weekend!A39,Calendrier!A:A,0))</f>
        <v/>
      </c>
      <c r="AI39" s="190" t="str" cm="1">
        <f t="array" ref="AI39">INDEX(Calendrier!AK:AK,MATCH(Weekend!A39,Calendrier!A:A,0))&amp;INDEX(Calendrier!AK:AK,1+MATCH(Weekend!A39,Calendrier!A:A,0))&amp;INDEX(Calendrier!AK:AK,2+MATCH(Weekend!A39,Calendrier!A:A,0))</f>
        <v/>
      </c>
      <c r="AJ39" s="193" t="str">
        <f t="shared" si="10"/>
        <v/>
      </c>
      <c r="AK39" s="76" t="str" cm="1">
        <f t="array" ref="AK39">INDEX(Calendrier!AM:AM,MATCH(Weekend!A39,Calendrier!A:A,0))&amp;INDEX(Calendrier!AM:AM,1+MATCH(Weekend!A39,Calendrier!A:A,0))&amp;INDEX(Calendrier!AM:AM,2+MATCH(Weekend!A39,Calendrier!A:A,0))</f>
        <v/>
      </c>
      <c r="AL39" s="190" t="str" cm="1">
        <f t="array" ref="AL39">INDEX(Calendrier!AN:AN,MATCH(Weekend!A39,Calendrier!A:A,0))&amp;INDEX(Calendrier!AN:AN,1+MATCH(Weekend!A39,Calendrier!A:A,0))&amp;INDEX(Calendrier!AN:AN,2+MATCH(Weekend!A39,Calendrier!A:A,0))</f>
        <v/>
      </c>
      <c r="AM39" s="113"/>
      <c r="AN39" s="76" t="str" cm="1">
        <f t="array" ref="AN39">INDEX(Calendrier!AP:AP,MATCH(Weekend!A39,Calendrier!A:A,0))&amp;INDEX(Calendrier!AP:AP,1+MATCH(Weekend!A39,Calendrier!A:A,0))&amp;INDEX(Calendrier!AP:AP,2+MATCH(Weekend!A39,Calendrier!A:A,0))</f>
        <v/>
      </c>
      <c r="AO39" s="112" t="str" cm="1">
        <f t="array" ref="AO39">INDEX(Calendrier!AQ:AQ,MATCH(Weekend!A39,Calendrier!A:A,0))&amp;INDEX(Calendrier!AQ:AQ,1+MATCH(Weekend!A39,Calendrier!A:A,0))&amp;INDEX(Calendrier!AQ:AQ,2+MATCH(Weekend!A39,Calendrier!A:A,0))</f>
        <v/>
      </c>
      <c r="AP39" s="113"/>
      <c r="AQ39" s="76" t="str" cm="1">
        <f t="array" ref="AQ39">INDEX(Calendrier!AS:AS,MATCH(Weekend!A39,Calendrier!A:A,0))&amp;INDEX(Calendrier!AS:AS,1+MATCH(Weekend!A39,Calendrier!A:A,0))&amp;INDEX(Calendrier!AS:AS,2+MATCH(Weekend!A39,Calendrier!A:A,0))</f>
        <v/>
      </c>
      <c r="AR39" s="112" t="str" cm="1">
        <f t="array" ref="AR39">INDEX(Calendrier!AT:AT,MATCH(Weekend!A39,Calendrier!A:A,0))&amp;INDEX(Calendrier!AT:AT,1+MATCH(Weekend!A39,Calendrier!A:A,0))&amp;INDEX(Calendrier!AT:AT,2+MATCH(Weekend!A39,Calendrier!A:A,0))</f>
        <v/>
      </c>
      <c r="AS39" s="9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15.75" customHeight="1" thickBot="1" x14ac:dyDescent="0.35">
      <c r="A40" s="3">
        <v>33</v>
      </c>
      <c r="B40" s="68" t="s">
        <v>441</v>
      </c>
      <c r="C40" s="71" t="str" cm="1">
        <f t="array" ref="C40">INDEX(Calendrier!E:E,MATCH(Weekend!A40,Calendrier!A:A,0))&amp;INDEX(Calendrier!E:E,1+MATCH(Weekend!A40,Calendrier!A:A,0))&amp;INDEX(Calendrier!E:E,2+MATCH(Weekend!A40,Calendrier!A:A,0))</f>
        <v/>
      </c>
      <c r="D40" s="216" t="str" cm="1">
        <f t="array" ref="D40">INDEX(Calendrier!F:F,MATCH(Weekend!A40,Calendrier!A:A,0))&amp;INDEX(Calendrier!F:F,1+MATCH(Weekend!A40,Calendrier!A:A,0))&amp;INDEX(Calendrier!F:F,2+MATCH(Weekend!A40,Calendrier!A:A,0))</f>
        <v/>
      </c>
      <c r="E40" s="65" t="str">
        <f t="shared" si="15"/>
        <v/>
      </c>
      <c r="F40" s="71" t="str" cm="1">
        <f t="array" ref="F40">INDEX(Calendrier!H:H,MATCH(Weekend!A40,Calendrier!A:A,0))&amp;INDEX(Calendrier!H:H,1+MATCH(Weekend!A40,Calendrier!A:A,0))&amp;INDEX(Calendrier!H:H,2+MATCH(Weekend!A40,Calendrier!A:A,0))</f>
        <v/>
      </c>
      <c r="G40" s="72" t="str" cm="1">
        <f t="array" ref="G40">INDEX(Calendrier!I:I,MATCH(Weekend!A40,Calendrier!A:A,0))&amp;INDEX(Calendrier!I:I,1+MATCH(Weekend!A40,Calendrier!A:A,0))&amp;INDEX(Calendrier!I:I,2+MATCH(Weekend!A40,Calendrier!A:A,0))</f>
        <v/>
      </c>
      <c r="H40" s="65" t="str">
        <f t="shared" si="3"/>
        <v/>
      </c>
      <c r="I40" s="71" t="str" cm="1">
        <f t="array" ref="I40">INDEX(Calendrier!K:K,MATCH(Weekend!A40,Calendrier!A:A,0))&amp;INDEX(Calendrier!K:K,1+MATCH(Weekend!A40,Calendrier!A:A,0))&amp;INDEX(Calendrier!K:K,2+MATCH(Weekend!A40,Calendrier!A:A,0))</f>
        <v/>
      </c>
      <c r="J40" s="459" t="str" cm="1">
        <f t="array" ref="J40">INDEX(Calendrier!L:L,MATCH(Weekend!A40,Calendrier!A:A,0))&amp;INDEX(Calendrier!L:L,1+MATCH(Weekend!A40,Calendrier!A:A,0))&amp;INDEX(Calendrier!L:L,2+MATCH(Weekend!A40,Calendrier!A:A,0))</f>
        <v/>
      </c>
      <c r="K40" s="65" t="str">
        <f t="shared" si="4"/>
        <v/>
      </c>
      <c r="L40" s="76" t="str" cm="1">
        <f t="array" ref="L40">INDEX(Calendrier!N:N,MATCH(Weekend!A40,Calendrier!A:A,0))&amp;INDEX(Calendrier!N:N,1+MATCH(Weekend!A40,Calendrier!A:A,0))&amp;INDEX(Calendrier!N:N,2+MATCH(Weekend!A40,Calendrier!A:A,0))</f>
        <v>VE 20h15</v>
      </c>
      <c r="M40" s="77" t="str" cm="1">
        <f t="array" ref="M40">INDEX(Calendrier!O:O,MATCH(Weekend!A40,Calendrier!A:A,0))&amp;INDEX(Calendrier!O:O,1+MATCH(Weekend!A40,Calendrier!A:A,0))&amp;INDEX(Calendrier!O:O,2+MATCH(Weekend!A40,Calendrier!A:A,0))</f>
        <v>5 - Tubize</v>
      </c>
      <c r="N40" s="65">
        <f t="shared" ref="N40:N48" si="16">IF(LEFT(M40,1)="5",1,"")</f>
        <v>1</v>
      </c>
      <c r="O40" s="76" t="str" cm="1">
        <f t="array" ref="O40">INDEX(Calendrier!Q:Q,MATCH(Weekend!A40,Calendrier!A:A,0))&amp;INDEX(Calendrier!Q:Q,1+MATCH(Weekend!A40,Calendrier!A:A,0))&amp;INDEX(Calendrier!Q:Q,2+MATCH(Weekend!A40,Calendrier!A:A,0))</f>
        <v>VE 20h15</v>
      </c>
      <c r="P40" s="77" t="str" cm="1">
        <f t="array" ref="P40">INDEX(Calendrier!R:R,MATCH(Weekend!A40,Calendrier!A:A,0))&amp;INDEX(Calendrier!R:R,1+MATCH(Weekend!A40,Calendrier!A:A,0))&amp;INDEX(Calendrier!R:R,2+MATCH(Weekend!A40,Calendrier!A:A,0))</f>
        <v>4 - Ciney</v>
      </c>
      <c r="Q40" s="65">
        <f t="shared" si="12"/>
        <v>3</v>
      </c>
      <c r="R40" s="192">
        <f t="shared" si="5"/>
        <v>2</v>
      </c>
      <c r="S40" s="17">
        <f t="shared" si="13"/>
        <v>2</v>
      </c>
      <c r="T40" s="2">
        <f t="shared" si="6"/>
        <v>4</v>
      </c>
      <c r="U40" s="2"/>
      <c r="V40" s="2"/>
      <c r="W40" s="17">
        <f t="shared" si="14"/>
        <v>1</v>
      </c>
      <c r="X40" s="84">
        <f t="shared" si="1"/>
        <v>0</v>
      </c>
      <c r="Y40" s="76" t="str" cm="1">
        <f t="array" ref="Y40">INDEX(Calendrier!AA:AA,MATCH(Weekend!A40,Calendrier!A:A,0))&amp;INDEX(Calendrier!AA:AA,1+MATCH(Weekend!A40,Calendrier!A:A,0))&amp;INDEX(Calendrier!AA:AA,2+MATCH(Weekend!A40,Calendrier!A:A,0))</f>
        <v>VE 20h15</v>
      </c>
      <c r="Z40" s="77" t="str" cm="1">
        <f t="array" ref="Z40">INDEX(Calendrier!AB:AB,MATCH(Weekend!A40,Calendrier!A:A,0))&amp;INDEX(Calendrier!AB:AB,1+MATCH(Weekend!A40,Calendrier!A:A,0))&amp;INDEX(Calendrier!AB:AB,2+MATCH(Weekend!A40,Calendrier!A:A,0))</f>
        <v>6 - Sp Brussels C</v>
      </c>
      <c r="AA40" s="65">
        <f t="shared" si="7"/>
        <v>3</v>
      </c>
      <c r="AB40" s="76" t="str" cm="1">
        <f t="array" ref="AB40">INDEX(Calendrier!AD:AD,MATCH(Weekend!A40,Calendrier!A:A,0))&amp;INDEX(Calendrier!AD:AD,1+MATCH(Weekend!A40,Calendrier!A:A,0))&amp;INDEX(Calendrier!AD:AD,2+MATCH(Weekend!A40,Calendrier!A:A,0))</f>
        <v>DI 8h45</v>
      </c>
      <c r="AC40" s="77" t="str" cm="1">
        <f t="array" ref="AC40">INDEX(Calendrier!AE:AE,MATCH(Weekend!A40,Calendrier!A:A,0))&amp;INDEX(Calendrier!AE:AE,1+MATCH(Weekend!A40,Calendrier!A:A,0))&amp;INDEX(Calendrier!AE:AE,2+MATCH(Weekend!A40,Calendrier!A:A,0))</f>
        <v>7 - Villers</v>
      </c>
      <c r="AD40" s="65">
        <f t="shared" si="8"/>
        <v>1</v>
      </c>
      <c r="AE40" s="76" t="str" cm="1">
        <f t="array" ref="AE40">INDEX(Calendrier!AG:AG,MATCH(Weekend!A40,Calendrier!A:A,0))&amp;INDEX(Calendrier!AG:AG,1+MATCH(Weekend!A40,Calendrier!A:A,0))&amp;INDEX(Calendrier!AG:AG,2+MATCH(Weekend!A40,Calendrier!A:A,0))</f>
        <v>DI 8h45</v>
      </c>
      <c r="AF40" s="77" t="str" cm="1">
        <f t="array" ref="AF40">INDEX(Calendrier!AH:AH,MATCH(Weekend!A40,Calendrier!A:A,0))&amp;INDEX(Calendrier!AH:AH,1+MATCH(Weekend!A40,Calendrier!A:A,0))&amp;INDEX(Calendrier!AH:AH,2+MATCH(Weekend!A40,Calendrier!A:A,0))</f>
        <v>8 - Phénix K.</v>
      </c>
      <c r="AG40" s="65">
        <f t="shared" si="9"/>
        <v>2</v>
      </c>
      <c r="AH40" s="189" t="str" cm="1">
        <f t="array" ref="AH40">INDEX(Calendrier!AJ:AJ,MATCH(Weekend!A40,Calendrier!A:A,0))&amp;INDEX(Calendrier!AJ:AJ,1+MATCH(Weekend!A40,Calendrier!A:A,0))&amp;INDEX(Calendrier!AJ:AJ,2+MATCH(Weekend!A40,Calendrier!A:A,0))</f>
        <v>VE 20h15</v>
      </c>
      <c r="AI40" s="190" t="str" cm="1">
        <f t="array" ref="AI40">INDEX(Calendrier!AK:AK,MATCH(Weekend!A40,Calendrier!A:A,0))&amp;INDEX(Calendrier!AK:AK,1+MATCH(Weekend!A40,Calendrier!A:A,0))&amp;INDEX(Calendrier!AK:AK,2+MATCH(Weekend!A40,Calendrier!A:A,0))</f>
        <v>9 - Sp Brussels F</v>
      </c>
      <c r="AJ40" s="193" t="str">
        <f t="shared" si="10"/>
        <v/>
      </c>
      <c r="AK40" s="76" t="str" cm="1">
        <f t="array" ref="AK40">INDEX(Calendrier!AM:AM,MATCH(Weekend!A40,Calendrier!A:A,0))&amp;INDEX(Calendrier!AM:AM,1+MATCH(Weekend!A40,Calendrier!A:A,0))&amp;INDEX(Calendrier!AM:AM,2+MATCH(Weekend!A40,Calendrier!A:A,0))</f>
        <v>DI 8h45</v>
      </c>
      <c r="AL40" s="190" t="str" cm="1">
        <f t="array" ref="AL40">INDEX(Calendrier!AN:AN,MATCH(Weekend!A40,Calendrier!A:A,0))&amp;INDEX(Calendrier!AN:AN,1+MATCH(Weekend!A40,Calendrier!A:A,0))&amp;INDEX(Calendrier!AN:AN,2+MATCH(Weekend!A40,Calendrier!A:A,0))</f>
        <v>10 - Perwez B</v>
      </c>
      <c r="AM40" s="113"/>
      <c r="AN40" s="76" t="str" cm="1">
        <f t="array" ref="AN40">INDEX(Calendrier!AP:AP,MATCH(Weekend!A40,Calendrier!A:A,0))&amp;INDEX(Calendrier!AP:AP,1+MATCH(Weekend!A40,Calendrier!A:A,0))&amp;INDEX(Calendrier!AP:AP,2+MATCH(Weekend!A40,Calendrier!A:A,0))</f>
        <v/>
      </c>
      <c r="AO40" s="112" t="str" cm="1">
        <f t="array" ref="AO40">INDEX(Calendrier!AQ:AQ,MATCH(Weekend!A40,Calendrier!A:A,0))&amp;INDEX(Calendrier!AQ:AQ,1+MATCH(Weekend!A40,Calendrier!A:A,0))&amp;INDEX(Calendrier!AQ:AQ,2+MATCH(Weekend!A40,Calendrier!A:A,0))</f>
        <v/>
      </c>
      <c r="AP40" s="113"/>
      <c r="AQ40" s="76" t="str" cm="1">
        <f t="array" ref="AQ40">INDEX(Calendrier!AS:AS,MATCH(Weekend!A40,Calendrier!A:A,0))&amp;INDEX(Calendrier!AS:AS,1+MATCH(Weekend!A40,Calendrier!A:A,0))&amp;INDEX(Calendrier!AS:AS,2+MATCH(Weekend!A40,Calendrier!A:A,0))</f>
        <v>DI 8h45</v>
      </c>
      <c r="AR40" s="112" t="str" cm="1">
        <f t="array" ref="AR40">INDEX(Calendrier!AT:AT,MATCH(Weekend!A40,Calendrier!A:A,0))&amp;INDEX(Calendrier!AT:AT,1+MATCH(Weekend!A40,Calendrier!A:A,0))&amp;INDEX(Calendrier!AT:AT,2+MATCH(Weekend!A40,Calendrier!A:A,0))</f>
        <v>P4 - Tubize</v>
      </c>
      <c r="AS40" s="9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ht="15.75" customHeight="1" thickBot="1" x14ac:dyDescent="0.35">
      <c r="A41" s="3">
        <v>34</v>
      </c>
      <c r="B41" s="68" t="s">
        <v>442</v>
      </c>
      <c r="C41" s="71" t="str" cm="1">
        <f t="array" ref="C41">INDEX(Calendrier!E:E,MATCH(Weekend!A41,Calendrier!A:A,0))&amp;INDEX(Calendrier!E:E,1+MATCH(Weekend!A41,Calendrier!A:A,0))&amp;INDEX(Calendrier!E:E,2+MATCH(Weekend!A41,Calendrier!A:A,0))</f>
        <v/>
      </c>
      <c r="D41" s="216" t="str" cm="1">
        <f t="array" ref="D41">INDEX(Calendrier!F:F,MATCH(Weekend!A41,Calendrier!A:A,0))&amp;INDEX(Calendrier!F:F,1+MATCH(Weekend!A41,Calendrier!A:A,0))&amp;INDEX(Calendrier!F:F,2+MATCH(Weekend!A41,Calendrier!A:A,0))</f>
        <v/>
      </c>
      <c r="E41" s="65" t="str">
        <f t="shared" si="15"/>
        <v/>
      </c>
      <c r="F41" s="71" t="str" cm="1">
        <f t="array" ref="F41">INDEX(Calendrier!H:H,MATCH(Weekend!A41,Calendrier!A:A,0))&amp;INDEX(Calendrier!H:H,1+MATCH(Weekend!A41,Calendrier!A:A,0))&amp;INDEX(Calendrier!H:H,2+MATCH(Weekend!A41,Calendrier!A:A,0))</f>
        <v/>
      </c>
      <c r="G41" s="72" t="str" cm="1">
        <f t="array" ref="G41">INDEX(Calendrier!I:I,MATCH(Weekend!A41,Calendrier!A:A,0))&amp;INDEX(Calendrier!I:I,1+MATCH(Weekend!A41,Calendrier!A:A,0))&amp;INDEX(Calendrier!I:I,2+MATCH(Weekend!A41,Calendrier!A:A,0))</f>
        <v/>
      </c>
      <c r="H41" s="65" t="str">
        <f t="shared" si="3"/>
        <v/>
      </c>
      <c r="I41" s="71" t="str" cm="1">
        <f t="array" ref="I41">INDEX(Calendrier!K:K,MATCH(Weekend!A41,Calendrier!A:A,0))&amp;INDEX(Calendrier!K:K,1+MATCH(Weekend!A41,Calendrier!A:A,0))&amp;INDEX(Calendrier!K:K,2+MATCH(Weekend!A41,Calendrier!A:A,0))</f>
        <v/>
      </c>
      <c r="J41" s="459" t="str" cm="1">
        <f t="array" ref="J41">INDEX(Calendrier!L:L,MATCH(Weekend!A41,Calendrier!A:A,0))&amp;INDEX(Calendrier!L:L,1+MATCH(Weekend!A41,Calendrier!A:A,0))&amp;INDEX(Calendrier!L:L,2+MATCH(Weekend!A41,Calendrier!A:A,0))</f>
        <v/>
      </c>
      <c r="K41" s="65" t="str">
        <f t="shared" si="4"/>
        <v/>
      </c>
      <c r="L41" s="76" t="str" cm="1">
        <f t="array" ref="L41">INDEX(Calendrier!N:N,MATCH(Weekend!A41,Calendrier!A:A,0))&amp;INDEX(Calendrier!N:N,1+MATCH(Weekend!A41,Calendrier!A:A,0))&amp;INDEX(Calendrier!N:N,2+MATCH(Weekend!A41,Calendrier!A:A,0))</f>
        <v>SA 19h15</v>
      </c>
      <c r="M41" s="77" t="str" cm="1">
        <f t="array" ref="M41">INDEX(Calendrier!O:O,MATCH(Weekend!A41,Calendrier!A:A,0))&amp;INDEX(Calendrier!O:O,1+MATCH(Weekend!A41,Calendrier!A:A,0))&amp;INDEX(Calendrier!O:O,2+MATCH(Weekend!A41,Calendrier!A:A,0))</f>
        <v>Nivelles - 5</v>
      </c>
      <c r="N41" s="65" t="str">
        <f t="shared" si="16"/>
        <v/>
      </c>
      <c r="O41" s="76" t="str" cm="1">
        <f t="array" ref="O41">INDEX(Calendrier!Q:Q,MATCH(Weekend!A41,Calendrier!A:A,0))&amp;INDEX(Calendrier!Q:Q,1+MATCH(Weekend!A41,Calendrier!A:A,0))&amp;INDEX(Calendrier!Q:Q,2+MATCH(Weekend!A41,Calendrier!A:A,0))</f>
        <v>DI 16h45</v>
      </c>
      <c r="P41" s="77" t="str" cm="1">
        <f t="array" ref="P41">INDEX(Calendrier!R:R,MATCH(Weekend!A41,Calendrier!A:A,0))&amp;INDEX(Calendrier!R:R,1+MATCH(Weekend!A41,Calendrier!A:A,0))&amp;INDEX(Calendrier!R:R,2+MATCH(Weekend!A41,Calendrier!A:A,0))</f>
        <v>Lesse &amp; Lhomme A - 4</v>
      </c>
      <c r="Q41" s="65" t="str">
        <f t="shared" si="12"/>
        <v/>
      </c>
      <c r="R41" s="192">
        <f t="shared" si="5"/>
        <v>0</v>
      </c>
      <c r="S41" s="17">
        <f t="shared" si="13"/>
        <v>0</v>
      </c>
      <c r="T41" s="2">
        <f t="shared" si="6"/>
        <v>0</v>
      </c>
      <c r="U41" s="2"/>
      <c r="V41" s="2"/>
      <c r="W41" s="17">
        <f t="shared" si="14"/>
        <v>0</v>
      </c>
      <c r="X41" s="84">
        <f t="shared" si="1"/>
        <v>0</v>
      </c>
      <c r="Y41" s="76" t="str" cm="1">
        <f t="array" ref="Y41">INDEX(Calendrier!AA:AA,MATCH(Weekend!A41,Calendrier!A:A,0))&amp;INDEX(Calendrier!AA:AA,1+MATCH(Weekend!A41,Calendrier!A:A,0))&amp;INDEX(Calendrier!AA:AA,2+MATCH(Weekend!A41,Calendrier!A:A,0))</f>
        <v>SA 16h15</v>
      </c>
      <c r="Z41" s="77" t="str" cm="1">
        <f t="array" ref="Z41">INDEX(Calendrier!AB:AB,MATCH(Weekend!A41,Calendrier!A:A,0))&amp;INDEX(Calendrier!AB:AB,1+MATCH(Weekend!A41,Calendrier!A:A,0))&amp;INDEX(Calendrier!AB:AB,2+MATCH(Weekend!A41,Calendrier!A:A,0))</f>
        <v>BEVC - 6</v>
      </c>
      <c r="AA41" s="65" t="str">
        <f t="shared" si="7"/>
        <v/>
      </c>
      <c r="AB41" s="76" t="str" cm="1">
        <f t="array" ref="AB41">INDEX(Calendrier!AD:AD,MATCH(Weekend!A41,Calendrier!A:A,0))&amp;INDEX(Calendrier!AD:AD,1+MATCH(Weekend!A41,Calendrier!A:A,0))&amp;INDEX(Calendrier!AD:AD,2+MATCH(Weekend!A41,Calendrier!A:A,0))</f>
        <v>SA 19h45</v>
      </c>
      <c r="AC41" s="77" t="str" cm="1">
        <f t="array" ref="AC41">INDEX(Calendrier!AE:AE,MATCH(Weekend!A41,Calendrier!A:A,0))&amp;INDEX(Calendrier!AE:AE,1+MATCH(Weekend!A41,Calendrier!A:A,0))&amp;INDEX(Calendrier!AE:AE,2+MATCH(Weekend!A41,Calendrier!A:A,0))</f>
        <v>Ancienne - 7</v>
      </c>
      <c r="AD41" s="65" t="str">
        <f t="shared" si="8"/>
        <v/>
      </c>
      <c r="AE41" s="76" t="str" cm="1">
        <f t="array" ref="AE41">INDEX(Calendrier!AG:AG,MATCH(Weekend!A41,Calendrier!A:A,0))&amp;INDEX(Calendrier!AG:AG,1+MATCH(Weekend!A41,Calendrier!A:A,0))&amp;INDEX(Calendrier!AG:AG,2+MATCH(Weekend!A41,Calendrier!A:A,0))</f>
        <v>DI ??</v>
      </c>
      <c r="AF41" s="77" t="str" cm="1">
        <f t="array" ref="AF41">INDEX(Calendrier!AH:AH,MATCH(Weekend!A41,Calendrier!A:A,0))&amp;INDEX(Calendrier!AH:AH,1+MATCH(Weekend!A41,Calendrier!A:A,0))&amp;INDEX(Calendrier!AH:AH,2+MATCH(Weekend!A41,Calendrier!A:A,0))</f>
        <v>Uccle - 8</v>
      </c>
      <c r="AG41" s="65" t="str">
        <f t="shared" si="9"/>
        <v/>
      </c>
      <c r="AH41" s="189" t="str" cm="1">
        <f t="array" ref="AH41">INDEX(Calendrier!AJ:AJ,MATCH(Weekend!A41,Calendrier!A:A,0))&amp;INDEX(Calendrier!AJ:AJ,1+MATCH(Weekend!A41,Calendrier!A:A,0))&amp;INDEX(Calendrier!AJ:AJ,2+MATCH(Weekend!A41,Calendrier!A:A,0))</f>
        <v>SA 11h45</v>
      </c>
      <c r="AI41" s="190" t="str" cm="1">
        <f t="array" ref="AI41">INDEX(Calendrier!AK:AK,MATCH(Weekend!A41,Calendrier!A:A,0))&amp;INDEX(Calendrier!AK:AK,1+MATCH(Weekend!A41,Calendrier!A:A,0))&amp;INDEX(Calendrier!AK:AK,2+MATCH(Weekend!A41,Calendrier!A:A,0))</f>
        <v>Sp Brussels E - 9</v>
      </c>
      <c r="AJ41" s="193" t="str">
        <f t="shared" si="10"/>
        <v/>
      </c>
      <c r="AK41" s="76" t="str" cm="1">
        <f t="array" ref="AK41">INDEX(Calendrier!AM:AM,MATCH(Weekend!A41,Calendrier!A:A,0))&amp;INDEX(Calendrier!AM:AM,1+MATCH(Weekend!A41,Calendrier!A:A,0))&amp;INDEX(Calendrier!AM:AM,2+MATCH(Weekend!A41,Calendrier!A:A,0))</f>
        <v>SA 12h45</v>
      </c>
      <c r="AL41" s="190" t="str" cm="1">
        <f t="array" ref="AL41">INDEX(Calendrier!AN:AN,MATCH(Weekend!A41,Calendrier!A:A,0))&amp;INDEX(Calendrier!AN:AN,1+MATCH(Weekend!A41,Calendrier!A:A,0))&amp;INDEX(Calendrier!AN:AN,2+MATCH(Weekend!A41,Calendrier!A:A,0))</f>
        <v>BEVC - 10</v>
      </c>
      <c r="AM41" s="113"/>
      <c r="AN41" s="76" t="str" cm="1">
        <f t="array" ref="AN41">INDEX(Calendrier!AP:AP,MATCH(Weekend!A41,Calendrier!A:A,0))&amp;INDEX(Calendrier!AP:AP,1+MATCH(Weekend!A41,Calendrier!A:A,0))&amp;INDEX(Calendrier!AP:AP,2+MATCH(Weekend!A41,Calendrier!A:A,0))</f>
        <v/>
      </c>
      <c r="AO41" s="112" t="str" cm="1">
        <f t="array" ref="AO41">INDEX(Calendrier!AQ:AQ,MATCH(Weekend!A41,Calendrier!A:A,0))&amp;INDEX(Calendrier!AQ:AQ,1+MATCH(Weekend!A41,Calendrier!A:A,0))&amp;INDEX(Calendrier!AQ:AQ,2+MATCH(Weekend!A41,Calendrier!A:A,0))</f>
        <v/>
      </c>
      <c r="AP41" s="113"/>
      <c r="AQ41" s="76" t="str" cm="1">
        <f t="array" ref="AQ41">INDEX(Calendrier!AS:AS,MATCH(Weekend!A41,Calendrier!A:A,0))&amp;INDEX(Calendrier!AS:AS,1+MATCH(Weekend!A41,Calendrier!A:A,0))&amp;INDEX(Calendrier!AS:AS,2+MATCH(Weekend!A41,Calendrier!A:A,0))</f>
        <v>DI 16h45</v>
      </c>
      <c r="AR41" s="112" t="str" cm="1">
        <f t="array" ref="AR41">INDEX(Calendrier!AT:AT,MATCH(Weekend!A41,Calendrier!A:A,0))&amp;INDEX(Calendrier!AT:AT,1+MATCH(Weekend!A41,Calendrier!A:A,0))&amp;INDEX(Calendrier!AT:AT,2+MATCH(Weekend!A41,Calendrier!A:A,0))</f>
        <v>Nivelles - P4</v>
      </c>
      <c r="AS41" s="9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ht="15.75" customHeight="1" thickBot="1" x14ac:dyDescent="0.35">
      <c r="A42" s="3">
        <v>35</v>
      </c>
      <c r="B42" s="68" t="s">
        <v>443</v>
      </c>
      <c r="C42" s="71" t="str" cm="1">
        <f t="array" ref="C42">INDEX(Calendrier!E:E,MATCH(Weekend!A42,Calendrier!A:A,0))&amp;INDEX(Calendrier!E:E,1+MATCH(Weekend!A42,Calendrier!A:A,0))&amp;INDEX(Calendrier!E:E,2+MATCH(Weekend!A42,Calendrier!A:A,0))</f>
        <v/>
      </c>
      <c r="D42" s="216" t="str" cm="1">
        <f t="array" ref="D42">INDEX(Calendrier!F:F,MATCH(Weekend!A42,Calendrier!A:A,0))&amp;INDEX(Calendrier!F:F,1+MATCH(Weekend!A42,Calendrier!A:A,0))&amp;INDEX(Calendrier!F:F,2+MATCH(Weekend!A42,Calendrier!A:A,0))</f>
        <v/>
      </c>
      <c r="E42" s="65" t="str">
        <f t="shared" si="15"/>
        <v/>
      </c>
      <c r="F42" s="71" t="str" cm="1">
        <f t="array" ref="F42">INDEX(Calendrier!H:H,MATCH(Weekend!A42,Calendrier!A:A,0))&amp;INDEX(Calendrier!H:H,1+MATCH(Weekend!A42,Calendrier!A:A,0))&amp;INDEX(Calendrier!H:H,2+MATCH(Weekend!A42,Calendrier!A:A,0))</f>
        <v/>
      </c>
      <c r="G42" s="72" t="str" cm="1">
        <f t="array" ref="G42">INDEX(Calendrier!I:I,MATCH(Weekend!A42,Calendrier!A:A,0))&amp;INDEX(Calendrier!I:I,1+MATCH(Weekend!A42,Calendrier!A:A,0))&amp;INDEX(Calendrier!I:I,2+MATCH(Weekend!A42,Calendrier!A:A,0))</f>
        <v/>
      </c>
      <c r="H42" s="65" t="str">
        <f t="shared" si="3"/>
        <v/>
      </c>
      <c r="I42" s="71" t="str" cm="1">
        <f t="array" ref="I42">INDEX(Calendrier!K:K,MATCH(Weekend!A42,Calendrier!A:A,0))&amp;INDEX(Calendrier!K:K,1+MATCH(Weekend!A42,Calendrier!A:A,0))&amp;INDEX(Calendrier!K:K,2+MATCH(Weekend!A42,Calendrier!A:A,0))</f>
        <v/>
      </c>
      <c r="J42" s="72" t="str" cm="1">
        <f t="array" ref="J42">INDEX(Calendrier!L:L,MATCH(Weekend!A42,Calendrier!A:A,0))&amp;INDEX(Calendrier!L:L,1+MATCH(Weekend!A42,Calendrier!A:A,0))&amp;INDEX(Calendrier!L:L,2+MATCH(Weekend!A42,Calendrier!A:A,0))</f>
        <v/>
      </c>
      <c r="K42" s="65" t="str">
        <f t="shared" si="4"/>
        <v/>
      </c>
      <c r="L42" s="76" t="str" cm="1">
        <f t="array" ref="L42">INDEX(Calendrier!N:N,MATCH(Weekend!A42,Calendrier!A:A,0))&amp;INDEX(Calendrier!N:N,1+MATCH(Weekend!A42,Calendrier!A:A,0))&amp;INDEX(Calendrier!N:N,2+MATCH(Weekend!A42,Calendrier!A:A,0))</f>
        <v/>
      </c>
      <c r="M42" s="77" t="str" cm="1">
        <f t="array" ref="M42">INDEX(Calendrier!O:O,MATCH(Weekend!A42,Calendrier!A:A,0))&amp;INDEX(Calendrier!O:O,1+MATCH(Weekend!A42,Calendrier!A:A,0))&amp;INDEX(Calendrier!O:O,2+MATCH(Weekend!A42,Calendrier!A:A,0))</f>
        <v/>
      </c>
      <c r="N42" s="65" t="str">
        <f t="shared" si="16"/>
        <v/>
      </c>
      <c r="O42" s="76" t="str" cm="1">
        <f t="array" ref="O42">INDEX(Calendrier!Q:Q,MATCH(Weekend!A42,Calendrier!A:A,0))&amp;INDEX(Calendrier!Q:Q,1+MATCH(Weekend!A42,Calendrier!A:A,0))&amp;INDEX(Calendrier!Q:Q,2+MATCH(Weekend!A42,Calendrier!A:A,0))</f>
        <v/>
      </c>
      <c r="P42" s="77" t="str" cm="1">
        <f t="array" ref="P42">INDEX(Calendrier!R:R,MATCH(Weekend!A42,Calendrier!A:A,0))&amp;INDEX(Calendrier!R:R,1+MATCH(Weekend!A42,Calendrier!A:A,0))&amp;INDEX(Calendrier!R:R,2+MATCH(Weekend!A42,Calendrier!A:A,0))</f>
        <v/>
      </c>
      <c r="Q42" s="65" t="str">
        <f t="shared" si="12"/>
        <v/>
      </c>
      <c r="R42" s="192">
        <f t="shared" si="5"/>
        <v>0</v>
      </c>
      <c r="S42" s="17">
        <f t="shared" si="13"/>
        <v>0</v>
      </c>
      <c r="T42" s="2">
        <f t="shared" si="6"/>
        <v>0</v>
      </c>
      <c r="U42" s="2"/>
      <c r="V42" s="2"/>
      <c r="W42" s="17">
        <f t="shared" si="14"/>
        <v>0</v>
      </c>
      <c r="X42" s="84">
        <f t="shared" si="1"/>
        <v>0</v>
      </c>
      <c r="Y42" s="76" t="str" cm="1">
        <f t="array" ref="Y42">INDEX(Calendrier!AA:AA,MATCH(Weekend!A42,Calendrier!A:A,0))&amp;INDEX(Calendrier!AA:AA,1+MATCH(Weekend!A42,Calendrier!A:A,0))&amp;INDEX(Calendrier!AA:AA,2+MATCH(Weekend!A42,Calendrier!A:A,0))</f>
        <v/>
      </c>
      <c r="Z42" s="77" t="str" cm="1">
        <f t="array" ref="Z42">INDEX(Calendrier!AB:AB,MATCH(Weekend!A42,Calendrier!A:A,0))&amp;INDEX(Calendrier!AB:AB,1+MATCH(Weekend!A42,Calendrier!A:A,0))&amp;INDEX(Calendrier!AB:AB,2+MATCH(Weekend!A42,Calendrier!A:A,0))</f>
        <v/>
      </c>
      <c r="AA42" s="65" t="str">
        <f t="shared" si="7"/>
        <v/>
      </c>
      <c r="AB42" s="76" t="str" cm="1">
        <f t="array" ref="AB42">INDEX(Calendrier!AD:AD,MATCH(Weekend!A42,Calendrier!A:A,0))&amp;INDEX(Calendrier!AD:AD,1+MATCH(Weekend!A42,Calendrier!A:A,0))&amp;INDEX(Calendrier!AD:AD,2+MATCH(Weekend!A42,Calendrier!A:A,0))</f>
        <v/>
      </c>
      <c r="AC42" s="77" t="str" cm="1">
        <f t="array" ref="AC42">INDEX(Calendrier!AE:AE,MATCH(Weekend!A42,Calendrier!A:A,0))&amp;INDEX(Calendrier!AE:AE,1+MATCH(Weekend!A42,Calendrier!A:A,0))&amp;INDEX(Calendrier!AE:AE,2+MATCH(Weekend!A42,Calendrier!A:A,0))</f>
        <v/>
      </c>
      <c r="AD42" s="65" t="str">
        <f t="shared" si="8"/>
        <v/>
      </c>
      <c r="AE42" s="76" t="str" cm="1">
        <f t="array" ref="AE42">INDEX(Calendrier!AG:AG,MATCH(Weekend!A42,Calendrier!A:A,0))&amp;INDEX(Calendrier!AG:AG,1+MATCH(Weekend!A42,Calendrier!A:A,0))&amp;INDEX(Calendrier!AG:AG,2+MATCH(Weekend!A42,Calendrier!A:A,0))</f>
        <v/>
      </c>
      <c r="AF42" s="77" t="str" cm="1">
        <f t="array" ref="AF42">INDEX(Calendrier!AH:AH,MATCH(Weekend!A42,Calendrier!A:A,0))&amp;INDEX(Calendrier!AH:AH,1+MATCH(Weekend!A42,Calendrier!A:A,0))&amp;INDEX(Calendrier!AH:AH,2+MATCH(Weekend!A42,Calendrier!A:A,0))</f>
        <v/>
      </c>
      <c r="AG42" s="65" t="str">
        <f t="shared" si="9"/>
        <v/>
      </c>
      <c r="AH42" s="189" t="str" cm="1">
        <f t="array" ref="AH42">INDEX(Calendrier!AJ:AJ,MATCH(Weekend!A42,Calendrier!A:A,0))&amp;INDEX(Calendrier!AJ:AJ,1+MATCH(Weekend!A42,Calendrier!A:A,0))&amp;INDEX(Calendrier!AJ:AJ,2+MATCH(Weekend!A42,Calendrier!A:A,0))</f>
        <v/>
      </c>
      <c r="AI42" s="190" t="str" cm="1">
        <f t="array" ref="AI42">INDEX(Calendrier!AK:AK,MATCH(Weekend!A42,Calendrier!A:A,0))&amp;INDEX(Calendrier!AK:AK,1+MATCH(Weekend!A42,Calendrier!A:A,0))&amp;INDEX(Calendrier!AK:AK,2+MATCH(Weekend!A42,Calendrier!A:A,0))</f>
        <v/>
      </c>
      <c r="AJ42" s="193" t="str">
        <f t="shared" si="10"/>
        <v/>
      </c>
      <c r="AK42" s="76" t="str" cm="1">
        <f t="array" ref="AK42">INDEX(Calendrier!AM:AM,MATCH(Weekend!A42,Calendrier!A:A,0))&amp;INDEX(Calendrier!AM:AM,1+MATCH(Weekend!A42,Calendrier!A:A,0))&amp;INDEX(Calendrier!AM:AM,2+MATCH(Weekend!A42,Calendrier!A:A,0))</f>
        <v/>
      </c>
      <c r="AL42" s="190" t="str" cm="1">
        <f t="array" ref="AL42">INDEX(Calendrier!AN:AN,MATCH(Weekend!A42,Calendrier!A:A,0))&amp;INDEX(Calendrier!AN:AN,1+MATCH(Weekend!A42,Calendrier!A:A,0))&amp;INDEX(Calendrier!AN:AN,2+MATCH(Weekend!A42,Calendrier!A:A,0))</f>
        <v/>
      </c>
      <c r="AM42" s="113"/>
      <c r="AN42" s="76" t="str" cm="1">
        <f t="array" ref="AN42">INDEX(Calendrier!AP:AP,MATCH(Weekend!A42,Calendrier!A:A,0))&amp;INDEX(Calendrier!AP:AP,1+MATCH(Weekend!A42,Calendrier!A:A,0))&amp;INDEX(Calendrier!AP:AP,2+MATCH(Weekend!A42,Calendrier!A:A,0))</f>
        <v/>
      </c>
      <c r="AO42" s="112" t="str" cm="1">
        <f t="array" ref="AO42">INDEX(Calendrier!AQ:AQ,MATCH(Weekend!A42,Calendrier!A:A,0))&amp;INDEX(Calendrier!AQ:AQ,1+MATCH(Weekend!A42,Calendrier!A:A,0))&amp;INDEX(Calendrier!AQ:AQ,2+MATCH(Weekend!A42,Calendrier!A:A,0))</f>
        <v/>
      </c>
      <c r="AP42" s="113"/>
      <c r="AQ42" s="76" t="str" cm="1">
        <f t="array" ref="AQ42">INDEX(Calendrier!AS:AS,MATCH(Weekend!A42,Calendrier!A:A,0))&amp;INDEX(Calendrier!AS:AS,1+MATCH(Weekend!A42,Calendrier!A:A,0))&amp;INDEX(Calendrier!AS:AS,2+MATCH(Weekend!A42,Calendrier!A:A,0))</f>
        <v/>
      </c>
      <c r="AR42" s="112" t="str" cm="1">
        <f t="array" ref="AR42">INDEX(Calendrier!AT:AT,MATCH(Weekend!A42,Calendrier!A:A,0))&amp;INDEX(Calendrier!AT:AT,1+MATCH(Weekend!A42,Calendrier!A:A,0))&amp;INDEX(Calendrier!AT:AT,2+MATCH(Weekend!A42,Calendrier!A:A,0))</f>
        <v/>
      </c>
      <c r="AS42" s="9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ht="15" hidden="1" thickBot="1" x14ac:dyDescent="0.35">
      <c r="A43" s="3">
        <v>36</v>
      </c>
      <c r="B43" s="68" t="s">
        <v>272</v>
      </c>
      <c r="C43" s="71" t="str" cm="1">
        <f t="array" ref="C43">INDEX(Calendrier!E:E,MATCH(Weekend!A43,Calendrier!A:A,0))&amp;INDEX(Calendrier!E:E,1+MATCH(Weekend!A43,Calendrier!A:A,0))&amp;INDEX(Calendrier!E:E,2+MATCH(Weekend!A43,Calendrier!A:A,0))</f>
        <v/>
      </c>
      <c r="D43" s="216" t="str" cm="1">
        <f t="array" ref="D43">INDEX(Calendrier!F:F,MATCH(Weekend!A43,Calendrier!A:A,0))&amp;INDEX(Calendrier!F:F,1+MATCH(Weekend!A43,Calendrier!A:A,0))&amp;INDEX(Calendrier!F:F,2+MATCH(Weekend!A43,Calendrier!A:A,0))</f>
        <v/>
      </c>
      <c r="E43" s="65" t="str">
        <f t="shared" si="15"/>
        <v/>
      </c>
      <c r="F43" s="71" t="str" cm="1">
        <f t="array" ref="F43">INDEX(Calendrier!H:H,MATCH(Weekend!A43,Calendrier!A:A,0))&amp;INDEX(Calendrier!H:H,1+MATCH(Weekend!A43,Calendrier!A:A,0))&amp;INDEX(Calendrier!H:H,2+MATCH(Weekend!A43,Calendrier!A:A,0))</f>
        <v/>
      </c>
      <c r="G43" s="72" t="str" cm="1">
        <f t="array" ref="G43">INDEX(Calendrier!I:I,MATCH(Weekend!A43,Calendrier!A:A,0))&amp;INDEX(Calendrier!I:I,1+MATCH(Weekend!A43,Calendrier!A:A,0))&amp;INDEX(Calendrier!I:I,2+MATCH(Weekend!A43,Calendrier!A:A,0))</f>
        <v/>
      </c>
      <c r="H43" s="65" t="str">
        <f t="shared" si="3"/>
        <v/>
      </c>
      <c r="I43" s="71" t="str" cm="1">
        <f t="array" ref="I43">INDEX(Calendrier!K:K,MATCH(Weekend!A43,Calendrier!A:A,0))&amp;INDEX(Calendrier!K:K,1+MATCH(Weekend!A43,Calendrier!A:A,0))&amp;INDEX(Calendrier!K:K,2+MATCH(Weekend!A43,Calendrier!A:A,0))</f>
        <v/>
      </c>
      <c r="J43" s="72" t="str" cm="1">
        <f t="array" ref="J43">INDEX(Calendrier!L:L,MATCH(Weekend!A43,Calendrier!A:A,0))&amp;INDEX(Calendrier!L:L,1+MATCH(Weekend!A43,Calendrier!A:A,0))&amp;INDEX(Calendrier!L:L,2+MATCH(Weekend!A43,Calendrier!A:A,0))</f>
        <v/>
      </c>
      <c r="K43" s="65" t="str">
        <f t="shared" si="4"/>
        <v/>
      </c>
      <c r="L43" s="76" t="str" cm="1">
        <f t="array" ref="L43">INDEX(Calendrier!N:N,MATCH(Weekend!A43,Calendrier!A:A,0))&amp;INDEX(Calendrier!N:N,1+MATCH(Weekend!A43,Calendrier!A:A,0))&amp;INDEX(Calendrier!N:N,2+MATCH(Weekend!A43,Calendrier!A:A,0))</f>
        <v/>
      </c>
      <c r="M43" s="77" t="str" cm="1">
        <f t="array" ref="M43">INDEX(Calendrier!O:O,MATCH(Weekend!A43,Calendrier!A:A,0))&amp;INDEX(Calendrier!O:O,1+MATCH(Weekend!A43,Calendrier!A:A,0))&amp;INDEX(Calendrier!O:O,2+MATCH(Weekend!A43,Calendrier!A:A,0))</f>
        <v/>
      </c>
      <c r="N43" s="65" t="str">
        <f t="shared" si="16"/>
        <v/>
      </c>
      <c r="O43" s="76" t="str" cm="1">
        <f t="array" ref="O43">INDEX(Calendrier!Q:Q,MATCH(Weekend!A43,Calendrier!A:A,0))&amp;INDEX(Calendrier!Q:Q,1+MATCH(Weekend!A43,Calendrier!A:A,0))&amp;INDEX(Calendrier!Q:Q,2+MATCH(Weekend!A43,Calendrier!A:A,0))</f>
        <v/>
      </c>
      <c r="P43" s="77" t="str" cm="1">
        <f t="array" ref="P43">INDEX(Calendrier!R:R,MATCH(Weekend!A43,Calendrier!A:A,0))&amp;INDEX(Calendrier!R:R,1+MATCH(Weekend!A43,Calendrier!A:A,0))&amp;INDEX(Calendrier!R:R,2+MATCH(Weekend!A43,Calendrier!A:A,0))</f>
        <v/>
      </c>
      <c r="Q43" s="65" t="str">
        <f t="shared" si="12"/>
        <v/>
      </c>
      <c r="R43" s="192">
        <f t="shared" si="5"/>
        <v>0</v>
      </c>
      <c r="S43" s="17">
        <f t="shared" si="13"/>
        <v>0</v>
      </c>
      <c r="T43" s="2">
        <f t="shared" si="6"/>
        <v>0</v>
      </c>
      <c r="U43" s="2"/>
      <c r="V43" s="2"/>
      <c r="W43" s="17">
        <f t="shared" si="14"/>
        <v>0</v>
      </c>
      <c r="X43" s="84">
        <f t="shared" si="1"/>
        <v>0</v>
      </c>
      <c r="Y43" s="76" t="str" cm="1">
        <f t="array" ref="Y43">INDEX(Calendrier!AA:AA,MATCH(Weekend!A43,Calendrier!A:A,0))&amp;INDEX(Calendrier!AA:AA,1+MATCH(Weekend!A43,Calendrier!A:A,0))&amp;INDEX(Calendrier!AA:AA,2+MATCH(Weekend!A43,Calendrier!A:A,0))</f>
        <v/>
      </c>
      <c r="Z43" s="77" t="str" cm="1">
        <f t="array" ref="Z43">INDEX(Calendrier!AB:AB,MATCH(Weekend!A43,Calendrier!A:A,0))&amp;INDEX(Calendrier!AB:AB,1+MATCH(Weekend!A43,Calendrier!A:A,0))&amp;INDEX(Calendrier!AB:AB,2+MATCH(Weekend!A43,Calendrier!A:A,0))</f>
        <v/>
      </c>
      <c r="AA43" s="65" t="str">
        <f t="shared" si="7"/>
        <v/>
      </c>
      <c r="AB43" s="76" t="str" cm="1">
        <f t="array" ref="AB43">INDEX(Calendrier!AD:AD,MATCH(Weekend!A43,Calendrier!A:A,0))&amp;INDEX(Calendrier!AD:AD,1+MATCH(Weekend!A43,Calendrier!A:A,0))&amp;INDEX(Calendrier!AD:AD,2+MATCH(Weekend!A43,Calendrier!A:A,0))</f>
        <v/>
      </c>
      <c r="AC43" s="77" t="str" cm="1">
        <f t="array" ref="AC43">INDEX(Calendrier!AE:AE,MATCH(Weekend!A43,Calendrier!A:A,0))&amp;INDEX(Calendrier!AE:AE,1+MATCH(Weekend!A43,Calendrier!A:A,0))&amp;INDEX(Calendrier!AE:AE,2+MATCH(Weekend!A43,Calendrier!A:A,0))</f>
        <v/>
      </c>
      <c r="AD43" s="65" t="str">
        <f t="shared" si="8"/>
        <v/>
      </c>
      <c r="AE43" s="76" t="str" cm="1">
        <f t="array" ref="AE43">INDEX(Calendrier!AG:AG,MATCH(Weekend!A43,Calendrier!A:A,0))&amp;INDEX(Calendrier!AG:AG,1+MATCH(Weekend!A43,Calendrier!A:A,0))&amp;INDEX(Calendrier!AG:AG,2+MATCH(Weekend!A43,Calendrier!A:A,0))</f>
        <v/>
      </c>
      <c r="AF43" s="77" t="str" cm="1">
        <f t="array" ref="AF43">INDEX(Calendrier!AH:AH,MATCH(Weekend!A43,Calendrier!A:A,0))&amp;INDEX(Calendrier!AH:AH,1+MATCH(Weekend!A43,Calendrier!A:A,0))&amp;INDEX(Calendrier!AH:AH,2+MATCH(Weekend!A43,Calendrier!A:A,0))</f>
        <v/>
      </c>
      <c r="AG43" s="65" t="str">
        <f t="shared" si="9"/>
        <v/>
      </c>
      <c r="AH43" s="189" t="str" cm="1">
        <f t="array" ref="AH43">INDEX(Calendrier!AJ:AJ,MATCH(Weekend!A43,Calendrier!A:A,0))&amp;INDEX(Calendrier!AJ:AJ,1+MATCH(Weekend!A43,Calendrier!A:A,0))&amp;INDEX(Calendrier!AJ:AJ,2+MATCH(Weekend!A43,Calendrier!A:A,0))</f>
        <v/>
      </c>
      <c r="AI43" s="190" t="str" cm="1">
        <f t="array" ref="AI43">INDEX(Calendrier!AK:AK,MATCH(Weekend!A43,Calendrier!A:A,0))&amp;INDEX(Calendrier!AK:AK,1+MATCH(Weekend!A43,Calendrier!A:A,0))&amp;INDEX(Calendrier!AK:AK,2+MATCH(Weekend!A43,Calendrier!A:A,0))</f>
        <v/>
      </c>
      <c r="AJ43" s="193" t="str">
        <f t="shared" si="10"/>
        <v/>
      </c>
      <c r="AK43" s="76" t="str" cm="1">
        <f t="array" ref="AK43">INDEX(Calendrier!AM:AM,MATCH(Weekend!A43,Calendrier!A:A,0))&amp;INDEX(Calendrier!AM:AM,1+MATCH(Weekend!A43,Calendrier!A:A,0))&amp;INDEX(Calendrier!AM:AM,2+MATCH(Weekend!A43,Calendrier!A:A,0))</f>
        <v/>
      </c>
      <c r="AL43" s="190" t="str" cm="1">
        <f t="array" ref="AL43">INDEX(Calendrier!AN:AN,MATCH(Weekend!A43,Calendrier!A:A,0))&amp;INDEX(Calendrier!AN:AN,1+MATCH(Weekend!A43,Calendrier!A:A,0))&amp;INDEX(Calendrier!AN:AN,2+MATCH(Weekend!A43,Calendrier!A:A,0))</f>
        <v/>
      </c>
      <c r="AM43" s="113"/>
      <c r="AN43" s="76" t="str" cm="1">
        <f t="array" ref="AN43">INDEX(Calendrier!AP:AP,MATCH(Weekend!A43,Calendrier!A:A,0))&amp;INDEX(Calendrier!AP:AP,1+MATCH(Weekend!A43,Calendrier!A:A,0))&amp;INDEX(Calendrier!AP:AP,2+MATCH(Weekend!A43,Calendrier!A:A,0))</f>
        <v/>
      </c>
      <c r="AO43" s="112" t="str" cm="1">
        <f t="array" ref="AO43">INDEX(Calendrier!AQ:AQ,MATCH(Weekend!A43,Calendrier!A:A,0))&amp;INDEX(Calendrier!AQ:AQ,1+MATCH(Weekend!A43,Calendrier!A:A,0))&amp;INDEX(Calendrier!AQ:AQ,2+MATCH(Weekend!A43,Calendrier!A:A,0))</f>
        <v/>
      </c>
      <c r="AP43" s="113"/>
      <c r="AQ43" s="76" t="str" cm="1">
        <f t="array" ref="AQ43">INDEX(Calendrier!AS:AS,MATCH(Weekend!A43,Calendrier!A:A,0))&amp;INDEX(Calendrier!AS:AS,1+MATCH(Weekend!A43,Calendrier!A:A,0))&amp;INDEX(Calendrier!AS:AS,2+MATCH(Weekend!A43,Calendrier!A:A,0))</f>
        <v/>
      </c>
      <c r="AR43" s="112" t="str" cm="1">
        <f t="array" ref="AR43">INDEX(Calendrier!AT:AT,MATCH(Weekend!A43,Calendrier!A:A,0))&amp;INDEX(Calendrier!AT:AT,1+MATCH(Weekend!A43,Calendrier!A:A,0))&amp;INDEX(Calendrier!AT:AT,2+MATCH(Weekend!A43,Calendrier!A:A,0))</f>
        <v/>
      </c>
      <c r="AS43" s="9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ht="15" hidden="1" thickBot="1" x14ac:dyDescent="0.35">
      <c r="A44" s="3">
        <v>37</v>
      </c>
      <c r="B44" s="68" t="s">
        <v>273</v>
      </c>
      <c r="C44" s="71" t="str" cm="1">
        <f t="array" ref="C44">INDEX(Calendrier!E:E,MATCH(Weekend!A44,Calendrier!A:A,0))&amp;INDEX(Calendrier!E:E,1+MATCH(Weekend!A44,Calendrier!A:A,0))&amp;INDEX(Calendrier!E:E,2+MATCH(Weekend!A44,Calendrier!A:A,0))</f>
        <v/>
      </c>
      <c r="D44" s="216" t="str" cm="1">
        <f t="array" ref="D44">INDEX(Calendrier!F:F,MATCH(Weekend!A44,Calendrier!A:A,0))&amp;INDEX(Calendrier!F:F,1+MATCH(Weekend!A44,Calendrier!A:A,0))&amp;INDEX(Calendrier!F:F,2+MATCH(Weekend!A44,Calendrier!A:A,0))</f>
        <v/>
      </c>
      <c r="E44" s="65" t="str">
        <f t="shared" si="15"/>
        <v/>
      </c>
      <c r="F44" s="71" t="str" cm="1">
        <f t="array" ref="F44">INDEX(Calendrier!H:H,MATCH(Weekend!A44,Calendrier!A:A,0))&amp;INDEX(Calendrier!H:H,1+MATCH(Weekend!A44,Calendrier!A:A,0))&amp;INDEX(Calendrier!H:H,2+MATCH(Weekend!A44,Calendrier!A:A,0))</f>
        <v/>
      </c>
      <c r="G44" s="72" t="str" cm="1">
        <f t="array" ref="G44">INDEX(Calendrier!I:I,MATCH(Weekend!A44,Calendrier!A:A,0))&amp;INDEX(Calendrier!I:I,1+MATCH(Weekend!A44,Calendrier!A:A,0))&amp;INDEX(Calendrier!I:I,2+MATCH(Weekend!A44,Calendrier!A:A,0))</f>
        <v/>
      </c>
      <c r="H44" s="65" t="str">
        <f t="shared" si="3"/>
        <v/>
      </c>
      <c r="I44" s="71" t="str" cm="1">
        <f t="array" ref="I44">INDEX(Calendrier!K:K,MATCH(Weekend!A44,Calendrier!A:A,0))&amp;INDEX(Calendrier!K:K,1+MATCH(Weekend!A44,Calendrier!A:A,0))&amp;INDEX(Calendrier!K:K,2+MATCH(Weekend!A44,Calendrier!A:A,0))</f>
        <v/>
      </c>
      <c r="J44" s="72" t="str" cm="1">
        <f t="array" ref="J44">INDEX(Calendrier!L:L,MATCH(Weekend!A44,Calendrier!A:A,0))&amp;INDEX(Calendrier!L:L,1+MATCH(Weekend!A44,Calendrier!A:A,0))&amp;INDEX(Calendrier!L:L,2+MATCH(Weekend!A44,Calendrier!A:A,0))</f>
        <v/>
      </c>
      <c r="K44" s="65" t="str">
        <f t="shared" si="4"/>
        <v/>
      </c>
      <c r="L44" s="76" t="str" cm="1">
        <f t="array" ref="L44">INDEX(Calendrier!N:N,MATCH(Weekend!A44,Calendrier!A:A,0))&amp;INDEX(Calendrier!N:N,1+MATCH(Weekend!A44,Calendrier!A:A,0))&amp;INDEX(Calendrier!N:N,2+MATCH(Weekend!A44,Calendrier!A:A,0))</f>
        <v/>
      </c>
      <c r="M44" s="77" t="str" cm="1">
        <f t="array" ref="M44">INDEX(Calendrier!O:O,MATCH(Weekend!A44,Calendrier!A:A,0))&amp;INDEX(Calendrier!O:O,1+MATCH(Weekend!A44,Calendrier!A:A,0))&amp;INDEX(Calendrier!O:O,2+MATCH(Weekend!A44,Calendrier!A:A,0))</f>
        <v/>
      </c>
      <c r="N44" s="65" t="str">
        <f t="shared" si="16"/>
        <v/>
      </c>
      <c r="O44" s="76" t="str" cm="1">
        <f t="array" ref="O44">INDEX(Calendrier!Q:Q,MATCH(Weekend!A44,Calendrier!A:A,0))&amp;INDEX(Calendrier!Q:Q,1+MATCH(Weekend!A44,Calendrier!A:A,0))&amp;INDEX(Calendrier!Q:Q,2+MATCH(Weekend!A44,Calendrier!A:A,0))</f>
        <v/>
      </c>
      <c r="P44" s="77" t="str" cm="1">
        <f t="array" ref="P44">INDEX(Calendrier!R:R,MATCH(Weekend!A44,Calendrier!A:A,0))&amp;INDEX(Calendrier!R:R,1+MATCH(Weekend!A44,Calendrier!A:A,0))&amp;INDEX(Calendrier!R:R,2+MATCH(Weekend!A44,Calendrier!A:A,0))</f>
        <v/>
      </c>
      <c r="Q44" s="65" t="str">
        <f t="shared" si="12"/>
        <v/>
      </c>
      <c r="R44" s="192">
        <f t="shared" si="5"/>
        <v>0</v>
      </c>
      <c r="S44" s="17">
        <f t="shared" si="13"/>
        <v>0</v>
      </c>
      <c r="T44" s="2">
        <f t="shared" si="6"/>
        <v>0</v>
      </c>
      <c r="U44" s="2"/>
      <c r="V44" s="2"/>
      <c r="W44" s="17">
        <f t="shared" si="14"/>
        <v>0</v>
      </c>
      <c r="X44" s="84">
        <f t="shared" si="1"/>
        <v>0</v>
      </c>
      <c r="Y44" s="76" t="str" cm="1">
        <f t="array" ref="Y44">INDEX(Calendrier!AA:AA,MATCH(Weekend!A44,Calendrier!A:A,0))&amp;INDEX(Calendrier!AA:AA,1+MATCH(Weekend!A44,Calendrier!A:A,0))&amp;INDEX(Calendrier!AA:AA,2+MATCH(Weekend!A44,Calendrier!A:A,0))</f>
        <v/>
      </c>
      <c r="Z44" s="77" t="str" cm="1">
        <f t="array" ref="Z44">INDEX(Calendrier!AB:AB,MATCH(Weekend!A44,Calendrier!A:A,0))&amp;INDEX(Calendrier!AB:AB,1+MATCH(Weekend!A44,Calendrier!A:A,0))&amp;INDEX(Calendrier!AB:AB,2+MATCH(Weekend!A44,Calendrier!A:A,0))</f>
        <v/>
      </c>
      <c r="AA44" s="65" t="str">
        <f t="shared" si="7"/>
        <v/>
      </c>
      <c r="AB44" s="76" t="str" cm="1">
        <f t="array" ref="AB44">INDEX(Calendrier!AD:AD,MATCH(Weekend!A44,Calendrier!A:A,0))&amp;INDEX(Calendrier!AD:AD,1+MATCH(Weekend!A44,Calendrier!A:A,0))&amp;INDEX(Calendrier!AD:AD,2+MATCH(Weekend!A44,Calendrier!A:A,0))</f>
        <v/>
      </c>
      <c r="AC44" s="77" t="str" cm="1">
        <f t="array" ref="AC44">INDEX(Calendrier!AE:AE,MATCH(Weekend!A44,Calendrier!A:A,0))&amp;INDEX(Calendrier!AE:AE,1+MATCH(Weekend!A44,Calendrier!A:A,0))&amp;INDEX(Calendrier!AE:AE,2+MATCH(Weekend!A44,Calendrier!A:A,0))</f>
        <v/>
      </c>
      <c r="AD44" s="65" t="str">
        <f t="shared" si="8"/>
        <v/>
      </c>
      <c r="AE44" s="76" t="str" cm="1">
        <f t="array" ref="AE44">INDEX(Calendrier!AG:AG,MATCH(Weekend!A44,Calendrier!A:A,0))&amp;INDEX(Calendrier!AG:AG,1+MATCH(Weekend!A44,Calendrier!A:A,0))&amp;INDEX(Calendrier!AG:AG,2+MATCH(Weekend!A44,Calendrier!A:A,0))</f>
        <v/>
      </c>
      <c r="AF44" s="77" t="str" cm="1">
        <f t="array" ref="AF44">INDEX(Calendrier!AH:AH,MATCH(Weekend!A44,Calendrier!A:A,0))&amp;INDEX(Calendrier!AH:AH,1+MATCH(Weekend!A44,Calendrier!A:A,0))&amp;INDEX(Calendrier!AH:AH,2+MATCH(Weekend!A44,Calendrier!A:A,0))</f>
        <v/>
      </c>
      <c r="AG44" s="65" t="str">
        <f t="shared" si="9"/>
        <v/>
      </c>
      <c r="AH44" s="189" t="str" cm="1">
        <f t="array" ref="AH44">INDEX(Calendrier!AJ:AJ,MATCH(Weekend!A44,Calendrier!A:A,0))&amp;INDEX(Calendrier!AJ:AJ,1+MATCH(Weekend!A44,Calendrier!A:A,0))&amp;INDEX(Calendrier!AJ:AJ,2+MATCH(Weekend!A44,Calendrier!A:A,0))</f>
        <v/>
      </c>
      <c r="AI44" s="190" t="str" cm="1">
        <f t="array" ref="AI44">INDEX(Calendrier!AK:AK,MATCH(Weekend!A44,Calendrier!A:A,0))&amp;INDEX(Calendrier!AK:AK,1+MATCH(Weekend!A44,Calendrier!A:A,0))&amp;INDEX(Calendrier!AK:AK,2+MATCH(Weekend!A44,Calendrier!A:A,0))</f>
        <v/>
      </c>
      <c r="AJ44" s="193" t="str">
        <f t="shared" si="10"/>
        <v/>
      </c>
      <c r="AK44" s="76" t="str" cm="1">
        <f t="array" ref="AK44">INDEX(Calendrier!AM:AM,MATCH(Weekend!A44,Calendrier!A:A,0))&amp;INDEX(Calendrier!AM:AM,1+MATCH(Weekend!A44,Calendrier!A:A,0))&amp;INDEX(Calendrier!AM:AM,2+MATCH(Weekend!A44,Calendrier!A:A,0))</f>
        <v/>
      </c>
      <c r="AL44" s="190" t="str" cm="1">
        <f t="array" ref="AL44">INDEX(Calendrier!AN:AN,MATCH(Weekend!A44,Calendrier!A:A,0))&amp;INDEX(Calendrier!AN:AN,1+MATCH(Weekend!A44,Calendrier!A:A,0))&amp;INDEX(Calendrier!AN:AN,2+MATCH(Weekend!A44,Calendrier!A:A,0))</f>
        <v/>
      </c>
      <c r="AM44" s="113"/>
      <c r="AN44" s="76" t="str" cm="1">
        <f t="array" ref="AN44">INDEX(Calendrier!AP:AP,MATCH(Weekend!A44,Calendrier!A:A,0))&amp;INDEX(Calendrier!AP:AP,1+MATCH(Weekend!A44,Calendrier!A:A,0))&amp;INDEX(Calendrier!AP:AP,2+MATCH(Weekend!A44,Calendrier!A:A,0))</f>
        <v/>
      </c>
      <c r="AO44" s="112" t="str" cm="1">
        <f t="array" ref="AO44">INDEX(Calendrier!AQ:AQ,MATCH(Weekend!A44,Calendrier!A:A,0))&amp;INDEX(Calendrier!AQ:AQ,1+MATCH(Weekend!A44,Calendrier!A:A,0))&amp;INDEX(Calendrier!AQ:AQ,2+MATCH(Weekend!A44,Calendrier!A:A,0))</f>
        <v/>
      </c>
      <c r="AP44" s="113"/>
      <c r="AQ44" s="76" t="str" cm="1">
        <f t="array" ref="AQ44">INDEX(Calendrier!AS:AS,MATCH(Weekend!A44,Calendrier!A:A,0))&amp;INDEX(Calendrier!AS:AS,1+MATCH(Weekend!A44,Calendrier!A:A,0))&amp;INDEX(Calendrier!AS:AS,2+MATCH(Weekend!A44,Calendrier!A:A,0))</f>
        <v/>
      </c>
      <c r="AR44" s="112" t="str" cm="1">
        <f t="array" ref="AR44">INDEX(Calendrier!AT:AT,MATCH(Weekend!A44,Calendrier!A:A,0))&amp;INDEX(Calendrier!AT:AT,1+MATCH(Weekend!A44,Calendrier!A:A,0))&amp;INDEX(Calendrier!AT:AT,2+MATCH(Weekend!A44,Calendrier!A:A,0))</f>
        <v/>
      </c>
      <c r="AS44" s="9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ht="15" hidden="1" thickBot="1" x14ac:dyDescent="0.35">
      <c r="A45" s="3">
        <v>38</v>
      </c>
      <c r="B45" s="68" t="s">
        <v>274</v>
      </c>
      <c r="C45" s="217" t="str" cm="1">
        <f t="array" ref="C45">INDEX(Calendrier!E:E,MATCH(Weekend!A45,Calendrier!A:A,0))&amp;INDEX(Calendrier!E:E,1+MATCH(Weekend!A45,Calendrier!A:A,0))&amp;INDEX(Calendrier!E:E,2+MATCH(Weekend!A45,Calendrier!A:A,0))</f>
        <v/>
      </c>
      <c r="D45" s="218" t="str" cm="1">
        <f t="array" ref="D45">INDEX(Calendrier!F:F,MATCH(Weekend!A45,Calendrier!A:A,0))&amp;INDEX(Calendrier!F:F,1+MATCH(Weekend!A45,Calendrier!A:A,0))&amp;INDEX(Calendrier!F:F,2+MATCH(Weekend!A45,Calendrier!A:A,0))</f>
        <v/>
      </c>
      <c r="E45" s="219" t="str">
        <f t="shared" si="15"/>
        <v/>
      </c>
      <c r="F45" s="217" t="str" cm="1">
        <f t="array" ref="F45">INDEX(Calendrier!H:H,MATCH(Weekend!A45,Calendrier!A:A,0))&amp;INDEX(Calendrier!H:H,1+MATCH(Weekend!A45,Calendrier!A:A,0))&amp;INDEX(Calendrier!H:H,2+MATCH(Weekend!A45,Calendrier!A:A,0))</f>
        <v/>
      </c>
      <c r="G45" s="220" t="str" cm="1">
        <f t="array" ref="G45">INDEX(Calendrier!I:I,MATCH(Weekend!A45,Calendrier!A:A,0))&amp;INDEX(Calendrier!I:I,1+MATCH(Weekend!A45,Calendrier!A:A,0))&amp;INDEX(Calendrier!I:I,2+MATCH(Weekend!A45,Calendrier!A:A,0))</f>
        <v/>
      </c>
      <c r="H45" s="219" t="str">
        <f t="shared" si="3"/>
        <v/>
      </c>
      <c r="I45" s="217" t="str" cm="1">
        <f t="array" ref="I45">INDEX(Calendrier!K:K,MATCH(Weekend!A45,Calendrier!A:A,0))&amp;INDEX(Calendrier!K:K,1+MATCH(Weekend!A45,Calendrier!A:A,0))&amp;INDEX(Calendrier!K:K,2+MATCH(Weekend!A45,Calendrier!A:A,0))</f>
        <v/>
      </c>
      <c r="J45" s="220" t="str" cm="1">
        <f t="array" ref="J45">INDEX(Calendrier!L:L,MATCH(Weekend!A45,Calendrier!A:A,0))&amp;INDEX(Calendrier!L:L,1+MATCH(Weekend!A45,Calendrier!A:A,0))&amp;INDEX(Calendrier!L:L,2+MATCH(Weekend!A45,Calendrier!A:A,0))</f>
        <v/>
      </c>
      <c r="K45" s="219" t="str">
        <f t="shared" si="4"/>
        <v/>
      </c>
      <c r="L45" s="221" t="str" cm="1">
        <f t="array" ref="L45">INDEX(Calendrier!N:N,MATCH(Weekend!A45,Calendrier!A:A,0))&amp;INDEX(Calendrier!N:N,1+MATCH(Weekend!A45,Calendrier!A:A,0))&amp;INDEX(Calendrier!N:N,2+MATCH(Weekend!A45,Calendrier!A:A,0))</f>
        <v/>
      </c>
      <c r="M45" s="222" t="str" cm="1">
        <f t="array" ref="M45">INDEX(Calendrier!O:O,MATCH(Weekend!A45,Calendrier!A:A,0))&amp;INDEX(Calendrier!O:O,1+MATCH(Weekend!A45,Calendrier!A:A,0))&amp;INDEX(Calendrier!O:O,2+MATCH(Weekend!A45,Calendrier!A:A,0))</f>
        <v/>
      </c>
      <c r="N45" s="219" t="str">
        <f t="shared" si="16"/>
        <v/>
      </c>
      <c r="O45" s="221" t="str" cm="1">
        <f t="array" ref="O45">INDEX(Calendrier!Q:Q,MATCH(Weekend!A45,Calendrier!A:A,0))&amp;INDEX(Calendrier!Q:Q,1+MATCH(Weekend!A45,Calendrier!A:A,0))&amp;INDEX(Calendrier!Q:Q,2+MATCH(Weekend!A45,Calendrier!A:A,0))</f>
        <v/>
      </c>
      <c r="P45" s="222" t="str" cm="1">
        <f t="array" ref="P45">INDEX(Calendrier!R:R,MATCH(Weekend!A45,Calendrier!A:A,0))&amp;INDEX(Calendrier!R:R,1+MATCH(Weekend!A45,Calendrier!A:A,0))&amp;INDEX(Calendrier!R:R,2+MATCH(Weekend!A45,Calendrier!A:A,0))</f>
        <v/>
      </c>
      <c r="Q45" s="219" t="str">
        <f t="shared" si="12"/>
        <v/>
      </c>
      <c r="R45" s="192">
        <f t="shared" si="5"/>
        <v>0</v>
      </c>
      <c r="S45" s="223">
        <f t="shared" si="13"/>
        <v>0</v>
      </c>
      <c r="T45" s="224">
        <f t="shared" si="6"/>
        <v>0</v>
      </c>
      <c r="U45" s="224"/>
      <c r="V45" s="224"/>
      <c r="W45" s="223">
        <f t="shared" si="14"/>
        <v>0</v>
      </c>
      <c r="X45" s="225">
        <f t="shared" si="1"/>
        <v>0</v>
      </c>
      <c r="Y45" s="221" t="str" cm="1">
        <f t="array" ref="Y45">INDEX(Calendrier!AA:AA,MATCH(Weekend!A45,Calendrier!A:A,0))&amp;INDEX(Calendrier!AA:AA,1+MATCH(Weekend!A45,Calendrier!A:A,0))&amp;INDEX(Calendrier!AA:AA,2+MATCH(Weekend!A45,Calendrier!A:A,0))</f>
        <v/>
      </c>
      <c r="Z45" s="222" t="str" cm="1">
        <f t="array" ref="Z45">INDEX(Calendrier!AB:AB,MATCH(Weekend!A45,Calendrier!A:A,0))&amp;INDEX(Calendrier!AB:AB,1+MATCH(Weekend!A45,Calendrier!A:A,0))&amp;INDEX(Calendrier!AB:AB,2+MATCH(Weekend!A45,Calendrier!A:A,0))</f>
        <v/>
      </c>
      <c r="AA45" s="219" t="str">
        <f t="shared" si="7"/>
        <v/>
      </c>
      <c r="AB45" s="221" t="str" cm="1">
        <f t="array" ref="AB45">INDEX(Calendrier!AD:AD,MATCH(Weekend!A45,Calendrier!A:A,0))&amp;INDEX(Calendrier!AD:AD,1+MATCH(Weekend!A45,Calendrier!A:A,0))&amp;INDEX(Calendrier!AD:AD,2+MATCH(Weekend!A45,Calendrier!A:A,0))</f>
        <v/>
      </c>
      <c r="AC45" s="222" t="str" cm="1">
        <f t="array" ref="AC45">INDEX(Calendrier!AE:AE,MATCH(Weekend!A45,Calendrier!A:A,0))&amp;INDEX(Calendrier!AE:AE,1+MATCH(Weekend!A45,Calendrier!A:A,0))&amp;INDEX(Calendrier!AE:AE,2+MATCH(Weekend!A45,Calendrier!A:A,0))</f>
        <v/>
      </c>
      <c r="AD45" s="219" t="str">
        <f t="shared" si="8"/>
        <v/>
      </c>
      <c r="AE45" s="76" t="str" cm="1">
        <f t="array" ref="AE45">INDEX(Calendrier!AG:AG,MATCH(Weekend!A45,Calendrier!A:A,0))&amp;INDEX(Calendrier!AG:AG,1+MATCH(Weekend!A45,Calendrier!A:A,0))&amp;INDEX(Calendrier!AG:AG,2+MATCH(Weekend!A45,Calendrier!A:A,0))</f>
        <v/>
      </c>
      <c r="AF45" s="77" t="str" cm="1">
        <f t="array" ref="AF45">INDEX(Calendrier!AH:AH,MATCH(Weekend!A45,Calendrier!A:A,0))&amp;INDEX(Calendrier!AH:AH,1+MATCH(Weekend!A45,Calendrier!A:A,0))&amp;INDEX(Calendrier!AH:AH,2+MATCH(Weekend!A45,Calendrier!A:A,0))</f>
        <v/>
      </c>
      <c r="AG45" s="219" t="str">
        <f t="shared" si="9"/>
        <v/>
      </c>
      <c r="AH45" s="221" t="str" cm="1">
        <f t="array" ref="AH45">INDEX(Calendrier!AJ:AJ,MATCH(Weekend!A45,Calendrier!A:A,0))&amp;INDEX(Calendrier!AJ:AJ,1+MATCH(Weekend!A45,Calendrier!A:A,0))&amp;INDEX(Calendrier!AJ:AJ,2+MATCH(Weekend!A45,Calendrier!A:A,0))</f>
        <v/>
      </c>
      <c r="AI45" s="226" t="str" cm="1">
        <f t="array" ref="AI45">INDEX(Calendrier!AK:AK,MATCH(Weekend!A45,Calendrier!A:A,0))&amp;INDEX(Calendrier!AK:AK,1+MATCH(Weekend!A45,Calendrier!A:A,0))&amp;INDEX(Calendrier!AK:AK,2+MATCH(Weekend!A45,Calendrier!A:A,0))</f>
        <v/>
      </c>
      <c r="AJ45" s="227" t="str">
        <f t="shared" si="10"/>
        <v/>
      </c>
      <c r="AK45" s="221" t="str" cm="1">
        <f t="array" ref="AK45">INDEX(Calendrier!AM:AM,MATCH(Weekend!A45,Calendrier!A:A,0))&amp;INDEX(Calendrier!AM:AM,1+MATCH(Weekend!A45,Calendrier!A:A,0))&amp;INDEX(Calendrier!AM:AM,2+MATCH(Weekend!A45,Calendrier!A:A,0))</f>
        <v/>
      </c>
      <c r="AL45" s="226" t="str" cm="1">
        <f t="array" ref="AL45">INDEX(Calendrier!AN:AN,MATCH(Weekend!A45,Calendrier!A:A,0))&amp;INDEX(Calendrier!AN:AN,1+MATCH(Weekend!A45,Calendrier!A:A,0))&amp;INDEX(Calendrier!AN:AN,2+MATCH(Weekend!A45,Calendrier!A:A,0))</f>
        <v/>
      </c>
      <c r="AM45" s="228"/>
      <c r="AN45" s="221" t="str" cm="1">
        <f t="array" ref="AN45">INDEX(Calendrier!AP:AP,MATCH(Weekend!A45,Calendrier!A:A,0))&amp;INDEX(Calendrier!AP:AP,1+MATCH(Weekend!A45,Calendrier!A:A,0))&amp;INDEX(Calendrier!AP:AP,2+MATCH(Weekend!A45,Calendrier!A:A,0))</f>
        <v/>
      </c>
      <c r="AO45" s="226" t="str" cm="1">
        <f t="array" ref="AO45">INDEX(Calendrier!AQ:AQ,MATCH(Weekend!A45,Calendrier!A:A,0))&amp;INDEX(Calendrier!AQ:AQ,1+MATCH(Weekend!A45,Calendrier!A:A,0))&amp;INDEX(Calendrier!AQ:AQ,2+MATCH(Weekend!A45,Calendrier!A:A,0))</f>
        <v/>
      </c>
      <c r="AP45" s="228"/>
      <c r="AQ45" s="221" t="str" cm="1">
        <f t="array" ref="AQ45">INDEX(Calendrier!AS:AS,MATCH(Weekend!A45,Calendrier!A:A,0))&amp;INDEX(Calendrier!AS:AS,1+MATCH(Weekend!A45,Calendrier!A:A,0))&amp;INDEX(Calendrier!AS:AS,2+MATCH(Weekend!A45,Calendrier!A:A,0))</f>
        <v/>
      </c>
      <c r="AR45" s="226" t="str" cm="1">
        <f t="array" ref="AR45">INDEX(Calendrier!AT:AT,MATCH(Weekend!A45,Calendrier!A:A,0))&amp;INDEX(Calendrier!AT:AT,1+MATCH(Weekend!A45,Calendrier!A:A,0))&amp;INDEX(Calendrier!AT:AT,2+MATCH(Weekend!A45,Calendrier!A:A,0))</f>
        <v/>
      </c>
      <c r="AS45" s="9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ht="15.75" hidden="1" customHeight="1" thickBot="1" x14ac:dyDescent="0.35">
      <c r="A46" s="3">
        <v>39</v>
      </c>
      <c r="B46" s="68" t="s">
        <v>275</v>
      </c>
      <c r="C46" s="232" t="str" cm="1">
        <f t="array" ref="C46">INDEX(Calendrier!E:E,MATCH(Weekend!A46,Calendrier!A:A,0))&amp;INDEX(Calendrier!E:E,1+MATCH(Weekend!A46,Calendrier!A:A,0))&amp;INDEX(Calendrier!E:E,2+MATCH(Weekend!A46,Calendrier!A:A,0))</f>
        <v/>
      </c>
      <c r="D46" s="233" t="str" cm="1">
        <f t="array" ref="D46">INDEX(Calendrier!F:F,MATCH(Weekend!A46,Calendrier!A:A,0))&amp;INDEX(Calendrier!F:F,1+MATCH(Weekend!A46,Calendrier!A:A,0))&amp;INDEX(Calendrier!F:F,2+MATCH(Weekend!A46,Calendrier!A:A,0))</f>
        <v/>
      </c>
      <c r="E46" s="234" t="str">
        <f t="shared" si="15"/>
        <v/>
      </c>
      <c r="F46" s="232" t="str" cm="1">
        <f t="array" ref="F46">INDEX(Calendrier!H:H,MATCH(Weekend!A46,Calendrier!A:A,0))&amp;INDEX(Calendrier!H:H,1+MATCH(Weekend!A46,Calendrier!A:A,0))&amp;INDEX(Calendrier!H:H,2+MATCH(Weekend!A46,Calendrier!A:A,0))</f>
        <v/>
      </c>
      <c r="G46" s="235" t="str" cm="1">
        <f t="array" ref="G46">INDEX(Calendrier!I:I,MATCH(Weekend!A46,Calendrier!A:A,0))&amp;INDEX(Calendrier!I:I,1+MATCH(Weekend!A46,Calendrier!A:A,0))&amp;INDEX(Calendrier!I:I,2+MATCH(Weekend!A46,Calendrier!A:A,0))</f>
        <v/>
      </c>
      <c r="H46" s="234" t="str">
        <f t="shared" si="3"/>
        <v/>
      </c>
      <c r="I46" s="232" t="str" cm="1">
        <f t="array" ref="I46">INDEX(Calendrier!K:K,MATCH(Weekend!A46,Calendrier!A:A,0))&amp;INDEX(Calendrier!K:K,1+MATCH(Weekend!A46,Calendrier!A:A,0))&amp;INDEX(Calendrier!K:K,2+MATCH(Weekend!A46,Calendrier!A:A,0))</f>
        <v/>
      </c>
      <c r="J46" s="235" t="str" cm="1">
        <f t="array" ref="J46">INDEX(Calendrier!L:L,MATCH(Weekend!A46,Calendrier!A:A,0))&amp;INDEX(Calendrier!L:L,1+MATCH(Weekend!A46,Calendrier!A:A,0))&amp;INDEX(Calendrier!L:L,2+MATCH(Weekend!A46,Calendrier!A:A,0))</f>
        <v/>
      </c>
      <c r="K46" s="234" t="str">
        <f t="shared" si="4"/>
        <v/>
      </c>
      <c r="L46" s="236" t="str" cm="1">
        <f t="array" ref="L46">INDEX(Calendrier!N:N,MATCH(Weekend!A46,Calendrier!A:A,0))&amp;INDEX(Calendrier!N:N,1+MATCH(Weekend!A46,Calendrier!A:A,0))&amp;INDEX(Calendrier!N:N,2+MATCH(Weekend!A46,Calendrier!A:A,0))</f>
        <v/>
      </c>
      <c r="M46" s="237" t="str" cm="1">
        <f t="array" ref="M46">INDEX(Calendrier!O:O,MATCH(Weekend!A46,Calendrier!A:A,0))&amp;INDEX(Calendrier!O:O,1+MATCH(Weekend!A46,Calendrier!A:A,0))&amp;INDEX(Calendrier!O:O,2+MATCH(Weekend!A46,Calendrier!A:A,0))</f>
        <v/>
      </c>
      <c r="N46" s="234" t="str">
        <f t="shared" si="16"/>
        <v/>
      </c>
      <c r="O46" s="236" t="str" cm="1">
        <f t="array" ref="O46">INDEX(Calendrier!Q:Q,MATCH(Weekend!A46,Calendrier!A:A,0))&amp;INDEX(Calendrier!Q:Q,1+MATCH(Weekend!A46,Calendrier!A:A,0))&amp;INDEX(Calendrier!Q:Q,2+MATCH(Weekend!A46,Calendrier!A:A,0))</f>
        <v/>
      </c>
      <c r="P46" s="237" t="str" cm="1">
        <f t="array" ref="P46">INDEX(Calendrier!R:R,MATCH(Weekend!A46,Calendrier!A:A,0))&amp;INDEX(Calendrier!R:R,1+MATCH(Weekend!A46,Calendrier!A:A,0))&amp;INDEX(Calendrier!R:R,2+MATCH(Weekend!A46,Calendrier!A:A,0))</f>
        <v/>
      </c>
      <c r="Q46" s="234" t="str">
        <f t="shared" si="12"/>
        <v/>
      </c>
      <c r="R46" s="238">
        <f t="shared" si="5"/>
        <v>0</v>
      </c>
      <c r="S46" s="239">
        <f t="shared" si="13"/>
        <v>0</v>
      </c>
      <c r="T46" s="240">
        <f t="shared" si="6"/>
        <v>0</v>
      </c>
      <c r="U46" s="240"/>
      <c r="V46" s="240"/>
      <c r="W46" s="239">
        <f t="shared" si="14"/>
        <v>0</v>
      </c>
      <c r="X46" s="241">
        <f t="shared" si="1"/>
        <v>0</v>
      </c>
      <c r="Y46" s="236" t="str" cm="1">
        <f t="array" ref="Y46">INDEX(Calendrier!AA:AA,MATCH(Weekend!A46,Calendrier!A:A,0))&amp;INDEX(Calendrier!AA:AA,1+MATCH(Weekend!A46,Calendrier!A:A,0))&amp;INDEX(Calendrier!AA:AA,2+MATCH(Weekend!A46,Calendrier!A:A,0))</f>
        <v/>
      </c>
      <c r="Z46" s="237" t="str" cm="1">
        <f t="array" ref="Z46">INDEX(Calendrier!AB:AB,MATCH(Weekend!A46,Calendrier!A:A,0))&amp;INDEX(Calendrier!AB:AB,1+MATCH(Weekend!A46,Calendrier!A:A,0))&amp;INDEX(Calendrier!AB:AB,2+MATCH(Weekend!A46,Calendrier!A:A,0))</f>
        <v/>
      </c>
      <c r="AA46" s="234" t="str">
        <f t="shared" si="7"/>
        <v/>
      </c>
      <c r="AB46" s="236" t="str" cm="1">
        <f t="array" ref="AB46">INDEX(Calendrier!AD:AD,MATCH(Weekend!A46,Calendrier!A:A,0))&amp;INDEX(Calendrier!AD:AD,1+MATCH(Weekend!A46,Calendrier!A:A,0))&amp;INDEX(Calendrier!AD:AD,2+MATCH(Weekend!A46,Calendrier!A:A,0))</f>
        <v/>
      </c>
      <c r="AC46" s="237" t="str" cm="1">
        <f t="array" ref="AC46">INDEX(Calendrier!AE:AE,MATCH(Weekend!A46,Calendrier!A:A,0))&amp;INDEX(Calendrier!AE:AE,1+MATCH(Weekend!A46,Calendrier!A:A,0))&amp;INDEX(Calendrier!AE:AE,2+MATCH(Weekend!A46,Calendrier!A:A,0))</f>
        <v/>
      </c>
      <c r="AD46" s="234" t="str">
        <f t="shared" si="8"/>
        <v/>
      </c>
      <c r="AE46" s="76" t="str" cm="1">
        <f t="array" ref="AE46">INDEX(Calendrier!AG:AG,MATCH(Weekend!A46,Calendrier!A:A,0))&amp;INDEX(Calendrier!AG:AG,1+MATCH(Weekend!A46,Calendrier!A:A,0))&amp;INDEX(Calendrier!AG:AG,2+MATCH(Weekend!A46,Calendrier!A:A,0))</f>
        <v/>
      </c>
      <c r="AF46" s="77" t="str" cm="1">
        <f t="array" ref="AF46">INDEX(Calendrier!AH:AH,MATCH(Weekend!A46,Calendrier!A:A,0))&amp;INDEX(Calendrier!AH:AH,1+MATCH(Weekend!A46,Calendrier!A:A,0))&amp;INDEX(Calendrier!AH:AH,2+MATCH(Weekend!A46,Calendrier!A:A,0))</f>
        <v/>
      </c>
      <c r="AG46" s="234" t="str">
        <f t="shared" si="9"/>
        <v/>
      </c>
      <c r="AH46" s="236" t="str" cm="1">
        <f t="array" ref="AH46">INDEX(Calendrier!AJ:AJ,MATCH(Weekend!A46,Calendrier!A:A,0))&amp;INDEX(Calendrier!AJ:AJ,1+MATCH(Weekend!A46,Calendrier!A:A,0))&amp;INDEX(Calendrier!AJ:AJ,2+MATCH(Weekend!A46,Calendrier!A:A,0))</f>
        <v/>
      </c>
      <c r="AI46" s="242" t="str" cm="1">
        <f t="array" ref="AI46">INDEX(Calendrier!AK:AK,MATCH(Weekend!A46,Calendrier!A:A,0))&amp;INDEX(Calendrier!AK:AK,1+MATCH(Weekend!A46,Calendrier!A:A,0))&amp;INDEX(Calendrier!AK:AK,2+MATCH(Weekend!A46,Calendrier!A:A,0))</f>
        <v/>
      </c>
      <c r="AJ46" s="243" t="str">
        <f t="shared" si="10"/>
        <v/>
      </c>
      <c r="AK46" s="236" t="str" cm="1">
        <f t="array" ref="AK46">INDEX(Calendrier!AM:AM,MATCH(Weekend!A46,Calendrier!A:A,0))&amp;INDEX(Calendrier!AM:AM,1+MATCH(Weekend!A46,Calendrier!A:A,0))&amp;INDEX(Calendrier!AM:AM,2+MATCH(Weekend!A46,Calendrier!A:A,0))</f>
        <v/>
      </c>
      <c r="AL46" s="242" t="str" cm="1">
        <f t="array" ref="AL46">INDEX(Calendrier!AN:AN,MATCH(Weekend!A46,Calendrier!A:A,0))&amp;INDEX(Calendrier!AN:AN,1+MATCH(Weekend!A46,Calendrier!A:A,0))&amp;INDEX(Calendrier!AN:AN,2+MATCH(Weekend!A46,Calendrier!A:A,0))</f>
        <v/>
      </c>
      <c r="AM46" s="244"/>
      <c r="AN46" s="247" t="str" cm="1">
        <f t="array" ref="AN46">INDEX(Calendrier!AP:AP,MATCH(Weekend!A46,Calendrier!A:A,0))&amp;INDEX(Calendrier!AP:AP,1+MATCH(Weekend!A46,Calendrier!A:A,0))&amp;INDEX(Calendrier!AP:AP,2+MATCH(Weekend!A46,Calendrier!A:A,0))</f>
        <v/>
      </c>
      <c r="AO46" s="248" t="str" cm="1">
        <f t="array" ref="AO46">INDEX(Calendrier!AQ:AQ,MATCH(Weekend!A46,Calendrier!A:A,0))&amp;INDEX(Calendrier!AQ:AQ,1+MATCH(Weekend!A46,Calendrier!A:A,0))&amp;INDEX(Calendrier!AQ:AQ,2+MATCH(Weekend!A46,Calendrier!A:A,0))</f>
        <v/>
      </c>
      <c r="AP46" s="244"/>
      <c r="AQ46" s="236" t="str" cm="1">
        <f t="array" ref="AQ46">INDEX(Calendrier!AS:AS,MATCH(Weekend!A46,Calendrier!A:A,0))&amp;INDEX(Calendrier!AS:AS,1+MATCH(Weekend!A46,Calendrier!A:A,0))&amp;INDEX(Calendrier!AS:AS,2+MATCH(Weekend!A46,Calendrier!A:A,0))</f>
        <v/>
      </c>
      <c r="AR46" s="242" t="str" cm="1">
        <f t="array" ref="AR46">INDEX(Calendrier!AT:AT,MATCH(Weekend!A46,Calendrier!A:A,0))&amp;INDEX(Calendrier!AT:AT,1+MATCH(Weekend!A46,Calendrier!A:A,0))&amp;INDEX(Calendrier!AT:AT,2+MATCH(Weekend!A46,Calendrier!A:A,0))</f>
        <v/>
      </c>
      <c r="AS46" s="9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15.75" hidden="1" customHeight="1" thickBot="1" x14ac:dyDescent="0.35">
      <c r="A47" s="3">
        <v>40</v>
      </c>
      <c r="B47" s="68"/>
      <c r="C47" s="114"/>
      <c r="D47" s="229" t="e" cm="1">
        <f t="array" ref="D47">INDEX(Calendrier!F:F,MATCH(Weekend!A47,Calendrier!A:A,0))&amp;INDEX(Calendrier!F:F,1+MATCH(Weekend!A47,Calendrier!A:A,0))&amp;INDEX(Calendrier!F:F,2+MATCH(Weekend!A47,Calendrier!A:A,0))</f>
        <v>#N/A</v>
      </c>
      <c r="E47" s="87" t="e">
        <f t="shared" si="15"/>
        <v>#N/A</v>
      </c>
      <c r="F47" s="114"/>
      <c r="G47" s="70"/>
      <c r="H47" s="87" t="str">
        <f t="shared" si="3"/>
        <v/>
      </c>
      <c r="I47" s="114" t="e" cm="1">
        <f t="array" ref="I47">INDEX(Calendrier!K:K,MATCH(Weekend!A47,Calendrier!A:A,0))&amp;INDEX(Calendrier!K:K,1+MATCH(Weekend!A47,Calendrier!A:A,0))&amp;INDEX(Calendrier!K:K,2+MATCH(Weekend!A47,Calendrier!A:A,0))</f>
        <v>#N/A</v>
      </c>
      <c r="J47" s="70" t="e" cm="1">
        <f t="array" ref="J47">INDEX(Calendrier!L:L,MATCH(Weekend!A47,Calendrier!A:A,0))&amp;INDEX(Calendrier!L:L,1+MATCH(Weekend!A47,Calendrier!A:A,0))&amp;INDEX(Calendrier!L:L,2+MATCH(Weekend!A47,Calendrier!A:A,0))</f>
        <v>#N/A</v>
      </c>
      <c r="K47" s="87" t="e">
        <f t="shared" si="4"/>
        <v>#N/A</v>
      </c>
      <c r="L47" s="115"/>
      <c r="M47" s="75"/>
      <c r="N47" s="87" t="str">
        <f t="shared" si="16"/>
        <v/>
      </c>
      <c r="O47" s="115"/>
      <c r="P47" s="75" t="e" cm="1">
        <f t="array" ref="P47">INDEX(Calendrier!R:R,MATCH(Weekend!A47,Calendrier!A:A,0))&amp;INDEX(Calendrier!R:R,1+MATCH(Weekend!A47,Calendrier!A:A,0))&amp;INDEX(Calendrier!R:R,2+MATCH(Weekend!A47,Calendrier!A:A,0))</f>
        <v>#N/A</v>
      </c>
      <c r="Q47" s="87" t="e">
        <f t="shared" si="12"/>
        <v>#N/A</v>
      </c>
      <c r="R47" s="192" t="e">
        <f t="shared" si="5"/>
        <v>#N/A</v>
      </c>
      <c r="S47" s="23" t="e">
        <f t="shared" si="13"/>
        <v>#N/A</v>
      </c>
      <c r="T47" s="63" t="e">
        <f t="shared" si="6"/>
        <v>#N/A</v>
      </c>
      <c r="U47" s="63"/>
      <c r="V47" s="63"/>
      <c r="W47" s="23">
        <f t="shared" si="14"/>
        <v>0</v>
      </c>
      <c r="X47" s="116" t="e">
        <f t="shared" si="1"/>
        <v>#N/A</v>
      </c>
      <c r="Y47" s="115"/>
      <c r="Z47" s="75"/>
      <c r="AA47" s="87" t="str">
        <f t="shared" si="7"/>
        <v/>
      </c>
      <c r="AB47" s="115" t="e" cm="1">
        <f t="array" ref="AB47">INDEX(Calendrier!AD:AD,MATCH(Weekend!A47,Calendrier!A:A,0))&amp;INDEX(Calendrier!AD:AD,1+MATCH(Weekend!A47,Calendrier!A:A,0))&amp;INDEX(Calendrier!AD:AD,2+MATCH(Weekend!A47,Calendrier!A:A,0))</f>
        <v>#N/A</v>
      </c>
      <c r="AC47" s="75"/>
      <c r="AD47" s="87" t="str">
        <f t="shared" si="8"/>
        <v/>
      </c>
      <c r="AE47" s="76" t="e" cm="1">
        <f t="array" ref="AE47">INDEX(Calendrier!AG:AG,MATCH(Weekend!A47,Calendrier!A:A,0))&amp;INDEX(Calendrier!AG:AG,1+MATCH(Weekend!A47,Calendrier!A:A,0))&amp;INDEX(Calendrier!AG:AG,2+MATCH(Weekend!A47,Calendrier!A:A,0))</f>
        <v>#N/A</v>
      </c>
      <c r="AF47" s="77" t="e" cm="1">
        <f t="array" ref="AF47">INDEX(Calendrier!AH:AH,MATCH(Weekend!A47,Calendrier!A:A,0))&amp;INDEX(Calendrier!AH:AH,1+MATCH(Weekend!A47,Calendrier!A:A,0))&amp;INDEX(Calendrier!AH:AH,2+MATCH(Weekend!A47,Calendrier!A:A,0))</f>
        <v>#N/A</v>
      </c>
      <c r="AG47" s="87" t="e">
        <f t="shared" si="9"/>
        <v>#N/A</v>
      </c>
      <c r="AH47" s="230" t="e" cm="1">
        <f t="array" ref="AH47">INDEX(Calendrier!AJ:AJ,MATCH(Weekend!A47,Calendrier!A:A,0))&amp;INDEX(Calendrier!AJ:AJ,1+MATCH(Weekend!A47,Calendrier!A:A,0))&amp;INDEX(Calendrier!AJ:AJ,2+MATCH(Weekend!A47,Calendrier!A:A,0))</f>
        <v>#N/A</v>
      </c>
      <c r="AI47" s="75"/>
      <c r="AJ47" s="87"/>
      <c r="AK47" s="115" t="e" cm="1">
        <f t="array" ref="AK47">INDEX(Calendrier!AM:AM,MATCH(Weekend!A47,Calendrier!A:A,0))&amp;INDEX(Calendrier!AM:AM,1+MATCH(Weekend!A47,Calendrier!A:A,0))&amp;INDEX(Calendrier!AM:AM,2+MATCH(Weekend!A47,Calendrier!A:A,0))</f>
        <v>#N/A</v>
      </c>
      <c r="AL47" s="231" t="e" cm="1">
        <f t="array" ref="AL47">INDEX(Calendrier!AN:AN,MATCH(Weekend!A47,Calendrier!A:A,0))&amp;INDEX(Calendrier!AN:AN,1+MATCH(Weekend!A47,Calendrier!A:A,0))&amp;INDEX(Calendrier!AN:AN,2+MATCH(Weekend!A47,Calendrier!A:A,0))</f>
        <v>#N/A</v>
      </c>
      <c r="AM47" s="118"/>
      <c r="AN47" s="249" t="e" cm="1">
        <f t="array" ref="AN47">INDEX(Calendrier!AP:AP,MATCH(Weekend!A47,Calendrier!A:A,0))&amp;INDEX(Calendrier!AP:AP,1+MATCH(Weekend!A47,Calendrier!A:A,0))&amp;INDEX(Calendrier!AP:AP,2+MATCH(Weekend!A47,Calendrier!A:A,0))</f>
        <v>#N/A</v>
      </c>
      <c r="AO47" s="250" t="e" cm="1">
        <f t="array" ref="AO47">INDEX(Calendrier!AQ:AQ,MATCH(Weekend!A47,Calendrier!A:A,0))&amp;INDEX(Calendrier!AQ:AQ,1+MATCH(Weekend!A47,Calendrier!A:A,0))&amp;INDEX(Calendrier!AQ:AQ,2+MATCH(Weekend!A47,Calendrier!A:A,0))</f>
        <v>#N/A</v>
      </c>
      <c r="AP47" s="118"/>
      <c r="AQ47" s="115" t="e" cm="1">
        <f t="array" ref="AQ47">INDEX(Calendrier!AS:AS,MATCH(Weekend!A47,Calendrier!A:A,0))&amp;INDEX(Calendrier!AS:AS,1+MATCH(Weekend!A47,Calendrier!A:A,0))&amp;INDEX(Calendrier!AS:AS,2+MATCH(Weekend!A47,Calendrier!A:A,0))</f>
        <v>#N/A</v>
      </c>
      <c r="AR47" s="117" t="e" cm="1">
        <f t="array" ref="AR47">INDEX(Calendrier!AT:AT,MATCH(Weekend!A47,Calendrier!A:A,0))&amp;INDEX(Calendrier!AT:AT,1+MATCH(Weekend!A47,Calendrier!A:A,0))&amp;INDEX(Calendrier!AT:AT,2+MATCH(Weekend!A47,Calendrier!A:A,0))</f>
        <v>#N/A</v>
      </c>
      <c r="AS47" s="9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ht="15.75" hidden="1" customHeight="1" thickBot="1" x14ac:dyDescent="0.35">
      <c r="A48" s="3">
        <v>41</v>
      </c>
      <c r="B48" s="68"/>
      <c r="C48" s="73"/>
      <c r="D48" s="216" t="e" cm="1">
        <f t="array" ref="D48">INDEX(Calendrier!F:F,MATCH(Weekend!A48,Calendrier!A:A,0))&amp;INDEX(Calendrier!F:F,1+MATCH(Weekend!A48,Calendrier!A:A,0))&amp;INDEX(Calendrier!F:F,2+MATCH(Weekend!A48,Calendrier!A:A,0))</f>
        <v>#N/A</v>
      </c>
      <c r="E48" s="66" t="e">
        <f t="shared" si="15"/>
        <v>#N/A</v>
      </c>
      <c r="F48" s="73"/>
      <c r="G48" s="74"/>
      <c r="H48" s="66" t="str">
        <f t="shared" si="3"/>
        <v/>
      </c>
      <c r="I48" s="71" t="e" cm="1">
        <f t="array" ref="I48">INDEX(Calendrier!K:K,MATCH(Weekend!A48,Calendrier!A:A,0))&amp;INDEX(Calendrier!K:K,1+MATCH(Weekend!A48,Calendrier!A:A,0))&amp;INDEX(Calendrier!K:K,2+MATCH(Weekend!A48,Calendrier!A:A,0))</f>
        <v>#N/A</v>
      </c>
      <c r="J48" s="72" t="e" cm="1">
        <f t="array" ref="J48">INDEX(Calendrier!L:L,MATCH(Weekend!A48,Calendrier!A:A,0))&amp;INDEX(Calendrier!L:L,1+MATCH(Weekend!A48,Calendrier!A:A,0))&amp;INDEX(Calendrier!L:L,2+MATCH(Weekend!A48,Calendrier!A:A,0))</f>
        <v>#N/A</v>
      </c>
      <c r="K48" s="66" t="e">
        <f t="shared" si="4"/>
        <v>#N/A</v>
      </c>
      <c r="L48" s="79"/>
      <c r="M48" s="80"/>
      <c r="N48" s="65" t="str">
        <f t="shared" si="16"/>
        <v/>
      </c>
      <c r="O48" s="79"/>
      <c r="P48" s="77" t="e" cm="1">
        <f t="array" ref="P48">INDEX(Calendrier!R:R,MATCH(Weekend!A48,Calendrier!A:A,0))&amp;INDEX(Calendrier!R:R,1+MATCH(Weekend!A48,Calendrier!A:A,0))&amp;INDEX(Calendrier!R:R,2+MATCH(Weekend!A48,Calendrier!A:A,0))</f>
        <v>#N/A</v>
      </c>
      <c r="Q48" s="65" t="e">
        <f t="shared" si="12"/>
        <v>#N/A</v>
      </c>
      <c r="R48" s="192" t="e">
        <f t="shared" si="5"/>
        <v>#N/A</v>
      </c>
      <c r="S48" s="17" t="e">
        <f t="shared" si="13"/>
        <v>#N/A</v>
      </c>
      <c r="T48" s="2" t="e">
        <f t="shared" si="6"/>
        <v>#N/A</v>
      </c>
      <c r="U48" s="2"/>
      <c r="V48" s="2"/>
      <c r="W48" s="17">
        <f t="shared" si="14"/>
        <v>0</v>
      </c>
      <c r="X48" s="84" t="e">
        <f t="shared" si="1"/>
        <v>#N/A</v>
      </c>
      <c r="Y48" s="79"/>
      <c r="Z48" s="80"/>
      <c r="AA48" s="66" t="str">
        <f t="shared" si="7"/>
        <v/>
      </c>
      <c r="AB48" s="76" t="e" cm="1">
        <f t="array" ref="AB48">INDEX(Calendrier!AD:AD,MATCH(Weekend!A48,Calendrier!A:A,0))&amp;INDEX(Calendrier!AD:AD,1+MATCH(Weekend!A48,Calendrier!A:A,0))&amp;INDEX(Calendrier!AD:AD,2+MATCH(Weekend!A48,Calendrier!A:A,0))</f>
        <v>#N/A</v>
      </c>
      <c r="AC48" s="80"/>
      <c r="AD48" s="66" t="str">
        <f t="shared" si="8"/>
        <v/>
      </c>
      <c r="AE48" s="76" t="e" cm="1">
        <f t="array" ref="AE48">INDEX(Calendrier!AG:AG,MATCH(Weekend!A48,Calendrier!A:A,0))&amp;INDEX(Calendrier!AG:AG,1+MATCH(Weekend!A48,Calendrier!A:A,0))&amp;INDEX(Calendrier!AG:AG,2+MATCH(Weekend!A48,Calendrier!A:A,0))</f>
        <v>#N/A</v>
      </c>
      <c r="AF48" s="77" t="e" cm="1">
        <f t="array" ref="AF48">INDEX(Calendrier!AH:AH,MATCH(Weekend!A48,Calendrier!A:A,0))&amp;INDEX(Calendrier!AH:AH,1+MATCH(Weekend!A48,Calendrier!A:A,0))&amp;INDEX(Calendrier!AH:AH,2+MATCH(Weekend!A48,Calendrier!A:A,0))</f>
        <v>#N/A</v>
      </c>
      <c r="AG48" s="66" t="e">
        <f t="shared" si="9"/>
        <v>#N/A</v>
      </c>
      <c r="AH48" s="189" t="e" cm="1">
        <f t="array" ref="AH48">INDEX(Calendrier!AJ:AJ,MATCH(Weekend!A48,Calendrier!A:A,0))&amp;INDEX(Calendrier!AJ:AJ,1+MATCH(Weekend!A48,Calendrier!A:A,0))&amp;INDEX(Calendrier!AJ:AJ,2+MATCH(Weekend!A48,Calendrier!A:A,0))</f>
        <v>#N/A</v>
      </c>
      <c r="AI48" s="80"/>
      <c r="AJ48" s="66"/>
      <c r="AK48" s="76" t="e" cm="1">
        <f t="array" ref="AK48">INDEX(Calendrier!AM:AM,MATCH(Weekend!A48,Calendrier!A:A,0))&amp;INDEX(Calendrier!AM:AM,1+MATCH(Weekend!A48,Calendrier!A:A,0))&amp;INDEX(Calendrier!AM:AM,2+MATCH(Weekend!A48,Calendrier!A:A,0))</f>
        <v>#N/A</v>
      </c>
      <c r="AL48" s="190" t="e" cm="1">
        <f t="array" ref="AL48">INDEX(Calendrier!AN:AN,MATCH(Weekend!A48,Calendrier!A:A,0))&amp;INDEX(Calendrier!AN:AN,1+MATCH(Weekend!A48,Calendrier!A:A,0))&amp;INDEX(Calendrier!AN:AN,2+MATCH(Weekend!A48,Calendrier!A:A,0))</f>
        <v>#N/A</v>
      </c>
      <c r="AM48" s="113"/>
      <c r="AN48" s="245" t="e" cm="1">
        <f t="array" ref="AN48">INDEX(Calendrier!AP:AP,MATCH(Weekend!A48,Calendrier!A:A,0))&amp;INDEX(Calendrier!AP:AP,1+MATCH(Weekend!A48,Calendrier!A:A,0))&amp;INDEX(Calendrier!AP:AP,2+MATCH(Weekend!A48,Calendrier!A:A,0))</f>
        <v>#N/A</v>
      </c>
      <c r="AO48" s="246" t="e" cm="1">
        <f t="array" ref="AO48">INDEX(Calendrier!AQ:AQ,MATCH(Weekend!A48,Calendrier!A:A,0))&amp;INDEX(Calendrier!AQ:AQ,1+MATCH(Weekend!A48,Calendrier!A:A,0))&amp;INDEX(Calendrier!AQ:AQ,2+MATCH(Weekend!A48,Calendrier!A:A,0))</f>
        <v>#N/A</v>
      </c>
      <c r="AP48" s="113"/>
      <c r="AQ48" s="76" t="e" cm="1">
        <f t="array" ref="AQ48">INDEX(Calendrier!AS:AS,MATCH(Weekend!A48,Calendrier!A:A,0))&amp;INDEX(Calendrier!AS:AS,1+MATCH(Weekend!A48,Calendrier!A:A,0))&amp;INDEX(Calendrier!AS:AS,2+MATCH(Weekend!A48,Calendrier!A:A,0))</f>
        <v>#N/A</v>
      </c>
      <c r="AR48" s="112" t="e" cm="1">
        <f t="array" ref="AR48">INDEX(Calendrier!AT:AT,MATCH(Weekend!A48,Calendrier!A:A,0))&amp;INDEX(Calendrier!AT:AT,1+MATCH(Weekend!A48,Calendrier!A:A,0))&amp;INDEX(Calendrier!AT:AT,2+MATCH(Weekend!A48,Calendrier!A:A,0))</f>
        <v>#N/A</v>
      </c>
      <c r="AS48" s="9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3:70" ht="15" thickBot="1" x14ac:dyDescent="0.35">
      <c r="C49" s="63"/>
      <c r="D49" s="70"/>
      <c r="E49" s="23" t="str">
        <f t="shared" si="15"/>
        <v/>
      </c>
      <c r="F49" s="63"/>
      <c r="G49" s="70"/>
      <c r="H49" s="23" t="str">
        <f t="shared" si="3"/>
        <v/>
      </c>
      <c r="I49" s="63"/>
      <c r="J49" s="70"/>
      <c r="K49" s="23" t="str">
        <f t="shared" si="4"/>
        <v/>
      </c>
      <c r="L49" s="75"/>
      <c r="M49" s="75"/>
      <c r="N49" s="23" t="str">
        <f t="shared" ref="N49:N112" si="17">IF(LEFT(M49,1)="4",1,"")</f>
        <v/>
      </c>
      <c r="O49" s="75"/>
      <c r="P49" s="75"/>
      <c r="Q49" s="23" t="str">
        <f t="shared" ref="Q49:Q112" si="18">IF(LEFT(P49,1)="5",3,"")</f>
        <v/>
      </c>
      <c r="R49" s="2"/>
      <c r="S49" s="2"/>
      <c r="T49" s="2"/>
      <c r="U49" s="2"/>
      <c r="V49" s="2"/>
      <c r="W49" s="2"/>
      <c r="X49" s="2"/>
      <c r="Y49" s="75"/>
      <c r="Z49" s="75"/>
      <c r="AA49" s="23" t="str">
        <f t="shared" si="7"/>
        <v/>
      </c>
      <c r="AB49" s="75"/>
      <c r="AC49" s="75"/>
      <c r="AD49" s="116" t="str">
        <f t="shared" si="8"/>
        <v/>
      </c>
      <c r="AE49" s="245"/>
      <c r="AF49" s="77"/>
      <c r="AG49" s="23" t="str">
        <f t="shared" si="9"/>
        <v/>
      </c>
      <c r="AH49" s="75"/>
      <c r="AI49" s="75"/>
      <c r="AJ49" s="116"/>
      <c r="AK49" s="245"/>
      <c r="AL49" s="251"/>
      <c r="AM49" s="113"/>
      <c r="AN49" s="245"/>
      <c r="AO49" s="246"/>
      <c r="AP49" s="113"/>
      <c r="AQ49" s="245"/>
      <c r="AR49" s="246"/>
      <c r="AS49" s="9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3:70" ht="15" thickBot="1" x14ac:dyDescent="0.35">
      <c r="C50" s="2"/>
      <c r="D50" s="60"/>
      <c r="E50" s="17" t="str">
        <f t="shared" si="15"/>
        <v/>
      </c>
      <c r="F50" s="2"/>
      <c r="G50" s="60"/>
      <c r="H50" s="17" t="str">
        <f t="shared" si="3"/>
        <v/>
      </c>
      <c r="I50" s="2"/>
      <c r="J50" s="60"/>
      <c r="K50" s="17" t="str">
        <f t="shared" si="4"/>
        <v/>
      </c>
      <c r="L50" s="1"/>
      <c r="M50" s="1"/>
      <c r="N50" s="17" t="str">
        <f t="shared" si="17"/>
        <v/>
      </c>
      <c r="O50" s="1"/>
      <c r="P50" s="1"/>
      <c r="Q50" s="17" t="str">
        <f t="shared" si="18"/>
        <v/>
      </c>
      <c r="R50" s="2"/>
      <c r="S50" s="2"/>
      <c r="T50" s="2"/>
      <c r="U50" s="2"/>
      <c r="V50" s="2"/>
      <c r="W50" s="2"/>
      <c r="X50" s="2"/>
      <c r="Y50" s="1"/>
      <c r="Z50" s="1"/>
      <c r="AA50" s="17" t="str">
        <f t="shared" si="7"/>
        <v/>
      </c>
      <c r="AB50" s="1"/>
      <c r="AC50" s="1"/>
      <c r="AD50" s="17" t="str">
        <f t="shared" si="8"/>
        <v/>
      </c>
      <c r="AE50" s="1"/>
      <c r="AF50" s="1"/>
      <c r="AG50" s="17" t="str">
        <f t="shared" si="9"/>
        <v/>
      </c>
      <c r="AH50" s="1"/>
      <c r="AI50" s="1"/>
      <c r="AJ50" s="17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3:70" ht="15" thickBot="1" x14ac:dyDescent="0.35">
      <c r="C51" s="2"/>
      <c r="D51" s="60"/>
      <c r="E51" s="17" t="str">
        <f t="shared" si="15"/>
        <v/>
      </c>
      <c r="F51" s="2"/>
      <c r="G51" s="60"/>
      <c r="H51" s="17" t="str">
        <f t="shared" si="3"/>
        <v/>
      </c>
      <c r="I51" s="2"/>
      <c r="J51" s="60"/>
      <c r="K51" s="17" t="str">
        <f t="shared" si="4"/>
        <v/>
      </c>
      <c r="L51" s="1"/>
      <c r="M51" s="1"/>
      <c r="N51" s="17" t="str">
        <f t="shared" si="17"/>
        <v/>
      </c>
      <c r="O51" s="1"/>
      <c r="P51" s="1"/>
      <c r="Q51" s="17" t="str">
        <f t="shared" si="18"/>
        <v/>
      </c>
      <c r="R51" s="2"/>
      <c r="S51" s="2"/>
      <c r="T51" s="2"/>
      <c r="U51" s="2"/>
      <c r="V51" s="2"/>
      <c r="W51" s="2"/>
      <c r="X51" s="2"/>
      <c r="Y51" s="1"/>
      <c r="Z51" s="1"/>
      <c r="AA51" s="17" t="str">
        <f t="shared" si="7"/>
        <v/>
      </c>
      <c r="AB51" s="1"/>
      <c r="AC51" s="1"/>
      <c r="AD51" s="17" t="str">
        <f t="shared" si="8"/>
        <v/>
      </c>
      <c r="AE51" s="1"/>
      <c r="AF51" s="1"/>
      <c r="AG51" s="17" t="str">
        <f t="shared" si="9"/>
        <v/>
      </c>
      <c r="AH51" s="1"/>
      <c r="AI51" s="1"/>
      <c r="AJ51" s="17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3:70" ht="15" thickBot="1" x14ac:dyDescent="0.35">
      <c r="C52" s="2"/>
      <c r="D52" s="60"/>
      <c r="E52" s="17" t="str">
        <f t="shared" si="15"/>
        <v/>
      </c>
      <c r="F52" s="2"/>
      <c r="G52" s="60"/>
      <c r="H52" s="17" t="str">
        <f t="shared" si="3"/>
        <v/>
      </c>
      <c r="I52" s="2"/>
      <c r="J52" s="60"/>
      <c r="K52" s="17" t="str">
        <f t="shared" si="4"/>
        <v/>
      </c>
      <c r="L52" s="1"/>
      <c r="M52" s="1"/>
      <c r="N52" s="17" t="str">
        <f t="shared" si="17"/>
        <v/>
      </c>
      <c r="O52" s="1"/>
      <c r="P52" s="1"/>
      <c r="Q52" s="17" t="str">
        <f t="shared" si="18"/>
        <v/>
      </c>
      <c r="R52" s="2"/>
      <c r="S52" s="2"/>
      <c r="T52" s="2"/>
      <c r="U52" s="2"/>
      <c r="V52" s="2"/>
      <c r="W52" s="2"/>
      <c r="X52" s="2"/>
      <c r="Y52" s="1"/>
      <c r="Z52" s="1"/>
      <c r="AA52" s="17" t="str">
        <f t="shared" si="7"/>
        <v/>
      </c>
      <c r="AB52" s="1"/>
      <c r="AC52" s="1"/>
      <c r="AD52" s="17" t="str">
        <f t="shared" si="8"/>
        <v/>
      </c>
      <c r="AE52" s="1"/>
      <c r="AF52" s="1"/>
      <c r="AG52" s="17" t="str">
        <f t="shared" si="9"/>
        <v/>
      </c>
      <c r="AH52" s="1"/>
      <c r="AI52" s="1"/>
      <c r="AJ52" s="17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3:70" ht="15" thickBot="1" x14ac:dyDescent="0.35">
      <c r="C53" s="2"/>
      <c r="D53" s="60"/>
      <c r="E53" s="17" t="str">
        <f t="shared" si="15"/>
        <v/>
      </c>
      <c r="F53" s="2"/>
      <c r="G53" s="60"/>
      <c r="H53" s="17" t="str">
        <f t="shared" si="3"/>
        <v/>
      </c>
      <c r="I53" s="2"/>
      <c r="J53" s="60"/>
      <c r="K53" s="17" t="str">
        <f t="shared" si="4"/>
        <v/>
      </c>
      <c r="L53" s="1"/>
      <c r="M53" s="1"/>
      <c r="N53" s="17" t="str">
        <f t="shared" si="17"/>
        <v/>
      </c>
      <c r="O53" s="1"/>
      <c r="P53" s="1"/>
      <c r="Q53" s="17" t="str">
        <f t="shared" si="18"/>
        <v/>
      </c>
      <c r="R53" s="2"/>
      <c r="S53" s="2"/>
      <c r="T53" s="2"/>
      <c r="U53" s="2"/>
      <c r="V53" s="2"/>
      <c r="W53" s="2"/>
      <c r="X53" s="2"/>
      <c r="Y53" s="1"/>
      <c r="Z53" s="1"/>
      <c r="AA53" s="17" t="str">
        <f t="shared" si="7"/>
        <v/>
      </c>
      <c r="AB53" s="1"/>
      <c r="AC53" s="1"/>
      <c r="AD53" s="17" t="str">
        <f t="shared" si="8"/>
        <v/>
      </c>
      <c r="AE53" s="1"/>
      <c r="AF53" s="1"/>
      <c r="AG53" s="17" t="str">
        <f t="shared" si="9"/>
        <v/>
      </c>
      <c r="AH53" s="1"/>
      <c r="AI53" s="1"/>
      <c r="AJ53" s="17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3:70" ht="15" thickBot="1" x14ac:dyDescent="0.35">
      <c r="C54" s="2"/>
      <c r="D54" s="60"/>
      <c r="E54" s="17" t="str">
        <f t="shared" si="15"/>
        <v/>
      </c>
      <c r="F54" s="2"/>
      <c r="G54" s="60"/>
      <c r="H54" s="17" t="str">
        <f t="shared" si="3"/>
        <v/>
      </c>
      <c r="I54" s="2"/>
      <c r="J54" s="60"/>
      <c r="K54" s="17" t="str">
        <f t="shared" si="4"/>
        <v/>
      </c>
      <c r="L54" s="1"/>
      <c r="M54" s="1"/>
      <c r="N54" s="17" t="str">
        <f t="shared" si="17"/>
        <v/>
      </c>
      <c r="O54" s="1"/>
      <c r="P54" s="1"/>
      <c r="Q54" s="17" t="str">
        <f t="shared" si="18"/>
        <v/>
      </c>
      <c r="R54" s="2"/>
      <c r="S54" s="2"/>
      <c r="T54" s="2"/>
      <c r="U54" s="2"/>
      <c r="V54" s="2"/>
      <c r="W54" s="2"/>
      <c r="X54" s="2"/>
      <c r="Y54" s="1"/>
      <c r="Z54" s="1"/>
      <c r="AA54" s="17" t="str">
        <f t="shared" si="7"/>
        <v/>
      </c>
      <c r="AB54" s="1"/>
      <c r="AC54" s="1"/>
      <c r="AD54" s="17" t="str">
        <f t="shared" si="8"/>
        <v/>
      </c>
      <c r="AE54" s="1"/>
      <c r="AF54" s="1"/>
      <c r="AG54" s="17" t="str">
        <f t="shared" si="9"/>
        <v/>
      </c>
      <c r="AH54" s="1"/>
      <c r="AI54" s="1"/>
      <c r="AJ54" s="17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3:70" ht="15" thickBot="1" x14ac:dyDescent="0.35">
      <c r="C55" s="2"/>
      <c r="D55" s="60"/>
      <c r="E55" s="17" t="str">
        <f t="shared" si="15"/>
        <v/>
      </c>
      <c r="F55" s="2"/>
      <c r="G55" s="60"/>
      <c r="H55" s="17" t="str">
        <f t="shared" si="3"/>
        <v/>
      </c>
      <c r="I55" s="2"/>
      <c r="J55" s="60"/>
      <c r="K55" s="17" t="str">
        <f t="shared" si="4"/>
        <v/>
      </c>
      <c r="L55" s="1"/>
      <c r="M55" s="1"/>
      <c r="N55" s="17" t="str">
        <f t="shared" si="17"/>
        <v/>
      </c>
      <c r="O55" s="1"/>
      <c r="P55" s="1"/>
      <c r="Q55" s="17" t="str">
        <f t="shared" si="18"/>
        <v/>
      </c>
      <c r="R55" s="2"/>
      <c r="S55" s="2"/>
      <c r="T55" s="2"/>
      <c r="U55" s="2"/>
      <c r="V55" s="2"/>
      <c r="W55" s="2"/>
      <c r="X55" s="2"/>
      <c r="Y55" s="1"/>
      <c r="Z55" s="1"/>
      <c r="AA55" s="17" t="str">
        <f t="shared" si="7"/>
        <v/>
      </c>
      <c r="AB55" s="1"/>
      <c r="AC55" s="1"/>
      <c r="AD55" s="17" t="str">
        <f t="shared" si="8"/>
        <v/>
      </c>
      <c r="AE55" s="1"/>
      <c r="AF55" s="1"/>
      <c r="AG55" s="17" t="str">
        <f t="shared" si="9"/>
        <v/>
      </c>
      <c r="AH55" s="1"/>
      <c r="AI55" s="1"/>
      <c r="AJ55" s="17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3:70" ht="15" thickBot="1" x14ac:dyDescent="0.35">
      <c r="C56" s="2"/>
      <c r="D56" s="60"/>
      <c r="E56" s="17" t="str">
        <f t="shared" si="15"/>
        <v/>
      </c>
      <c r="F56" s="2"/>
      <c r="G56" s="60"/>
      <c r="H56" s="17" t="str">
        <f t="shared" si="3"/>
        <v/>
      </c>
      <c r="I56" s="2"/>
      <c r="J56" s="60"/>
      <c r="K56" s="17" t="str">
        <f t="shared" si="4"/>
        <v/>
      </c>
      <c r="L56" s="1"/>
      <c r="M56" s="1"/>
      <c r="N56" s="17" t="str">
        <f t="shared" si="17"/>
        <v/>
      </c>
      <c r="O56" s="1"/>
      <c r="P56" s="1"/>
      <c r="Q56" s="17" t="str">
        <f t="shared" si="18"/>
        <v/>
      </c>
      <c r="R56" s="2"/>
      <c r="S56" s="2"/>
      <c r="T56" s="2"/>
      <c r="U56" s="2"/>
      <c r="V56" s="2"/>
      <c r="W56" s="2"/>
      <c r="X56" s="2"/>
      <c r="Y56" s="1"/>
      <c r="Z56" s="1"/>
      <c r="AA56" s="17" t="str">
        <f t="shared" si="7"/>
        <v/>
      </c>
      <c r="AB56" s="1"/>
      <c r="AC56" s="1"/>
      <c r="AD56" s="17" t="str">
        <f t="shared" si="8"/>
        <v/>
      </c>
      <c r="AE56" s="1"/>
      <c r="AF56" s="1"/>
      <c r="AG56" s="17" t="str">
        <f t="shared" si="9"/>
        <v/>
      </c>
      <c r="AH56" s="1"/>
      <c r="AI56" s="1"/>
      <c r="AJ56" s="17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3:70" ht="15" thickBot="1" x14ac:dyDescent="0.35">
      <c r="C57" s="2"/>
      <c r="D57" s="60"/>
      <c r="E57" s="17" t="str">
        <f t="shared" si="15"/>
        <v/>
      </c>
      <c r="F57" s="2"/>
      <c r="G57" s="60"/>
      <c r="H57" s="17" t="str">
        <f t="shared" si="3"/>
        <v/>
      </c>
      <c r="I57" s="2"/>
      <c r="J57" s="60"/>
      <c r="K57" s="17" t="str">
        <f t="shared" si="4"/>
        <v/>
      </c>
      <c r="L57" s="1"/>
      <c r="M57" s="1"/>
      <c r="N57" s="17" t="str">
        <f t="shared" si="17"/>
        <v/>
      </c>
      <c r="O57" s="1"/>
      <c r="P57" s="1"/>
      <c r="Q57" s="17" t="str">
        <f t="shared" si="18"/>
        <v/>
      </c>
      <c r="R57" s="2"/>
      <c r="S57" s="2"/>
      <c r="T57" s="2"/>
      <c r="U57" s="2"/>
      <c r="V57" s="2"/>
      <c r="W57" s="2"/>
      <c r="X57" s="2"/>
      <c r="Y57" s="1"/>
      <c r="Z57" s="1"/>
      <c r="AA57" s="17" t="str">
        <f t="shared" si="7"/>
        <v/>
      </c>
      <c r="AB57" s="1"/>
      <c r="AC57" s="1"/>
      <c r="AD57" s="17" t="str">
        <f t="shared" si="8"/>
        <v/>
      </c>
      <c r="AE57" s="1"/>
      <c r="AF57" s="1"/>
      <c r="AG57" s="17" t="str">
        <f t="shared" si="9"/>
        <v/>
      </c>
      <c r="AH57" s="1"/>
      <c r="AI57" s="1"/>
      <c r="AJ57" s="17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3:70" ht="15" thickBot="1" x14ac:dyDescent="0.35">
      <c r="C58" s="2"/>
      <c r="D58" s="60"/>
      <c r="E58" s="17" t="str">
        <f t="shared" si="15"/>
        <v/>
      </c>
      <c r="F58" s="2"/>
      <c r="G58" s="60"/>
      <c r="H58" s="17" t="str">
        <f t="shared" si="3"/>
        <v/>
      </c>
      <c r="I58" s="2"/>
      <c r="J58" s="60"/>
      <c r="K58" s="17" t="str">
        <f t="shared" si="4"/>
        <v/>
      </c>
      <c r="L58" s="1"/>
      <c r="M58" s="1"/>
      <c r="N58" s="17" t="str">
        <f t="shared" si="17"/>
        <v/>
      </c>
      <c r="O58" s="1"/>
      <c r="P58" s="1"/>
      <c r="Q58" s="17" t="str">
        <f t="shared" si="18"/>
        <v/>
      </c>
      <c r="R58" s="2"/>
      <c r="S58" s="2"/>
      <c r="T58" s="2"/>
      <c r="U58" s="2"/>
      <c r="V58" s="2"/>
      <c r="W58" s="2"/>
      <c r="X58" s="2"/>
      <c r="Y58" s="1"/>
      <c r="Z58" s="1"/>
      <c r="AA58" s="17" t="str">
        <f t="shared" si="7"/>
        <v/>
      </c>
      <c r="AB58" s="1"/>
      <c r="AC58" s="1"/>
      <c r="AD58" s="17" t="str">
        <f t="shared" si="8"/>
        <v/>
      </c>
      <c r="AE58" s="1"/>
      <c r="AF58" s="1"/>
      <c r="AG58" s="17" t="str">
        <f t="shared" si="9"/>
        <v/>
      </c>
      <c r="AH58" s="1"/>
      <c r="AI58" s="1"/>
      <c r="AJ58" s="17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3:70" ht="15" thickBot="1" x14ac:dyDescent="0.35">
      <c r="C59" s="2"/>
      <c r="D59" s="60"/>
      <c r="E59" s="17" t="str">
        <f t="shared" si="15"/>
        <v/>
      </c>
      <c r="F59" s="2"/>
      <c r="G59" s="60"/>
      <c r="H59" s="17" t="str">
        <f t="shared" si="3"/>
        <v/>
      </c>
      <c r="I59" s="2"/>
      <c r="J59" s="60"/>
      <c r="K59" s="17" t="str">
        <f t="shared" si="4"/>
        <v/>
      </c>
      <c r="L59" s="1"/>
      <c r="M59" s="1"/>
      <c r="N59" s="17" t="str">
        <f t="shared" si="17"/>
        <v/>
      </c>
      <c r="O59" s="1"/>
      <c r="P59" s="1"/>
      <c r="Q59" s="17" t="str">
        <f t="shared" si="18"/>
        <v/>
      </c>
      <c r="R59" s="2"/>
      <c r="S59" s="2"/>
      <c r="T59" s="2"/>
      <c r="U59" s="2"/>
      <c r="V59" s="2"/>
      <c r="W59" s="2"/>
      <c r="X59" s="2"/>
      <c r="Y59" s="1"/>
      <c r="Z59" s="1"/>
      <c r="AA59" s="17" t="str">
        <f t="shared" si="7"/>
        <v/>
      </c>
      <c r="AB59" s="1"/>
      <c r="AC59" s="1"/>
      <c r="AD59" s="17" t="str">
        <f t="shared" si="8"/>
        <v/>
      </c>
      <c r="AE59" s="1"/>
      <c r="AF59" s="1"/>
      <c r="AG59" s="17" t="str">
        <f t="shared" si="9"/>
        <v/>
      </c>
      <c r="AH59" s="1"/>
      <c r="AI59" s="1"/>
      <c r="AJ59" s="17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3:70" ht="15" thickBot="1" x14ac:dyDescent="0.35">
      <c r="C60" s="2"/>
      <c r="D60" s="60"/>
      <c r="E60" s="17" t="str">
        <f t="shared" si="15"/>
        <v/>
      </c>
      <c r="F60" s="2"/>
      <c r="G60" s="60"/>
      <c r="H60" s="17" t="str">
        <f t="shared" si="3"/>
        <v/>
      </c>
      <c r="I60" s="2"/>
      <c r="J60" s="60"/>
      <c r="K60" s="17" t="str">
        <f t="shared" si="4"/>
        <v/>
      </c>
      <c r="L60" s="1"/>
      <c r="M60" s="1"/>
      <c r="N60" s="17" t="str">
        <f t="shared" si="17"/>
        <v/>
      </c>
      <c r="O60" s="1"/>
      <c r="P60" s="1"/>
      <c r="Q60" s="17" t="str">
        <f t="shared" si="18"/>
        <v/>
      </c>
      <c r="R60" s="2"/>
      <c r="S60" s="2"/>
      <c r="T60" s="2"/>
      <c r="U60" s="2"/>
      <c r="V60" s="2"/>
      <c r="W60" s="2"/>
      <c r="X60" s="2"/>
      <c r="Y60" s="1"/>
      <c r="Z60" s="1"/>
      <c r="AA60" s="17" t="str">
        <f t="shared" si="7"/>
        <v/>
      </c>
      <c r="AB60" s="1"/>
      <c r="AC60" s="1"/>
      <c r="AD60" s="17" t="str">
        <f t="shared" si="8"/>
        <v/>
      </c>
      <c r="AE60" s="1"/>
      <c r="AF60" s="1"/>
      <c r="AG60" s="17" t="str">
        <f t="shared" si="9"/>
        <v/>
      </c>
      <c r="AH60" s="1"/>
      <c r="AI60" s="1"/>
      <c r="AJ60" s="17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3:70" ht="15" thickBot="1" x14ac:dyDescent="0.35">
      <c r="C61" s="2"/>
      <c r="D61" s="60"/>
      <c r="E61" s="17" t="str">
        <f t="shared" si="15"/>
        <v/>
      </c>
      <c r="F61" s="2"/>
      <c r="G61" s="60"/>
      <c r="H61" s="17" t="str">
        <f t="shared" si="3"/>
        <v/>
      </c>
      <c r="I61" s="2"/>
      <c r="J61" s="60"/>
      <c r="K61" s="17" t="str">
        <f t="shared" si="4"/>
        <v/>
      </c>
      <c r="L61" s="1"/>
      <c r="M61" s="1"/>
      <c r="N61" s="17" t="str">
        <f t="shared" si="17"/>
        <v/>
      </c>
      <c r="O61" s="1"/>
      <c r="P61" s="1"/>
      <c r="Q61" s="17" t="str">
        <f t="shared" si="18"/>
        <v/>
      </c>
      <c r="R61" s="2"/>
      <c r="S61" s="2"/>
      <c r="T61" s="2"/>
      <c r="U61" s="2"/>
      <c r="V61" s="2"/>
      <c r="W61" s="2"/>
      <c r="X61" s="2"/>
      <c r="Y61" s="1"/>
      <c r="Z61" s="1"/>
      <c r="AA61" s="17" t="str">
        <f t="shared" si="7"/>
        <v/>
      </c>
      <c r="AB61" s="1"/>
      <c r="AC61" s="1"/>
      <c r="AD61" s="17" t="str">
        <f t="shared" si="8"/>
        <v/>
      </c>
      <c r="AE61" s="1"/>
      <c r="AF61" s="1"/>
      <c r="AG61" s="17" t="str">
        <f t="shared" si="9"/>
        <v/>
      </c>
      <c r="AH61" s="1"/>
      <c r="AI61" s="1"/>
      <c r="AJ61" s="17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3:70" ht="15" thickBot="1" x14ac:dyDescent="0.35">
      <c r="C62" s="2"/>
      <c r="D62" s="60"/>
      <c r="E62" s="17" t="str">
        <f t="shared" si="15"/>
        <v/>
      </c>
      <c r="F62" s="2"/>
      <c r="G62" s="60"/>
      <c r="H62" s="17" t="str">
        <f t="shared" si="3"/>
        <v/>
      </c>
      <c r="I62" s="2"/>
      <c r="J62" s="60"/>
      <c r="K62" s="17" t="str">
        <f t="shared" si="4"/>
        <v/>
      </c>
      <c r="L62" s="1"/>
      <c r="M62" s="1"/>
      <c r="N62" s="17" t="str">
        <f t="shared" si="17"/>
        <v/>
      </c>
      <c r="O62" s="1"/>
      <c r="P62" s="1"/>
      <c r="Q62" s="17" t="str">
        <f t="shared" si="18"/>
        <v/>
      </c>
      <c r="R62" s="2"/>
      <c r="S62" s="2"/>
      <c r="T62" s="2"/>
      <c r="U62" s="2"/>
      <c r="V62" s="2"/>
      <c r="W62" s="2"/>
      <c r="X62" s="2"/>
      <c r="Y62" s="1"/>
      <c r="Z62" s="1"/>
      <c r="AA62" s="17" t="str">
        <f t="shared" si="7"/>
        <v/>
      </c>
      <c r="AB62" s="1"/>
      <c r="AC62" s="1"/>
      <c r="AD62" s="17" t="str">
        <f t="shared" si="8"/>
        <v/>
      </c>
      <c r="AE62" s="1"/>
      <c r="AF62" s="1"/>
      <c r="AG62" s="17" t="str">
        <f t="shared" si="9"/>
        <v/>
      </c>
      <c r="AH62" s="1"/>
      <c r="AI62" s="1"/>
      <c r="AJ62" s="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3:70" ht="15" thickBot="1" x14ac:dyDescent="0.35">
      <c r="C63" s="2"/>
      <c r="D63" s="60"/>
      <c r="E63" s="17" t="str">
        <f t="shared" si="15"/>
        <v/>
      </c>
      <c r="F63" s="2"/>
      <c r="G63" s="60"/>
      <c r="H63" s="17" t="str">
        <f t="shared" si="3"/>
        <v/>
      </c>
      <c r="I63" s="2"/>
      <c r="J63" s="60"/>
      <c r="K63" s="17" t="str">
        <f t="shared" si="4"/>
        <v/>
      </c>
      <c r="L63" s="1"/>
      <c r="M63" s="1"/>
      <c r="N63" s="17" t="str">
        <f t="shared" si="17"/>
        <v/>
      </c>
      <c r="O63" s="1"/>
      <c r="P63" s="1"/>
      <c r="Q63" s="17" t="str">
        <f t="shared" si="18"/>
        <v/>
      </c>
      <c r="R63" s="2"/>
      <c r="S63" s="2"/>
      <c r="T63" s="2"/>
      <c r="U63" s="2"/>
      <c r="V63" s="2"/>
      <c r="W63" s="2"/>
      <c r="X63" s="2"/>
      <c r="Y63" s="1"/>
      <c r="Z63" s="1"/>
      <c r="AA63" s="17" t="str">
        <f t="shared" si="7"/>
        <v/>
      </c>
      <c r="AB63" s="1"/>
      <c r="AC63" s="1"/>
      <c r="AD63" s="17" t="str">
        <f t="shared" si="8"/>
        <v/>
      </c>
      <c r="AE63" s="1"/>
      <c r="AF63" s="1"/>
      <c r="AG63" s="17" t="str">
        <f t="shared" si="9"/>
        <v/>
      </c>
      <c r="AH63" s="1"/>
      <c r="AI63" s="1"/>
      <c r="AJ63" s="17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3:70" ht="15" thickBot="1" x14ac:dyDescent="0.35">
      <c r="C64" s="2"/>
      <c r="D64" s="60"/>
      <c r="E64" s="17" t="str">
        <f t="shared" si="15"/>
        <v/>
      </c>
      <c r="F64" s="2"/>
      <c r="G64" s="60"/>
      <c r="H64" s="17" t="str">
        <f t="shared" si="3"/>
        <v/>
      </c>
      <c r="I64" s="2"/>
      <c r="J64" s="60"/>
      <c r="K64" s="17" t="str">
        <f t="shared" si="4"/>
        <v/>
      </c>
      <c r="L64" s="1"/>
      <c r="M64" s="1"/>
      <c r="N64" s="17" t="str">
        <f t="shared" si="17"/>
        <v/>
      </c>
      <c r="O64" s="1"/>
      <c r="P64" s="1"/>
      <c r="Q64" s="17" t="str">
        <f t="shared" si="18"/>
        <v/>
      </c>
      <c r="R64" s="2"/>
      <c r="S64" s="2"/>
      <c r="T64" s="2"/>
      <c r="U64" s="2"/>
      <c r="V64" s="2"/>
      <c r="W64" s="2"/>
      <c r="X64" s="2"/>
      <c r="Y64" s="1"/>
      <c r="Z64" s="1"/>
      <c r="AA64" s="17" t="str">
        <f t="shared" si="7"/>
        <v/>
      </c>
      <c r="AB64" s="1"/>
      <c r="AC64" s="1"/>
      <c r="AD64" s="17" t="str">
        <f t="shared" si="8"/>
        <v/>
      </c>
      <c r="AE64" s="1"/>
      <c r="AF64" s="1"/>
      <c r="AG64" s="17" t="str">
        <f t="shared" si="9"/>
        <v/>
      </c>
      <c r="AH64" s="1"/>
      <c r="AI64" s="1"/>
      <c r="AJ64" s="17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3:70" ht="15" thickBot="1" x14ac:dyDescent="0.35">
      <c r="C65" s="2"/>
      <c r="D65" s="60"/>
      <c r="E65" s="17" t="str">
        <f t="shared" si="15"/>
        <v/>
      </c>
      <c r="F65" s="2"/>
      <c r="G65" s="60"/>
      <c r="H65" s="17" t="str">
        <f t="shared" si="3"/>
        <v/>
      </c>
      <c r="I65" s="2"/>
      <c r="J65" s="60"/>
      <c r="K65" s="17" t="str">
        <f t="shared" si="4"/>
        <v/>
      </c>
      <c r="L65" s="1"/>
      <c r="M65" s="1"/>
      <c r="N65" s="17" t="str">
        <f t="shared" si="17"/>
        <v/>
      </c>
      <c r="O65" s="1"/>
      <c r="P65" s="1"/>
      <c r="Q65" s="17" t="str">
        <f t="shared" si="18"/>
        <v/>
      </c>
      <c r="R65" s="2"/>
      <c r="S65" s="2"/>
      <c r="T65" s="2"/>
      <c r="U65" s="2"/>
      <c r="V65" s="2"/>
      <c r="W65" s="2"/>
      <c r="X65" s="2"/>
      <c r="Y65" s="1"/>
      <c r="Z65" s="1"/>
      <c r="AA65" s="17" t="str">
        <f t="shared" si="7"/>
        <v/>
      </c>
      <c r="AB65" s="1"/>
      <c r="AC65" s="1"/>
      <c r="AD65" s="17" t="str">
        <f t="shared" si="8"/>
        <v/>
      </c>
      <c r="AE65" s="1"/>
      <c r="AF65" s="1"/>
      <c r="AG65" s="17" t="str">
        <f t="shared" si="9"/>
        <v/>
      </c>
      <c r="AH65" s="1"/>
      <c r="AI65" s="1"/>
      <c r="AJ65" s="17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3:70" ht="15" thickBot="1" x14ac:dyDescent="0.35">
      <c r="C66" s="2"/>
      <c r="D66" s="60"/>
      <c r="E66" s="17" t="str">
        <f t="shared" si="15"/>
        <v/>
      </c>
      <c r="F66" s="2"/>
      <c r="G66" s="60"/>
      <c r="H66" s="17" t="str">
        <f t="shared" si="3"/>
        <v/>
      </c>
      <c r="I66" s="2"/>
      <c r="J66" s="60"/>
      <c r="K66" s="17" t="str">
        <f t="shared" si="4"/>
        <v/>
      </c>
      <c r="L66" s="1"/>
      <c r="M66" s="1"/>
      <c r="N66" s="17" t="str">
        <f t="shared" si="17"/>
        <v/>
      </c>
      <c r="O66" s="1"/>
      <c r="P66" s="1"/>
      <c r="Q66" s="17" t="str">
        <f t="shared" si="18"/>
        <v/>
      </c>
      <c r="R66" s="2"/>
      <c r="S66" s="2"/>
      <c r="T66" s="2"/>
      <c r="U66" s="2"/>
      <c r="V66" s="2"/>
      <c r="W66" s="2"/>
      <c r="X66" s="2"/>
      <c r="Y66" s="1"/>
      <c r="Z66" s="1"/>
      <c r="AA66" s="17" t="str">
        <f t="shared" si="7"/>
        <v/>
      </c>
      <c r="AB66" s="1"/>
      <c r="AC66" s="1"/>
      <c r="AD66" s="17" t="str">
        <f t="shared" si="8"/>
        <v/>
      </c>
      <c r="AE66" s="1"/>
      <c r="AF66" s="1"/>
      <c r="AG66" s="17" t="str">
        <f t="shared" si="9"/>
        <v/>
      </c>
      <c r="AH66" s="1"/>
      <c r="AI66" s="1"/>
      <c r="AJ66" s="17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3:70" ht="15" thickBot="1" x14ac:dyDescent="0.35">
      <c r="C67" s="2"/>
      <c r="D67" s="60"/>
      <c r="E67" s="17" t="str">
        <f t="shared" si="15"/>
        <v/>
      </c>
      <c r="F67" s="2"/>
      <c r="G67" s="60"/>
      <c r="H67" s="17" t="str">
        <f t="shared" si="3"/>
        <v/>
      </c>
      <c r="I67" s="2"/>
      <c r="J67" s="60"/>
      <c r="K67" s="17" t="str">
        <f t="shared" si="4"/>
        <v/>
      </c>
      <c r="L67" s="1"/>
      <c r="M67" s="1"/>
      <c r="N67" s="17" t="str">
        <f t="shared" si="17"/>
        <v/>
      </c>
      <c r="O67" s="1"/>
      <c r="P67" s="1"/>
      <c r="Q67" s="17" t="str">
        <f t="shared" si="18"/>
        <v/>
      </c>
      <c r="R67" s="2"/>
      <c r="S67" s="2"/>
      <c r="T67" s="2"/>
      <c r="U67" s="2"/>
      <c r="V67" s="2"/>
      <c r="W67" s="2"/>
      <c r="X67" s="2"/>
      <c r="Y67" s="1"/>
      <c r="Z67" s="1"/>
      <c r="AA67" s="17" t="str">
        <f t="shared" si="7"/>
        <v/>
      </c>
      <c r="AB67" s="1"/>
      <c r="AC67" s="1"/>
      <c r="AD67" s="17" t="str">
        <f t="shared" si="8"/>
        <v/>
      </c>
      <c r="AE67" s="1"/>
      <c r="AF67" s="1"/>
      <c r="AG67" s="17" t="str">
        <f t="shared" si="9"/>
        <v/>
      </c>
      <c r="AH67" s="1"/>
      <c r="AI67" s="1"/>
      <c r="AJ67" s="17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3:70" ht="15" thickBot="1" x14ac:dyDescent="0.35">
      <c r="C68" s="2"/>
      <c r="D68" s="60"/>
      <c r="E68" s="17" t="str">
        <f t="shared" si="15"/>
        <v/>
      </c>
      <c r="F68" s="2"/>
      <c r="G68" s="60"/>
      <c r="H68" s="17" t="str">
        <f t="shared" si="3"/>
        <v/>
      </c>
      <c r="I68" s="2"/>
      <c r="J68" s="60"/>
      <c r="K68" s="17" t="str">
        <f t="shared" si="4"/>
        <v/>
      </c>
      <c r="L68" s="1"/>
      <c r="M68" s="1"/>
      <c r="N68" s="17" t="str">
        <f t="shared" si="17"/>
        <v/>
      </c>
      <c r="O68" s="1"/>
      <c r="P68" s="1"/>
      <c r="Q68" s="17" t="str">
        <f t="shared" si="18"/>
        <v/>
      </c>
      <c r="R68" s="2"/>
      <c r="S68" s="2"/>
      <c r="T68" s="2"/>
      <c r="U68" s="2"/>
      <c r="V68" s="2"/>
      <c r="W68" s="2"/>
      <c r="X68" s="2"/>
      <c r="Y68" s="1"/>
      <c r="Z68" s="1"/>
      <c r="AA68" s="17" t="str">
        <f t="shared" si="7"/>
        <v/>
      </c>
      <c r="AB68" s="1"/>
      <c r="AC68" s="1"/>
      <c r="AD68" s="17" t="str">
        <f t="shared" si="8"/>
        <v/>
      </c>
      <c r="AE68" s="1"/>
      <c r="AF68" s="1"/>
      <c r="AG68" s="17" t="str">
        <f t="shared" si="9"/>
        <v/>
      </c>
      <c r="AH68" s="1"/>
      <c r="AI68" s="1"/>
      <c r="AJ68" s="17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3:70" ht="15" thickBot="1" x14ac:dyDescent="0.35">
      <c r="C69" s="2"/>
      <c r="D69" s="60"/>
      <c r="E69" s="17" t="str">
        <f t="shared" si="15"/>
        <v/>
      </c>
      <c r="F69" s="2"/>
      <c r="G69" s="60"/>
      <c r="H69" s="17" t="str">
        <f t="shared" si="3"/>
        <v/>
      </c>
      <c r="I69" s="2"/>
      <c r="J69" s="60"/>
      <c r="K69" s="17" t="str">
        <f t="shared" si="4"/>
        <v/>
      </c>
      <c r="L69" s="1"/>
      <c r="M69" s="1"/>
      <c r="N69" s="17" t="str">
        <f t="shared" si="17"/>
        <v/>
      </c>
      <c r="O69" s="1"/>
      <c r="P69" s="1"/>
      <c r="Q69" s="17" t="str">
        <f t="shared" si="18"/>
        <v/>
      </c>
      <c r="R69" s="2"/>
      <c r="S69" s="2"/>
      <c r="T69" s="2"/>
      <c r="U69" s="2"/>
      <c r="V69" s="2"/>
      <c r="W69" s="2"/>
      <c r="X69" s="2"/>
      <c r="Y69" s="1"/>
      <c r="Z69" s="1"/>
      <c r="AA69" s="17" t="str">
        <f t="shared" si="7"/>
        <v/>
      </c>
      <c r="AB69" s="1"/>
      <c r="AC69" s="1"/>
      <c r="AD69" s="17" t="str">
        <f t="shared" si="8"/>
        <v/>
      </c>
      <c r="AE69" s="1"/>
      <c r="AF69" s="1"/>
      <c r="AG69" s="17" t="str">
        <f t="shared" si="9"/>
        <v/>
      </c>
      <c r="AH69" s="1"/>
      <c r="AI69" s="1"/>
      <c r="AJ69" s="17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3:70" ht="15" thickBot="1" x14ac:dyDescent="0.35">
      <c r="C70" s="2"/>
      <c r="D70" s="60"/>
      <c r="E70" s="17" t="str">
        <f t="shared" si="15"/>
        <v/>
      </c>
      <c r="F70" s="2"/>
      <c r="G70" s="60"/>
      <c r="H70" s="17" t="str">
        <f t="shared" si="3"/>
        <v/>
      </c>
      <c r="I70" s="2"/>
      <c r="J70" s="60"/>
      <c r="K70" s="17" t="str">
        <f t="shared" si="4"/>
        <v/>
      </c>
      <c r="L70" s="1"/>
      <c r="M70" s="1"/>
      <c r="N70" s="17" t="str">
        <f t="shared" si="17"/>
        <v/>
      </c>
      <c r="O70" s="1"/>
      <c r="P70" s="1"/>
      <c r="Q70" s="17" t="str">
        <f t="shared" si="18"/>
        <v/>
      </c>
      <c r="R70" s="2"/>
      <c r="S70" s="2"/>
      <c r="T70" s="2"/>
      <c r="U70" s="2"/>
      <c r="V70" s="2"/>
      <c r="W70" s="2"/>
      <c r="X70" s="2"/>
      <c r="Y70" s="1"/>
      <c r="Z70" s="1"/>
      <c r="AA70" s="17" t="str">
        <f t="shared" si="7"/>
        <v/>
      </c>
      <c r="AB70" s="1"/>
      <c r="AC70" s="1"/>
      <c r="AD70" s="17" t="str">
        <f t="shared" si="8"/>
        <v/>
      </c>
      <c r="AE70" s="1"/>
      <c r="AF70" s="1"/>
      <c r="AG70" s="17" t="str">
        <f t="shared" si="9"/>
        <v/>
      </c>
      <c r="AH70" s="1"/>
      <c r="AI70" s="1"/>
      <c r="AJ70" s="17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3:70" ht="15" thickBot="1" x14ac:dyDescent="0.35">
      <c r="C71" s="2"/>
      <c r="D71" s="60"/>
      <c r="E71" s="17" t="str">
        <f t="shared" si="15"/>
        <v/>
      </c>
      <c r="F71" s="2"/>
      <c r="G71" s="60"/>
      <c r="H71" s="17" t="str">
        <f t="shared" si="3"/>
        <v/>
      </c>
      <c r="I71" s="2"/>
      <c r="J71" s="60"/>
      <c r="K71" s="17" t="str">
        <f t="shared" si="4"/>
        <v/>
      </c>
      <c r="L71" s="1"/>
      <c r="M71" s="1"/>
      <c r="N71" s="17" t="str">
        <f t="shared" si="17"/>
        <v/>
      </c>
      <c r="O71" s="1"/>
      <c r="P71" s="1"/>
      <c r="Q71" s="17" t="str">
        <f t="shared" si="18"/>
        <v/>
      </c>
      <c r="R71" s="2"/>
      <c r="S71" s="2"/>
      <c r="T71" s="2"/>
      <c r="U71" s="2"/>
      <c r="V71" s="2"/>
      <c r="W71" s="2"/>
      <c r="X71" s="2"/>
      <c r="Y71" s="1"/>
      <c r="Z71" s="1"/>
      <c r="AA71" s="17" t="str">
        <f t="shared" si="7"/>
        <v/>
      </c>
      <c r="AB71" s="1"/>
      <c r="AC71" s="1"/>
      <c r="AD71" s="17" t="str">
        <f t="shared" si="8"/>
        <v/>
      </c>
      <c r="AE71" s="1"/>
      <c r="AF71" s="1"/>
      <c r="AG71" s="17" t="str">
        <f t="shared" si="9"/>
        <v/>
      </c>
      <c r="AH71" s="1"/>
      <c r="AI71" s="1"/>
      <c r="AJ71" s="17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3:70" ht="15" thickBot="1" x14ac:dyDescent="0.35">
      <c r="C72" s="2"/>
      <c r="D72" s="60"/>
      <c r="E72" s="17" t="str">
        <f t="shared" si="15"/>
        <v/>
      </c>
      <c r="F72" s="2"/>
      <c r="G72" s="60"/>
      <c r="H72" s="17" t="str">
        <f t="shared" si="3"/>
        <v/>
      </c>
      <c r="I72" s="2"/>
      <c r="J72" s="60"/>
      <c r="K72" s="17" t="str">
        <f t="shared" si="4"/>
        <v/>
      </c>
      <c r="L72" s="1"/>
      <c r="M72" s="1"/>
      <c r="N72" s="17" t="str">
        <f t="shared" si="17"/>
        <v/>
      </c>
      <c r="O72" s="1"/>
      <c r="P72" s="1"/>
      <c r="Q72" s="17" t="str">
        <f t="shared" si="18"/>
        <v/>
      </c>
      <c r="R72" s="2"/>
      <c r="S72" s="2"/>
      <c r="T72" s="2"/>
      <c r="U72" s="2"/>
      <c r="V72" s="2"/>
      <c r="W72" s="2"/>
      <c r="X72" s="2"/>
      <c r="Y72" s="1"/>
      <c r="Z72" s="1"/>
      <c r="AA72" s="17" t="str">
        <f t="shared" si="7"/>
        <v/>
      </c>
      <c r="AB72" s="1"/>
      <c r="AC72" s="1"/>
      <c r="AD72" s="17" t="str">
        <f t="shared" si="8"/>
        <v/>
      </c>
      <c r="AE72" s="1"/>
      <c r="AF72" s="1"/>
      <c r="AG72" s="17" t="str">
        <f t="shared" si="9"/>
        <v/>
      </c>
      <c r="AH72" s="1"/>
      <c r="AI72" s="1"/>
      <c r="AJ72" s="17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3:70" ht="15" thickBot="1" x14ac:dyDescent="0.35">
      <c r="C73" s="2"/>
      <c r="D73" s="60"/>
      <c r="E73" s="17" t="str">
        <f t="shared" si="15"/>
        <v/>
      </c>
      <c r="F73" s="2"/>
      <c r="G73" s="60"/>
      <c r="H73" s="17" t="str">
        <f t="shared" ref="H73:H136" si="19">IF(LEFT(G73,1)="2",123,"")</f>
        <v/>
      </c>
      <c r="I73" s="2"/>
      <c r="J73" s="60"/>
      <c r="K73" s="17" t="str">
        <f t="shared" ref="K73:K136" si="20">IF(LEFT(J73,1)="3",1,"")</f>
        <v/>
      </c>
      <c r="L73" s="1"/>
      <c r="M73" s="1"/>
      <c r="N73" s="17" t="str">
        <f t="shared" si="17"/>
        <v/>
      </c>
      <c r="O73" s="1"/>
      <c r="P73" s="1"/>
      <c r="Q73" s="17" t="str">
        <f t="shared" si="18"/>
        <v/>
      </c>
      <c r="R73" s="2"/>
      <c r="S73" s="2"/>
      <c r="T73" s="2"/>
      <c r="U73" s="2"/>
      <c r="V73" s="2"/>
      <c r="W73" s="2"/>
      <c r="X73" s="2"/>
      <c r="Y73" s="1"/>
      <c r="Z73" s="1"/>
      <c r="AA73" s="17" t="str">
        <f t="shared" ref="AA73:AA136" si="21">IF(LEFT(Z73,1)="6",3,"")</f>
        <v/>
      </c>
      <c r="AB73" s="1"/>
      <c r="AC73" s="1"/>
      <c r="AD73" s="17" t="str">
        <f t="shared" ref="AD73:AD136" si="22">IF(LEFT(AC73,1)="7",1,"")</f>
        <v/>
      </c>
      <c r="AE73" s="1"/>
      <c r="AF73" s="1"/>
      <c r="AG73" s="17" t="str">
        <f t="shared" ref="AG73:AG136" si="23">IF(LEFT(AF73,1)="8",2,"")</f>
        <v/>
      </c>
      <c r="AH73" s="1"/>
      <c r="AI73" s="1"/>
      <c r="AJ73" s="17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3:70" ht="15" thickBot="1" x14ac:dyDescent="0.35">
      <c r="C74" s="2"/>
      <c r="D74" s="60"/>
      <c r="E74" s="17" t="str">
        <f t="shared" si="15"/>
        <v/>
      </c>
      <c r="F74" s="2"/>
      <c r="G74" s="60"/>
      <c r="H74" s="17" t="str">
        <f t="shared" si="19"/>
        <v/>
      </c>
      <c r="I74" s="2"/>
      <c r="J74" s="60"/>
      <c r="K74" s="17" t="str">
        <f t="shared" si="20"/>
        <v/>
      </c>
      <c r="L74" s="1"/>
      <c r="M74" s="1"/>
      <c r="N74" s="17" t="str">
        <f t="shared" si="17"/>
        <v/>
      </c>
      <c r="O74" s="1"/>
      <c r="P74" s="1"/>
      <c r="Q74" s="17" t="str">
        <f t="shared" si="18"/>
        <v/>
      </c>
      <c r="R74" s="2"/>
      <c r="S74" s="2"/>
      <c r="T74" s="2"/>
      <c r="U74" s="2"/>
      <c r="V74" s="2"/>
      <c r="W74" s="2"/>
      <c r="X74" s="2"/>
      <c r="Y74" s="1"/>
      <c r="Z74" s="1"/>
      <c r="AA74" s="17" t="str">
        <f t="shared" si="21"/>
        <v/>
      </c>
      <c r="AB74" s="1"/>
      <c r="AC74" s="1"/>
      <c r="AD74" s="17" t="str">
        <f t="shared" si="22"/>
        <v/>
      </c>
      <c r="AE74" s="1"/>
      <c r="AF74" s="1"/>
      <c r="AG74" s="17" t="str">
        <f t="shared" si="23"/>
        <v/>
      </c>
      <c r="AH74" s="1"/>
      <c r="AI74" s="1"/>
      <c r="AJ74" s="17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3:70" ht="15" thickBot="1" x14ac:dyDescent="0.35">
      <c r="C75" s="2"/>
      <c r="D75" s="60"/>
      <c r="E75" s="17" t="str">
        <f t="shared" ref="E75:E138" si="24">IF(LEFT(D75,1)="1",123,"")</f>
        <v/>
      </c>
      <c r="F75" s="2"/>
      <c r="G75" s="60"/>
      <c r="H75" s="17" t="str">
        <f t="shared" si="19"/>
        <v/>
      </c>
      <c r="I75" s="2"/>
      <c r="J75" s="60"/>
      <c r="K75" s="17" t="str">
        <f t="shared" si="20"/>
        <v/>
      </c>
      <c r="L75" s="1"/>
      <c r="M75" s="1"/>
      <c r="N75" s="17" t="str">
        <f t="shared" si="17"/>
        <v/>
      </c>
      <c r="O75" s="1"/>
      <c r="P75" s="1"/>
      <c r="Q75" s="17" t="str">
        <f t="shared" si="18"/>
        <v/>
      </c>
      <c r="R75" s="2"/>
      <c r="S75" s="2"/>
      <c r="T75" s="2"/>
      <c r="U75" s="2"/>
      <c r="V75" s="2"/>
      <c r="W75" s="2"/>
      <c r="X75" s="2"/>
      <c r="Y75" s="1"/>
      <c r="Z75" s="1"/>
      <c r="AA75" s="17" t="str">
        <f t="shared" si="21"/>
        <v/>
      </c>
      <c r="AB75" s="1"/>
      <c r="AC75" s="1"/>
      <c r="AD75" s="17" t="str">
        <f t="shared" si="22"/>
        <v/>
      </c>
      <c r="AE75" s="1"/>
      <c r="AF75" s="1"/>
      <c r="AG75" s="17" t="str">
        <f t="shared" si="23"/>
        <v/>
      </c>
      <c r="AH75" s="1"/>
      <c r="AI75" s="1"/>
      <c r="AJ75" s="17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3:70" ht="15" thickBot="1" x14ac:dyDescent="0.35">
      <c r="C76" s="2"/>
      <c r="D76" s="60"/>
      <c r="E76" s="17" t="str">
        <f t="shared" si="24"/>
        <v/>
      </c>
      <c r="F76" s="2"/>
      <c r="G76" s="60"/>
      <c r="H76" s="17" t="str">
        <f t="shared" si="19"/>
        <v/>
      </c>
      <c r="I76" s="2"/>
      <c r="J76" s="60"/>
      <c r="K76" s="17" t="str">
        <f t="shared" si="20"/>
        <v/>
      </c>
      <c r="L76" s="1"/>
      <c r="M76" s="1"/>
      <c r="N76" s="17" t="str">
        <f t="shared" si="17"/>
        <v/>
      </c>
      <c r="O76" s="1"/>
      <c r="P76" s="1"/>
      <c r="Q76" s="17" t="str">
        <f t="shared" si="18"/>
        <v/>
      </c>
      <c r="R76" s="2"/>
      <c r="S76" s="2"/>
      <c r="T76" s="2"/>
      <c r="U76" s="2"/>
      <c r="V76" s="2"/>
      <c r="W76" s="2"/>
      <c r="X76" s="2"/>
      <c r="Y76" s="1"/>
      <c r="Z76" s="1"/>
      <c r="AA76" s="17" t="str">
        <f t="shared" si="21"/>
        <v/>
      </c>
      <c r="AB76" s="1"/>
      <c r="AC76" s="1"/>
      <c r="AD76" s="17" t="str">
        <f t="shared" si="22"/>
        <v/>
      </c>
      <c r="AE76" s="1"/>
      <c r="AF76" s="1"/>
      <c r="AG76" s="17" t="str">
        <f t="shared" si="23"/>
        <v/>
      </c>
      <c r="AH76" s="1"/>
      <c r="AI76" s="1"/>
      <c r="AJ76" s="17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3:70" ht="15" thickBot="1" x14ac:dyDescent="0.35">
      <c r="C77" s="2"/>
      <c r="D77" s="60"/>
      <c r="E77" s="17" t="str">
        <f t="shared" si="24"/>
        <v/>
      </c>
      <c r="F77" s="2"/>
      <c r="G77" s="60"/>
      <c r="H77" s="17" t="str">
        <f t="shared" si="19"/>
        <v/>
      </c>
      <c r="I77" s="2"/>
      <c r="J77" s="60"/>
      <c r="K77" s="17" t="str">
        <f t="shared" si="20"/>
        <v/>
      </c>
      <c r="L77" s="1"/>
      <c r="M77" s="1"/>
      <c r="N77" s="17" t="str">
        <f t="shared" si="17"/>
        <v/>
      </c>
      <c r="O77" s="1"/>
      <c r="P77" s="1"/>
      <c r="Q77" s="17" t="str">
        <f t="shared" si="18"/>
        <v/>
      </c>
      <c r="R77" s="2"/>
      <c r="S77" s="2"/>
      <c r="T77" s="2"/>
      <c r="U77" s="2"/>
      <c r="V77" s="2"/>
      <c r="W77" s="2"/>
      <c r="X77" s="2"/>
      <c r="Y77" s="1"/>
      <c r="Z77" s="1"/>
      <c r="AA77" s="17" t="str">
        <f t="shared" si="21"/>
        <v/>
      </c>
      <c r="AB77" s="1"/>
      <c r="AC77" s="1"/>
      <c r="AD77" s="17" t="str">
        <f t="shared" si="22"/>
        <v/>
      </c>
      <c r="AE77" s="1"/>
      <c r="AF77" s="1"/>
      <c r="AG77" s="17" t="str">
        <f t="shared" si="23"/>
        <v/>
      </c>
      <c r="AH77" s="1"/>
      <c r="AI77" s="1"/>
      <c r="AJ77" s="17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3:70" ht="15" thickBot="1" x14ac:dyDescent="0.35">
      <c r="C78" s="2"/>
      <c r="D78" s="60"/>
      <c r="E78" s="17" t="str">
        <f t="shared" si="24"/>
        <v/>
      </c>
      <c r="F78" s="2"/>
      <c r="G78" s="60"/>
      <c r="H78" s="17" t="str">
        <f t="shared" si="19"/>
        <v/>
      </c>
      <c r="I78" s="2"/>
      <c r="J78" s="60"/>
      <c r="K78" s="17" t="str">
        <f t="shared" si="20"/>
        <v/>
      </c>
      <c r="L78" s="1"/>
      <c r="M78" s="1"/>
      <c r="N78" s="17" t="str">
        <f t="shared" si="17"/>
        <v/>
      </c>
      <c r="O78" s="1"/>
      <c r="P78" s="1"/>
      <c r="Q78" s="17" t="str">
        <f t="shared" si="18"/>
        <v/>
      </c>
      <c r="R78" s="2"/>
      <c r="S78" s="2"/>
      <c r="T78" s="2"/>
      <c r="U78" s="2"/>
      <c r="V78" s="2"/>
      <c r="W78" s="2"/>
      <c r="X78" s="2"/>
      <c r="Y78" s="1"/>
      <c r="Z78" s="1"/>
      <c r="AA78" s="17" t="str">
        <f t="shared" si="21"/>
        <v/>
      </c>
      <c r="AB78" s="1"/>
      <c r="AC78" s="1"/>
      <c r="AD78" s="17" t="str">
        <f t="shared" si="22"/>
        <v/>
      </c>
      <c r="AE78" s="1"/>
      <c r="AF78" s="1"/>
      <c r="AG78" s="17" t="str">
        <f t="shared" si="23"/>
        <v/>
      </c>
      <c r="AH78" s="1"/>
      <c r="AI78" s="1"/>
      <c r="AJ78" s="17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3:70" ht="15" thickBot="1" x14ac:dyDescent="0.35">
      <c r="C79" s="2"/>
      <c r="D79" s="60"/>
      <c r="E79" s="17" t="str">
        <f t="shared" si="24"/>
        <v/>
      </c>
      <c r="F79" s="2"/>
      <c r="G79" s="60"/>
      <c r="H79" s="17" t="str">
        <f t="shared" si="19"/>
        <v/>
      </c>
      <c r="I79" s="2"/>
      <c r="J79" s="60"/>
      <c r="K79" s="17" t="str">
        <f t="shared" si="20"/>
        <v/>
      </c>
      <c r="L79" s="1"/>
      <c r="M79" s="1"/>
      <c r="N79" s="17" t="str">
        <f t="shared" si="17"/>
        <v/>
      </c>
      <c r="O79" s="1"/>
      <c r="P79" s="1"/>
      <c r="Q79" s="17" t="str">
        <f t="shared" si="18"/>
        <v/>
      </c>
      <c r="R79" s="2"/>
      <c r="S79" s="2"/>
      <c r="T79" s="2"/>
      <c r="U79" s="2"/>
      <c r="V79" s="2"/>
      <c r="W79" s="2"/>
      <c r="X79" s="2"/>
      <c r="Y79" s="1"/>
      <c r="Z79" s="1"/>
      <c r="AA79" s="17" t="str">
        <f t="shared" si="21"/>
        <v/>
      </c>
      <c r="AB79" s="1"/>
      <c r="AC79" s="1"/>
      <c r="AD79" s="17" t="str">
        <f t="shared" si="22"/>
        <v/>
      </c>
      <c r="AE79" s="1"/>
      <c r="AF79" s="1"/>
      <c r="AG79" s="17" t="str">
        <f t="shared" si="23"/>
        <v/>
      </c>
      <c r="AH79" s="1"/>
      <c r="AI79" s="1"/>
      <c r="AJ79" s="17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3:70" ht="15" thickBot="1" x14ac:dyDescent="0.35">
      <c r="C80" s="2"/>
      <c r="D80" s="60"/>
      <c r="E80" s="17" t="str">
        <f t="shared" si="24"/>
        <v/>
      </c>
      <c r="F80" s="2"/>
      <c r="G80" s="60"/>
      <c r="H80" s="17" t="str">
        <f t="shared" si="19"/>
        <v/>
      </c>
      <c r="I80" s="2"/>
      <c r="J80" s="60"/>
      <c r="K80" s="17" t="str">
        <f t="shared" si="20"/>
        <v/>
      </c>
      <c r="L80" s="1"/>
      <c r="M80" s="1"/>
      <c r="N80" s="17" t="str">
        <f t="shared" si="17"/>
        <v/>
      </c>
      <c r="O80" s="1"/>
      <c r="P80" s="1"/>
      <c r="Q80" s="17" t="str">
        <f t="shared" si="18"/>
        <v/>
      </c>
      <c r="R80" s="2"/>
      <c r="S80" s="2"/>
      <c r="T80" s="2"/>
      <c r="U80" s="2"/>
      <c r="V80" s="2"/>
      <c r="W80" s="2"/>
      <c r="X80" s="2"/>
      <c r="Y80" s="1"/>
      <c r="Z80" s="1"/>
      <c r="AA80" s="17" t="str">
        <f t="shared" si="21"/>
        <v/>
      </c>
      <c r="AB80" s="1"/>
      <c r="AC80" s="1"/>
      <c r="AD80" s="17" t="str">
        <f t="shared" si="22"/>
        <v/>
      </c>
      <c r="AE80" s="1"/>
      <c r="AF80" s="1"/>
      <c r="AG80" s="17" t="str">
        <f t="shared" si="23"/>
        <v/>
      </c>
      <c r="AH80" s="1"/>
      <c r="AI80" s="1"/>
      <c r="AJ80" s="17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3:70" ht="15" thickBot="1" x14ac:dyDescent="0.35">
      <c r="C81" s="2"/>
      <c r="D81" s="60"/>
      <c r="E81" s="17" t="str">
        <f t="shared" si="24"/>
        <v/>
      </c>
      <c r="F81" s="2"/>
      <c r="G81" s="60"/>
      <c r="H81" s="17" t="str">
        <f t="shared" si="19"/>
        <v/>
      </c>
      <c r="I81" s="2"/>
      <c r="J81" s="60"/>
      <c r="K81" s="17" t="str">
        <f t="shared" si="20"/>
        <v/>
      </c>
      <c r="L81" s="1"/>
      <c r="M81" s="1"/>
      <c r="N81" s="17" t="str">
        <f t="shared" si="17"/>
        <v/>
      </c>
      <c r="O81" s="1"/>
      <c r="P81" s="1"/>
      <c r="Q81" s="17" t="str">
        <f t="shared" si="18"/>
        <v/>
      </c>
      <c r="R81" s="2"/>
      <c r="S81" s="2"/>
      <c r="T81" s="2"/>
      <c r="U81" s="2"/>
      <c r="V81" s="2"/>
      <c r="W81" s="2"/>
      <c r="X81" s="2"/>
      <c r="Y81" s="1"/>
      <c r="Z81" s="1"/>
      <c r="AA81" s="17" t="str">
        <f t="shared" si="21"/>
        <v/>
      </c>
      <c r="AB81" s="1"/>
      <c r="AC81" s="1"/>
      <c r="AD81" s="17" t="str">
        <f t="shared" si="22"/>
        <v/>
      </c>
      <c r="AE81" s="1"/>
      <c r="AF81" s="1"/>
      <c r="AG81" s="17" t="str">
        <f t="shared" si="23"/>
        <v/>
      </c>
      <c r="AH81" s="1"/>
      <c r="AI81" s="1"/>
      <c r="AJ81" s="17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3:70" ht="15" thickBot="1" x14ac:dyDescent="0.35">
      <c r="C82" s="2"/>
      <c r="D82" s="60"/>
      <c r="E82" s="17" t="str">
        <f t="shared" si="24"/>
        <v/>
      </c>
      <c r="F82" s="2"/>
      <c r="G82" s="60"/>
      <c r="H82" s="17" t="str">
        <f t="shared" si="19"/>
        <v/>
      </c>
      <c r="I82" s="2"/>
      <c r="J82" s="60"/>
      <c r="K82" s="17" t="str">
        <f t="shared" si="20"/>
        <v/>
      </c>
      <c r="L82" s="1"/>
      <c r="M82" s="1"/>
      <c r="N82" s="17" t="str">
        <f t="shared" si="17"/>
        <v/>
      </c>
      <c r="O82" s="1"/>
      <c r="P82" s="1"/>
      <c r="Q82" s="17" t="str">
        <f t="shared" si="18"/>
        <v/>
      </c>
      <c r="R82" s="2"/>
      <c r="S82" s="2"/>
      <c r="T82" s="2"/>
      <c r="U82" s="2"/>
      <c r="V82" s="2"/>
      <c r="W82" s="2"/>
      <c r="X82" s="2"/>
      <c r="Y82" s="1"/>
      <c r="Z82" s="1"/>
      <c r="AA82" s="17" t="str">
        <f t="shared" si="21"/>
        <v/>
      </c>
      <c r="AB82" s="1"/>
      <c r="AC82" s="1"/>
      <c r="AD82" s="17" t="str">
        <f t="shared" si="22"/>
        <v/>
      </c>
      <c r="AE82" s="1"/>
      <c r="AF82" s="1"/>
      <c r="AG82" s="17" t="str">
        <f t="shared" si="23"/>
        <v/>
      </c>
      <c r="AH82" s="1"/>
      <c r="AI82" s="1"/>
      <c r="AJ82" s="17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3:70" ht="15" thickBot="1" x14ac:dyDescent="0.35">
      <c r="C83" s="2"/>
      <c r="D83" s="60"/>
      <c r="E83" s="17" t="str">
        <f t="shared" si="24"/>
        <v/>
      </c>
      <c r="F83" s="2"/>
      <c r="G83" s="60"/>
      <c r="H83" s="17" t="str">
        <f t="shared" si="19"/>
        <v/>
      </c>
      <c r="I83" s="2"/>
      <c r="J83" s="60"/>
      <c r="K83" s="17" t="str">
        <f t="shared" si="20"/>
        <v/>
      </c>
      <c r="L83" s="1"/>
      <c r="M83" s="1"/>
      <c r="N83" s="17" t="str">
        <f t="shared" si="17"/>
        <v/>
      </c>
      <c r="O83" s="1"/>
      <c r="P83" s="1"/>
      <c r="Q83" s="17" t="str">
        <f t="shared" si="18"/>
        <v/>
      </c>
      <c r="R83" s="2"/>
      <c r="S83" s="2"/>
      <c r="T83" s="2"/>
      <c r="U83" s="2"/>
      <c r="V83" s="2"/>
      <c r="W83" s="2"/>
      <c r="X83" s="2"/>
      <c r="Y83" s="1"/>
      <c r="Z83" s="1"/>
      <c r="AA83" s="17" t="str">
        <f t="shared" si="21"/>
        <v/>
      </c>
      <c r="AB83" s="1"/>
      <c r="AC83" s="1"/>
      <c r="AD83" s="17" t="str">
        <f t="shared" si="22"/>
        <v/>
      </c>
      <c r="AE83" s="1"/>
      <c r="AF83" s="1"/>
      <c r="AG83" s="17" t="str">
        <f t="shared" si="23"/>
        <v/>
      </c>
      <c r="AH83" s="1"/>
      <c r="AI83" s="1"/>
      <c r="AJ83" s="17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3:70" ht="15" thickBot="1" x14ac:dyDescent="0.35">
      <c r="C84" s="2"/>
      <c r="D84" s="60"/>
      <c r="E84" s="17" t="str">
        <f t="shared" si="24"/>
        <v/>
      </c>
      <c r="F84" s="2"/>
      <c r="G84" s="60"/>
      <c r="H84" s="17" t="str">
        <f t="shared" si="19"/>
        <v/>
      </c>
      <c r="I84" s="2"/>
      <c r="J84" s="60"/>
      <c r="K84" s="17" t="str">
        <f t="shared" si="20"/>
        <v/>
      </c>
      <c r="L84" s="1"/>
      <c r="M84" s="1"/>
      <c r="N84" s="17" t="str">
        <f t="shared" si="17"/>
        <v/>
      </c>
      <c r="O84" s="1"/>
      <c r="P84" s="1"/>
      <c r="Q84" s="17" t="str">
        <f t="shared" si="18"/>
        <v/>
      </c>
      <c r="R84" s="2"/>
      <c r="S84" s="2"/>
      <c r="T84" s="2"/>
      <c r="U84" s="2"/>
      <c r="V84" s="2"/>
      <c r="W84" s="2"/>
      <c r="X84" s="2"/>
      <c r="Y84" s="1"/>
      <c r="Z84" s="1"/>
      <c r="AA84" s="17" t="str">
        <f t="shared" si="21"/>
        <v/>
      </c>
      <c r="AB84" s="1"/>
      <c r="AC84" s="1"/>
      <c r="AD84" s="17" t="str">
        <f t="shared" si="22"/>
        <v/>
      </c>
      <c r="AE84" s="1"/>
      <c r="AF84" s="1"/>
      <c r="AG84" s="17" t="str">
        <f t="shared" si="23"/>
        <v/>
      </c>
      <c r="AH84" s="1"/>
      <c r="AI84" s="1"/>
      <c r="AJ84" s="17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3:70" ht="15" thickBot="1" x14ac:dyDescent="0.35">
      <c r="C85" s="2"/>
      <c r="D85" s="60"/>
      <c r="E85" s="17" t="str">
        <f t="shared" si="24"/>
        <v/>
      </c>
      <c r="F85" s="2"/>
      <c r="G85" s="60"/>
      <c r="H85" s="17" t="str">
        <f t="shared" si="19"/>
        <v/>
      </c>
      <c r="I85" s="2"/>
      <c r="J85" s="60"/>
      <c r="K85" s="17" t="str">
        <f t="shared" si="20"/>
        <v/>
      </c>
      <c r="L85" s="1"/>
      <c r="M85" s="1"/>
      <c r="N85" s="17" t="str">
        <f t="shared" si="17"/>
        <v/>
      </c>
      <c r="O85" s="1"/>
      <c r="P85" s="1"/>
      <c r="Q85" s="17" t="str">
        <f t="shared" si="18"/>
        <v/>
      </c>
      <c r="R85" s="2"/>
      <c r="S85" s="2"/>
      <c r="T85" s="2"/>
      <c r="U85" s="2"/>
      <c r="V85" s="2"/>
      <c r="W85" s="2"/>
      <c r="X85" s="2"/>
      <c r="Y85" s="1"/>
      <c r="Z85" s="1"/>
      <c r="AA85" s="17" t="str">
        <f t="shared" si="21"/>
        <v/>
      </c>
      <c r="AB85" s="1"/>
      <c r="AC85" s="1"/>
      <c r="AD85" s="17" t="str">
        <f t="shared" si="22"/>
        <v/>
      </c>
      <c r="AE85" s="1"/>
      <c r="AF85" s="1"/>
      <c r="AG85" s="17" t="str">
        <f t="shared" si="23"/>
        <v/>
      </c>
      <c r="AH85" s="1"/>
      <c r="AI85" s="1"/>
      <c r="AJ85" s="17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3:70" ht="15" thickBot="1" x14ac:dyDescent="0.35">
      <c r="C86" s="2"/>
      <c r="D86" s="60"/>
      <c r="E86" s="17" t="str">
        <f t="shared" si="24"/>
        <v/>
      </c>
      <c r="F86" s="2"/>
      <c r="G86" s="60"/>
      <c r="H86" s="17" t="str">
        <f t="shared" si="19"/>
        <v/>
      </c>
      <c r="I86" s="2"/>
      <c r="J86" s="60"/>
      <c r="K86" s="17" t="str">
        <f t="shared" si="20"/>
        <v/>
      </c>
      <c r="L86" s="1"/>
      <c r="M86" s="1"/>
      <c r="N86" s="17" t="str">
        <f t="shared" si="17"/>
        <v/>
      </c>
      <c r="O86" s="1"/>
      <c r="P86" s="1"/>
      <c r="Q86" s="17" t="str">
        <f t="shared" si="18"/>
        <v/>
      </c>
      <c r="R86" s="2"/>
      <c r="S86" s="2"/>
      <c r="T86" s="2"/>
      <c r="U86" s="2"/>
      <c r="V86" s="2"/>
      <c r="W86" s="2"/>
      <c r="X86" s="2"/>
      <c r="Y86" s="1"/>
      <c r="Z86" s="1"/>
      <c r="AA86" s="17" t="str">
        <f t="shared" si="21"/>
        <v/>
      </c>
      <c r="AB86" s="1"/>
      <c r="AC86" s="1"/>
      <c r="AD86" s="17" t="str">
        <f t="shared" si="22"/>
        <v/>
      </c>
      <c r="AE86" s="1"/>
      <c r="AF86" s="1"/>
      <c r="AG86" s="17" t="str">
        <f t="shared" si="23"/>
        <v/>
      </c>
      <c r="AH86" s="1"/>
      <c r="AI86" s="1"/>
      <c r="AJ86" s="17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3:70" ht="15" thickBot="1" x14ac:dyDescent="0.35">
      <c r="C87" s="2"/>
      <c r="D87" s="60"/>
      <c r="E87" s="17" t="str">
        <f t="shared" si="24"/>
        <v/>
      </c>
      <c r="F87" s="2"/>
      <c r="G87" s="60"/>
      <c r="H87" s="17" t="str">
        <f t="shared" si="19"/>
        <v/>
      </c>
      <c r="I87" s="2"/>
      <c r="J87" s="60"/>
      <c r="K87" s="17" t="str">
        <f t="shared" si="20"/>
        <v/>
      </c>
      <c r="L87" s="1"/>
      <c r="M87" s="1"/>
      <c r="N87" s="17" t="str">
        <f t="shared" si="17"/>
        <v/>
      </c>
      <c r="O87" s="1"/>
      <c r="P87" s="1"/>
      <c r="Q87" s="17" t="str">
        <f t="shared" si="18"/>
        <v/>
      </c>
      <c r="R87" s="2"/>
      <c r="S87" s="2"/>
      <c r="T87" s="2"/>
      <c r="U87" s="2"/>
      <c r="V87" s="2"/>
      <c r="W87" s="2"/>
      <c r="X87" s="2"/>
      <c r="Y87" s="1"/>
      <c r="Z87" s="1"/>
      <c r="AA87" s="17" t="str">
        <f t="shared" si="21"/>
        <v/>
      </c>
      <c r="AB87" s="1"/>
      <c r="AC87" s="1"/>
      <c r="AD87" s="17" t="str">
        <f t="shared" si="22"/>
        <v/>
      </c>
      <c r="AE87" s="1"/>
      <c r="AF87" s="1"/>
      <c r="AG87" s="17" t="str">
        <f t="shared" si="23"/>
        <v/>
      </c>
      <c r="AH87" s="1"/>
      <c r="AI87" s="1"/>
      <c r="AJ87" s="17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3:70" ht="15" thickBot="1" x14ac:dyDescent="0.35">
      <c r="C88" s="2"/>
      <c r="D88" s="60"/>
      <c r="E88" s="17" t="str">
        <f t="shared" si="24"/>
        <v/>
      </c>
      <c r="F88" s="2"/>
      <c r="G88" s="60"/>
      <c r="H88" s="17" t="str">
        <f t="shared" si="19"/>
        <v/>
      </c>
      <c r="I88" s="2"/>
      <c r="J88" s="60"/>
      <c r="K88" s="17" t="str">
        <f t="shared" si="20"/>
        <v/>
      </c>
      <c r="L88" s="1"/>
      <c r="M88" s="1"/>
      <c r="N88" s="17" t="str">
        <f t="shared" si="17"/>
        <v/>
      </c>
      <c r="O88" s="1"/>
      <c r="P88" s="1"/>
      <c r="Q88" s="17" t="str">
        <f t="shared" si="18"/>
        <v/>
      </c>
      <c r="R88" s="2"/>
      <c r="S88" s="2"/>
      <c r="T88" s="2"/>
      <c r="U88" s="2"/>
      <c r="V88" s="2"/>
      <c r="W88" s="2"/>
      <c r="X88" s="2"/>
      <c r="Y88" s="1"/>
      <c r="Z88" s="1"/>
      <c r="AA88" s="17" t="str">
        <f t="shared" si="21"/>
        <v/>
      </c>
      <c r="AB88" s="1"/>
      <c r="AC88" s="1"/>
      <c r="AD88" s="17" t="str">
        <f t="shared" si="22"/>
        <v/>
      </c>
      <c r="AE88" s="1"/>
      <c r="AF88" s="1"/>
      <c r="AG88" s="17" t="str">
        <f t="shared" si="23"/>
        <v/>
      </c>
      <c r="AH88" s="1"/>
      <c r="AI88" s="1"/>
      <c r="AJ88" s="17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3:70" ht="15" thickBot="1" x14ac:dyDescent="0.35">
      <c r="C89" s="2"/>
      <c r="D89" s="60"/>
      <c r="E89" s="17" t="str">
        <f t="shared" si="24"/>
        <v/>
      </c>
      <c r="F89" s="2"/>
      <c r="G89" s="60"/>
      <c r="H89" s="17" t="str">
        <f t="shared" si="19"/>
        <v/>
      </c>
      <c r="I89" s="2"/>
      <c r="J89" s="60"/>
      <c r="K89" s="17" t="str">
        <f t="shared" si="20"/>
        <v/>
      </c>
      <c r="L89" s="1"/>
      <c r="M89" s="1"/>
      <c r="N89" s="17" t="str">
        <f t="shared" si="17"/>
        <v/>
      </c>
      <c r="O89" s="1"/>
      <c r="P89" s="1"/>
      <c r="Q89" s="17" t="str">
        <f t="shared" si="18"/>
        <v/>
      </c>
      <c r="R89" s="2"/>
      <c r="S89" s="2"/>
      <c r="T89" s="2"/>
      <c r="U89" s="2"/>
      <c r="V89" s="2"/>
      <c r="W89" s="2"/>
      <c r="X89" s="2"/>
      <c r="Y89" s="1"/>
      <c r="Z89" s="1"/>
      <c r="AA89" s="17" t="str">
        <f t="shared" si="21"/>
        <v/>
      </c>
      <c r="AB89" s="1"/>
      <c r="AC89" s="1"/>
      <c r="AD89" s="17" t="str">
        <f t="shared" si="22"/>
        <v/>
      </c>
      <c r="AE89" s="1"/>
      <c r="AF89" s="1"/>
      <c r="AG89" s="17" t="str">
        <f t="shared" si="23"/>
        <v/>
      </c>
      <c r="AH89" s="1"/>
      <c r="AI89" s="1"/>
      <c r="AJ89" s="17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3:70" ht="15" thickBot="1" x14ac:dyDescent="0.35">
      <c r="C90" s="2"/>
      <c r="D90" s="60"/>
      <c r="E90" s="17" t="str">
        <f t="shared" si="24"/>
        <v/>
      </c>
      <c r="F90" s="2"/>
      <c r="G90" s="60"/>
      <c r="H90" s="17" t="str">
        <f t="shared" si="19"/>
        <v/>
      </c>
      <c r="I90" s="2"/>
      <c r="J90" s="60"/>
      <c r="K90" s="17" t="str">
        <f t="shared" si="20"/>
        <v/>
      </c>
      <c r="L90" s="1"/>
      <c r="M90" s="1"/>
      <c r="N90" s="17" t="str">
        <f t="shared" si="17"/>
        <v/>
      </c>
      <c r="O90" s="1"/>
      <c r="P90" s="1"/>
      <c r="Q90" s="17" t="str">
        <f t="shared" si="18"/>
        <v/>
      </c>
      <c r="R90" s="2"/>
      <c r="S90" s="2"/>
      <c r="T90" s="2"/>
      <c r="U90" s="2"/>
      <c r="V90" s="2"/>
      <c r="W90" s="2"/>
      <c r="X90" s="2"/>
      <c r="Y90" s="1"/>
      <c r="Z90" s="1"/>
      <c r="AA90" s="17" t="str">
        <f t="shared" si="21"/>
        <v/>
      </c>
      <c r="AB90" s="1"/>
      <c r="AC90" s="1"/>
      <c r="AD90" s="17" t="str">
        <f t="shared" si="22"/>
        <v/>
      </c>
      <c r="AE90" s="1"/>
      <c r="AF90" s="1"/>
      <c r="AG90" s="17" t="str">
        <f t="shared" si="23"/>
        <v/>
      </c>
      <c r="AH90" s="1"/>
      <c r="AI90" s="1"/>
      <c r="AJ90" s="17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3:70" ht="15" thickBot="1" x14ac:dyDescent="0.35">
      <c r="C91" s="2"/>
      <c r="D91" s="60"/>
      <c r="E91" s="17" t="str">
        <f t="shared" si="24"/>
        <v/>
      </c>
      <c r="F91" s="2"/>
      <c r="G91" s="60"/>
      <c r="H91" s="17" t="str">
        <f t="shared" si="19"/>
        <v/>
      </c>
      <c r="I91" s="2"/>
      <c r="J91" s="60"/>
      <c r="K91" s="17" t="str">
        <f t="shared" si="20"/>
        <v/>
      </c>
      <c r="L91" s="1"/>
      <c r="M91" s="1"/>
      <c r="N91" s="17" t="str">
        <f t="shared" si="17"/>
        <v/>
      </c>
      <c r="O91" s="1"/>
      <c r="P91" s="1"/>
      <c r="Q91" s="17" t="str">
        <f t="shared" si="18"/>
        <v/>
      </c>
      <c r="R91" s="2"/>
      <c r="S91" s="2"/>
      <c r="T91" s="2"/>
      <c r="U91" s="2"/>
      <c r="V91" s="2"/>
      <c r="W91" s="2"/>
      <c r="X91" s="2"/>
      <c r="Y91" s="1"/>
      <c r="Z91" s="1"/>
      <c r="AA91" s="17" t="str">
        <f t="shared" si="21"/>
        <v/>
      </c>
      <c r="AB91" s="1"/>
      <c r="AC91" s="1"/>
      <c r="AD91" s="17" t="str">
        <f t="shared" si="22"/>
        <v/>
      </c>
      <c r="AE91" s="1"/>
      <c r="AF91" s="1"/>
      <c r="AG91" s="17" t="str">
        <f t="shared" si="23"/>
        <v/>
      </c>
      <c r="AH91" s="1"/>
      <c r="AI91" s="1"/>
      <c r="AJ91" s="17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3:70" ht="15" thickBot="1" x14ac:dyDescent="0.35">
      <c r="C92" s="2"/>
      <c r="D92" s="60"/>
      <c r="E92" s="17" t="str">
        <f t="shared" si="24"/>
        <v/>
      </c>
      <c r="F92" s="2"/>
      <c r="G92" s="60"/>
      <c r="H92" s="17" t="str">
        <f t="shared" si="19"/>
        <v/>
      </c>
      <c r="I92" s="2"/>
      <c r="J92" s="60"/>
      <c r="K92" s="17" t="str">
        <f t="shared" si="20"/>
        <v/>
      </c>
      <c r="L92" s="1"/>
      <c r="M92" s="1"/>
      <c r="N92" s="17" t="str">
        <f t="shared" si="17"/>
        <v/>
      </c>
      <c r="O92" s="1"/>
      <c r="P92" s="1"/>
      <c r="Q92" s="17" t="str">
        <f t="shared" si="18"/>
        <v/>
      </c>
      <c r="R92" s="2"/>
      <c r="S92" s="2"/>
      <c r="T92" s="2"/>
      <c r="U92" s="2"/>
      <c r="V92" s="2"/>
      <c r="W92" s="2"/>
      <c r="X92" s="2"/>
      <c r="Y92" s="1"/>
      <c r="Z92" s="1"/>
      <c r="AA92" s="17" t="str">
        <f t="shared" si="21"/>
        <v/>
      </c>
      <c r="AB92" s="1"/>
      <c r="AC92" s="1"/>
      <c r="AD92" s="17" t="str">
        <f t="shared" si="22"/>
        <v/>
      </c>
      <c r="AE92" s="1"/>
      <c r="AF92" s="1"/>
      <c r="AG92" s="17" t="str">
        <f t="shared" si="23"/>
        <v/>
      </c>
      <c r="AH92" s="1"/>
      <c r="AI92" s="1"/>
      <c r="AJ92" s="17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3:70" ht="15" thickBot="1" x14ac:dyDescent="0.35">
      <c r="C93" s="2"/>
      <c r="D93" s="60"/>
      <c r="E93" s="17" t="str">
        <f t="shared" si="24"/>
        <v/>
      </c>
      <c r="F93" s="2"/>
      <c r="G93" s="60"/>
      <c r="H93" s="17" t="str">
        <f t="shared" si="19"/>
        <v/>
      </c>
      <c r="I93" s="2"/>
      <c r="J93" s="60"/>
      <c r="K93" s="17" t="str">
        <f t="shared" si="20"/>
        <v/>
      </c>
      <c r="L93" s="1"/>
      <c r="M93" s="1"/>
      <c r="N93" s="17" t="str">
        <f t="shared" si="17"/>
        <v/>
      </c>
      <c r="O93" s="1"/>
      <c r="P93" s="1"/>
      <c r="Q93" s="17" t="str">
        <f t="shared" si="18"/>
        <v/>
      </c>
      <c r="R93" s="2"/>
      <c r="S93" s="2"/>
      <c r="T93" s="2"/>
      <c r="U93" s="2"/>
      <c r="V93" s="2"/>
      <c r="W93" s="2"/>
      <c r="X93" s="2"/>
      <c r="Y93" s="1"/>
      <c r="Z93" s="1"/>
      <c r="AA93" s="17" t="str">
        <f t="shared" si="21"/>
        <v/>
      </c>
      <c r="AB93" s="1"/>
      <c r="AC93" s="1"/>
      <c r="AD93" s="17" t="str">
        <f t="shared" si="22"/>
        <v/>
      </c>
      <c r="AE93" s="1"/>
      <c r="AF93" s="1"/>
      <c r="AG93" s="17" t="str">
        <f t="shared" si="23"/>
        <v/>
      </c>
      <c r="AH93" s="1"/>
      <c r="AI93" s="1"/>
      <c r="AJ93" s="17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3:70" ht="15" thickBot="1" x14ac:dyDescent="0.35">
      <c r="C94" s="2"/>
      <c r="D94" s="60"/>
      <c r="E94" s="17" t="str">
        <f t="shared" si="24"/>
        <v/>
      </c>
      <c r="F94" s="2"/>
      <c r="G94" s="60"/>
      <c r="H94" s="17" t="str">
        <f t="shared" si="19"/>
        <v/>
      </c>
      <c r="I94" s="2"/>
      <c r="J94" s="60"/>
      <c r="K94" s="17" t="str">
        <f t="shared" si="20"/>
        <v/>
      </c>
      <c r="L94" s="1"/>
      <c r="M94" s="1"/>
      <c r="N94" s="17" t="str">
        <f t="shared" si="17"/>
        <v/>
      </c>
      <c r="O94" s="1"/>
      <c r="P94" s="1"/>
      <c r="Q94" s="17" t="str">
        <f t="shared" si="18"/>
        <v/>
      </c>
      <c r="R94" s="2"/>
      <c r="S94" s="2"/>
      <c r="T94" s="2"/>
      <c r="U94" s="2"/>
      <c r="V94" s="2"/>
      <c r="W94" s="2"/>
      <c r="X94" s="2"/>
      <c r="Y94" s="1"/>
      <c r="Z94" s="1"/>
      <c r="AA94" s="17" t="str">
        <f t="shared" si="21"/>
        <v/>
      </c>
      <c r="AB94" s="1"/>
      <c r="AC94" s="1"/>
      <c r="AD94" s="17" t="str">
        <f t="shared" si="22"/>
        <v/>
      </c>
      <c r="AE94" s="1"/>
      <c r="AF94" s="1"/>
      <c r="AG94" s="17" t="str">
        <f t="shared" si="23"/>
        <v/>
      </c>
      <c r="AH94" s="1"/>
      <c r="AI94" s="1"/>
      <c r="AJ94" s="17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3:70" ht="15" thickBot="1" x14ac:dyDescent="0.35">
      <c r="C95" s="2"/>
      <c r="D95" s="60"/>
      <c r="E95" s="17" t="str">
        <f t="shared" si="24"/>
        <v/>
      </c>
      <c r="F95" s="2"/>
      <c r="G95" s="60"/>
      <c r="H95" s="17" t="str">
        <f t="shared" si="19"/>
        <v/>
      </c>
      <c r="I95" s="2"/>
      <c r="J95" s="60"/>
      <c r="K95" s="17" t="str">
        <f t="shared" si="20"/>
        <v/>
      </c>
      <c r="L95" s="1"/>
      <c r="M95" s="1"/>
      <c r="N95" s="17" t="str">
        <f t="shared" si="17"/>
        <v/>
      </c>
      <c r="O95" s="1"/>
      <c r="P95" s="1"/>
      <c r="Q95" s="17" t="str">
        <f t="shared" si="18"/>
        <v/>
      </c>
      <c r="R95" s="2"/>
      <c r="S95" s="2"/>
      <c r="T95" s="2"/>
      <c r="U95" s="2"/>
      <c r="V95" s="2"/>
      <c r="W95" s="2"/>
      <c r="X95" s="2"/>
      <c r="Y95" s="1"/>
      <c r="Z95" s="1"/>
      <c r="AA95" s="17" t="str">
        <f t="shared" si="21"/>
        <v/>
      </c>
      <c r="AB95" s="1"/>
      <c r="AC95" s="1"/>
      <c r="AD95" s="17" t="str">
        <f t="shared" si="22"/>
        <v/>
      </c>
      <c r="AE95" s="1"/>
      <c r="AF95" s="1"/>
      <c r="AG95" s="17" t="str">
        <f t="shared" si="23"/>
        <v/>
      </c>
      <c r="AH95" s="1"/>
      <c r="AI95" s="1"/>
      <c r="AJ95" s="17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3:70" ht="15" thickBot="1" x14ac:dyDescent="0.35">
      <c r="C96" s="2"/>
      <c r="D96" s="60"/>
      <c r="E96" s="17" t="str">
        <f t="shared" si="24"/>
        <v/>
      </c>
      <c r="F96" s="2"/>
      <c r="G96" s="60"/>
      <c r="H96" s="17" t="str">
        <f t="shared" si="19"/>
        <v/>
      </c>
      <c r="I96" s="2"/>
      <c r="J96" s="60"/>
      <c r="K96" s="17" t="str">
        <f t="shared" si="20"/>
        <v/>
      </c>
      <c r="L96" s="1"/>
      <c r="M96" s="1"/>
      <c r="N96" s="17" t="str">
        <f t="shared" si="17"/>
        <v/>
      </c>
      <c r="O96" s="1"/>
      <c r="P96" s="1"/>
      <c r="Q96" s="17" t="str">
        <f t="shared" si="18"/>
        <v/>
      </c>
      <c r="R96" s="2"/>
      <c r="S96" s="2"/>
      <c r="T96" s="2"/>
      <c r="U96" s="2"/>
      <c r="V96" s="2"/>
      <c r="W96" s="2"/>
      <c r="X96" s="2"/>
      <c r="Y96" s="1"/>
      <c r="Z96" s="1"/>
      <c r="AA96" s="17" t="str">
        <f t="shared" si="21"/>
        <v/>
      </c>
      <c r="AB96" s="1"/>
      <c r="AC96" s="1"/>
      <c r="AD96" s="17" t="str">
        <f t="shared" si="22"/>
        <v/>
      </c>
      <c r="AE96" s="1"/>
      <c r="AF96" s="1"/>
      <c r="AG96" s="17" t="str">
        <f t="shared" si="23"/>
        <v/>
      </c>
      <c r="AH96" s="1"/>
      <c r="AI96" s="1"/>
      <c r="AJ96" s="17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3:70" ht="15" thickBot="1" x14ac:dyDescent="0.35">
      <c r="C97" s="2"/>
      <c r="D97" s="60"/>
      <c r="E97" s="17" t="str">
        <f t="shared" si="24"/>
        <v/>
      </c>
      <c r="F97" s="2"/>
      <c r="G97" s="60"/>
      <c r="H97" s="17" t="str">
        <f t="shared" si="19"/>
        <v/>
      </c>
      <c r="I97" s="2"/>
      <c r="J97" s="60"/>
      <c r="K97" s="17" t="str">
        <f t="shared" si="20"/>
        <v/>
      </c>
      <c r="L97" s="1"/>
      <c r="M97" s="1"/>
      <c r="N97" s="17" t="str">
        <f t="shared" si="17"/>
        <v/>
      </c>
      <c r="O97" s="1"/>
      <c r="P97" s="1"/>
      <c r="Q97" s="17" t="str">
        <f t="shared" si="18"/>
        <v/>
      </c>
      <c r="R97" s="2"/>
      <c r="S97" s="2"/>
      <c r="T97" s="2"/>
      <c r="U97" s="2"/>
      <c r="V97" s="2"/>
      <c r="W97" s="2"/>
      <c r="X97" s="2"/>
      <c r="Y97" s="1"/>
      <c r="Z97" s="1"/>
      <c r="AA97" s="17" t="str">
        <f t="shared" si="21"/>
        <v/>
      </c>
      <c r="AB97" s="1"/>
      <c r="AC97" s="1"/>
      <c r="AD97" s="17" t="str">
        <f t="shared" si="22"/>
        <v/>
      </c>
      <c r="AE97" s="1"/>
      <c r="AF97" s="1"/>
      <c r="AG97" s="17" t="str">
        <f t="shared" si="23"/>
        <v/>
      </c>
      <c r="AH97" s="1"/>
      <c r="AI97" s="1"/>
      <c r="AJ97" s="17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3:70" ht="15" thickBot="1" x14ac:dyDescent="0.35">
      <c r="C98" s="2"/>
      <c r="D98" s="60"/>
      <c r="E98" s="17" t="str">
        <f t="shared" si="24"/>
        <v/>
      </c>
      <c r="F98" s="2"/>
      <c r="G98" s="60"/>
      <c r="H98" s="17" t="str">
        <f t="shared" si="19"/>
        <v/>
      </c>
      <c r="I98" s="2"/>
      <c r="J98" s="60"/>
      <c r="K98" s="17" t="str">
        <f t="shared" si="20"/>
        <v/>
      </c>
      <c r="L98" s="1"/>
      <c r="M98" s="1"/>
      <c r="N98" s="17" t="str">
        <f t="shared" si="17"/>
        <v/>
      </c>
      <c r="O98" s="1"/>
      <c r="P98" s="1"/>
      <c r="Q98" s="17" t="str">
        <f t="shared" si="18"/>
        <v/>
      </c>
      <c r="R98" s="2"/>
      <c r="S98" s="2"/>
      <c r="T98" s="2"/>
      <c r="U98" s="2"/>
      <c r="V98" s="2"/>
      <c r="W98" s="2"/>
      <c r="X98" s="2"/>
      <c r="Y98" s="1"/>
      <c r="Z98" s="1"/>
      <c r="AA98" s="17" t="str">
        <f t="shared" si="21"/>
        <v/>
      </c>
      <c r="AB98" s="1"/>
      <c r="AC98" s="1"/>
      <c r="AD98" s="17" t="str">
        <f t="shared" si="22"/>
        <v/>
      </c>
      <c r="AE98" s="1"/>
      <c r="AF98" s="1"/>
      <c r="AG98" s="17" t="str">
        <f t="shared" si="23"/>
        <v/>
      </c>
      <c r="AH98" s="1"/>
      <c r="AI98" s="1"/>
      <c r="AJ98" s="17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3:70" ht="15" thickBot="1" x14ac:dyDescent="0.35">
      <c r="C99" s="2"/>
      <c r="D99" s="60"/>
      <c r="E99" s="17" t="str">
        <f t="shared" si="24"/>
        <v/>
      </c>
      <c r="F99" s="2"/>
      <c r="G99" s="60"/>
      <c r="H99" s="17" t="str">
        <f t="shared" si="19"/>
        <v/>
      </c>
      <c r="I99" s="2"/>
      <c r="J99" s="60"/>
      <c r="K99" s="17" t="str">
        <f t="shared" si="20"/>
        <v/>
      </c>
      <c r="L99" s="1"/>
      <c r="M99" s="1"/>
      <c r="N99" s="17" t="str">
        <f t="shared" si="17"/>
        <v/>
      </c>
      <c r="O99" s="1"/>
      <c r="P99" s="1"/>
      <c r="Q99" s="17" t="str">
        <f t="shared" si="18"/>
        <v/>
      </c>
      <c r="R99" s="2"/>
      <c r="S99" s="2"/>
      <c r="T99" s="2"/>
      <c r="U99" s="2"/>
      <c r="V99" s="2"/>
      <c r="W99" s="2"/>
      <c r="X99" s="2"/>
      <c r="Y99" s="1"/>
      <c r="Z99" s="1"/>
      <c r="AA99" s="17" t="str">
        <f t="shared" si="21"/>
        <v/>
      </c>
      <c r="AB99" s="1"/>
      <c r="AC99" s="1"/>
      <c r="AD99" s="17" t="str">
        <f t="shared" si="22"/>
        <v/>
      </c>
      <c r="AE99" s="1"/>
      <c r="AF99" s="1"/>
      <c r="AG99" s="17" t="str">
        <f t="shared" si="23"/>
        <v/>
      </c>
      <c r="AH99" s="1"/>
      <c r="AI99" s="1"/>
      <c r="AJ99" s="17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3:70" ht="15" thickBot="1" x14ac:dyDescent="0.35">
      <c r="C100" s="2"/>
      <c r="D100" s="60"/>
      <c r="E100" s="17" t="str">
        <f t="shared" si="24"/>
        <v/>
      </c>
      <c r="F100" s="2"/>
      <c r="G100" s="60"/>
      <c r="H100" s="17" t="str">
        <f t="shared" si="19"/>
        <v/>
      </c>
      <c r="I100" s="2"/>
      <c r="J100" s="60"/>
      <c r="K100" s="17" t="str">
        <f t="shared" si="20"/>
        <v/>
      </c>
      <c r="L100" s="1"/>
      <c r="M100" s="1"/>
      <c r="N100" s="17" t="str">
        <f t="shared" si="17"/>
        <v/>
      </c>
      <c r="O100" s="1"/>
      <c r="P100" s="1"/>
      <c r="Q100" s="17" t="str">
        <f t="shared" si="18"/>
        <v/>
      </c>
      <c r="R100" s="2"/>
      <c r="S100" s="2"/>
      <c r="T100" s="2"/>
      <c r="U100" s="2"/>
      <c r="V100" s="2"/>
      <c r="W100" s="2"/>
      <c r="X100" s="2"/>
      <c r="Y100" s="1"/>
      <c r="Z100" s="1"/>
      <c r="AA100" s="17" t="str">
        <f t="shared" si="21"/>
        <v/>
      </c>
      <c r="AB100" s="1"/>
      <c r="AC100" s="1"/>
      <c r="AD100" s="17" t="str">
        <f t="shared" si="22"/>
        <v/>
      </c>
      <c r="AE100" s="1"/>
      <c r="AF100" s="1"/>
      <c r="AG100" s="17" t="str">
        <f t="shared" si="23"/>
        <v/>
      </c>
      <c r="AH100" s="1"/>
      <c r="AI100" s="1"/>
      <c r="AJ100" s="17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3:70" ht="15" thickBot="1" x14ac:dyDescent="0.35">
      <c r="C101" s="2"/>
      <c r="D101" s="60"/>
      <c r="E101" s="17" t="str">
        <f t="shared" si="24"/>
        <v/>
      </c>
      <c r="F101" s="2"/>
      <c r="G101" s="60"/>
      <c r="H101" s="17" t="str">
        <f t="shared" si="19"/>
        <v/>
      </c>
      <c r="I101" s="2"/>
      <c r="J101" s="60"/>
      <c r="K101" s="17" t="str">
        <f t="shared" si="20"/>
        <v/>
      </c>
      <c r="L101" s="1"/>
      <c r="M101" s="1"/>
      <c r="N101" s="17" t="str">
        <f t="shared" si="17"/>
        <v/>
      </c>
      <c r="O101" s="1"/>
      <c r="P101" s="1"/>
      <c r="Q101" s="17" t="str">
        <f t="shared" si="18"/>
        <v/>
      </c>
      <c r="R101" s="2"/>
      <c r="S101" s="2"/>
      <c r="T101" s="2"/>
      <c r="U101" s="2"/>
      <c r="V101" s="2"/>
      <c r="W101" s="2"/>
      <c r="X101" s="2"/>
      <c r="Y101" s="1"/>
      <c r="Z101" s="1"/>
      <c r="AA101" s="17" t="str">
        <f t="shared" si="21"/>
        <v/>
      </c>
      <c r="AB101" s="1"/>
      <c r="AC101" s="1"/>
      <c r="AD101" s="17" t="str">
        <f t="shared" si="22"/>
        <v/>
      </c>
      <c r="AE101" s="1"/>
      <c r="AF101" s="1"/>
      <c r="AG101" s="17" t="str">
        <f t="shared" si="23"/>
        <v/>
      </c>
      <c r="AH101" s="1"/>
      <c r="AI101" s="1"/>
      <c r="AJ101" s="17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3:70" ht="15" thickBot="1" x14ac:dyDescent="0.35">
      <c r="C102" s="2"/>
      <c r="D102" s="60"/>
      <c r="E102" s="17" t="str">
        <f t="shared" si="24"/>
        <v/>
      </c>
      <c r="F102" s="2"/>
      <c r="G102" s="60"/>
      <c r="H102" s="17" t="str">
        <f t="shared" si="19"/>
        <v/>
      </c>
      <c r="I102" s="2"/>
      <c r="J102" s="60"/>
      <c r="K102" s="17" t="str">
        <f t="shared" si="20"/>
        <v/>
      </c>
      <c r="L102" s="1"/>
      <c r="M102" s="1"/>
      <c r="N102" s="17" t="str">
        <f t="shared" si="17"/>
        <v/>
      </c>
      <c r="O102" s="1"/>
      <c r="P102" s="1"/>
      <c r="Q102" s="17" t="str">
        <f t="shared" si="18"/>
        <v/>
      </c>
      <c r="R102" s="2"/>
      <c r="S102" s="2"/>
      <c r="T102" s="2"/>
      <c r="U102" s="2"/>
      <c r="V102" s="2"/>
      <c r="W102" s="2"/>
      <c r="X102" s="2"/>
      <c r="Y102" s="1"/>
      <c r="Z102" s="1"/>
      <c r="AA102" s="17" t="str">
        <f t="shared" si="21"/>
        <v/>
      </c>
      <c r="AB102" s="1"/>
      <c r="AC102" s="1"/>
      <c r="AD102" s="17" t="str">
        <f t="shared" si="22"/>
        <v/>
      </c>
      <c r="AE102" s="1"/>
      <c r="AF102" s="1"/>
      <c r="AG102" s="17" t="str">
        <f t="shared" si="23"/>
        <v/>
      </c>
      <c r="AH102" s="1"/>
      <c r="AI102" s="1"/>
      <c r="AJ102" s="17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3:70" ht="15" thickBot="1" x14ac:dyDescent="0.35">
      <c r="C103" s="2"/>
      <c r="D103" s="60"/>
      <c r="E103" s="17" t="str">
        <f t="shared" si="24"/>
        <v/>
      </c>
      <c r="F103" s="2"/>
      <c r="G103" s="60"/>
      <c r="H103" s="17" t="str">
        <f t="shared" si="19"/>
        <v/>
      </c>
      <c r="I103" s="2"/>
      <c r="J103" s="60"/>
      <c r="K103" s="17" t="str">
        <f t="shared" si="20"/>
        <v/>
      </c>
      <c r="L103" s="1"/>
      <c r="M103" s="1"/>
      <c r="N103" s="17" t="str">
        <f t="shared" si="17"/>
        <v/>
      </c>
      <c r="O103" s="1"/>
      <c r="P103" s="1"/>
      <c r="Q103" s="17" t="str">
        <f t="shared" si="18"/>
        <v/>
      </c>
      <c r="R103" s="2"/>
      <c r="S103" s="2"/>
      <c r="T103" s="2"/>
      <c r="U103" s="2"/>
      <c r="V103" s="2"/>
      <c r="W103" s="2"/>
      <c r="X103" s="2"/>
      <c r="Y103" s="1"/>
      <c r="Z103" s="1"/>
      <c r="AA103" s="17" t="str">
        <f t="shared" si="21"/>
        <v/>
      </c>
      <c r="AB103" s="1"/>
      <c r="AC103" s="1"/>
      <c r="AD103" s="17" t="str">
        <f t="shared" si="22"/>
        <v/>
      </c>
      <c r="AE103" s="1"/>
      <c r="AF103" s="1"/>
      <c r="AG103" s="17" t="str">
        <f t="shared" si="23"/>
        <v/>
      </c>
      <c r="AH103" s="1"/>
      <c r="AI103" s="1"/>
      <c r="AJ103" s="17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3:70" ht="15" thickBot="1" x14ac:dyDescent="0.35">
      <c r="C104" s="2"/>
      <c r="D104" s="60"/>
      <c r="E104" s="17" t="str">
        <f t="shared" si="24"/>
        <v/>
      </c>
      <c r="F104" s="2"/>
      <c r="G104" s="60"/>
      <c r="H104" s="17" t="str">
        <f t="shared" si="19"/>
        <v/>
      </c>
      <c r="I104" s="2"/>
      <c r="J104" s="60"/>
      <c r="K104" s="17" t="str">
        <f t="shared" si="20"/>
        <v/>
      </c>
      <c r="L104" s="1"/>
      <c r="M104" s="1"/>
      <c r="N104" s="17" t="str">
        <f t="shared" si="17"/>
        <v/>
      </c>
      <c r="O104" s="1"/>
      <c r="P104" s="1"/>
      <c r="Q104" s="17" t="str">
        <f t="shared" si="18"/>
        <v/>
      </c>
      <c r="R104" s="2"/>
      <c r="S104" s="2"/>
      <c r="T104" s="2"/>
      <c r="U104" s="2"/>
      <c r="V104" s="2"/>
      <c r="W104" s="2"/>
      <c r="X104" s="2"/>
      <c r="Y104" s="1"/>
      <c r="Z104" s="1"/>
      <c r="AA104" s="17" t="str">
        <f t="shared" si="21"/>
        <v/>
      </c>
      <c r="AB104" s="1"/>
      <c r="AC104" s="1"/>
      <c r="AD104" s="17" t="str">
        <f t="shared" si="22"/>
        <v/>
      </c>
      <c r="AE104" s="1"/>
      <c r="AF104" s="1"/>
      <c r="AG104" s="17" t="str">
        <f t="shared" si="23"/>
        <v/>
      </c>
      <c r="AH104" s="1"/>
      <c r="AI104" s="1"/>
      <c r="AJ104" s="17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3:70" ht="15" thickBot="1" x14ac:dyDescent="0.35">
      <c r="C105" s="2"/>
      <c r="D105" s="60"/>
      <c r="E105" s="17" t="str">
        <f t="shared" si="24"/>
        <v/>
      </c>
      <c r="F105" s="2"/>
      <c r="G105" s="60"/>
      <c r="H105" s="17" t="str">
        <f t="shared" si="19"/>
        <v/>
      </c>
      <c r="I105" s="2"/>
      <c r="J105" s="60"/>
      <c r="K105" s="17" t="str">
        <f t="shared" si="20"/>
        <v/>
      </c>
      <c r="L105" s="1"/>
      <c r="M105" s="1"/>
      <c r="N105" s="17" t="str">
        <f t="shared" si="17"/>
        <v/>
      </c>
      <c r="O105" s="1"/>
      <c r="P105" s="1"/>
      <c r="Q105" s="17" t="str">
        <f t="shared" si="18"/>
        <v/>
      </c>
      <c r="R105" s="2"/>
      <c r="S105" s="2"/>
      <c r="T105" s="2"/>
      <c r="U105" s="2"/>
      <c r="V105" s="2"/>
      <c r="W105" s="2"/>
      <c r="X105" s="2"/>
      <c r="Y105" s="1"/>
      <c r="Z105" s="1"/>
      <c r="AA105" s="17" t="str">
        <f t="shared" si="21"/>
        <v/>
      </c>
      <c r="AB105" s="1"/>
      <c r="AC105" s="1"/>
      <c r="AD105" s="17" t="str">
        <f t="shared" si="22"/>
        <v/>
      </c>
      <c r="AE105" s="1"/>
      <c r="AF105" s="1"/>
      <c r="AG105" s="17" t="str">
        <f t="shared" si="23"/>
        <v/>
      </c>
      <c r="AH105" s="1"/>
      <c r="AI105" s="1"/>
      <c r="AJ105" s="17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3:70" ht="15" thickBot="1" x14ac:dyDescent="0.35">
      <c r="C106" s="2"/>
      <c r="D106" s="60"/>
      <c r="E106" s="17" t="str">
        <f t="shared" si="24"/>
        <v/>
      </c>
      <c r="F106" s="2"/>
      <c r="G106" s="60"/>
      <c r="H106" s="17" t="str">
        <f t="shared" si="19"/>
        <v/>
      </c>
      <c r="I106" s="2"/>
      <c r="J106" s="60"/>
      <c r="K106" s="17" t="str">
        <f t="shared" si="20"/>
        <v/>
      </c>
      <c r="L106" s="1"/>
      <c r="M106" s="1"/>
      <c r="N106" s="17" t="str">
        <f t="shared" si="17"/>
        <v/>
      </c>
      <c r="O106" s="1"/>
      <c r="P106" s="1"/>
      <c r="Q106" s="17" t="str">
        <f t="shared" si="18"/>
        <v/>
      </c>
      <c r="R106" s="2"/>
      <c r="S106" s="2"/>
      <c r="T106" s="2"/>
      <c r="U106" s="2"/>
      <c r="V106" s="2"/>
      <c r="W106" s="2"/>
      <c r="X106" s="2"/>
      <c r="Y106" s="1"/>
      <c r="Z106" s="1"/>
      <c r="AA106" s="17" t="str">
        <f t="shared" si="21"/>
        <v/>
      </c>
      <c r="AB106" s="1"/>
      <c r="AC106" s="1"/>
      <c r="AD106" s="17" t="str">
        <f t="shared" si="22"/>
        <v/>
      </c>
      <c r="AE106" s="1"/>
      <c r="AF106" s="1"/>
      <c r="AG106" s="17" t="str">
        <f t="shared" si="23"/>
        <v/>
      </c>
      <c r="AH106" s="1"/>
      <c r="AI106" s="1"/>
      <c r="AJ106" s="17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3:70" ht="15" thickBot="1" x14ac:dyDescent="0.35">
      <c r="C107" s="2"/>
      <c r="D107" s="60"/>
      <c r="E107" s="17" t="str">
        <f t="shared" si="24"/>
        <v/>
      </c>
      <c r="F107" s="2"/>
      <c r="G107" s="60"/>
      <c r="H107" s="17" t="str">
        <f t="shared" si="19"/>
        <v/>
      </c>
      <c r="I107" s="2"/>
      <c r="J107" s="60"/>
      <c r="K107" s="17" t="str">
        <f t="shared" si="20"/>
        <v/>
      </c>
      <c r="L107" s="1"/>
      <c r="M107" s="1"/>
      <c r="N107" s="17" t="str">
        <f t="shared" si="17"/>
        <v/>
      </c>
      <c r="O107" s="1"/>
      <c r="P107" s="1"/>
      <c r="Q107" s="17" t="str">
        <f t="shared" si="18"/>
        <v/>
      </c>
      <c r="R107" s="2"/>
      <c r="S107" s="2"/>
      <c r="T107" s="2"/>
      <c r="U107" s="2"/>
      <c r="V107" s="2"/>
      <c r="W107" s="2"/>
      <c r="X107" s="2"/>
      <c r="Y107" s="1"/>
      <c r="Z107" s="1"/>
      <c r="AA107" s="17" t="str">
        <f t="shared" si="21"/>
        <v/>
      </c>
      <c r="AB107" s="1"/>
      <c r="AC107" s="1"/>
      <c r="AD107" s="17" t="str">
        <f t="shared" si="22"/>
        <v/>
      </c>
      <c r="AE107" s="1"/>
      <c r="AF107" s="1"/>
      <c r="AG107" s="17" t="str">
        <f t="shared" si="23"/>
        <v/>
      </c>
      <c r="AH107" s="1"/>
      <c r="AI107" s="1"/>
      <c r="AJ107" s="17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3:70" ht="15" thickBot="1" x14ac:dyDescent="0.35">
      <c r="C108" s="2"/>
      <c r="D108" s="60"/>
      <c r="E108" s="17" t="str">
        <f t="shared" si="24"/>
        <v/>
      </c>
      <c r="F108" s="2"/>
      <c r="G108" s="60"/>
      <c r="H108" s="17" t="str">
        <f t="shared" si="19"/>
        <v/>
      </c>
      <c r="I108" s="2"/>
      <c r="J108" s="60"/>
      <c r="K108" s="17" t="str">
        <f t="shared" si="20"/>
        <v/>
      </c>
      <c r="L108" s="1"/>
      <c r="M108" s="1"/>
      <c r="N108" s="17" t="str">
        <f t="shared" si="17"/>
        <v/>
      </c>
      <c r="O108" s="1"/>
      <c r="P108" s="1"/>
      <c r="Q108" s="17" t="str">
        <f t="shared" si="18"/>
        <v/>
      </c>
      <c r="R108" s="2"/>
      <c r="S108" s="2"/>
      <c r="T108" s="2"/>
      <c r="U108" s="2"/>
      <c r="V108" s="2"/>
      <c r="W108" s="2"/>
      <c r="X108" s="2"/>
      <c r="Y108" s="1"/>
      <c r="Z108" s="1"/>
      <c r="AA108" s="17" t="str">
        <f t="shared" si="21"/>
        <v/>
      </c>
      <c r="AB108" s="1"/>
      <c r="AC108" s="1"/>
      <c r="AD108" s="17" t="str">
        <f t="shared" si="22"/>
        <v/>
      </c>
      <c r="AE108" s="1"/>
      <c r="AF108" s="1"/>
      <c r="AG108" s="17" t="str">
        <f t="shared" si="23"/>
        <v/>
      </c>
      <c r="AH108" s="1"/>
      <c r="AI108" s="1"/>
      <c r="AJ108" s="17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3:70" ht="15" thickBot="1" x14ac:dyDescent="0.35">
      <c r="C109" s="2"/>
      <c r="D109" s="60"/>
      <c r="E109" s="17" t="str">
        <f t="shared" si="24"/>
        <v/>
      </c>
      <c r="F109" s="2"/>
      <c r="G109" s="60"/>
      <c r="H109" s="17" t="str">
        <f t="shared" si="19"/>
        <v/>
      </c>
      <c r="I109" s="2"/>
      <c r="J109" s="60"/>
      <c r="K109" s="17" t="str">
        <f t="shared" si="20"/>
        <v/>
      </c>
      <c r="L109" s="1"/>
      <c r="M109" s="1"/>
      <c r="N109" s="17" t="str">
        <f t="shared" si="17"/>
        <v/>
      </c>
      <c r="O109" s="1"/>
      <c r="P109" s="1"/>
      <c r="Q109" s="17" t="str">
        <f t="shared" si="18"/>
        <v/>
      </c>
      <c r="R109" s="2"/>
      <c r="S109" s="2"/>
      <c r="T109" s="2"/>
      <c r="U109" s="2"/>
      <c r="V109" s="2"/>
      <c r="W109" s="2"/>
      <c r="X109" s="2"/>
      <c r="Y109" s="1"/>
      <c r="Z109" s="1"/>
      <c r="AA109" s="17" t="str">
        <f t="shared" si="21"/>
        <v/>
      </c>
      <c r="AB109" s="1"/>
      <c r="AC109" s="1"/>
      <c r="AD109" s="17" t="str">
        <f t="shared" si="22"/>
        <v/>
      </c>
      <c r="AE109" s="1"/>
      <c r="AF109" s="1"/>
      <c r="AG109" s="17" t="str">
        <f t="shared" si="23"/>
        <v/>
      </c>
      <c r="AH109" s="1"/>
      <c r="AI109" s="1"/>
      <c r="AJ109" s="17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3:70" ht="15" thickBot="1" x14ac:dyDescent="0.35">
      <c r="C110" s="2"/>
      <c r="D110" s="60"/>
      <c r="E110" s="17" t="str">
        <f t="shared" si="24"/>
        <v/>
      </c>
      <c r="F110" s="2"/>
      <c r="G110" s="60"/>
      <c r="H110" s="17" t="str">
        <f t="shared" si="19"/>
        <v/>
      </c>
      <c r="I110" s="2"/>
      <c r="J110" s="60"/>
      <c r="K110" s="17" t="str">
        <f t="shared" si="20"/>
        <v/>
      </c>
      <c r="L110" s="1"/>
      <c r="M110" s="1"/>
      <c r="N110" s="17" t="str">
        <f t="shared" si="17"/>
        <v/>
      </c>
      <c r="O110" s="1"/>
      <c r="P110" s="1"/>
      <c r="Q110" s="17" t="str">
        <f t="shared" si="18"/>
        <v/>
      </c>
      <c r="R110" s="2"/>
      <c r="S110" s="2"/>
      <c r="T110" s="2"/>
      <c r="U110" s="2"/>
      <c r="V110" s="2"/>
      <c r="W110" s="2"/>
      <c r="X110" s="2"/>
      <c r="Y110" s="1"/>
      <c r="Z110" s="1"/>
      <c r="AA110" s="17" t="str">
        <f t="shared" si="21"/>
        <v/>
      </c>
      <c r="AB110" s="1"/>
      <c r="AC110" s="1"/>
      <c r="AD110" s="17" t="str">
        <f t="shared" si="22"/>
        <v/>
      </c>
      <c r="AE110" s="1"/>
      <c r="AF110" s="1"/>
      <c r="AG110" s="17" t="str">
        <f t="shared" si="23"/>
        <v/>
      </c>
      <c r="AH110" s="1"/>
      <c r="AI110" s="1"/>
      <c r="AJ110" s="17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3:70" ht="15" thickBot="1" x14ac:dyDescent="0.35">
      <c r="C111" s="2"/>
      <c r="D111" s="60"/>
      <c r="E111" s="17" t="str">
        <f t="shared" si="24"/>
        <v/>
      </c>
      <c r="F111" s="2"/>
      <c r="G111" s="60"/>
      <c r="H111" s="17" t="str">
        <f t="shared" si="19"/>
        <v/>
      </c>
      <c r="I111" s="2"/>
      <c r="J111" s="60"/>
      <c r="K111" s="17" t="str">
        <f t="shared" si="20"/>
        <v/>
      </c>
      <c r="L111" s="1"/>
      <c r="M111" s="1"/>
      <c r="N111" s="17" t="str">
        <f t="shared" si="17"/>
        <v/>
      </c>
      <c r="O111" s="1"/>
      <c r="P111" s="1"/>
      <c r="Q111" s="17" t="str">
        <f t="shared" si="18"/>
        <v/>
      </c>
      <c r="R111" s="2"/>
      <c r="S111" s="2"/>
      <c r="T111" s="2"/>
      <c r="U111" s="2"/>
      <c r="V111" s="2"/>
      <c r="W111" s="2"/>
      <c r="X111" s="2"/>
      <c r="Y111" s="1"/>
      <c r="Z111" s="1"/>
      <c r="AA111" s="17" t="str">
        <f t="shared" si="21"/>
        <v/>
      </c>
      <c r="AB111" s="1"/>
      <c r="AC111" s="1"/>
      <c r="AD111" s="17" t="str">
        <f t="shared" si="22"/>
        <v/>
      </c>
      <c r="AE111" s="1"/>
      <c r="AF111" s="1"/>
      <c r="AG111" s="17" t="str">
        <f t="shared" si="23"/>
        <v/>
      </c>
      <c r="AH111" s="1"/>
      <c r="AI111" s="1"/>
      <c r="AJ111" s="17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3:70" ht="15" thickBot="1" x14ac:dyDescent="0.35">
      <c r="C112" s="2"/>
      <c r="D112" s="60"/>
      <c r="E112" s="17" t="str">
        <f t="shared" si="24"/>
        <v/>
      </c>
      <c r="F112" s="2"/>
      <c r="G112" s="60"/>
      <c r="H112" s="17" t="str">
        <f t="shared" si="19"/>
        <v/>
      </c>
      <c r="I112" s="2"/>
      <c r="J112" s="60"/>
      <c r="K112" s="17" t="str">
        <f t="shared" si="20"/>
        <v/>
      </c>
      <c r="L112" s="1"/>
      <c r="M112" s="1"/>
      <c r="N112" s="17" t="str">
        <f t="shared" si="17"/>
        <v/>
      </c>
      <c r="O112" s="1"/>
      <c r="P112" s="1"/>
      <c r="Q112" s="17" t="str">
        <f t="shared" si="18"/>
        <v/>
      </c>
      <c r="R112" s="2"/>
      <c r="S112" s="2"/>
      <c r="T112" s="2"/>
      <c r="U112" s="2"/>
      <c r="V112" s="2"/>
      <c r="W112" s="2"/>
      <c r="X112" s="2"/>
      <c r="Y112" s="1"/>
      <c r="Z112" s="1"/>
      <c r="AA112" s="17" t="str">
        <f t="shared" si="21"/>
        <v/>
      </c>
      <c r="AB112" s="1"/>
      <c r="AC112" s="1"/>
      <c r="AD112" s="17" t="str">
        <f t="shared" si="22"/>
        <v/>
      </c>
      <c r="AE112" s="1"/>
      <c r="AF112" s="1"/>
      <c r="AG112" s="17" t="str">
        <f t="shared" si="23"/>
        <v/>
      </c>
      <c r="AH112" s="1"/>
      <c r="AI112" s="1"/>
      <c r="AJ112" s="17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3:70" ht="15" thickBot="1" x14ac:dyDescent="0.35">
      <c r="C113" s="2"/>
      <c r="D113" s="60"/>
      <c r="E113" s="17" t="str">
        <f t="shared" si="24"/>
        <v/>
      </c>
      <c r="F113" s="2"/>
      <c r="G113" s="60"/>
      <c r="H113" s="17" t="str">
        <f t="shared" si="19"/>
        <v/>
      </c>
      <c r="I113" s="2"/>
      <c r="J113" s="60"/>
      <c r="K113" s="17" t="str">
        <f t="shared" si="20"/>
        <v/>
      </c>
      <c r="L113" s="1"/>
      <c r="M113" s="1"/>
      <c r="N113" s="17" t="str">
        <f t="shared" ref="N113:N176" si="25">IF(LEFT(M113,1)="4",1,"")</f>
        <v/>
      </c>
      <c r="O113" s="1"/>
      <c r="P113" s="1"/>
      <c r="Q113" s="17" t="str">
        <f t="shared" ref="Q113:Q176" si="26">IF(LEFT(P113,1)="5",3,"")</f>
        <v/>
      </c>
      <c r="R113" s="2"/>
      <c r="S113" s="2"/>
      <c r="T113" s="2"/>
      <c r="U113" s="2"/>
      <c r="V113" s="2"/>
      <c r="W113" s="2"/>
      <c r="X113" s="2"/>
      <c r="Y113" s="1"/>
      <c r="Z113" s="1"/>
      <c r="AA113" s="17" t="str">
        <f t="shared" si="21"/>
        <v/>
      </c>
      <c r="AB113" s="1"/>
      <c r="AC113" s="1"/>
      <c r="AD113" s="17" t="str">
        <f t="shared" si="22"/>
        <v/>
      </c>
      <c r="AE113" s="1"/>
      <c r="AF113" s="1"/>
      <c r="AG113" s="17" t="str">
        <f t="shared" si="23"/>
        <v/>
      </c>
      <c r="AH113" s="1"/>
      <c r="AI113" s="1"/>
      <c r="AJ113" s="17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3:70" ht="15" thickBot="1" x14ac:dyDescent="0.35">
      <c r="C114" s="2"/>
      <c r="D114" s="60"/>
      <c r="E114" s="17" t="str">
        <f t="shared" si="24"/>
        <v/>
      </c>
      <c r="F114" s="2"/>
      <c r="G114" s="60"/>
      <c r="H114" s="17" t="str">
        <f t="shared" si="19"/>
        <v/>
      </c>
      <c r="I114" s="2"/>
      <c r="J114" s="60"/>
      <c r="K114" s="17" t="str">
        <f t="shared" si="20"/>
        <v/>
      </c>
      <c r="L114" s="1"/>
      <c r="M114" s="1"/>
      <c r="N114" s="17" t="str">
        <f t="shared" si="25"/>
        <v/>
      </c>
      <c r="O114" s="1"/>
      <c r="P114" s="1"/>
      <c r="Q114" s="17" t="str">
        <f t="shared" si="26"/>
        <v/>
      </c>
      <c r="R114" s="2"/>
      <c r="S114" s="2"/>
      <c r="T114" s="2"/>
      <c r="U114" s="2"/>
      <c r="V114" s="2"/>
      <c r="W114" s="2"/>
      <c r="X114" s="2"/>
      <c r="Y114" s="1"/>
      <c r="Z114" s="1"/>
      <c r="AA114" s="17" t="str">
        <f t="shared" si="21"/>
        <v/>
      </c>
      <c r="AB114" s="1"/>
      <c r="AC114" s="1"/>
      <c r="AD114" s="17" t="str">
        <f t="shared" si="22"/>
        <v/>
      </c>
      <c r="AE114" s="1"/>
      <c r="AF114" s="1"/>
      <c r="AG114" s="17" t="str">
        <f t="shared" si="23"/>
        <v/>
      </c>
      <c r="AH114" s="1"/>
      <c r="AI114" s="1"/>
      <c r="AJ114" s="17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3:70" ht="15" thickBot="1" x14ac:dyDescent="0.35">
      <c r="C115" s="2"/>
      <c r="D115" s="60"/>
      <c r="E115" s="17" t="str">
        <f t="shared" si="24"/>
        <v/>
      </c>
      <c r="F115" s="2"/>
      <c r="G115" s="60"/>
      <c r="H115" s="17" t="str">
        <f t="shared" si="19"/>
        <v/>
      </c>
      <c r="I115" s="2"/>
      <c r="J115" s="60"/>
      <c r="K115" s="17" t="str">
        <f t="shared" si="20"/>
        <v/>
      </c>
      <c r="L115" s="1"/>
      <c r="M115" s="1"/>
      <c r="N115" s="17" t="str">
        <f t="shared" si="25"/>
        <v/>
      </c>
      <c r="O115" s="1"/>
      <c r="P115" s="1"/>
      <c r="Q115" s="17" t="str">
        <f t="shared" si="26"/>
        <v/>
      </c>
      <c r="R115" s="2"/>
      <c r="S115" s="2"/>
      <c r="T115" s="2"/>
      <c r="U115" s="2"/>
      <c r="V115" s="2"/>
      <c r="W115" s="2"/>
      <c r="X115" s="2"/>
      <c r="Y115" s="1"/>
      <c r="Z115" s="1"/>
      <c r="AA115" s="17" t="str">
        <f t="shared" si="21"/>
        <v/>
      </c>
      <c r="AB115" s="1"/>
      <c r="AC115" s="1"/>
      <c r="AD115" s="17" t="str">
        <f t="shared" si="22"/>
        <v/>
      </c>
      <c r="AE115" s="1"/>
      <c r="AF115" s="1"/>
      <c r="AG115" s="17" t="str">
        <f t="shared" si="23"/>
        <v/>
      </c>
      <c r="AH115" s="1"/>
      <c r="AI115" s="1"/>
      <c r="AJ115" s="17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3:70" ht="15" thickBot="1" x14ac:dyDescent="0.35">
      <c r="C116" s="2"/>
      <c r="D116" s="60"/>
      <c r="E116" s="17" t="str">
        <f t="shared" si="24"/>
        <v/>
      </c>
      <c r="F116" s="2"/>
      <c r="G116" s="60"/>
      <c r="H116" s="17" t="str">
        <f t="shared" si="19"/>
        <v/>
      </c>
      <c r="I116" s="2"/>
      <c r="J116" s="60"/>
      <c r="K116" s="17" t="str">
        <f t="shared" si="20"/>
        <v/>
      </c>
      <c r="L116" s="1"/>
      <c r="M116" s="1"/>
      <c r="N116" s="17" t="str">
        <f t="shared" si="25"/>
        <v/>
      </c>
      <c r="O116" s="1"/>
      <c r="P116" s="1"/>
      <c r="Q116" s="17" t="str">
        <f t="shared" si="26"/>
        <v/>
      </c>
      <c r="R116" s="2"/>
      <c r="S116" s="2"/>
      <c r="T116" s="2"/>
      <c r="U116" s="2"/>
      <c r="V116" s="2"/>
      <c r="W116" s="2"/>
      <c r="X116" s="2"/>
      <c r="Y116" s="1"/>
      <c r="Z116" s="1"/>
      <c r="AA116" s="17" t="str">
        <f t="shared" si="21"/>
        <v/>
      </c>
      <c r="AB116" s="1"/>
      <c r="AC116" s="1"/>
      <c r="AD116" s="17" t="str">
        <f t="shared" si="22"/>
        <v/>
      </c>
      <c r="AE116" s="1"/>
      <c r="AF116" s="1"/>
      <c r="AG116" s="17" t="str">
        <f t="shared" si="23"/>
        <v/>
      </c>
      <c r="AH116" s="1"/>
      <c r="AI116" s="1"/>
      <c r="AJ116" s="17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3:70" ht="15" thickBot="1" x14ac:dyDescent="0.35">
      <c r="C117" s="2"/>
      <c r="D117" s="60"/>
      <c r="E117" s="17" t="str">
        <f t="shared" si="24"/>
        <v/>
      </c>
      <c r="F117" s="2"/>
      <c r="G117" s="60"/>
      <c r="H117" s="17" t="str">
        <f t="shared" si="19"/>
        <v/>
      </c>
      <c r="I117" s="2"/>
      <c r="J117" s="60"/>
      <c r="K117" s="17" t="str">
        <f t="shared" si="20"/>
        <v/>
      </c>
      <c r="L117" s="1"/>
      <c r="M117" s="1"/>
      <c r="N117" s="17" t="str">
        <f t="shared" si="25"/>
        <v/>
      </c>
      <c r="O117" s="1"/>
      <c r="P117" s="1"/>
      <c r="Q117" s="17" t="str">
        <f t="shared" si="26"/>
        <v/>
      </c>
      <c r="R117" s="2"/>
      <c r="S117" s="2"/>
      <c r="T117" s="2"/>
      <c r="U117" s="2"/>
      <c r="V117" s="2"/>
      <c r="W117" s="2"/>
      <c r="X117" s="2"/>
      <c r="Y117" s="1"/>
      <c r="Z117" s="1"/>
      <c r="AA117" s="17" t="str">
        <f t="shared" si="21"/>
        <v/>
      </c>
      <c r="AB117" s="1"/>
      <c r="AC117" s="1"/>
      <c r="AD117" s="17" t="str">
        <f t="shared" si="22"/>
        <v/>
      </c>
      <c r="AE117" s="1"/>
      <c r="AF117" s="1"/>
      <c r="AG117" s="17" t="str">
        <f t="shared" si="23"/>
        <v/>
      </c>
      <c r="AH117" s="1"/>
      <c r="AI117" s="1"/>
      <c r="AJ117" s="17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3:70" ht="15" thickBot="1" x14ac:dyDescent="0.35">
      <c r="C118" s="2"/>
      <c r="D118" s="60"/>
      <c r="E118" s="17" t="str">
        <f t="shared" si="24"/>
        <v/>
      </c>
      <c r="F118" s="2"/>
      <c r="G118" s="60"/>
      <c r="H118" s="17" t="str">
        <f t="shared" si="19"/>
        <v/>
      </c>
      <c r="I118" s="2"/>
      <c r="J118" s="60"/>
      <c r="K118" s="17" t="str">
        <f t="shared" si="20"/>
        <v/>
      </c>
      <c r="L118" s="1"/>
      <c r="M118" s="1"/>
      <c r="N118" s="17" t="str">
        <f t="shared" si="25"/>
        <v/>
      </c>
      <c r="O118" s="1"/>
      <c r="P118" s="1"/>
      <c r="Q118" s="17" t="str">
        <f t="shared" si="26"/>
        <v/>
      </c>
      <c r="R118" s="2"/>
      <c r="S118" s="2"/>
      <c r="T118" s="2"/>
      <c r="U118" s="2"/>
      <c r="V118" s="2"/>
      <c r="W118" s="2"/>
      <c r="X118" s="2"/>
      <c r="Y118" s="1"/>
      <c r="Z118" s="1"/>
      <c r="AA118" s="17" t="str">
        <f t="shared" si="21"/>
        <v/>
      </c>
      <c r="AB118" s="1"/>
      <c r="AC118" s="1"/>
      <c r="AD118" s="17" t="str">
        <f t="shared" si="22"/>
        <v/>
      </c>
      <c r="AE118" s="1"/>
      <c r="AF118" s="1"/>
      <c r="AG118" s="17" t="str">
        <f t="shared" si="23"/>
        <v/>
      </c>
      <c r="AH118" s="1"/>
      <c r="AI118" s="1"/>
      <c r="AJ118" s="17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3:70" ht="15" thickBot="1" x14ac:dyDescent="0.35">
      <c r="C119" s="2"/>
      <c r="D119" s="60"/>
      <c r="E119" s="17" t="str">
        <f t="shared" si="24"/>
        <v/>
      </c>
      <c r="F119" s="2"/>
      <c r="G119" s="60"/>
      <c r="H119" s="17" t="str">
        <f t="shared" si="19"/>
        <v/>
      </c>
      <c r="I119" s="2"/>
      <c r="J119" s="60"/>
      <c r="K119" s="17" t="str">
        <f t="shared" si="20"/>
        <v/>
      </c>
      <c r="L119" s="1"/>
      <c r="M119" s="1"/>
      <c r="N119" s="17" t="str">
        <f t="shared" si="25"/>
        <v/>
      </c>
      <c r="O119" s="1"/>
      <c r="P119" s="1"/>
      <c r="Q119" s="17" t="str">
        <f t="shared" si="26"/>
        <v/>
      </c>
      <c r="R119" s="2"/>
      <c r="S119" s="2"/>
      <c r="T119" s="2"/>
      <c r="U119" s="2"/>
      <c r="V119" s="2"/>
      <c r="W119" s="2"/>
      <c r="X119" s="2"/>
      <c r="Y119" s="1"/>
      <c r="Z119" s="1"/>
      <c r="AA119" s="17" t="str">
        <f t="shared" si="21"/>
        <v/>
      </c>
      <c r="AB119" s="1"/>
      <c r="AC119" s="1"/>
      <c r="AD119" s="17" t="str">
        <f t="shared" si="22"/>
        <v/>
      </c>
      <c r="AE119" s="1"/>
      <c r="AF119" s="1"/>
      <c r="AG119" s="17" t="str">
        <f t="shared" si="23"/>
        <v/>
      </c>
      <c r="AH119" s="1"/>
      <c r="AI119" s="1"/>
      <c r="AJ119" s="17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3:70" ht="15" thickBot="1" x14ac:dyDescent="0.35">
      <c r="C120" s="2"/>
      <c r="D120" s="60"/>
      <c r="E120" s="17" t="str">
        <f t="shared" si="24"/>
        <v/>
      </c>
      <c r="F120" s="2"/>
      <c r="G120" s="60"/>
      <c r="H120" s="17" t="str">
        <f t="shared" si="19"/>
        <v/>
      </c>
      <c r="I120" s="2"/>
      <c r="J120" s="60"/>
      <c r="K120" s="17" t="str">
        <f t="shared" si="20"/>
        <v/>
      </c>
      <c r="L120" s="1"/>
      <c r="M120" s="1"/>
      <c r="N120" s="17" t="str">
        <f t="shared" si="25"/>
        <v/>
      </c>
      <c r="O120" s="1"/>
      <c r="P120" s="1"/>
      <c r="Q120" s="17" t="str">
        <f t="shared" si="26"/>
        <v/>
      </c>
      <c r="R120" s="2"/>
      <c r="S120" s="2"/>
      <c r="T120" s="2"/>
      <c r="U120" s="2"/>
      <c r="V120" s="2"/>
      <c r="W120" s="2"/>
      <c r="X120" s="2"/>
      <c r="Y120" s="1"/>
      <c r="Z120" s="1"/>
      <c r="AA120" s="17" t="str">
        <f t="shared" si="21"/>
        <v/>
      </c>
      <c r="AB120" s="1"/>
      <c r="AC120" s="1"/>
      <c r="AD120" s="17" t="str">
        <f t="shared" si="22"/>
        <v/>
      </c>
      <c r="AE120" s="1"/>
      <c r="AF120" s="1"/>
      <c r="AG120" s="17" t="str">
        <f t="shared" si="23"/>
        <v/>
      </c>
      <c r="AH120" s="1"/>
      <c r="AI120" s="1"/>
      <c r="AJ120" s="17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3:70" ht="15" thickBot="1" x14ac:dyDescent="0.35">
      <c r="C121" s="2"/>
      <c r="D121" s="60"/>
      <c r="E121" s="17" t="str">
        <f t="shared" si="24"/>
        <v/>
      </c>
      <c r="F121" s="2"/>
      <c r="G121" s="60"/>
      <c r="H121" s="17" t="str">
        <f t="shared" si="19"/>
        <v/>
      </c>
      <c r="I121" s="2"/>
      <c r="J121" s="60"/>
      <c r="K121" s="17" t="str">
        <f t="shared" si="20"/>
        <v/>
      </c>
      <c r="L121" s="1"/>
      <c r="M121" s="1"/>
      <c r="N121" s="17" t="str">
        <f t="shared" si="25"/>
        <v/>
      </c>
      <c r="O121" s="1"/>
      <c r="P121" s="1"/>
      <c r="Q121" s="17" t="str">
        <f t="shared" si="26"/>
        <v/>
      </c>
      <c r="R121" s="2"/>
      <c r="S121" s="2"/>
      <c r="T121" s="2"/>
      <c r="U121" s="2"/>
      <c r="V121" s="2"/>
      <c r="W121" s="2"/>
      <c r="X121" s="2"/>
      <c r="Y121" s="1"/>
      <c r="Z121" s="1"/>
      <c r="AA121" s="17" t="str">
        <f t="shared" si="21"/>
        <v/>
      </c>
      <c r="AB121" s="1"/>
      <c r="AC121" s="1"/>
      <c r="AD121" s="17" t="str">
        <f t="shared" si="22"/>
        <v/>
      </c>
      <c r="AE121" s="1"/>
      <c r="AF121" s="1"/>
      <c r="AG121" s="17" t="str">
        <f t="shared" si="23"/>
        <v/>
      </c>
      <c r="AH121" s="1"/>
      <c r="AI121" s="1"/>
      <c r="AJ121" s="17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3:70" ht="15" thickBot="1" x14ac:dyDescent="0.35">
      <c r="C122" s="2"/>
      <c r="D122" s="60"/>
      <c r="E122" s="17" t="str">
        <f t="shared" si="24"/>
        <v/>
      </c>
      <c r="F122" s="2"/>
      <c r="G122" s="60"/>
      <c r="H122" s="17" t="str">
        <f t="shared" si="19"/>
        <v/>
      </c>
      <c r="I122" s="2"/>
      <c r="J122" s="60"/>
      <c r="K122" s="17" t="str">
        <f t="shared" si="20"/>
        <v/>
      </c>
      <c r="L122" s="1"/>
      <c r="M122" s="1"/>
      <c r="N122" s="17" t="str">
        <f t="shared" si="25"/>
        <v/>
      </c>
      <c r="O122" s="1"/>
      <c r="P122" s="1"/>
      <c r="Q122" s="17" t="str">
        <f t="shared" si="26"/>
        <v/>
      </c>
      <c r="R122" s="2"/>
      <c r="S122" s="2"/>
      <c r="T122" s="2"/>
      <c r="U122" s="2"/>
      <c r="V122" s="2"/>
      <c r="W122" s="2"/>
      <c r="X122" s="2"/>
      <c r="Y122" s="1"/>
      <c r="Z122" s="1"/>
      <c r="AA122" s="17" t="str">
        <f t="shared" si="21"/>
        <v/>
      </c>
      <c r="AB122" s="1"/>
      <c r="AC122" s="1"/>
      <c r="AD122" s="17" t="str">
        <f t="shared" si="22"/>
        <v/>
      </c>
      <c r="AE122" s="1"/>
      <c r="AF122" s="1"/>
      <c r="AG122" s="17" t="str">
        <f t="shared" si="23"/>
        <v/>
      </c>
      <c r="AH122" s="1"/>
      <c r="AI122" s="1"/>
      <c r="AJ122" s="17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3:70" ht="15" thickBot="1" x14ac:dyDescent="0.35">
      <c r="C123" s="2"/>
      <c r="D123" s="60"/>
      <c r="E123" s="17" t="str">
        <f t="shared" si="24"/>
        <v/>
      </c>
      <c r="F123" s="2"/>
      <c r="G123" s="60"/>
      <c r="H123" s="17" t="str">
        <f t="shared" si="19"/>
        <v/>
      </c>
      <c r="I123" s="2"/>
      <c r="J123" s="60"/>
      <c r="K123" s="17" t="str">
        <f t="shared" si="20"/>
        <v/>
      </c>
      <c r="L123" s="1"/>
      <c r="M123" s="1"/>
      <c r="N123" s="17" t="str">
        <f t="shared" si="25"/>
        <v/>
      </c>
      <c r="O123" s="1"/>
      <c r="P123" s="1"/>
      <c r="Q123" s="17" t="str">
        <f t="shared" si="26"/>
        <v/>
      </c>
      <c r="R123" s="2"/>
      <c r="S123" s="2"/>
      <c r="T123" s="2"/>
      <c r="U123" s="2"/>
      <c r="V123" s="2"/>
      <c r="W123" s="2"/>
      <c r="X123" s="2"/>
      <c r="Y123" s="1"/>
      <c r="Z123" s="1"/>
      <c r="AA123" s="17" t="str">
        <f t="shared" si="21"/>
        <v/>
      </c>
      <c r="AB123" s="1"/>
      <c r="AC123" s="1"/>
      <c r="AD123" s="17" t="str">
        <f t="shared" si="22"/>
        <v/>
      </c>
      <c r="AE123" s="1"/>
      <c r="AF123" s="1"/>
      <c r="AG123" s="17" t="str">
        <f t="shared" si="23"/>
        <v/>
      </c>
      <c r="AH123" s="1"/>
      <c r="AI123" s="1"/>
      <c r="AJ123" s="17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3:70" ht="15" thickBot="1" x14ac:dyDescent="0.35">
      <c r="C124" s="2"/>
      <c r="D124" s="60"/>
      <c r="E124" s="17" t="str">
        <f t="shared" si="24"/>
        <v/>
      </c>
      <c r="F124" s="2"/>
      <c r="G124" s="60"/>
      <c r="H124" s="17" t="str">
        <f t="shared" si="19"/>
        <v/>
      </c>
      <c r="I124" s="2"/>
      <c r="J124" s="60"/>
      <c r="K124" s="17" t="str">
        <f t="shared" si="20"/>
        <v/>
      </c>
      <c r="L124" s="1"/>
      <c r="M124" s="1"/>
      <c r="N124" s="17" t="str">
        <f t="shared" si="25"/>
        <v/>
      </c>
      <c r="O124" s="1"/>
      <c r="P124" s="1"/>
      <c r="Q124" s="17" t="str">
        <f t="shared" si="26"/>
        <v/>
      </c>
      <c r="R124" s="2"/>
      <c r="S124" s="2"/>
      <c r="T124" s="2"/>
      <c r="U124" s="2"/>
      <c r="V124" s="2"/>
      <c r="W124" s="2"/>
      <c r="X124" s="2"/>
      <c r="Y124" s="1"/>
      <c r="Z124" s="1"/>
      <c r="AA124" s="17" t="str">
        <f t="shared" si="21"/>
        <v/>
      </c>
      <c r="AB124" s="1"/>
      <c r="AC124" s="1"/>
      <c r="AD124" s="17" t="str">
        <f t="shared" si="22"/>
        <v/>
      </c>
      <c r="AE124" s="1"/>
      <c r="AF124" s="1"/>
      <c r="AG124" s="17" t="str">
        <f t="shared" si="23"/>
        <v/>
      </c>
      <c r="AH124" s="1"/>
      <c r="AI124" s="1"/>
      <c r="AJ124" s="17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3:70" ht="15" thickBot="1" x14ac:dyDescent="0.35">
      <c r="C125" s="2"/>
      <c r="D125" s="60"/>
      <c r="E125" s="17" t="str">
        <f t="shared" si="24"/>
        <v/>
      </c>
      <c r="F125" s="2"/>
      <c r="G125" s="60"/>
      <c r="H125" s="17" t="str">
        <f t="shared" si="19"/>
        <v/>
      </c>
      <c r="I125" s="2"/>
      <c r="J125" s="60"/>
      <c r="K125" s="17" t="str">
        <f t="shared" si="20"/>
        <v/>
      </c>
      <c r="L125" s="1"/>
      <c r="M125" s="1"/>
      <c r="N125" s="17" t="str">
        <f t="shared" si="25"/>
        <v/>
      </c>
      <c r="O125" s="1"/>
      <c r="P125" s="1"/>
      <c r="Q125" s="17" t="str">
        <f t="shared" si="26"/>
        <v/>
      </c>
      <c r="R125" s="2"/>
      <c r="S125" s="2"/>
      <c r="T125" s="2"/>
      <c r="U125" s="2"/>
      <c r="V125" s="2"/>
      <c r="W125" s="2"/>
      <c r="X125" s="2"/>
      <c r="Y125" s="1"/>
      <c r="Z125" s="1"/>
      <c r="AA125" s="17" t="str">
        <f t="shared" si="21"/>
        <v/>
      </c>
      <c r="AB125" s="1"/>
      <c r="AC125" s="1"/>
      <c r="AD125" s="17" t="str">
        <f t="shared" si="22"/>
        <v/>
      </c>
      <c r="AE125" s="1"/>
      <c r="AF125" s="1"/>
      <c r="AG125" s="17" t="str">
        <f t="shared" si="23"/>
        <v/>
      </c>
      <c r="AH125" s="1"/>
      <c r="AI125" s="1"/>
      <c r="AJ125" s="17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3:70" ht="15" thickBot="1" x14ac:dyDescent="0.35">
      <c r="C126" s="2"/>
      <c r="D126" s="60"/>
      <c r="E126" s="17" t="str">
        <f t="shared" si="24"/>
        <v/>
      </c>
      <c r="F126" s="2"/>
      <c r="G126" s="60"/>
      <c r="H126" s="17" t="str">
        <f t="shared" si="19"/>
        <v/>
      </c>
      <c r="I126" s="2"/>
      <c r="J126" s="60"/>
      <c r="K126" s="17" t="str">
        <f t="shared" si="20"/>
        <v/>
      </c>
      <c r="L126" s="1"/>
      <c r="M126" s="1"/>
      <c r="N126" s="17" t="str">
        <f t="shared" si="25"/>
        <v/>
      </c>
      <c r="O126" s="1"/>
      <c r="P126" s="1"/>
      <c r="Q126" s="17" t="str">
        <f t="shared" si="26"/>
        <v/>
      </c>
      <c r="R126" s="2"/>
      <c r="S126" s="2"/>
      <c r="T126" s="2"/>
      <c r="U126" s="2"/>
      <c r="V126" s="2"/>
      <c r="W126" s="2"/>
      <c r="X126" s="2"/>
      <c r="Y126" s="1"/>
      <c r="Z126" s="1"/>
      <c r="AA126" s="17" t="str">
        <f t="shared" si="21"/>
        <v/>
      </c>
      <c r="AB126" s="1"/>
      <c r="AC126" s="1"/>
      <c r="AD126" s="17" t="str">
        <f t="shared" si="22"/>
        <v/>
      </c>
      <c r="AE126" s="1"/>
      <c r="AF126" s="1"/>
      <c r="AG126" s="17" t="str">
        <f t="shared" si="23"/>
        <v/>
      </c>
      <c r="AH126" s="1"/>
      <c r="AI126" s="1"/>
      <c r="AJ126" s="17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3:70" ht="15" thickBot="1" x14ac:dyDescent="0.35">
      <c r="C127" s="2"/>
      <c r="D127" s="60"/>
      <c r="E127" s="17" t="str">
        <f t="shared" si="24"/>
        <v/>
      </c>
      <c r="F127" s="2"/>
      <c r="G127" s="60"/>
      <c r="H127" s="17" t="str">
        <f t="shared" si="19"/>
        <v/>
      </c>
      <c r="I127" s="2"/>
      <c r="J127" s="60"/>
      <c r="K127" s="17" t="str">
        <f t="shared" si="20"/>
        <v/>
      </c>
      <c r="L127" s="1"/>
      <c r="M127" s="1"/>
      <c r="N127" s="17" t="str">
        <f t="shared" si="25"/>
        <v/>
      </c>
      <c r="O127" s="1"/>
      <c r="P127" s="1"/>
      <c r="Q127" s="17" t="str">
        <f t="shared" si="26"/>
        <v/>
      </c>
      <c r="R127" s="2"/>
      <c r="S127" s="2"/>
      <c r="T127" s="2"/>
      <c r="U127" s="2"/>
      <c r="V127" s="2"/>
      <c r="W127" s="2"/>
      <c r="X127" s="2"/>
      <c r="Y127" s="1"/>
      <c r="Z127" s="1"/>
      <c r="AA127" s="17" t="str">
        <f t="shared" si="21"/>
        <v/>
      </c>
      <c r="AB127" s="1"/>
      <c r="AC127" s="1"/>
      <c r="AD127" s="17" t="str">
        <f t="shared" si="22"/>
        <v/>
      </c>
      <c r="AE127" s="1"/>
      <c r="AF127" s="1"/>
      <c r="AG127" s="17" t="str">
        <f t="shared" si="23"/>
        <v/>
      </c>
      <c r="AH127" s="1"/>
      <c r="AI127" s="1"/>
      <c r="AJ127" s="17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3:70" ht="15" thickBot="1" x14ac:dyDescent="0.35">
      <c r="C128" s="2"/>
      <c r="D128" s="60"/>
      <c r="E128" s="17" t="str">
        <f t="shared" si="24"/>
        <v/>
      </c>
      <c r="F128" s="2"/>
      <c r="G128" s="60"/>
      <c r="H128" s="17" t="str">
        <f t="shared" si="19"/>
        <v/>
      </c>
      <c r="I128" s="2"/>
      <c r="J128" s="60"/>
      <c r="K128" s="17" t="str">
        <f t="shared" si="20"/>
        <v/>
      </c>
      <c r="L128" s="1"/>
      <c r="M128" s="1"/>
      <c r="N128" s="17" t="str">
        <f t="shared" si="25"/>
        <v/>
      </c>
      <c r="O128" s="1"/>
      <c r="P128" s="1"/>
      <c r="Q128" s="17" t="str">
        <f t="shared" si="26"/>
        <v/>
      </c>
      <c r="R128" s="2"/>
      <c r="S128" s="2"/>
      <c r="T128" s="2"/>
      <c r="U128" s="2"/>
      <c r="V128" s="2"/>
      <c r="W128" s="2"/>
      <c r="X128" s="2"/>
      <c r="Y128" s="1"/>
      <c r="Z128" s="1"/>
      <c r="AA128" s="17" t="str">
        <f t="shared" si="21"/>
        <v/>
      </c>
      <c r="AB128" s="1"/>
      <c r="AC128" s="1"/>
      <c r="AD128" s="17" t="str">
        <f t="shared" si="22"/>
        <v/>
      </c>
      <c r="AE128" s="1"/>
      <c r="AF128" s="1"/>
      <c r="AG128" s="17" t="str">
        <f t="shared" si="23"/>
        <v/>
      </c>
      <c r="AH128" s="1"/>
      <c r="AI128" s="1"/>
      <c r="AJ128" s="17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3:70" ht="15" thickBot="1" x14ac:dyDescent="0.35">
      <c r="C129" s="2"/>
      <c r="D129" s="60"/>
      <c r="E129" s="17" t="str">
        <f t="shared" si="24"/>
        <v/>
      </c>
      <c r="F129" s="2"/>
      <c r="G129" s="60"/>
      <c r="H129" s="17" t="str">
        <f t="shared" si="19"/>
        <v/>
      </c>
      <c r="I129" s="2"/>
      <c r="J129" s="60"/>
      <c r="K129" s="17" t="str">
        <f t="shared" si="20"/>
        <v/>
      </c>
      <c r="L129" s="1"/>
      <c r="M129" s="1"/>
      <c r="N129" s="17" t="str">
        <f t="shared" si="25"/>
        <v/>
      </c>
      <c r="O129" s="1"/>
      <c r="P129" s="1"/>
      <c r="Q129" s="17" t="str">
        <f t="shared" si="26"/>
        <v/>
      </c>
      <c r="R129" s="2"/>
      <c r="S129" s="2"/>
      <c r="T129" s="2"/>
      <c r="U129" s="2"/>
      <c r="V129" s="2"/>
      <c r="W129" s="2"/>
      <c r="X129" s="2"/>
      <c r="Y129" s="1"/>
      <c r="Z129" s="1"/>
      <c r="AA129" s="17" t="str">
        <f t="shared" si="21"/>
        <v/>
      </c>
      <c r="AB129" s="1"/>
      <c r="AC129" s="1"/>
      <c r="AD129" s="17" t="str">
        <f t="shared" si="22"/>
        <v/>
      </c>
      <c r="AE129" s="1"/>
      <c r="AF129" s="1"/>
      <c r="AG129" s="17" t="str">
        <f t="shared" si="23"/>
        <v/>
      </c>
      <c r="AH129" s="1"/>
      <c r="AI129" s="1"/>
      <c r="AJ129" s="17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3:70" ht="15" thickBot="1" x14ac:dyDescent="0.35">
      <c r="C130" s="2"/>
      <c r="D130" s="60"/>
      <c r="E130" s="17" t="str">
        <f t="shared" si="24"/>
        <v/>
      </c>
      <c r="F130" s="2"/>
      <c r="G130" s="60"/>
      <c r="H130" s="17" t="str">
        <f t="shared" si="19"/>
        <v/>
      </c>
      <c r="I130" s="2"/>
      <c r="J130" s="60"/>
      <c r="K130" s="17" t="str">
        <f t="shared" si="20"/>
        <v/>
      </c>
      <c r="L130" s="1"/>
      <c r="M130" s="1"/>
      <c r="N130" s="17" t="str">
        <f t="shared" si="25"/>
        <v/>
      </c>
      <c r="O130" s="1"/>
      <c r="P130" s="1"/>
      <c r="Q130" s="17" t="str">
        <f t="shared" si="26"/>
        <v/>
      </c>
      <c r="R130" s="2"/>
      <c r="S130" s="2"/>
      <c r="T130" s="2"/>
      <c r="U130" s="2"/>
      <c r="V130" s="2"/>
      <c r="W130" s="2"/>
      <c r="X130" s="2"/>
      <c r="Y130" s="1"/>
      <c r="Z130" s="1"/>
      <c r="AA130" s="17" t="str">
        <f t="shared" si="21"/>
        <v/>
      </c>
      <c r="AB130" s="1"/>
      <c r="AC130" s="1"/>
      <c r="AD130" s="17" t="str">
        <f t="shared" si="22"/>
        <v/>
      </c>
      <c r="AE130" s="1"/>
      <c r="AF130" s="1"/>
      <c r="AG130" s="17" t="str">
        <f t="shared" si="23"/>
        <v/>
      </c>
      <c r="AH130" s="1"/>
      <c r="AI130" s="1"/>
      <c r="AJ130" s="17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3:70" ht="15" thickBot="1" x14ac:dyDescent="0.35">
      <c r="C131" s="2"/>
      <c r="D131" s="60"/>
      <c r="E131" s="17" t="str">
        <f t="shared" si="24"/>
        <v/>
      </c>
      <c r="F131" s="2"/>
      <c r="G131" s="60"/>
      <c r="H131" s="17" t="str">
        <f t="shared" si="19"/>
        <v/>
      </c>
      <c r="I131" s="2"/>
      <c r="J131" s="60"/>
      <c r="K131" s="17" t="str">
        <f t="shared" si="20"/>
        <v/>
      </c>
      <c r="L131" s="1"/>
      <c r="M131" s="1"/>
      <c r="N131" s="17" t="str">
        <f t="shared" si="25"/>
        <v/>
      </c>
      <c r="O131" s="1"/>
      <c r="P131" s="1"/>
      <c r="Q131" s="17" t="str">
        <f t="shared" si="26"/>
        <v/>
      </c>
      <c r="R131" s="2"/>
      <c r="S131" s="2"/>
      <c r="T131" s="2"/>
      <c r="U131" s="2"/>
      <c r="V131" s="2"/>
      <c r="W131" s="2"/>
      <c r="X131" s="2"/>
      <c r="Y131" s="1"/>
      <c r="Z131" s="1"/>
      <c r="AA131" s="17" t="str">
        <f t="shared" si="21"/>
        <v/>
      </c>
      <c r="AB131" s="1"/>
      <c r="AC131" s="1"/>
      <c r="AD131" s="17" t="str">
        <f t="shared" si="22"/>
        <v/>
      </c>
      <c r="AE131" s="1"/>
      <c r="AF131" s="1"/>
      <c r="AG131" s="17" t="str">
        <f t="shared" si="23"/>
        <v/>
      </c>
      <c r="AH131" s="1"/>
      <c r="AI131" s="1"/>
      <c r="AJ131" s="17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3:70" ht="15" thickBot="1" x14ac:dyDescent="0.35">
      <c r="C132" s="2"/>
      <c r="D132" s="60"/>
      <c r="E132" s="17" t="str">
        <f t="shared" si="24"/>
        <v/>
      </c>
      <c r="F132" s="2"/>
      <c r="G132" s="60"/>
      <c r="H132" s="17" t="str">
        <f t="shared" si="19"/>
        <v/>
      </c>
      <c r="I132" s="2"/>
      <c r="J132" s="60"/>
      <c r="K132" s="17" t="str">
        <f t="shared" si="20"/>
        <v/>
      </c>
      <c r="L132" s="1"/>
      <c r="M132" s="1"/>
      <c r="N132" s="17" t="str">
        <f t="shared" si="25"/>
        <v/>
      </c>
      <c r="O132" s="1"/>
      <c r="P132" s="1"/>
      <c r="Q132" s="17" t="str">
        <f t="shared" si="26"/>
        <v/>
      </c>
      <c r="R132" s="2"/>
      <c r="S132" s="2"/>
      <c r="T132" s="2"/>
      <c r="U132" s="2"/>
      <c r="V132" s="2"/>
      <c r="W132" s="2"/>
      <c r="X132" s="2"/>
      <c r="Y132" s="1"/>
      <c r="Z132" s="1"/>
      <c r="AA132" s="17" t="str">
        <f t="shared" si="21"/>
        <v/>
      </c>
      <c r="AB132" s="1"/>
      <c r="AC132" s="1"/>
      <c r="AD132" s="17" t="str">
        <f t="shared" si="22"/>
        <v/>
      </c>
      <c r="AE132" s="1"/>
      <c r="AF132" s="1"/>
      <c r="AG132" s="17" t="str">
        <f t="shared" si="23"/>
        <v/>
      </c>
      <c r="AH132" s="1"/>
      <c r="AI132" s="1"/>
      <c r="AJ132" s="17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3:70" ht="15" thickBot="1" x14ac:dyDescent="0.35">
      <c r="C133" s="2"/>
      <c r="D133" s="60"/>
      <c r="E133" s="17" t="str">
        <f t="shared" si="24"/>
        <v/>
      </c>
      <c r="F133" s="2"/>
      <c r="G133" s="60"/>
      <c r="H133" s="17" t="str">
        <f t="shared" si="19"/>
        <v/>
      </c>
      <c r="I133" s="2"/>
      <c r="J133" s="60"/>
      <c r="K133" s="17" t="str">
        <f t="shared" si="20"/>
        <v/>
      </c>
      <c r="L133" s="1"/>
      <c r="M133" s="1"/>
      <c r="N133" s="17" t="str">
        <f t="shared" si="25"/>
        <v/>
      </c>
      <c r="O133" s="1"/>
      <c r="P133" s="1"/>
      <c r="Q133" s="17" t="str">
        <f t="shared" si="26"/>
        <v/>
      </c>
      <c r="R133" s="2"/>
      <c r="S133" s="2"/>
      <c r="T133" s="2"/>
      <c r="U133" s="2"/>
      <c r="V133" s="2"/>
      <c r="W133" s="2"/>
      <c r="X133" s="2"/>
      <c r="Y133" s="1"/>
      <c r="Z133" s="1"/>
      <c r="AA133" s="17" t="str">
        <f t="shared" si="21"/>
        <v/>
      </c>
      <c r="AB133" s="1"/>
      <c r="AC133" s="1"/>
      <c r="AD133" s="17" t="str">
        <f t="shared" si="22"/>
        <v/>
      </c>
      <c r="AE133" s="1"/>
      <c r="AF133" s="1"/>
      <c r="AG133" s="17" t="str">
        <f t="shared" si="23"/>
        <v/>
      </c>
      <c r="AH133" s="1"/>
      <c r="AI133" s="1"/>
      <c r="AJ133" s="17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3:70" ht="15" thickBot="1" x14ac:dyDescent="0.35">
      <c r="C134" s="2"/>
      <c r="D134" s="60"/>
      <c r="E134" s="17" t="str">
        <f t="shared" si="24"/>
        <v/>
      </c>
      <c r="F134" s="2"/>
      <c r="G134" s="60"/>
      <c r="H134" s="17" t="str">
        <f t="shared" si="19"/>
        <v/>
      </c>
      <c r="I134" s="2"/>
      <c r="J134" s="60"/>
      <c r="K134" s="17" t="str">
        <f t="shared" si="20"/>
        <v/>
      </c>
      <c r="L134" s="1"/>
      <c r="M134" s="1"/>
      <c r="N134" s="17" t="str">
        <f t="shared" si="25"/>
        <v/>
      </c>
      <c r="O134" s="1"/>
      <c r="P134" s="1"/>
      <c r="Q134" s="17" t="str">
        <f t="shared" si="26"/>
        <v/>
      </c>
      <c r="R134" s="2"/>
      <c r="S134" s="2"/>
      <c r="T134" s="2"/>
      <c r="U134" s="2"/>
      <c r="V134" s="2"/>
      <c r="W134" s="2"/>
      <c r="X134" s="2"/>
      <c r="Y134" s="1"/>
      <c r="Z134" s="1"/>
      <c r="AA134" s="17" t="str">
        <f t="shared" si="21"/>
        <v/>
      </c>
      <c r="AB134" s="1"/>
      <c r="AC134" s="1"/>
      <c r="AD134" s="17" t="str">
        <f t="shared" si="22"/>
        <v/>
      </c>
      <c r="AE134" s="1"/>
      <c r="AF134" s="1"/>
      <c r="AG134" s="17" t="str">
        <f t="shared" si="23"/>
        <v/>
      </c>
      <c r="AH134" s="1"/>
      <c r="AI134" s="1"/>
      <c r="AJ134" s="17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3:70" ht="15" thickBot="1" x14ac:dyDescent="0.35">
      <c r="C135" s="2"/>
      <c r="D135" s="60"/>
      <c r="E135" s="17" t="str">
        <f t="shared" si="24"/>
        <v/>
      </c>
      <c r="F135" s="2"/>
      <c r="G135" s="60"/>
      <c r="H135" s="17" t="str">
        <f t="shared" si="19"/>
        <v/>
      </c>
      <c r="I135" s="2"/>
      <c r="J135" s="60"/>
      <c r="K135" s="17" t="str">
        <f t="shared" si="20"/>
        <v/>
      </c>
      <c r="L135" s="1"/>
      <c r="M135" s="1"/>
      <c r="N135" s="17" t="str">
        <f t="shared" si="25"/>
        <v/>
      </c>
      <c r="O135" s="1"/>
      <c r="P135" s="1"/>
      <c r="Q135" s="17" t="str">
        <f t="shared" si="26"/>
        <v/>
      </c>
      <c r="R135" s="2"/>
      <c r="S135" s="2"/>
      <c r="T135" s="2"/>
      <c r="U135" s="2"/>
      <c r="V135" s="2"/>
      <c r="W135" s="2"/>
      <c r="X135" s="2"/>
      <c r="Y135" s="1"/>
      <c r="Z135" s="1"/>
      <c r="AA135" s="17" t="str">
        <f t="shared" si="21"/>
        <v/>
      </c>
      <c r="AB135" s="1"/>
      <c r="AC135" s="1"/>
      <c r="AD135" s="17" t="str">
        <f t="shared" si="22"/>
        <v/>
      </c>
      <c r="AE135" s="1"/>
      <c r="AF135" s="1"/>
      <c r="AG135" s="17" t="str">
        <f t="shared" si="23"/>
        <v/>
      </c>
      <c r="AH135" s="1"/>
      <c r="AI135" s="1"/>
      <c r="AJ135" s="17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3:70" ht="15" thickBot="1" x14ac:dyDescent="0.35">
      <c r="C136" s="2"/>
      <c r="D136" s="60"/>
      <c r="E136" s="17" t="str">
        <f t="shared" si="24"/>
        <v/>
      </c>
      <c r="F136" s="2"/>
      <c r="G136" s="60"/>
      <c r="H136" s="17" t="str">
        <f t="shared" si="19"/>
        <v/>
      </c>
      <c r="I136" s="2"/>
      <c r="J136" s="60"/>
      <c r="K136" s="17" t="str">
        <f t="shared" si="20"/>
        <v/>
      </c>
      <c r="L136" s="1"/>
      <c r="M136" s="1"/>
      <c r="N136" s="17" t="str">
        <f t="shared" si="25"/>
        <v/>
      </c>
      <c r="O136" s="1"/>
      <c r="P136" s="1"/>
      <c r="Q136" s="17" t="str">
        <f t="shared" si="26"/>
        <v/>
      </c>
      <c r="R136" s="2"/>
      <c r="S136" s="2"/>
      <c r="T136" s="2"/>
      <c r="U136" s="2"/>
      <c r="V136" s="2"/>
      <c r="W136" s="2"/>
      <c r="X136" s="2"/>
      <c r="Y136" s="1"/>
      <c r="Z136" s="1"/>
      <c r="AA136" s="17" t="str">
        <f t="shared" si="21"/>
        <v/>
      </c>
      <c r="AB136" s="1"/>
      <c r="AC136" s="1"/>
      <c r="AD136" s="17" t="str">
        <f t="shared" si="22"/>
        <v/>
      </c>
      <c r="AE136" s="1"/>
      <c r="AF136" s="1"/>
      <c r="AG136" s="17" t="str">
        <f t="shared" si="23"/>
        <v/>
      </c>
      <c r="AH136" s="1"/>
      <c r="AI136" s="1"/>
      <c r="AJ136" s="17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3:70" ht="15" thickBot="1" x14ac:dyDescent="0.35">
      <c r="C137" s="2"/>
      <c r="D137" s="60"/>
      <c r="E137" s="17" t="str">
        <f t="shared" si="24"/>
        <v/>
      </c>
      <c r="F137" s="2"/>
      <c r="G137" s="60"/>
      <c r="H137" s="17" t="str">
        <f t="shared" ref="H137:H200" si="27">IF(LEFT(G137,1)="2",123,"")</f>
        <v/>
      </c>
      <c r="I137" s="2"/>
      <c r="J137" s="60"/>
      <c r="K137" s="17" t="str">
        <f t="shared" ref="K137:K200" si="28">IF(LEFT(J137,1)="3",1,"")</f>
        <v/>
      </c>
      <c r="L137" s="1"/>
      <c r="M137" s="1"/>
      <c r="N137" s="17" t="str">
        <f t="shared" si="25"/>
        <v/>
      </c>
      <c r="O137" s="1"/>
      <c r="P137" s="1"/>
      <c r="Q137" s="17" t="str">
        <f t="shared" si="26"/>
        <v/>
      </c>
      <c r="R137" s="2"/>
      <c r="S137" s="2"/>
      <c r="T137" s="2"/>
      <c r="U137" s="2"/>
      <c r="V137" s="2"/>
      <c r="W137" s="2"/>
      <c r="X137" s="2"/>
      <c r="Y137" s="1"/>
      <c r="Z137" s="1"/>
      <c r="AA137" s="17" t="str">
        <f t="shared" ref="AA137:AA200" si="29">IF(LEFT(Z137,1)="6",3,"")</f>
        <v/>
      </c>
      <c r="AB137" s="1"/>
      <c r="AC137" s="1"/>
      <c r="AD137" s="17" t="str">
        <f t="shared" ref="AD137:AD200" si="30">IF(LEFT(AC137,1)="7",1,"")</f>
        <v/>
      </c>
      <c r="AE137" s="1"/>
      <c r="AF137" s="1"/>
      <c r="AG137" s="17" t="str">
        <f t="shared" ref="AG137:AG200" si="31">IF(LEFT(AF137,1)="8",2,"")</f>
        <v/>
      </c>
      <c r="AH137" s="1"/>
      <c r="AI137" s="1"/>
      <c r="AJ137" s="17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3:70" ht="15" thickBot="1" x14ac:dyDescent="0.35">
      <c r="C138" s="2"/>
      <c r="D138" s="60"/>
      <c r="E138" s="17" t="str">
        <f t="shared" si="24"/>
        <v/>
      </c>
      <c r="F138" s="2"/>
      <c r="G138" s="60"/>
      <c r="H138" s="17" t="str">
        <f t="shared" si="27"/>
        <v/>
      </c>
      <c r="I138" s="2"/>
      <c r="J138" s="60"/>
      <c r="K138" s="17" t="str">
        <f t="shared" si="28"/>
        <v/>
      </c>
      <c r="L138" s="1"/>
      <c r="M138" s="1"/>
      <c r="N138" s="17" t="str">
        <f t="shared" si="25"/>
        <v/>
      </c>
      <c r="O138" s="1"/>
      <c r="P138" s="1"/>
      <c r="Q138" s="17" t="str">
        <f t="shared" si="26"/>
        <v/>
      </c>
      <c r="R138" s="2"/>
      <c r="S138" s="2"/>
      <c r="T138" s="2"/>
      <c r="U138" s="2"/>
      <c r="V138" s="2"/>
      <c r="W138" s="2"/>
      <c r="X138" s="2"/>
      <c r="Y138" s="1"/>
      <c r="Z138" s="1"/>
      <c r="AA138" s="17" t="str">
        <f t="shared" si="29"/>
        <v/>
      </c>
      <c r="AB138" s="1"/>
      <c r="AC138" s="1"/>
      <c r="AD138" s="17" t="str">
        <f t="shared" si="30"/>
        <v/>
      </c>
      <c r="AE138" s="1"/>
      <c r="AF138" s="1"/>
      <c r="AG138" s="17" t="str">
        <f t="shared" si="31"/>
        <v/>
      </c>
      <c r="AH138" s="1"/>
      <c r="AI138" s="1"/>
      <c r="AJ138" s="17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3:70" ht="15" thickBot="1" x14ac:dyDescent="0.35">
      <c r="C139" s="2"/>
      <c r="D139" s="60"/>
      <c r="E139" s="17" t="str">
        <f t="shared" ref="E139:E202" si="32">IF(LEFT(D139,1)="1",123,"")</f>
        <v/>
      </c>
      <c r="F139" s="2"/>
      <c r="G139" s="60"/>
      <c r="H139" s="17" t="str">
        <f t="shared" si="27"/>
        <v/>
      </c>
      <c r="I139" s="2"/>
      <c r="J139" s="60"/>
      <c r="K139" s="17" t="str">
        <f t="shared" si="28"/>
        <v/>
      </c>
      <c r="L139" s="1"/>
      <c r="M139" s="1"/>
      <c r="N139" s="17" t="str">
        <f t="shared" si="25"/>
        <v/>
      </c>
      <c r="O139" s="1"/>
      <c r="P139" s="1"/>
      <c r="Q139" s="17" t="str">
        <f t="shared" si="26"/>
        <v/>
      </c>
      <c r="R139" s="2"/>
      <c r="S139" s="2"/>
      <c r="T139" s="2"/>
      <c r="U139" s="2"/>
      <c r="V139" s="2"/>
      <c r="W139" s="2"/>
      <c r="X139" s="2"/>
      <c r="Y139" s="1"/>
      <c r="Z139" s="1"/>
      <c r="AA139" s="17" t="str">
        <f t="shared" si="29"/>
        <v/>
      </c>
      <c r="AB139" s="1"/>
      <c r="AC139" s="1"/>
      <c r="AD139" s="17" t="str">
        <f t="shared" si="30"/>
        <v/>
      </c>
      <c r="AE139" s="1"/>
      <c r="AF139" s="1"/>
      <c r="AG139" s="17" t="str">
        <f t="shared" si="31"/>
        <v/>
      </c>
      <c r="AH139" s="1"/>
      <c r="AI139" s="1"/>
      <c r="AJ139" s="17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3:70" ht="15" thickBot="1" x14ac:dyDescent="0.35">
      <c r="C140" s="2"/>
      <c r="D140" s="60"/>
      <c r="E140" s="17" t="str">
        <f t="shared" si="32"/>
        <v/>
      </c>
      <c r="F140" s="2"/>
      <c r="G140" s="60"/>
      <c r="H140" s="17" t="str">
        <f t="shared" si="27"/>
        <v/>
      </c>
      <c r="I140" s="2"/>
      <c r="J140" s="60"/>
      <c r="K140" s="17" t="str">
        <f t="shared" si="28"/>
        <v/>
      </c>
      <c r="L140" s="1"/>
      <c r="M140" s="1"/>
      <c r="N140" s="17" t="str">
        <f t="shared" si="25"/>
        <v/>
      </c>
      <c r="O140" s="1"/>
      <c r="P140" s="1"/>
      <c r="Q140" s="17" t="str">
        <f t="shared" si="26"/>
        <v/>
      </c>
      <c r="R140" s="2"/>
      <c r="S140" s="2"/>
      <c r="T140" s="2"/>
      <c r="U140" s="2"/>
      <c r="V140" s="2"/>
      <c r="W140" s="2"/>
      <c r="X140" s="2"/>
      <c r="Y140" s="1"/>
      <c r="Z140" s="1"/>
      <c r="AA140" s="17" t="str">
        <f t="shared" si="29"/>
        <v/>
      </c>
      <c r="AB140" s="1"/>
      <c r="AC140" s="1"/>
      <c r="AD140" s="17" t="str">
        <f t="shared" si="30"/>
        <v/>
      </c>
      <c r="AE140" s="1"/>
      <c r="AF140" s="1"/>
      <c r="AG140" s="17" t="str">
        <f t="shared" si="31"/>
        <v/>
      </c>
      <c r="AH140" s="1"/>
      <c r="AI140" s="1"/>
      <c r="AJ140" s="17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3:70" ht="15" thickBot="1" x14ac:dyDescent="0.35">
      <c r="C141" s="2"/>
      <c r="D141" s="60"/>
      <c r="E141" s="17" t="str">
        <f t="shared" si="32"/>
        <v/>
      </c>
      <c r="F141" s="2"/>
      <c r="G141" s="60"/>
      <c r="H141" s="17" t="str">
        <f t="shared" si="27"/>
        <v/>
      </c>
      <c r="I141" s="2"/>
      <c r="J141" s="60"/>
      <c r="K141" s="17" t="str">
        <f t="shared" si="28"/>
        <v/>
      </c>
      <c r="L141" s="1"/>
      <c r="M141" s="1"/>
      <c r="N141" s="17" t="str">
        <f t="shared" si="25"/>
        <v/>
      </c>
      <c r="O141" s="1"/>
      <c r="P141" s="1"/>
      <c r="Q141" s="17" t="str">
        <f t="shared" si="26"/>
        <v/>
      </c>
      <c r="R141" s="2"/>
      <c r="S141" s="2"/>
      <c r="T141" s="2"/>
      <c r="U141" s="2"/>
      <c r="V141" s="2"/>
      <c r="W141" s="2"/>
      <c r="X141" s="2"/>
      <c r="Y141" s="1"/>
      <c r="Z141" s="1"/>
      <c r="AA141" s="17" t="str">
        <f t="shared" si="29"/>
        <v/>
      </c>
      <c r="AB141" s="1"/>
      <c r="AC141" s="1"/>
      <c r="AD141" s="17" t="str">
        <f t="shared" si="30"/>
        <v/>
      </c>
      <c r="AE141" s="1"/>
      <c r="AF141" s="1"/>
      <c r="AG141" s="17" t="str">
        <f t="shared" si="31"/>
        <v/>
      </c>
      <c r="AH141" s="1"/>
      <c r="AI141" s="1"/>
      <c r="AJ141" s="17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3:70" ht="15" thickBot="1" x14ac:dyDescent="0.35">
      <c r="C142" s="2"/>
      <c r="D142" s="60"/>
      <c r="E142" s="17" t="str">
        <f t="shared" si="32"/>
        <v/>
      </c>
      <c r="F142" s="2"/>
      <c r="G142" s="60"/>
      <c r="H142" s="17" t="str">
        <f t="shared" si="27"/>
        <v/>
      </c>
      <c r="I142" s="2"/>
      <c r="J142" s="60"/>
      <c r="K142" s="17" t="str">
        <f t="shared" si="28"/>
        <v/>
      </c>
      <c r="L142" s="1"/>
      <c r="M142" s="1"/>
      <c r="N142" s="17" t="str">
        <f t="shared" si="25"/>
        <v/>
      </c>
      <c r="O142" s="1"/>
      <c r="P142" s="1"/>
      <c r="Q142" s="17" t="str">
        <f t="shared" si="26"/>
        <v/>
      </c>
      <c r="R142" s="2"/>
      <c r="S142" s="2"/>
      <c r="T142" s="2"/>
      <c r="U142" s="2"/>
      <c r="V142" s="2"/>
      <c r="W142" s="2"/>
      <c r="X142" s="2"/>
      <c r="Y142" s="1"/>
      <c r="Z142" s="1"/>
      <c r="AA142" s="17" t="str">
        <f t="shared" si="29"/>
        <v/>
      </c>
      <c r="AB142" s="1"/>
      <c r="AC142" s="1"/>
      <c r="AD142" s="17" t="str">
        <f t="shared" si="30"/>
        <v/>
      </c>
      <c r="AE142" s="1"/>
      <c r="AF142" s="1"/>
      <c r="AG142" s="17" t="str">
        <f t="shared" si="31"/>
        <v/>
      </c>
      <c r="AH142" s="1"/>
      <c r="AI142" s="1"/>
      <c r="AJ142" s="17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3:70" ht="15" thickBot="1" x14ac:dyDescent="0.35">
      <c r="C143" s="2"/>
      <c r="D143" s="60"/>
      <c r="E143" s="17" t="str">
        <f t="shared" si="32"/>
        <v/>
      </c>
      <c r="F143" s="2"/>
      <c r="G143" s="60"/>
      <c r="H143" s="17" t="str">
        <f t="shared" si="27"/>
        <v/>
      </c>
      <c r="I143" s="2"/>
      <c r="J143" s="60"/>
      <c r="K143" s="17" t="str">
        <f t="shared" si="28"/>
        <v/>
      </c>
      <c r="L143" s="1"/>
      <c r="M143" s="1"/>
      <c r="N143" s="17" t="str">
        <f t="shared" si="25"/>
        <v/>
      </c>
      <c r="O143" s="1"/>
      <c r="P143" s="1"/>
      <c r="Q143" s="17" t="str">
        <f t="shared" si="26"/>
        <v/>
      </c>
      <c r="R143" s="2"/>
      <c r="S143" s="2"/>
      <c r="T143" s="2"/>
      <c r="U143" s="2"/>
      <c r="V143" s="2"/>
      <c r="W143" s="2"/>
      <c r="X143" s="2"/>
      <c r="Y143" s="1"/>
      <c r="Z143" s="1"/>
      <c r="AA143" s="17" t="str">
        <f t="shared" si="29"/>
        <v/>
      </c>
      <c r="AB143" s="1"/>
      <c r="AC143" s="1"/>
      <c r="AD143" s="17" t="str">
        <f t="shared" si="30"/>
        <v/>
      </c>
      <c r="AE143" s="1"/>
      <c r="AF143" s="1"/>
      <c r="AG143" s="17" t="str">
        <f t="shared" si="31"/>
        <v/>
      </c>
      <c r="AH143" s="1"/>
      <c r="AI143" s="1"/>
      <c r="AJ143" s="17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3:70" ht="15" thickBot="1" x14ac:dyDescent="0.35">
      <c r="C144" s="2"/>
      <c r="D144" s="60"/>
      <c r="E144" s="17" t="str">
        <f t="shared" si="32"/>
        <v/>
      </c>
      <c r="F144" s="2"/>
      <c r="G144" s="60"/>
      <c r="H144" s="17" t="str">
        <f t="shared" si="27"/>
        <v/>
      </c>
      <c r="I144" s="2"/>
      <c r="J144" s="60"/>
      <c r="K144" s="17" t="str">
        <f t="shared" si="28"/>
        <v/>
      </c>
      <c r="L144" s="1"/>
      <c r="M144" s="1"/>
      <c r="N144" s="17" t="str">
        <f t="shared" si="25"/>
        <v/>
      </c>
      <c r="O144" s="1"/>
      <c r="P144" s="1"/>
      <c r="Q144" s="17" t="str">
        <f t="shared" si="26"/>
        <v/>
      </c>
      <c r="R144" s="2"/>
      <c r="S144" s="2"/>
      <c r="T144" s="2"/>
      <c r="U144" s="2"/>
      <c r="V144" s="2"/>
      <c r="W144" s="2"/>
      <c r="X144" s="2"/>
      <c r="Y144" s="1"/>
      <c r="Z144" s="1"/>
      <c r="AA144" s="17" t="str">
        <f t="shared" si="29"/>
        <v/>
      </c>
      <c r="AB144" s="1"/>
      <c r="AC144" s="1"/>
      <c r="AD144" s="17" t="str">
        <f t="shared" si="30"/>
        <v/>
      </c>
      <c r="AE144" s="1"/>
      <c r="AF144" s="1"/>
      <c r="AG144" s="17" t="str">
        <f t="shared" si="31"/>
        <v/>
      </c>
      <c r="AH144" s="1"/>
      <c r="AI144" s="1"/>
      <c r="AJ144" s="17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3:70" ht="15" thickBot="1" x14ac:dyDescent="0.35">
      <c r="C145" s="2"/>
      <c r="D145" s="60"/>
      <c r="E145" s="17" t="str">
        <f t="shared" si="32"/>
        <v/>
      </c>
      <c r="F145" s="2"/>
      <c r="G145" s="60"/>
      <c r="H145" s="17" t="str">
        <f t="shared" si="27"/>
        <v/>
      </c>
      <c r="I145" s="2"/>
      <c r="J145" s="60"/>
      <c r="K145" s="17" t="str">
        <f t="shared" si="28"/>
        <v/>
      </c>
      <c r="L145" s="1"/>
      <c r="M145" s="1"/>
      <c r="N145" s="17" t="str">
        <f t="shared" si="25"/>
        <v/>
      </c>
      <c r="O145" s="1"/>
      <c r="P145" s="1"/>
      <c r="Q145" s="17" t="str">
        <f t="shared" si="26"/>
        <v/>
      </c>
      <c r="R145" s="2"/>
      <c r="S145" s="2"/>
      <c r="T145" s="2"/>
      <c r="U145" s="2"/>
      <c r="V145" s="2"/>
      <c r="W145" s="2"/>
      <c r="X145" s="2"/>
      <c r="Y145" s="1"/>
      <c r="Z145" s="1"/>
      <c r="AA145" s="17" t="str">
        <f t="shared" si="29"/>
        <v/>
      </c>
      <c r="AB145" s="1"/>
      <c r="AC145" s="1"/>
      <c r="AD145" s="17" t="str">
        <f t="shared" si="30"/>
        <v/>
      </c>
      <c r="AE145" s="1"/>
      <c r="AF145" s="1"/>
      <c r="AG145" s="17" t="str">
        <f t="shared" si="31"/>
        <v/>
      </c>
      <c r="AH145" s="1"/>
      <c r="AI145" s="1"/>
      <c r="AJ145" s="17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3:70" ht="15" thickBot="1" x14ac:dyDescent="0.35">
      <c r="C146" s="2"/>
      <c r="D146" s="60"/>
      <c r="E146" s="17" t="str">
        <f t="shared" si="32"/>
        <v/>
      </c>
      <c r="F146" s="2"/>
      <c r="G146" s="60"/>
      <c r="H146" s="17" t="str">
        <f t="shared" si="27"/>
        <v/>
      </c>
      <c r="I146" s="2"/>
      <c r="J146" s="60"/>
      <c r="K146" s="17" t="str">
        <f t="shared" si="28"/>
        <v/>
      </c>
      <c r="L146" s="1"/>
      <c r="M146" s="1"/>
      <c r="N146" s="17" t="str">
        <f t="shared" si="25"/>
        <v/>
      </c>
      <c r="O146" s="1"/>
      <c r="P146" s="1"/>
      <c r="Q146" s="17" t="str">
        <f t="shared" si="26"/>
        <v/>
      </c>
      <c r="R146" s="2"/>
      <c r="S146" s="2"/>
      <c r="T146" s="2"/>
      <c r="U146" s="2"/>
      <c r="V146" s="2"/>
      <c r="W146" s="2"/>
      <c r="X146" s="2"/>
      <c r="Y146" s="1"/>
      <c r="Z146" s="1"/>
      <c r="AA146" s="17" t="str">
        <f t="shared" si="29"/>
        <v/>
      </c>
      <c r="AB146" s="1"/>
      <c r="AC146" s="1"/>
      <c r="AD146" s="17" t="str">
        <f t="shared" si="30"/>
        <v/>
      </c>
      <c r="AE146" s="1"/>
      <c r="AF146" s="1"/>
      <c r="AG146" s="17" t="str">
        <f t="shared" si="31"/>
        <v/>
      </c>
      <c r="AH146" s="1"/>
      <c r="AI146" s="1"/>
      <c r="AJ146" s="17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3:70" ht="15" thickBot="1" x14ac:dyDescent="0.35">
      <c r="C147" s="2"/>
      <c r="D147" s="60"/>
      <c r="E147" s="17" t="str">
        <f t="shared" si="32"/>
        <v/>
      </c>
      <c r="F147" s="2"/>
      <c r="G147" s="60"/>
      <c r="H147" s="17" t="str">
        <f t="shared" si="27"/>
        <v/>
      </c>
      <c r="I147" s="2"/>
      <c r="J147" s="60"/>
      <c r="K147" s="17" t="str">
        <f t="shared" si="28"/>
        <v/>
      </c>
      <c r="L147" s="1"/>
      <c r="M147" s="1"/>
      <c r="N147" s="17" t="str">
        <f t="shared" si="25"/>
        <v/>
      </c>
      <c r="O147" s="1"/>
      <c r="P147" s="1"/>
      <c r="Q147" s="17" t="str">
        <f t="shared" si="26"/>
        <v/>
      </c>
      <c r="R147" s="2"/>
      <c r="S147" s="2"/>
      <c r="T147" s="2"/>
      <c r="U147" s="2"/>
      <c r="V147" s="2"/>
      <c r="W147" s="2"/>
      <c r="X147" s="2"/>
      <c r="Y147" s="1"/>
      <c r="Z147" s="1"/>
      <c r="AA147" s="17" t="str">
        <f t="shared" si="29"/>
        <v/>
      </c>
      <c r="AB147" s="1"/>
      <c r="AC147" s="1"/>
      <c r="AD147" s="17" t="str">
        <f t="shared" si="30"/>
        <v/>
      </c>
      <c r="AE147" s="1"/>
      <c r="AF147" s="1"/>
      <c r="AG147" s="17" t="str">
        <f t="shared" si="31"/>
        <v/>
      </c>
      <c r="AH147" s="1"/>
      <c r="AI147" s="1"/>
      <c r="AJ147" s="17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3:70" ht="15" thickBot="1" x14ac:dyDescent="0.35">
      <c r="C148" s="2"/>
      <c r="D148" s="60"/>
      <c r="E148" s="17" t="str">
        <f t="shared" si="32"/>
        <v/>
      </c>
      <c r="F148" s="2"/>
      <c r="G148" s="60"/>
      <c r="H148" s="17" t="str">
        <f t="shared" si="27"/>
        <v/>
      </c>
      <c r="I148" s="2"/>
      <c r="J148" s="60"/>
      <c r="K148" s="17" t="str">
        <f t="shared" si="28"/>
        <v/>
      </c>
      <c r="L148" s="1"/>
      <c r="M148" s="1"/>
      <c r="N148" s="17" t="str">
        <f t="shared" si="25"/>
        <v/>
      </c>
      <c r="O148" s="1"/>
      <c r="P148" s="1"/>
      <c r="Q148" s="17" t="str">
        <f t="shared" si="26"/>
        <v/>
      </c>
      <c r="R148" s="2"/>
      <c r="S148" s="2"/>
      <c r="T148" s="2"/>
      <c r="U148" s="2"/>
      <c r="V148" s="2"/>
      <c r="W148" s="2"/>
      <c r="X148" s="2"/>
      <c r="Y148" s="1"/>
      <c r="Z148" s="1"/>
      <c r="AA148" s="17" t="str">
        <f t="shared" si="29"/>
        <v/>
      </c>
      <c r="AB148" s="1"/>
      <c r="AC148" s="1"/>
      <c r="AD148" s="17" t="str">
        <f t="shared" si="30"/>
        <v/>
      </c>
      <c r="AE148" s="1"/>
      <c r="AF148" s="1"/>
      <c r="AG148" s="17" t="str">
        <f t="shared" si="31"/>
        <v/>
      </c>
      <c r="AH148" s="1"/>
      <c r="AI148" s="1"/>
      <c r="AJ148" s="17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3:70" ht="15" thickBot="1" x14ac:dyDescent="0.35">
      <c r="C149" s="2"/>
      <c r="D149" s="60"/>
      <c r="E149" s="17" t="str">
        <f t="shared" si="32"/>
        <v/>
      </c>
      <c r="F149" s="2"/>
      <c r="G149" s="60"/>
      <c r="H149" s="17" t="str">
        <f t="shared" si="27"/>
        <v/>
      </c>
      <c r="I149" s="2"/>
      <c r="J149" s="60"/>
      <c r="K149" s="17" t="str">
        <f t="shared" si="28"/>
        <v/>
      </c>
      <c r="L149" s="1"/>
      <c r="M149" s="1"/>
      <c r="N149" s="17" t="str">
        <f t="shared" si="25"/>
        <v/>
      </c>
      <c r="O149" s="1"/>
      <c r="P149" s="1"/>
      <c r="Q149" s="17" t="str">
        <f t="shared" si="26"/>
        <v/>
      </c>
      <c r="R149" s="2"/>
      <c r="S149" s="2"/>
      <c r="T149" s="2"/>
      <c r="U149" s="2"/>
      <c r="V149" s="2"/>
      <c r="W149" s="2"/>
      <c r="X149" s="2"/>
      <c r="Y149" s="1"/>
      <c r="Z149" s="1"/>
      <c r="AA149" s="17" t="str">
        <f t="shared" si="29"/>
        <v/>
      </c>
      <c r="AB149" s="1"/>
      <c r="AC149" s="1"/>
      <c r="AD149" s="17" t="str">
        <f t="shared" si="30"/>
        <v/>
      </c>
      <c r="AE149" s="1"/>
      <c r="AF149" s="1"/>
      <c r="AG149" s="17" t="str">
        <f t="shared" si="31"/>
        <v/>
      </c>
      <c r="AH149" s="1"/>
      <c r="AI149" s="1"/>
      <c r="AJ149" s="17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3:70" ht="15" thickBot="1" x14ac:dyDescent="0.35">
      <c r="C150" s="2"/>
      <c r="D150" s="60"/>
      <c r="E150" s="17" t="str">
        <f t="shared" si="32"/>
        <v/>
      </c>
      <c r="F150" s="2"/>
      <c r="G150" s="60"/>
      <c r="H150" s="17" t="str">
        <f t="shared" si="27"/>
        <v/>
      </c>
      <c r="I150" s="2"/>
      <c r="J150" s="60"/>
      <c r="K150" s="17" t="str">
        <f t="shared" si="28"/>
        <v/>
      </c>
      <c r="L150" s="1"/>
      <c r="M150" s="1"/>
      <c r="N150" s="17" t="str">
        <f t="shared" si="25"/>
        <v/>
      </c>
      <c r="O150" s="1"/>
      <c r="P150" s="1"/>
      <c r="Q150" s="17" t="str">
        <f t="shared" si="26"/>
        <v/>
      </c>
      <c r="R150" s="2"/>
      <c r="S150" s="2"/>
      <c r="T150" s="2"/>
      <c r="U150" s="2"/>
      <c r="V150" s="2"/>
      <c r="W150" s="2"/>
      <c r="X150" s="2"/>
      <c r="Y150" s="1"/>
      <c r="Z150" s="1"/>
      <c r="AA150" s="17" t="str">
        <f t="shared" si="29"/>
        <v/>
      </c>
      <c r="AB150" s="1"/>
      <c r="AC150" s="1"/>
      <c r="AD150" s="17" t="str">
        <f t="shared" si="30"/>
        <v/>
      </c>
      <c r="AE150" s="1"/>
      <c r="AF150" s="1"/>
      <c r="AG150" s="17" t="str">
        <f t="shared" si="31"/>
        <v/>
      </c>
      <c r="AH150" s="1"/>
      <c r="AI150" s="1"/>
      <c r="AJ150" s="17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3:70" ht="15" thickBot="1" x14ac:dyDescent="0.35">
      <c r="C151" s="2"/>
      <c r="D151" s="60"/>
      <c r="E151" s="17" t="str">
        <f t="shared" si="32"/>
        <v/>
      </c>
      <c r="F151" s="2"/>
      <c r="G151" s="60"/>
      <c r="H151" s="17" t="str">
        <f t="shared" si="27"/>
        <v/>
      </c>
      <c r="I151" s="2"/>
      <c r="J151" s="60"/>
      <c r="K151" s="17" t="str">
        <f t="shared" si="28"/>
        <v/>
      </c>
      <c r="L151" s="1"/>
      <c r="M151" s="1"/>
      <c r="N151" s="17" t="str">
        <f t="shared" si="25"/>
        <v/>
      </c>
      <c r="O151" s="1"/>
      <c r="P151" s="1"/>
      <c r="Q151" s="17" t="str">
        <f t="shared" si="26"/>
        <v/>
      </c>
      <c r="R151" s="2"/>
      <c r="S151" s="2"/>
      <c r="T151" s="2"/>
      <c r="U151" s="2"/>
      <c r="V151" s="2"/>
      <c r="W151" s="2"/>
      <c r="X151" s="2"/>
      <c r="Y151" s="1"/>
      <c r="Z151" s="1"/>
      <c r="AA151" s="17" t="str">
        <f t="shared" si="29"/>
        <v/>
      </c>
      <c r="AB151" s="1"/>
      <c r="AC151" s="1"/>
      <c r="AD151" s="17" t="str">
        <f t="shared" si="30"/>
        <v/>
      </c>
      <c r="AE151" s="1"/>
      <c r="AF151" s="1"/>
      <c r="AG151" s="17" t="str">
        <f t="shared" si="31"/>
        <v/>
      </c>
      <c r="AH151" s="1"/>
      <c r="AI151" s="1"/>
      <c r="AJ151" s="17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3:70" ht="15" thickBot="1" x14ac:dyDescent="0.35">
      <c r="C152" s="2"/>
      <c r="D152" s="60"/>
      <c r="E152" s="17" t="str">
        <f t="shared" si="32"/>
        <v/>
      </c>
      <c r="F152" s="2"/>
      <c r="G152" s="60"/>
      <c r="H152" s="17" t="str">
        <f t="shared" si="27"/>
        <v/>
      </c>
      <c r="I152" s="2"/>
      <c r="J152" s="60"/>
      <c r="K152" s="17" t="str">
        <f t="shared" si="28"/>
        <v/>
      </c>
      <c r="L152" s="1"/>
      <c r="M152" s="1"/>
      <c r="N152" s="17" t="str">
        <f t="shared" si="25"/>
        <v/>
      </c>
      <c r="O152" s="1"/>
      <c r="P152" s="1"/>
      <c r="Q152" s="17" t="str">
        <f t="shared" si="26"/>
        <v/>
      </c>
      <c r="R152" s="2"/>
      <c r="S152" s="2"/>
      <c r="T152" s="2"/>
      <c r="U152" s="2"/>
      <c r="V152" s="2"/>
      <c r="W152" s="2"/>
      <c r="X152" s="2"/>
      <c r="Y152" s="1"/>
      <c r="Z152" s="1"/>
      <c r="AA152" s="17" t="str">
        <f t="shared" si="29"/>
        <v/>
      </c>
      <c r="AB152" s="1"/>
      <c r="AC152" s="1"/>
      <c r="AD152" s="17" t="str">
        <f t="shared" si="30"/>
        <v/>
      </c>
      <c r="AE152" s="1"/>
      <c r="AF152" s="1"/>
      <c r="AG152" s="17" t="str">
        <f t="shared" si="31"/>
        <v/>
      </c>
      <c r="AH152" s="1"/>
      <c r="AI152" s="1"/>
      <c r="AJ152" s="17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3:70" ht="15" thickBot="1" x14ac:dyDescent="0.35">
      <c r="C153" s="2"/>
      <c r="D153" s="60"/>
      <c r="E153" s="17" t="str">
        <f t="shared" si="32"/>
        <v/>
      </c>
      <c r="F153" s="2"/>
      <c r="G153" s="60"/>
      <c r="H153" s="17" t="str">
        <f t="shared" si="27"/>
        <v/>
      </c>
      <c r="I153" s="2"/>
      <c r="J153" s="60"/>
      <c r="K153" s="17" t="str">
        <f t="shared" si="28"/>
        <v/>
      </c>
      <c r="L153" s="1"/>
      <c r="M153" s="1"/>
      <c r="N153" s="17" t="str">
        <f t="shared" si="25"/>
        <v/>
      </c>
      <c r="O153" s="1"/>
      <c r="P153" s="1"/>
      <c r="Q153" s="17" t="str">
        <f t="shared" si="26"/>
        <v/>
      </c>
      <c r="R153" s="2"/>
      <c r="S153" s="2"/>
      <c r="T153" s="2"/>
      <c r="U153" s="2"/>
      <c r="V153" s="2"/>
      <c r="W153" s="2"/>
      <c r="X153" s="2"/>
      <c r="Y153" s="1"/>
      <c r="Z153" s="1"/>
      <c r="AA153" s="17" t="str">
        <f t="shared" si="29"/>
        <v/>
      </c>
      <c r="AB153" s="1"/>
      <c r="AC153" s="1"/>
      <c r="AD153" s="17" t="str">
        <f t="shared" si="30"/>
        <v/>
      </c>
      <c r="AE153" s="1"/>
      <c r="AF153" s="1"/>
      <c r="AG153" s="17" t="str">
        <f t="shared" si="31"/>
        <v/>
      </c>
      <c r="AH153" s="1"/>
      <c r="AI153" s="1"/>
      <c r="AJ153" s="17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3:70" ht="15" thickBot="1" x14ac:dyDescent="0.35">
      <c r="C154" s="2"/>
      <c r="D154" s="60"/>
      <c r="E154" s="17" t="str">
        <f t="shared" si="32"/>
        <v/>
      </c>
      <c r="F154" s="2"/>
      <c r="G154" s="60"/>
      <c r="H154" s="17" t="str">
        <f t="shared" si="27"/>
        <v/>
      </c>
      <c r="I154" s="2"/>
      <c r="J154" s="60"/>
      <c r="K154" s="17" t="str">
        <f t="shared" si="28"/>
        <v/>
      </c>
      <c r="L154" s="1"/>
      <c r="M154" s="1"/>
      <c r="N154" s="17" t="str">
        <f t="shared" si="25"/>
        <v/>
      </c>
      <c r="O154" s="1"/>
      <c r="P154" s="1"/>
      <c r="Q154" s="17" t="str">
        <f t="shared" si="26"/>
        <v/>
      </c>
      <c r="R154" s="2"/>
      <c r="S154" s="2"/>
      <c r="T154" s="2"/>
      <c r="U154" s="2"/>
      <c r="V154" s="2"/>
      <c r="W154" s="2"/>
      <c r="X154" s="2"/>
      <c r="Y154" s="1"/>
      <c r="Z154" s="1"/>
      <c r="AA154" s="17" t="str">
        <f t="shared" si="29"/>
        <v/>
      </c>
      <c r="AB154" s="1"/>
      <c r="AC154" s="1"/>
      <c r="AD154" s="17" t="str">
        <f t="shared" si="30"/>
        <v/>
      </c>
      <c r="AE154" s="1"/>
      <c r="AF154" s="1"/>
      <c r="AG154" s="17" t="str">
        <f t="shared" si="31"/>
        <v/>
      </c>
      <c r="AH154" s="1"/>
      <c r="AI154" s="1"/>
      <c r="AJ154" s="17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3:70" ht="15" thickBot="1" x14ac:dyDescent="0.35">
      <c r="C155" s="2"/>
      <c r="D155" s="60"/>
      <c r="E155" s="17" t="str">
        <f t="shared" si="32"/>
        <v/>
      </c>
      <c r="F155" s="2"/>
      <c r="G155" s="60"/>
      <c r="H155" s="17" t="str">
        <f t="shared" si="27"/>
        <v/>
      </c>
      <c r="I155" s="2"/>
      <c r="J155" s="60"/>
      <c r="K155" s="17" t="str">
        <f t="shared" si="28"/>
        <v/>
      </c>
      <c r="L155" s="1"/>
      <c r="M155" s="1"/>
      <c r="N155" s="17" t="str">
        <f t="shared" si="25"/>
        <v/>
      </c>
      <c r="O155" s="1"/>
      <c r="P155" s="1"/>
      <c r="Q155" s="17" t="str">
        <f t="shared" si="26"/>
        <v/>
      </c>
      <c r="R155" s="2"/>
      <c r="S155" s="2"/>
      <c r="T155" s="2"/>
      <c r="U155" s="2"/>
      <c r="V155" s="2"/>
      <c r="W155" s="2"/>
      <c r="X155" s="2"/>
      <c r="Y155" s="1"/>
      <c r="Z155" s="1"/>
      <c r="AA155" s="17" t="str">
        <f t="shared" si="29"/>
        <v/>
      </c>
      <c r="AB155" s="1"/>
      <c r="AC155" s="1"/>
      <c r="AD155" s="17" t="str">
        <f t="shared" si="30"/>
        <v/>
      </c>
      <c r="AE155" s="1"/>
      <c r="AF155" s="1"/>
      <c r="AG155" s="17" t="str">
        <f t="shared" si="31"/>
        <v/>
      </c>
      <c r="AH155" s="1"/>
      <c r="AI155" s="1"/>
      <c r="AJ155" s="17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3:70" ht="15" thickBot="1" x14ac:dyDescent="0.35">
      <c r="C156" s="2"/>
      <c r="D156" s="60"/>
      <c r="E156" s="17" t="str">
        <f t="shared" si="32"/>
        <v/>
      </c>
      <c r="F156" s="2"/>
      <c r="G156" s="60"/>
      <c r="H156" s="17" t="str">
        <f t="shared" si="27"/>
        <v/>
      </c>
      <c r="I156" s="2"/>
      <c r="J156" s="60"/>
      <c r="K156" s="17" t="str">
        <f t="shared" si="28"/>
        <v/>
      </c>
      <c r="L156" s="1"/>
      <c r="M156" s="1"/>
      <c r="N156" s="17" t="str">
        <f t="shared" si="25"/>
        <v/>
      </c>
      <c r="O156" s="1"/>
      <c r="P156" s="1"/>
      <c r="Q156" s="17" t="str">
        <f t="shared" si="26"/>
        <v/>
      </c>
      <c r="R156" s="2"/>
      <c r="S156" s="2"/>
      <c r="T156" s="2"/>
      <c r="U156" s="2"/>
      <c r="V156" s="2"/>
      <c r="W156" s="2"/>
      <c r="X156" s="2"/>
      <c r="Y156" s="1"/>
      <c r="Z156" s="1"/>
      <c r="AA156" s="17" t="str">
        <f t="shared" si="29"/>
        <v/>
      </c>
      <c r="AB156" s="1"/>
      <c r="AC156" s="1"/>
      <c r="AD156" s="17" t="str">
        <f t="shared" si="30"/>
        <v/>
      </c>
      <c r="AE156" s="1"/>
      <c r="AF156" s="1"/>
      <c r="AG156" s="17" t="str">
        <f t="shared" si="31"/>
        <v/>
      </c>
      <c r="AH156" s="1"/>
      <c r="AI156" s="1"/>
      <c r="AJ156" s="17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3:70" ht="15" thickBot="1" x14ac:dyDescent="0.35">
      <c r="C157" s="2"/>
      <c r="D157" s="60"/>
      <c r="E157" s="17" t="str">
        <f t="shared" si="32"/>
        <v/>
      </c>
      <c r="F157" s="2"/>
      <c r="G157" s="60"/>
      <c r="H157" s="17" t="str">
        <f t="shared" si="27"/>
        <v/>
      </c>
      <c r="I157" s="2"/>
      <c r="J157" s="60"/>
      <c r="K157" s="17" t="str">
        <f t="shared" si="28"/>
        <v/>
      </c>
      <c r="L157" s="1"/>
      <c r="M157" s="1"/>
      <c r="N157" s="17" t="str">
        <f t="shared" si="25"/>
        <v/>
      </c>
      <c r="O157" s="1"/>
      <c r="P157" s="1"/>
      <c r="Q157" s="17" t="str">
        <f t="shared" si="26"/>
        <v/>
      </c>
      <c r="R157" s="2"/>
      <c r="S157" s="2"/>
      <c r="T157" s="2"/>
      <c r="U157" s="2"/>
      <c r="V157" s="2"/>
      <c r="W157" s="2"/>
      <c r="X157" s="2"/>
      <c r="Y157" s="1"/>
      <c r="Z157" s="1"/>
      <c r="AA157" s="17" t="str">
        <f t="shared" si="29"/>
        <v/>
      </c>
      <c r="AB157" s="1"/>
      <c r="AC157" s="1"/>
      <c r="AD157" s="17" t="str">
        <f t="shared" si="30"/>
        <v/>
      </c>
      <c r="AE157" s="1"/>
      <c r="AF157" s="1"/>
      <c r="AG157" s="17" t="str">
        <f t="shared" si="31"/>
        <v/>
      </c>
      <c r="AH157" s="1"/>
      <c r="AI157" s="1"/>
      <c r="AJ157" s="17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3:70" ht="15" thickBot="1" x14ac:dyDescent="0.35">
      <c r="C158" s="2"/>
      <c r="D158" s="60"/>
      <c r="E158" s="17" t="str">
        <f t="shared" si="32"/>
        <v/>
      </c>
      <c r="F158" s="2"/>
      <c r="G158" s="60"/>
      <c r="H158" s="17" t="str">
        <f t="shared" si="27"/>
        <v/>
      </c>
      <c r="I158" s="2"/>
      <c r="J158" s="60"/>
      <c r="K158" s="17" t="str">
        <f t="shared" si="28"/>
        <v/>
      </c>
      <c r="L158" s="1"/>
      <c r="M158" s="1"/>
      <c r="N158" s="17" t="str">
        <f t="shared" si="25"/>
        <v/>
      </c>
      <c r="O158" s="1"/>
      <c r="P158" s="1"/>
      <c r="Q158" s="17" t="str">
        <f t="shared" si="26"/>
        <v/>
      </c>
      <c r="R158" s="2"/>
      <c r="S158" s="2"/>
      <c r="T158" s="2"/>
      <c r="U158" s="2"/>
      <c r="V158" s="2"/>
      <c r="W158" s="2"/>
      <c r="X158" s="2"/>
      <c r="Y158" s="1"/>
      <c r="Z158" s="1"/>
      <c r="AA158" s="17" t="str">
        <f t="shared" si="29"/>
        <v/>
      </c>
      <c r="AB158" s="1"/>
      <c r="AC158" s="1"/>
      <c r="AD158" s="17" t="str">
        <f t="shared" si="30"/>
        <v/>
      </c>
      <c r="AE158" s="1"/>
      <c r="AF158" s="1"/>
      <c r="AG158" s="17" t="str">
        <f t="shared" si="31"/>
        <v/>
      </c>
      <c r="AH158" s="1"/>
      <c r="AI158" s="1"/>
      <c r="AJ158" s="17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3:70" ht="15" thickBot="1" x14ac:dyDescent="0.35">
      <c r="C159" s="2"/>
      <c r="D159" s="60"/>
      <c r="E159" s="17" t="str">
        <f t="shared" si="32"/>
        <v/>
      </c>
      <c r="F159" s="2"/>
      <c r="G159" s="60"/>
      <c r="H159" s="17" t="str">
        <f t="shared" si="27"/>
        <v/>
      </c>
      <c r="I159" s="2"/>
      <c r="J159" s="60"/>
      <c r="K159" s="17" t="str">
        <f t="shared" si="28"/>
        <v/>
      </c>
      <c r="L159" s="1"/>
      <c r="M159" s="1"/>
      <c r="N159" s="17" t="str">
        <f t="shared" si="25"/>
        <v/>
      </c>
      <c r="O159" s="1"/>
      <c r="P159" s="1"/>
      <c r="Q159" s="17" t="str">
        <f t="shared" si="26"/>
        <v/>
      </c>
      <c r="R159" s="2"/>
      <c r="S159" s="2"/>
      <c r="T159" s="2"/>
      <c r="U159" s="2"/>
      <c r="V159" s="2"/>
      <c r="W159" s="2"/>
      <c r="X159" s="2"/>
      <c r="Y159" s="1"/>
      <c r="Z159" s="1"/>
      <c r="AA159" s="17" t="str">
        <f t="shared" si="29"/>
        <v/>
      </c>
      <c r="AB159" s="1"/>
      <c r="AC159" s="1"/>
      <c r="AD159" s="17" t="str">
        <f t="shared" si="30"/>
        <v/>
      </c>
      <c r="AE159" s="1"/>
      <c r="AF159" s="1"/>
      <c r="AG159" s="17" t="str">
        <f t="shared" si="31"/>
        <v/>
      </c>
      <c r="AH159" s="1"/>
      <c r="AI159" s="1"/>
      <c r="AJ159" s="17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3:70" ht="15" thickBot="1" x14ac:dyDescent="0.35">
      <c r="C160" s="2"/>
      <c r="D160" s="60"/>
      <c r="E160" s="17" t="str">
        <f t="shared" si="32"/>
        <v/>
      </c>
      <c r="F160" s="2"/>
      <c r="G160" s="60"/>
      <c r="H160" s="17" t="str">
        <f t="shared" si="27"/>
        <v/>
      </c>
      <c r="I160" s="2"/>
      <c r="J160" s="60"/>
      <c r="K160" s="17" t="str">
        <f t="shared" si="28"/>
        <v/>
      </c>
      <c r="L160" s="1"/>
      <c r="M160" s="1"/>
      <c r="N160" s="17" t="str">
        <f t="shared" si="25"/>
        <v/>
      </c>
      <c r="O160" s="1"/>
      <c r="P160" s="1"/>
      <c r="Q160" s="17" t="str">
        <f t="shared" si="26"/>
        <v/>
      </c>
      <c r="R160" s="2"/>
      <c r="S160" s="2"/>
      <c r="T160" s="2"/>
      <c r="U160" s="2"/>
      <c r="V160" s="2"/>
      <c r="W160" s="2"/>
      <c r="X160" s="2"/>
      <c r="Y160" s="1"/>
      <c r="Z160" s="1"/>
      <c r="AA160" s="17" t="str">
        <f t="shared" si="29"/>
        <v/>
      </c>
      <c r="AB160" s="1"/>
      <c r="AC160" s="1"/>
      <c r="AD160" s="17" t="str">
        <f t="shared" si="30"/>
        <v/>
      </c>
      <c r="AE160" s="1"/>
      <c r="AF160" s="1"/>
      <c r="AG160" s="17" t="str">
        <f t="shared" si="31"/>
        <v/>
      </c>
      <c r="AH160" s="1"/>
      <c r="AI160" s="1"/>
      <c r="AJ160" s="17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3:70" ht="15" thickBot="1" x14ac:dyDescent="0.35">
      <c r="C161" s="2"/>
      <c r="D161" s="60"/>
      <c r="E161" s="17" t="str">
        <f t="shared" si="32"/>
        <v/>
      </c>
      <c r="F161" s="2"/>
      <c r="G161" s="60"/>
      <c r="H161" s="17" t="str">
        <f t="shared" si="27"/>
        <v/>
      </c>
      <c r="I161" s="2"/>
      <c r="J161" s="60"/>
      <c r="K161" s="17" t="str">
        <f t="shared" si="28"/>
        <v/>
      </c>
      <c r="L161" s="1"/>
      <c r="M161" s="1"/>
      <c r="N161" s="17" t="str">
        <f t="shared" si="25"/>
        <v/>
      </c>
      <c r="O161" s="1"/>
      <c r="P161" s="1"/>
      <c r="Q161" s="17" t="str">
        <f t="shared" si="26"/>
        <v/>
      </c>
      <c r="R161" s="2"/>
      <c r="S161" s="2"/>
      <c r="T161" s="2"/>
      <c r="U161" s="2"/>
      <c r="V161" s="2"/>
      <c r="W161" s="2"/>
      <c r="X161" s="2"/>
      <c r="Y161" s="1"/>
      <c r="Z161" s="1"/>
      <c r="AA161" s="17" t="str">
        <f t="shared" si="29"/>
        <v/>
      </c>
      <c r="AB161" s="1"/>
      <c r="AC161" s="1"/>
      <c r="AD161" s="17" t="str">
        <f t="shared" si="30"/>
        <v/>
      </c>
      <c r="AE161" s="1"/>
      <c r="AF161" s="1"/>
      <c r="AG161" s="17" t="str">
        <f t="shared" si="31"/>
        <v/>
      </c>
      <c r="AH161" s="1"/>
      <c r="AI161" s="1"/>
      <c r="AJ161" s="17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3:70" ht="15" thickBot="1" x14ac:dyDescent="0.35">
      <c r="C162" s="2"/>
      <c r="D162" s="60"/>
      <c r="E162" s="17" t="str">
        <f t="shared" si="32"/>
        <v/>
      </c>
      <c r="F162" s="2"/>
      <c r="G162" s="60"/>
      <c r="H162" s="17" t="str">
        <f t="shared" si="27"/>
        <v/>
      </c>
      <c r="I162" s="2"/>
      <c r="J162" s="60"/>
      <c r="K162" s="17" t="str">
        <f t="shared" si="28"/>
        <v/>
      </c>
      <c r="L162" s="1"/>
      <c r="M162" s="1"/>
      <c r="N162" s="17" t="str">
        <f t="shared" si="25"/>
        <v/>
      </c>
      <c r="O162" s="1"/>
      <c r="P162" s="1"/>
      <c r="Q162" s="17" t="str">
        <f t="shared" si="26"/>
        <v/>
      </c>
      <c r="R162" s="2"/>
      <c r="S162" s="2"/>
      <c r="T162" s="2"/>
      <c r="U162" s="2"/>
      <c r="V162" s="2"/>
      <c r="W162" s="2"/>
      <c r="X162" s="2"/>
      <c r="Y162" s="1"/>
      <c r="Z162" s="1"/>
      <c r="AA162" s="17" t="str">
        <f t="shared" si="29"/>
        <v/>
      </c>
      <c r="AB162" s="1"/>
      <c r="AC162" s="1"/>
      <c r="AD162" s="17" t="str">
        <f t="shared" si="30"/>
        <v/>
      </c>
      <c r="AE162" s="1"/>
      <c r="AF162" s="1"/>
      <c r="AG162" s="17" t="str">
        <f t="shared" si="31"/>
        <v/>
      </c>
      <c r="AH162" s="1"/>
      <c r="AI162" s="1"/>
      <c r="AJ162" s="17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3:70" ht="15" thickBot="1" x14ac:dyDescent="0.35">
      <c r="C163" s="2"/>
      <c r="D163" s="60"/>
      <c r="E163" s="17" t="str">
        <f t="shared" si="32"/>
        <v/>
      </c>
      <c r="F163" s="2"/>
      <c r="G163" s="60"/>
      <c r="H163" s="17" t="str">
        <f t="shared" si="27"/>
        <v/>
      </c>
      <c r="I163" s="2"/>
      <c r="J163" s="60"/>
      <c r="K163" s="17" t="str">
        <f t="shared" si="28"/>
        <v/>
      </c>
      <c r="L163" s="1"/>
      <c r="M163" s="1"/>
      <c r="N163" s="17" t="str">
        <f t="shared" si="25"/>
        <v/>
      </c>
      <c r="O163" s="1"/>
      <c r="P163" s="1"/>
      <c r="Q163" s="17" t="str">
        <f t="shared" si="26"/>
        <v/>
      </c>
      <c r="R163" s="2"/>
      <c r="S163" s="2"/>
      <c r="T163" s="2"/>
      <c r="U163" s="2"/>
      <c r="V163" s="2"/>
      <c r="W163" s="2"/>
      <c r="X163" s="2"/>
      <c r="Y163" s="1"/>
      <c r="Z163" s="1"/>
      <c r="AA163" s="17" t="str">
        <f t="shared" si="29"/>
        <v/>
      </c>
      <c r="AB163" s="1"/>
      <c r="AC163" s="1"/>
      <c r="AD163" s="17" t="str">
        <f t="shared" si="30"/>
        <v/>
      </c>
      <c r="AE163" s="1"/>
      <c r="AF163" s="1"/>
      <c r="AG163" s="17" t="str">
        <f t="shared" si="31"/>
        <v/>
      </c>
      <c r="AH163" s="1"/>
      <c r="AI163" s="1"/>
      <c r="AJ163" s="17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3:70" ht="15" thickBot="1" x14ac:dyDescent="0.35">
      <c r="C164" s="2"/>
      <c r="D164" s="60"/>
      <c r="E164" s="17" t="str">
        <f t="shared" si="32"/>
        <v/>
      </c>
      <c r="F164" s="2"/>
      <c r="G164" s="60"/>
      <c r="H164" s="17" t="str">
        <f t="shared" si="27"/>
        <v/>
      </c>
      <c r="I164" s="2"/>
      <c r="J164" s="60"/>
      <c r="K164" s="17" t="str">
        <f t="shared" si="28"/>
        <v/>
      </c>
      <c r="L164" s="1"/>
      <c r="M164" s="1"/>
      <c r="N164" s="17" t="str">
        <f t="shared" si="25"/>
        <v/>
      </c>
      <c r="O164" s="1"/>
      <c r="P164" s="1"/>
      <c r="Q164" s="17" t="str">
        <f t="shared" si="26"/>
        <v/>
      </c>
      <c r="R164" s="2"/>
      <c r="S164" s="2"/>
      <c r="T164" s="2"/>
      <c r="U164" s="2"/>
      <c r="V164" s="2"/>
      <c r="W164" s="2"/>
      <c r="X164" s="2"/>
      <c r="Y164" s="1"/>
      <c r="Z164" s="1"/>
      <c r="AA164" s="17" t="str">
        <f t="shared" si="29"/>
        <v/>
      </c>
      <c r="AB164" s="1"/>
      <c r="AC164" s="1"/>
      <c r="AD164" s="17" t="str">
        <f t="shared" si="30"/>
        <v/>
      </c>
      <c r="AE164" s="1"/>
      <c r="AF164" s="1"/>
      <c r="AG164" s="17" t="str">
        <f t="shared" si="31"/>
        <v/>
      </c>
      <c r="AH164" s="1"/>
      <c r="AI164" s="1"/>
      <c r="AJ164" s="17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3:70" ht="15" thickBot="1" x14ac:dyDescent="0.35">
      <c r="C165" s="2"/>
      <c r="D165" s="60"/>
      <c r="E165" s="17" t="str">
        <f t="shared" si="32"/>
        <v/>
      </c>
      <c r="F165" s="2"/>
      <c r="G165" s="60"/>
      <c r="H165" s="17" t="str">
        <f t="shared" si="27"/>
        <v/>
      </c>
      <c r="I165" s="2"/>
      <c r="J165" s="60"/>
      <c r="K165" s="17" t="str">
        <f t="shared" si="28"/>
        <v/>
      </c>
      <c r="L165" s="1"/>
      <c r="M165" s="1"/>
      <c r="N165" s="17" t="str">
        <f t="shared" si="25"/>
        <v/>
      </c>
      <c r="O165" s="1"/>
      <c r="P165" s="1"/>
      <c r="Q165" s="17" t="str">
        <f t="shared" si="26"/>
        <v/>
      </c>
      <c r="R165" s="2"/>
      <c r="S165" s="2"/>
      <c r="T165" s="2"/>
      <c r="U165" s="2"/>
      <c r="V165" s="2"/>
      <c r="W165" s="2"/>
      <c r="X165" s="2"/>
      <c r="Y165" s="1"/>
      <c r="Z165" s="1"/>
      <c r="AA165" s="17" t="str">
        <f t="shared" si="29"/>
        <v/>
      </c>
      <c r="AB165" s="1"/>
      <c r="AC165" s="1"/>
      <c r="AD165" s="17" t="str">
        <f t="shared" si="30"/>
        <v/>
      </c>
      <c r="AE165" s="1"/>
      <c r="AF165" s="1"/>
      <c r="AG165" s="17" t="str">
        <f t="shared" si="31"/>
        <v/>
      </c>
      <c r="AH165" s="1"/>
      <c r="AI165" s="1"/>
      <c r="AJ165" s="17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3:70" ht="15" thickBot="1" x14ac:dyDescent="0.35">
      <c r="C166" s="2"/>
      <c r="D166" s="60"/>
      <c r="E166" s="17" t="str">
        <f t="shared" si="32"/>
        <v/>
      </c>
      <c r="F166" s="2"/>
      <c r="G166" s="60"/>
      <c r="H166" s="17" t="str">
        <f t="shared" si="27"/>
        <v/>
      </c>
      <c r="I166" s="2"/>
      <c r="J166" s="60"/>
      <c r="K166" s="17" t="str">
        <f t="shared" si="28"/>
        <v/>
      </c>
      <c r="L166" s="1"/>
      <c r="M166" s="1"/>
      <c r="N166" s="17" t="str">
        <f t="shared" si="25"/>
        <v/>
      </c>
      <c r="O166" s="1"/>
      <c r="P166" s="1"/>
      <c r="Q166" s="17" t="str">
        <f t="shared" si="26"/>
        <v/>
      </c>
      <c r="R166" s="2"/>
      <c r="S166" s="2"/>
      <c r="T166" s="2"/>
      <c r="U166" s="2"/>
      <c r="V166" s="2"/>
      <c r="W166" s="2"/>
      <c r="X166" s="2"/>
      <c r="Y166" s="1"/>
      <c r="Z166" s="1"/>
      <c r="AA166" s="17" t="str">
        <f t="shared" si="29"/>
        <v/>
      </c>
      <c r="AB166" s="1"/>
      <c r="AC166" s="1"/>
      <c r="AD166" s="17" t="str">
        <f t="shared" si="30"/>
        <v/>
      </c>
      <c r="AE166" s="1"/>
      <c r="AF166" s="1"/>
      <c r="AG166" s="17" t="str">
        <f t="shared" si="31"/>
        <v/>
      </c>
      <c r="AH166" s="1"/>
      <c r="AI166" s="1"/>
      <c r="AJ166" s="17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3:70" ht="15" thickBot="1" x14ac:dyDescent="0.35">
      <c r="C167" s="2"/>
      <c r="D167" s="60"/>
      <c r="E167" s="17" t="str">
        <f t="shared" si="32"/>
        <v/>
      </c>
      <c r="F167" s="2"/>
      <c r="G167" s="60"/>
      <c r="H167" s="17" t="str">
        <f t="shared" si="27"/>
        <v/>
      </c>
      <c r="I167" s="2"/>
      <c r="J167" s="60"/>
      <c r="K167" s="17" t="str">
        <f t="shared" si="28"/>
        <v/>
      </c>
      <c r="L167" s="1"/>
      <c r="M167" s="1"/>
      <c r="N167" s="17" t="str">
        <f t="shared" si="25"/>
        <v/>
      </c>
      <c r="O167" s="1"/>
      <c r="P167" s="1"/>
      <c r="Q167" s="17" t="str">
        <f t="shared" si="26"/>
        <v/>
      </c>
      <c r="R167" s="2"/>
      <c r="S167" s="2"/>
      <c r="T167" s="2"/>
      <c r="U167" s="2"/>
      <c r="V167" s="2"/>
      <c r="W167" s="2"/>
      <c r="X167" s="2"/>
      <c r="Y167" s="1"/>
      <c r="Z167" s="1"/>
      <c r="AA167" s="17" t="str">
        <f t="shared" si="29"/>
        <v/>
      </c>
      <c r="AB167" s="1"/>
      <c r="AC167" s="1"/>
      <c r="AD167" s="17" t="str">
        <f t="shared" si="30"/>
        <v/>
      </c>
      <c r="AE167" s="1"/>
      <c r="AF167" s="1"/>
      <c r="AG167" s="17" t="str">
        <f t="shared" si="31"/>
        <v/>
      </c>
      <c r="AH167" s="1"/>
      <c r="AI167" s="1"/>
      <c r="AJ167" s="17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3:70" ht="15" thickBot="1" x14ac:dyDescent="0.35">
      <c r="C168" s="2"/>
      <c r="D168" s="60"/>
      <c r="E168" s="17" t="str">
        <f t="shared" si="32"/>
        <v/>
      </c>
      <c r="F168" s="2"/>
      <c r="G168" s="60"/>
      <c r="H168" s="17" t="str">
        <f t="shared" si="27"/>
        <v/>
      </c>
      <c r="I168" s="2"/>
      <c r="J168" s="60"/>
      <c r="K168" s="17" t="str">
        <f t="shared" si="28"/>
        <v/>
      </c>
      <c r="L168" s="1"/>
      <c r="M168" s="1"/>
      <c r="N168" s="17" t="str">
        <f t="shared" si="25"/>
        <v/>
      </c>
      <c r="O168" s="1"/>
      <c r="P168" s="1"/>
      <c r="Q168" s="17" t="str">
        <f t="shared" si="26"/>
        <v/>
      </c>
      <c r="R168" s="2"/>
      <c r="S168" s="2"/>
      <c r="T168" s="2"/>
      <c r="U168" s="2"/>
      <c r="V168" s="2"/>
      <c r="W168" s="2"/>
      <c r="X168" s="2"/>
      <c r="Y168" s="1"/>
      <c r="Z168" s="1"/>
      <c r="AA168" s="17" t="str">
        <f t="shared" si="29"/>
        <v/>
      </c>
      <c r="AB168" s="1"/>
      <c r="AC168" s="1"/>
      <c r="AD168" s="17" t="str">
        <f t="shared" si="30"/>
        <v/>
      </c>
      <c r="AE168" s="1"/>
      <c r="AF168" s="1"/>
      <c r="AG168" s="17" t="str">
        <f t="shared" si="31"/>
        <v/>
      </c>
      <c r="AH168" s="1"/>
      <c r="AI168" s="1"/>
      <c r="AJ168" s="17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3:70" ht="15" thickBot="1" x14ac:dyDescent="0.35">
      <c r="C169" s="2"/>
      <c r="D169" s="60"/>
      <c r="E169" s="17" t="str">
        <f t="shared" si="32"/>
        <v/>
      </c>
      <c r="F169" s="2"/>
      <c r="G169" s="60"/>
      <c r="H169" s="17" t="str">
        <f t="shared" si="27"/>
        <v/>
      </c>
      <c r="I169" s="2"/>
      <c r="J169" s="60"/>
      <c r="K169" s="17" t="str">
        <f t="shared" si="28"/>
        <v/>
      </c>
      <c r="L169" s="1"/>
      <c r="M169" s="1"/>
      <c r="N169" s="17" t="str">
        <f t="shared" si="25"/>
        <v/>
      </c>
      <c r="O169" s="1"/>
      <c r="P169" s="1"/>
      <c r="Q169" s="17" t="str">
        <f t="shared" si="26"/>
        <v/>
      </c>
      <c r="R169" s="2"/>
      <c r="S169" s="2"/>
      <c r="T169" s="2"/>
      <c r="U169" s="2"/>
      <c r="V169" s="2"/>
      <c r="W169" s="2"/>
      <c r="X169" s="2"/>
      <c r="Y169" s="1"/>
      <c r="Z169" s="1"/>
      <c r="AA169" s="17" t="str">
        <f t="shared" si="29"/>
        <v/>
      </c>
      <c r="AB169" s="1"/>
      <c r="AC169" s="1"/>
      <c r="AD169" s="17" t="str">
        <f t="shared" si="30"/>
        <v/>
      </c>
      <c r="AE169" s="1"/>
      <c r="AF169" s="1"/>
      <c r="AG169" s="17" t="str">
        <f t="shared" si="31"/>
        <v/>
      </c>
      <c r="AH169" s="1"/>
      <c r="AI169" s="1"/>
      <c r="AJ169" s="17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3:70" ht="15" thickBot="1" x14ac:dyDescent="0.35">
      <c r="C170" s="2"/>
      <c r="D170" s="60"/>
      <c r="E170" s="17" t="str">
        <f t="shared" si="32"/>
        <v/>
      </c>
      <c r="F170" s="2"/>
      <c r="G170" s="60"/>
      <c r="H170" s="17" t="str">
        <f t="shared" si="27"/>
        <v/>
      </c>
      <c r="I170" s="2"/>
      <c r="J170" s="60"/>
      <c r="K170" s="17" t="str">
        <f t="shared" si="28"/>
        <v/>
      </c>
      <c r="L170" s="1"/>
      <c r="M170" s="1"/>
      <c r="N170" s="17" t="str">
        <f t="shared" si="25"/>
        <v/>
      </c>
      <c r="O170" s="1"/>
      <c r="P170" s="1"/>
      <c r="Q170" s="17" t="str">
        <f t="shared" si="26"/>
        <v/>
      </c>
      <c r="R170" s="2"/>
      <c r="S170" s="2"/>
      <c r="T170" s="2"/>
      <c r="U170" s="2"/>
      <c r="V170" s="2"/>
      <c r="W170" s="2"/>
      <c r="X170" s="2"/>
      <c r="Y170" s="1"/>
      <c r="Z170" s="1"/>
      <c r="AA170" s="17" t="str">
        <f t="shared" si="29"/>
        <v/>
      </c>
      <c r="AB170" s="1"/>
      <c r="AC170" s="1"/>
      <c r="AD170" s="17" t="str">
        <f t="shared" si="30"/>
        <v/>
      </c>
      <c r="AE170" s="1"/>
      <c r="AF170" s="1"/>
      <c r="AG170" s="17" t="str">
        <f t="shared" si="31"/>
        <v/>
      </c>
      <c r="AH170" s="1"/>
      <c r="AI170" s="1"/>
      <c r="AJ170" s="17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3:70" ht="15" thickBot="1" x14ac:dyDescent="0.35">
      <c r="C171" s="2"/>
      <c r="D171" s="60"/>
      <c r="E171" s="17" t="str">
        <f t="shared" si="32"/>
        <v/>
      </c>
      <c r="F171" s="2"/>
      <c r="G171" s="60"/>
      <c r="H171" s="17" t="str">
        <f t="shared" si="27"/>
        <v/>
      </c>
      <c r="I171" s="2"/>
      <c r="J171" s="60"/>
      <c r="K171" s="17" t="str">
        <f t="shared" si="28"/>
        <v/>
      </c>
      <c r="L171" s="1"/>
      <c r="M171" s="1"/>
      <c r="N171" s="17" t="str">
        <f t="shared" si="25"/>
        <v/>
      </c>
      <c r="O171" s="1"/>
      <c r="P171" s="1"/>
      <c r="Q171" s="17" t="str">
        <f t="shared" si="26"/>
        <v/>
      </c>
      <c r="R171" s="2"/>
      <c r="S171" s="2"/>
      <c r="T171" s="2"/>
      <c r="U171" s="2"/>
      <c r="V171" s="2"/>
      <c r="W171" s="2"/>
      <c r="X171" s="2"/>
      <c r="Y171" s="1"/>
      <c r="Z171" s="1"/>
      <c r="AA171" s="17" t="str">
        <f t="shared" si="29"/>
        <v/>
      </c>
      <c r="AB171" s="1"/>
      <c r="AC171" s="1"/>
      <c r="AD171" s="17" t="str">
        <f t="shared" si="30"/>
        <v/>
      </c>
      <c r="AE171" s="1"/>
      <c r="AF171" s="1"/>
      <c r="AG171" s="17" t="str">
        <f t="shared" si="31"/>
        <v/>
      </c>
      <c r="AH171" s="1"/>
      <c r="AI171" s="1"/>
      <c r="AJ171" s="17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3:70" ht="15" thickBot="1" x14ac:dyDescent="0.35">
      <c r="C172" s="2"/>
      <c r="D172" s="60"/>
      <c r="E172" s="17" t="str">
        <f t="shared" si="32"/>
        <v/>
      </c>
      <c r="F172" s="2"/>
      <c r="G172" s="60"/>
      <c r="H172" s="17" t="str">
        <f t="shared" si="27"/>
        <v/>
      </c>
      <c r="I172" s="2"/>
      <c r="J172" s="60"/>
      <c r="K172" s="17" t="str">
        <f t="shared" si="28"/>
        <v/>
      </c>
      <c r="L172" s="1"/>
      <c r="M172" s="1"/>
      <c r="N172" s="17" t="str">
        <f t="shared" si="25"/>
        <v/>
      </c>
      <c r="O172" s="1"/>
      <c r="P172" s="1"/>
      <c r="Q172" s="17" t="str">
        <f t="shared" si="26"/>
        <v/>
      </c>
      <c r="R172" s="2"/>
      <c r="S172" s="2"/>
      <c r="T172" s="2"/>
      <c r="U172" s="2"/>
      <c r="V172" s="2"/>
      <c r="W172" s="2"/>
      <c r="X172" s="2"/>
      <c r="Y172" s="1"/>
      <c r="Z172" s="1"/>
      <c r="AA172" s="17" t="str">
        <f t="shared" si="29"/>
        <v/>
      </c>
      <c r="AB172" s="1"/>
      <c r="AC172" s="1"/>
      <c r="AD172" s="17" t="str">
        <f t="shared" si="30"/>
        <v/>
      </c>
      <c r="AE172" s="1"/>
      <c r="AF172" s="1"/>
      <c r="AG172" s="17" t="str">
        <f t="shared" si="31"/>
        <v/>
      </c>
      <c r="AH172" s="1"/>
      <c r="AI172" s="1"/>
      <c r="AJ172" s="17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3:70" ht="15" thickBot="1" x14ac:dyDescent="0.35">
      <c r="C173" s="2"/>
      <c r="D173" s="60"/>
      <c r="E173" s="17" t="str">
        <f t="shared" si="32"/>
        <v/>
      </c>
      <c r="F173" s="2"/>
      <c r="G173" s="60"/>
      <c r="H173" s="17" t="str">
        <f t="shared" si="27"/>
        <v/>
      </c>
      <c r="I173" s="2"/>
      <c r="J173" s="60"/>
      <c r="K173" s="17" t="str">
        <f t="shared" si="28"/>
        <v/>
      </c>
      <c r="L173" s="1"/>
      <c r="M173" s="1"/>
      <c r="N173" s="17" t="str">
        <f t="shared" si="25"/>
        <v/>
      </c>
      <c r="O173" s="1"/>
      <c r="P173" s="1"/>
      <c r="Q173" s="17" t="str">
        <f t="shared" si="26"/>
        <v/>
      </c>
      <c r="R173" s="2"/>
      <c r="S173" s="2"/>
      <c r="T173" s="2"/>
      <c r="U173" s="2"/>
      <c r="V173" s="2"/>
      <c r="W173" s="2"/>
      <c r="X173" s="2"/>
      <c r="Y173" s="1"/>
      <c r="Z173" s="1"/>
      <c r="AA173" s="17" t="str">
        <f t="shared" si="29"/>
        <v/>
      </c>
      <c r="AB173" s="1"/>
      <c r="AC173" s="1"/>
      <c r="AD173" s="17" t="str">
        <f t="shared" si="30"/>
        <v/>
      </c>
      <c r="AE173" s="1"/>
      <c r="AF173" s="1"/>
      <c r="AG173" s="17" t="str">
        <f t="shared" si="31"/>
        <v/>
      </c>
      <c r="AH173" s="1"/>
      <c r="AI173" s="1"/>
      <c r="AJ173" s="17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3:70" ht="15" thickBot="1" x14ac:dyDescent="0.35">
      <c r="C174" s="2"/>
      <c r="D174" s="60"/>
      <c r="E174" s="17" t="str">
        <f t="shared" si="32"/>
        <v/>
      </c>
      <c r="F174" s="2"/>
      <c r="G174" s="60"/>
      <c r="H174" s="17" t="str">
        <f t="shared" si="27"/>
        <v/>
      </c>
      <c r="I174" s="2"/>
      <c r="J174" s="60"/>
      <c r="K174" s="17" t="str">
        <f t="shared" si="28"/>
        <v/>
      </c>
      <c r="L174" s="1"/>
      <c r="M174" s="1"/>
      <c r="N174" s="17" t="str">
        <f t="shared" si="25"/>
        <v/>
      </c>
      <c r="O174" s="1"/>
      <c r="P174" s="1"/>
      <c r="Q174" s="17" t="str">
        <f t="shared" si="26"/>
        <v/>
      </c>
      <c r="R174" s="2"/>
      <c r="S174" s="2"/>
      <c r="T174" s="2"/>
      <c r="U174" s="2"/>
      <c r="V174" s="2"/>
      <c r="W174" s="2"/>
      <c r="X174" s="2"/>
      <c r="Y174" s="1"/>
      <c r="Z174" s="1"/>
      <c r="AA174" s="17" t="str">
        <f t="shared" si="29"/>
        <v/>
      </c>
      <c r="AB174" s="1"/>
      <c r="AC174" s="1"/>
      <c r="AD174" s="17" t="str">
        <f t="shared" si="30"/>
        <v/>
      </c>
      <c r="AE174" s="1"/>
      <c r="AF174" s="1"/>
      <c r="AG174" s="17" t="str">
        <f t="shared" si="31"/>
        <v/>
      </c>
      <c r="AH174" s="1"/>
      <c r="AI174" s="1"/>
      <c r="AJ174" s="17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3:70" ht="15" thickBot="1" x14ac:dyDescent="0.35">
      <c r="C175" s="2"/>
      <c r="D175" s="60"/>
      <c r="E175" s="17" t="str">
        <f t="shared" si="32"/>
        <v/>
      </c>
      <c r="F175" s="2"/>
      <c r="G175" s="60"/>
      <c r="H175" s="17" t="str">
        <f t="shared" si="27"/>
        <v/>
      </c>
      <c r="I175" s="2"/>
      <c r="J175" s="60"/>
      <c r="K175" s="17" t="str">
        <f t="shared" si="28"/>
        <v/>
      </c>
      <c r="L175" s="1"/>
      <c r="M175" s="1"/>
      <c r="N175" s="17" t="str">
        <f t="shared" si="25"/>
        <v/>
      </c>
      <c r="O175" s="1"/>
      <c r="P175" s="1"/>
      <c r="Q175" s="17" t="str">
        <f t="shared" si="26"/>
        <v/>
      </c>
      <c r="R175" s="2"/>
      <c r="S175" s="2"/>
      <c r="T175" s="2"/>
      <c r="U175" s="2"/>
      <c r="V175" s="2"/>
      <c r="W175" s="2"/>
      <c r="X175" s="2"/>
      <c r="Y175" s="1"/>
      <c r="Z175" s="1"/>
      <c r="AA175" s="17" t="str">
        <f t="shared" si="29"/>
        <v/>
      </c>
      <c r="AB175" s="1"/>
      <c r="AC175" s="1"/>
      <c r="AD175" s="17" t="str">
        <f t="shared" si="30"/>
        <v/>
      </c>
      <c r="AE175" s="1"/>
      <c r="AF175" s="1"/>
      <c r="AG175" s="17" t="str">
        <f t="shared" si="31"/>
        <v/>
      </c>
      <c r="AH175" s="1"/>
      <c r="AI175" s="1"/>
      <c r="AJ175" s="17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3:70" ht="15" thickBot="1" x14ac:dyDescent="0.35">
      <c r="C176" s="2"/>
      <c r="D176" s="60"/>
      <c r="E176" s="17" t="str">
        <f t="shared" si="32"/>
        <v/>
      </c>
      <c r="F176" s="2"/>
      <c r="G176" s="60"/>
      <c r="H176" s="17" t="str">
        <f t="shared" si="27"/>
        <v/>
      </c>
      <c r="I176" s="2"/>
      <c r="J176" s="60"/>
      <c r="K176" s="17" t="str">
        <f t="shared" si="28"/>
        <v/>
      </c>
      <c r="L176" s="1"/>
      <c r="M176" s="1"/>
      <c r="N176" s="17" t="str">
        <f t="shared" si="25"/>
        <v/>
      </c>
      <c r="O176" s="1"/>
      <c r="P176" s="1"/>
      <c r="Q176" s="17" t="str">
        <f t="shared" si="26"/>
        <v/>
      </c>
      <c r="R176" s="2"/>
      <c r="S176" s="2"/>
      <c r="T176" s="2"/>
      <c r="U176" s="2"/>
      <c r="V176" s="2"/>
      <c r="W176" s="2"/>
      <c r="X176" s="2"/>
      <c r="Y176" s="1"/>
      <c r="Z176" s="1"/>
      <c r="AA176" s="17" t="str">
        <f t="shared" si="29"/>
        <v/>
      </c>
      <c r="AB176" s="1"/>
      <c r="AC176" s="1"/>
      <c r="AD176" s="17" t="str">
        <f t="shared" si="30"/>
        <v/>
      </c>
      <c r="AE176" s="1"/>
      <c r="AF176" s="1"/>
      <c r="AG176" s="17" t="str">
        <f t="shared" si="31"/>
        <v/>
      </c>
      <c r="AH176" s="1"/>
      <c r="AI176" s="1"/>
      <c r="AJ176" s="17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3:70" ht="15" thickBot="1" x14ac:dyDescent="0.35">
      <c r="C177" s="2"/>
      <c r="D177" s="60"/>
      <c r="E177" s="17" t="str">
        <f t="shared" si="32"/>
        <v/>
      </c>
      <c r="F177" s="2"/>
      <c r="G177" s="60"/>
      <c r="H177" s="17" t="str">
        <f t="shared" si="27"/>
        <v/>
      </c>
      <c r="I177" s="2"/>
      <c r="J177" s="60"/>
      <c r="K177" s="17" t="str">
        <f t="shared" si="28"/>
        <v/>
      </c>
      <c r="L177" s="1"/>
      <c r="M177" s="1"/>
      <c r="N177" s="17" t="str">
        <f t="shared" ref="N177:N240" si="33">IF(LEFT(M177,1)="4",1,"")</f>
        <v/>
      </c>
      <c r="O177" s="1"/>
      <c r="P177" s="1"/>
      <c r="Q177" s="17" t="str">
        <f t="shared" ref="Q177:Q240" si="34">IF(LEFT(P177,1)="5",3,"")</f>
        <v/>
      </c>
      <c r="R177" s="2"/>
      <c r="S177" s="2"/>
      <c r="T177" s="2"/>
      <c r="U177" s="2"/>
      <c r="V177" s="2"/>
      <c r="W177" s="2"/>
      <c r="X177" s="2"/>
      <c r="Y177" s="1"/>
      <c r="Z177" s="1"/>
      <c r="AA177" s="17" t="str">
        <f t="shared" si="29"/>
        <v/>
      </c>
      <c r="AB177" s="1"/>
      <c r="AC177" s="1"/>
      <c r="AD177" s="17" t="str">
        <f t="shared" si="30"/>
        <v/>
      </c>
      <c r="AE177" s="1"/>
      <c r="AF177" s="1"/>
      <c r="AG177" s="17" t="str">
        <f t="shared" si="31"/>
        <v/>
      </c>
      <c r="AH177" s="1"/>
      <c r="AI177" s="1"/>
      <c r="AJ177" s="17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3:70" ht="15" thickBot="1" x14ac:dyDescent="0.35">
      <c r="C178" s="2"/>
      <c r="D178" s="60"/>
      <c r="E178" s="17" t="str">
        <f t="shared" si="32"/>
        <v/>
      </c>
      <c r="F178" s="2"/>
      <c r="G178" s="60"/>
      <c r="H178" s="17" t="str">
        <f t="shared" si="27"/>
        <v/>
      </c>
      <c r="I178" s="2"/>
      <c r="J178" s="60"/>
      <c r="K178" s="17" t="str">
        <f t="shared" si="28"/>
        <v/>
      </c>
      <c r="L178" s="1"/>
      <c r="M178" s="1"/>
      <c r="N178" s="17" t="str">
        <f t="shared" si="33"/>
        <v/>
      </c>
      <c r="O178" s="1"/>
      <c r="P178" s="1"/>
      <c r="Q178" s="17" t="str">
        <f t="shared" si="34"/>
        <v/>
      </c>
      <c r="R178" s="2"/>
      <c r="S178" s="2"/>
      <c r="T178" s="2"/>
      <c r="U178" s="2"/>
      <c r="V178" s="2"/>
      <c r="W178" s="2"/>
      <c r="X178" s="2"/>
      <c r="Y178" s="1"/>
      <c r="Z178" s="1"/>
      <c r="AA178" s="17" t="str">
        <f t="shared" si="29"/>
        <v/>
      </c>
      <c r="AB178" s="1"/>
      <c r="AC178" s="1"/>
      <c r="AD178" s="17" t="str">
        <f t="shared" si="30"/>
        <v/>
      </c>
      <c r="AE178" s="1"/>
      <c r="AF178" s="1"/>
      <c r="AG178" s="17" t="str">
        <f t="shared" si="31"/>
        <v/>
      </c>
      <c r="AH178" s="1"/>
      <c r="AI178" s="1"/>
      <c r="AJ178" s="17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3:70" ht="15" thickBot="1" x14ac:dyDescent="0.35">
      <c r="C179" s="2"/>
      <c r="D179" s="60"/>
      <c r="E179" s="17" t="str">
        <f t="shared" si="32"/>
        <v/>
      </c>
      <c r="F179" s="2"/>
      <c r="G179" s="60"/>
      <c r="H179" s="17" t="str">
        <f t="shared" si="27"/>
        <v/>
      </c>
      <c r="I179" s="2"/>
      <c r="J179" s="60"/>
      <c r="K179" s="17" t="str">
        <f t="shared" si="28"/>
        <v/>
      </c>
      <c r="L179" s="1"/>
      <c r="M179" s="1"/>
      <c r="N179" s="17" t="str">
        <f t="shared" si="33"/>
        <v/>
      </c>
      <c r="O179" s="1"/>
      <c r="P179" s="1"/>
      <c r="Q179" s="17" t="str">
        <f t="shared" si="34"/>
        <v/>
      </c>
      <c r="R179" s="2"/>
      <c r="S179" s="2"/>
      <c r="T179" s="2"/>
      <c r="U179" s="2"/>
      <c r="V179" s="2"/>
      <c r="W179" s="2"/>
      <c r="X179" s="2"/>
      <c r="Y179" s="1"/>
      <c r="Z179" s="1"/>
      <c r="AA179" s="17" t="str">
        <f t="shared" si="29"/>
        <v/>
      </c>
      <c r="AB179" s="1"/>
      <c r="AC179" s="1"/>
      <c r="AD179" s="17" t="str">
        <f t="shared" si="30"/>
        <v/>
      </c>
      <c r="AE179" s="1"/>
      <c r="AF179" s="1"/>
      <c r="AG179" s="17" t="str">
        <f t="shared" si="31"/>
        <v/>
      </c>
      <c r="AH179" s="1"/>
      <c r="AI179" s="1"/>
      <c r="AJ179" s="17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3:70" ht="15" thickBot="1" x14ac:dyDescent="0.35">
      <c r="C180" s="2"/>
      <c r="D180" s="60"/>
      <c r="E180" s="17" t="str">
        <f t="shared" si="32"/>
        <v/>
      </c>
      <c r="F180" s="2"/>
      <c r="G180" s="60"/>
      <c r="H180" s="17" t="str">
        <f t="shared" si="27"/>
        <v/>
      </c>
      <c r="I180" s="2"/>
      <c r="J180" s="60"/>
      <c r="K180" s="17" t="str">
        <f t="shared" si="28"/>
        <v/>
      </c>
      <c r="L180" s="1"/>
      <c r="M180" s="1"/>
      <c r="N180" s="17" t="str">
        <f t="shared" si="33"/>
        <v/>
      </c>
      <c r="O180" s="1"/>
      <c r="P180" s="1"/>
      <c r="Q180" s="17" t="str">
        <f t="shared" si="34"/>
        <v/>
      </c>
      <c r="R180" s="2"/>
      <c r="S180" s="2"/>
      <c r="T180" s="2"/>
      <c r="U180" s="2"/>
      <c r="V180" s="2"/>
      <c r="W180" s="2"/>
      <c r="X180" s="2"/>
      <c r="Y180" s="1"/>
      <c r="Z180" s="1"/>
      <c r="AA180" s="17" t="str">
        <f t="shared" si="29"/>
        <v/>
      </c>
      <c r="AB180" s="1"/>
      <c r="AC180" s="1"/>
      <c r="AD180" s="17" t="str">
        <f t="shared" si="30"/>
        <v/>
      </c>
      <c r="AE180" s="1"/>
      <c r="AF180" s="1"/>
      <c r="AG180" s="17" t="str">
        <f t="shared" si="31"/>
        <v/>
      </c>
      <c r="AH180" s="1"/>
      <c r="AI180" s="1"/>
      <c r="AJ180" s="17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3:70" ht="15" thickBot="1" x14ac:dyDescent="0.35">
      <c r="C181" s="2"/>
      <c r="D181" s="60"/>
      <c r="E181" s="17" t="str">
        <f t="shared" si="32"/>
        <v/>
      </c>
      <c r="F181" s="2"/>
      <c r="G181" s="60"/>
      <c r="H181" s="17" t="str">
        <f t="shared" si="27"/>
        <v/>
      </c>
      <c r="I181" s="2"/>
      <c r="J181" s="60"/>
      <c r="K181" s="17" t="str">
        <f t="shared" si="28"/>
        <v/>
      </c>
      <c r="L181" s="1"/>
      <c r="M181" s="1"/>
      <c r="N181" s="17" t="str">
        <f t="shared" si="33"/>
        <v/>
      </c>
      <c r="O181" s="1"/>
      <c r="P181" s="1"/>
      <c r="Q181" s="17" t="str">
        <f t="shared" si="34"/>
        <v/>
      </c>
      <c r="R181" s="2"/>
      <c r="S181" s="2"/>
      <c r="T181" s="2"/>
      <c r="U181" s="2"/>
      <c r="V181" s="2"/>
      <c r="W181" s="2"/>
      <c r="X181" s="2"/>
      <c r="Y181" s="1"/>
      <c r="Z181" s="1"/>
      <c r="AA181" s="17" t="str">
        <f t="shared" si="29"/>
        <v/>
      </c>
      <c r="AB181" s="1"/>
      <c r="AC181" s="1"/>
      <c r="AD181" s="17" t="str">
        <f t="shared" si="30"/>
        <v/>
      </c>
      <c r="AE181" s="1"/>
      <c r="AF181" s="1"/>
      <c r="AG181" s="17" t="str">
        <f t="shared" si="31"/>
        <v/>
      </c>
      <c r="AH181" s="1"/>
      <c r="AI181" s="1"/>
      <c r="AJ181" s="17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3:70" ht="15" thickBot="1" x14ac:dyDescent="0.35">
      <c r="C182" s="2"/>
      <c r="D182" s="60"/>
      <c r="E182" s="17" t="str">
        <f t="shared" si="32"/>
        <v/>
      </c>
      <c r="F182" s="2"/>
      <c r="G182" s="60"/>
      <c r="H182" s="17" t="str">
        <f t="shared" si="27"/>
        <v/>
      </c>
      <c r="I182" s="2"/>
      <c r="J182" s="60"/>
      <c r="K182" s="17" t="str">
        <f t="shared" si="28"/>
        <v/>
      </c>
      <c r="L182" s="1"/>
      <c r="M182" s="1"/>
      <c r="N182" s="17" t="str">
        <f t="shared" si="33"/>
        <v/>
      </c>
      <c r="O182" s="1"/>
      <c r="P182" s="1"/>
      <c r="Q182" s="17" t="str">
        <f t="shared" si="34"/>
        <v/>
      </c>
      <c r="R182" s="2"/>
      <c r="S182" s="2"/>
      <c r="T182" s="2"/>
      <c r="U182" s="2"/>
      <c r="V182" s="2"/>
      <c r="W182" s="2"/>
      <c r="X182" s="2"/>
      <c r="Y182" s="1"/>
      <c r="Z182" s="1"/>
      <c r="AA182" s="17" t="str">
        <f t="shared" si="29"/>
        <v/>
      </c>
      <c r="AB182" s="1"/>
      <c r="AC182" s="1"/>
      <c r="AD182" s="17" t="str">
        <f t="shared" si="30"/>
        <v/>
      </c>
      <c r="AE182" s="1"/>
      <c r="AF182" s="1"/>
      <c r="AG182" s="17" t="str">
        <f t="shared" si="31"/>
        <v/>
      </c>
      <c r="AH182" s="1"/>
      <c r="AI182" s="1"/>
      <c r="AJ182" s="17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3:70" ht="15" thickBot="1" x14ac:dyDescent="0.35">
      <c r="C183" s="2"/>
      <c r="D183" s="60"/>
      <c r="E183" s="17" t="str">
        <f t="shared" si="32"/>
        <v/>
      </c>
      <c r="F183" s="2"/>
      <c r="G183" s="60"/>
      <c r="H183" s="17" t="str">
        <f t="shared" si="27"/>
        <v/>
      </c>
      <c r="I183" s="2"/>
      <c r="J183" s="60"/>
      <c r="K183" s="17" t="str">
        <f t="shared" si="28"/>
        <v/>
      </c>
      <c r="L183" s="1"/>
      <c r="M183" s="1"/>
      <c r="N183" s="17" t="str">
        <f t="shared" si="33"/>
        <v/>
      </c>
      <c r="O183" s="1"/>
      <c r="P183" s="1"/>
      <c r="Q183" s="17" t="str">
        <f t="shared" si="34"/>
        <v/>
      </c>
      <c r="R183" s="2"/>
      <c r="S183" s="2"/>
      <c r="T183" s="2"/>
      <c r="U183" s="2"/>
      <c r="V183" s="2"/>
      <c r="W183" s="2"/>
      <c r="X183" s="2"/>
      <c r="Y183" s="1"/>
      <c r="Z183" s="1"/>
      <c r="AA183" s="17" t="str">
        <f t="shared" si="29"/>
        <v/>
      </c>
      <c r="AB183" s="1"/>
      <c r="AC183" s="1"/>
      <c r="AD183" s="17" t="str">
        <f t="shared" si="30"/>
        <v/>
      </c>
      <c r="AE183" s="1"/>
      <c r="AF183" s="1"/>
      <c r="AG183" s="17" t="str">
        <f t="shared" si="31"/>
        <v/>
      </c>
      <c r="AH183" s="1"/>
      <c r="AI183" s="1"/>
      <c r="AJ183" s="17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3:70" ht="15" thickBot="1" x14ac:dyDescent="0.35">
      <c r="C184" s="2"/>
      <c r="D184" s="60"/>
      <c r="E184" s="17" t="str">
        <f t="shared" si="32"/>
        <v/>
      </c>
      <c r="F184" s="2"/>
      <c r="G184" s="60"/>
      <c r="H184" s="17" t="str">
        <f t="shared" si="27"/>
        <v/>
      </c>
      <c r="I184" s="2"/>
      <c r="J184" s="60"/>
      <c r="K184" s="17" t="str">
        <f t="shared" si="28"/>
        <v/>
      </c>
      <c r="L184" s="1"/>
      <c r="M184" s="1"/>
      <c r="N184" s="17" t="str">
        <f t="shared" si="33"/>
        <v/>
      </c>
      <c r="O184" s="1"/>
      <c r="P184" s="1"/>
      <c r="Q184" s="17" t="str">
        <f t="shared" si="34"/>
        <v/>
      </c>
      <c r="R184" s="2"/>
      <c r="S184" s="2"/>
      <c r="T184" s="2"/>
      <c r="U184" s="2"/>
      <c r="V184" s="2"/>
      <c r="W184" s="2"/>
      <c r="X184" s="2"/>
      <c r="Y184" s="1"/>
      <c r="Z184" s="1"/>
      <c r="AA184" s="17" t="str">
        <f t="shared" si="29"/>
        <v/>
      </c>
      <c r="AB184" s="1"/>
      <c r="AC184" s="1"/>
      <c r="AD184" s="17" t="str">
        <f t="shared" si="30"/>
        <v/>
      </c>
      <c r="AE184" s="1"/>
      <c r="AF184" s="1"/>
      <c r="AG184" s="17" t="str">
        <f t="shared" si="31"/>
        <v/>
      </c>
      <c r="AH184" s="1"/>
      <c r="AI184" s="1"/>
      <c r="AJ184" s="17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3:70" ht="15" thickBot="1" x14ac:dyDescent="0.35">
      <c r="C185" s="2"/>
      <c r="D185" s="60"/>
      <c r="E185" s="17" t="str">
        <f t="shared" si="32"/>
        <v/>
      </c>
      <c r="F185" s="2"/>
      <c r="G185" s="60"/>
      <c r="H185" s="17" t="str">
        <f t="shared" si="27"/>
        <v/>
      </c>
      <c r="I185" s="2"/>
      <c r="J185" s="60"/>
      <c r="K185" s="17" t="str">
        <f t="shared" si="28"/>
        <v/>
      </c>
      <c r="L185" s="1"/>
      <c r="M185" s="1"/>
      <c r="N185" s="17" t="str">
        <f t="shared" si="33"/>
        <v/>
      </c>
      <c r="O185" s="1"/>
      <c r="P185" s="1"/>
      <c r="Q185" s="17" t="str">
        <f t="shared" si="34"/>
        <v/>
      </c>
      <c r="R185" s="2"/>
      <c r="S185" s="2"/>
      <c r="T185" s="2"/>
      <c r="U185" s="2"/>
      <c r="V185" s="2"/>
      <c r="W185" s="2"/>
      <c r="X185" s="2"/>
      <c r="Y185" s="1"/>
      <c r="Z185" s="1"/>
      <c r="AA185" s="17" t="str">
        <f t="shared" si="29"/>
        <v/>
      </c>
      <c r="AB185" s="1"/>
      <c r="AC185" s="1"/>
      <c r="AD185" s="17" t="str">
        <f t="shared" si="30"/>
        <v/>
      </c>
      <c r="AE185" s="1"/>
      <c r="AF185" s="1"/>
      <c r="AG185" s="17" t="str">
        <f t="shared" si="31"/>
        <v/>
      </c>
      <c r="AH185" s="1"/>
      <c r="AI185" s="1"/>
      <c r="AJ185" s="17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3:70" ht="15" thickBot="1" x14ac:dyDescent="0.35">
      <c r="C186" s="2"/>
      <c r="D186" s="60"/>
      <c r="E186" s="17" t="str">
        <f t="shared" si="32"/>
        <v/>
      </c>
      <c r="F186" s="2"/>
      <c r="G186" s="60"/>
      <c r="H186" s="17" t="str">
        <f t="shared" si="27"/>
        <v/>
      </c>
      <c r="I186" s="2"/>
      <c r="J186" s="60"/>
      <c r="K186" s="17" t="str">
        <f t="shared" si="28"/>
        <v/>
      </c>
      <c r="L186" s="1"/>
      <c r="M186" s="1"/>
      <c r="N186" s="17" t="str">
        <f t="shared" si="33"/>
        <v/>
      </c>
      <c r="O186" s="1"/>
      <c r="P186" s="1"/>
      <c r="Q186" s="17" t="str">
        <f t="shared" si="34"/>
        <v/>
      </c>
      <c r="R186" s="2"/>
      <c r="S186" s="2"/>
      <c r="T186" s="2"/>
      <c r="U186" s="2"/>
      <c r="V186" s="2"/>
      <c r="W186" s="2"/>
      <c r="X186" s="2"/>
      <c r="Y186" s="1"/>
      <c r="Z186" s="1"/>
      <c r="AA186" s="17" t="str">
        <f t="shared" si="29"/>
        <v/>
      </c>
      <c r="AB186" s="1"/>
      <c r="AC186" s="1"/>
      <c r="AD186" s="17" t="str">
        <f t="shared" si="30"/>
        <v/>
      </c>
      <c r="AE186" s="1"/>
      <c r="AF186" s="1"/>
      <c r="AG186" s="17" t="str">
        <f t="shared" si="31"/>
        <v/>
      </c>
      <c r="AH186" s="1"/>
      <c r="AI186" s="1"/>
      <c r="AJ186" s="17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3:70" ht="15" thickBot="1" x14ac:dyDescent="0.35">
      <c r="C187" s="2"/>
      <c r="D187" s="60"/>
      <c r="E187" s="17" t="str">
        <f t="shared" si="32"/>
        <v/>
      </c>
      <c r="F187" s="2"/>
      <c r="G187" s="60"/>
      <c r="H187" s="17" t="str">
        <f t="shared" si="27"/>
        <v/>
      </c>
      <c r="I187" s="2"/>
      <c r="J187" s="60"/>
      <c r="K187" s="17" t="str">
        <f t="shared" si="28"/>
        <v/>
      </c>
      <c r="L187" s="1"/>
      <c r="M187" s="1"/>
      <c r="N187" s="17" t="str">
        <f t="shared" si="33"/>
        <v/>
      </c>
      <c r="O187" s="1"/>
      <c r="P187" s="1"/>
      <c r="Q187" s="17" t="str">
        <f t="shared" si="34"/>
        <v/>
      </c>
      <c r="R187" s="2"/>
      <c r="S187" s="2"/>
      <c r="T187" s="2"/>
      <c r="U187" s="2"/>
      <c r="V187" s="2"/>
      <c r="W187" s="2"/>
      <c r="X187" s="2"/>
      <c r="Y187" s="1"/>
      <c r="Z187" s="1"/>
      <c r="AA187" s="17" t="str">
        <f t="shared" si="29"/>
        <v/>
      </c>
      <c r="AB187" s="1"/>
      <c r="AC187" s="1"/>
      <c r="AD187" s="17" t="str">
        <f t="shared" si="30"/>
        <v/>
      </c>
      <c r="AE187" s="1"/>
      <c r="AF187" s="1"/>
      <c r="AG187" s="17" t="str">
        <f t="shared" si="31"/>
        <v/>
      </c>
      <c r="AH187" s="1"/>
      <c r="AI187" s="1"/>
      <c r="AJ187" s="17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3:70" ht="15" thickBot="1" x14ac:dyDescent="0.35">
      <c r="C188" s="2"/>
      <c r="D188" s="60"/>
      <c r="E188" s="17" t="str">
        <f t="shared" si="32"/>
        <v/>
      </c>
      <c r="F188" s="2"/>
      <c r="G188" s="60"/>
      <c r="H188" s="17" t="str">
        <f t="shared" si="27"/>
        <v/>
      </c>
      <c r="I188" s="2"/>
      <c r="J188" s="60"/>
      <c r="K188" s="17" t="str">
        <f t="shared" si="28"/>
        <v/>
      </c>
      <c r="L188" s="1"/>
      <c r="M188" s="1"/>
      <c r="N188" s="17" t="str">
        <f t="shared" si="33"/>
        <v/>
      </c>
      <c r="O188" s="1"/>
      <c r="P188" s="1"/>
      <c r="Q188" s="17" t="str">
        <f t="shared" si="34"/>
        <v/>
      </c>
      <c r="R188" s="2"/>
      <c r="S188" s="2"/>
      <c r="T188" s="2"/>
      <c r="U188" s="2"/>
      <c r="V188" s="2"/>
      <c r="W188" s="2"/>
      <c r="X188" s="2"/>
      <c r="Y188" s="1"/>
      <c r="Z188" s="1"/>
      <c r="AA188" s="17" t="str">
        <f t="shared" si="29"/>
        <v/>
      </c>
      <c r="AB188" s="1"/>
      <c r="AC188" s="1"/>
      <c r="AD188" s="17" t="str">
        <f t="shared" si="30"/>
        <v/>
      </c>
      <c r="AE188" s="1"/>
      <c r="AF188" s="1"/>
      <c r="AG188" s="17" t="str">
        <f t="shared" si="31"/>
        <v/>
      </c>
      <c r="AH188" s="1"/>
      <c r="AI188" s="1"/>
      <c r="AJ188" s="17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3:70" ht="15" thickBot="1" x14ac:dyDescent="0.35">
      <c r="C189" s="2"/>
      <c r="D189" s="60"/>
      <c r="E189" s="17" t="str">
        <f t="shared" si="32"/>
        <v/>
      </c>
      <c r="F189" s="2"/>
      <c r="G189" s="60"/>
      <c r="H189" s="17" t="str">
        <f t="shared" si="27"/>
        <v/>
      </c>
      <c r="I189" s="2"/>
      <c r="J189" s="60"/>
      <c r="K189" s="17" t="str">
        <f t="shared" si="28"/>
        <v/>
      </c>
      <c r="L189" s="1"/>
      <c r="M189" s="1"/>
      <c r="N189" s="17" t="str">
        <f t="shared" si="33"/>
        <v/>
      </c>
      <c r="O189" s="1"/>
      <c r="P189" s="1"/>
      <c r="Q189" s="17" t="str">
        <f t="shared" si="34"/>
        <v/>
      </c>
      <c r="R189" s="2"/>
      <c r="S189" s="2"/>
      <c r="T189" s="2"/>
      <c r="U189" s="2"/>
      <c r="V189" s="2"/>
      <c r="W189" s="2"/>
      <c r="X189" s="2"/>
      <c r="Y189" s="1"/>
      <c r="Z189" s="1"/>
      <c r="AA189" s="17" t="str">
        <f t="shared" si="29"/>
        <v/>
      </c>
      <c r="AB189" s="1"/>
      <c r="AC189" s="1"/>
      <c r="AD189" s="17" t="str">
        <f t="shared" si="30"/>
        <v/>
      </c>
      <c r="AE189" s="1"/>
      <c r="AF189" s="1"/>
      <c r="AG189" s="17" t="str">
        <f t="shared" si="31"/>
        <v/>
      </c>
      <c r="AH189" s="1"/>
      <c r="AI189" s="1"/>
      <c r="AJ189" s="17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3:70" ht="15" thickBot="1" x14ac:dyDescent="0.35">
      <c r="C190" s="2"/>
      <c r="D190" s="60"/>
      <c r="E190" s="17" t="str">
        <f t="shared" si="32"/>
        <v/>
      </c>
      <c r="F190" s="2"/>
      <c r="G190" s="60"/>
      <c r="H190" s="17" t="str">
        <f t="shared" si="27"/>
        <v/>
      </c>
      <c r="I190" s="2"/>
      <c r="J190" s="60"/>
      <c r="K190" s="17" t="str">
        <f t="shared" si="28"/>
        <v/>
      </c>
      <c r="L190" s="1"/>
      <c r="M190" s="1"/>
      <c r="N190" s="17" t="str">
        <f t="shared" si="33"/>
        <v/>
      </c>
      <c r="O190" s="1"/>
      <c r="P190" s="1"/>
      <c r="Q190" s="17" t="str">
        <f t="shared" si="34"/>
        <v/>
      </c>
      <c r="R190" s="2"/>
      <c r="S190" s="2"/>
      <c r="T190" s="2"/>
      <c r="U190" s="2"/>
      <c r="V190" s="2"/>
      <c r="W190" s="2"/>
      <c r="X190" s="2"/>
      <c r="Y190" s="1"/>
      <c r="Z190" s="1"/>
      <c r="AA190" s="17" t="str">
        <f t="shared" si="29"/>
        <v/>
      </c>
      <c r="AB190" s="1"/>
      <c r="AC190" s="1"/>
      <c r="AD190" s="17" t="str">
        <f t="shared" si="30"/>
        <v/>
      </c>
      <c r="AE190" s="1"/>
      <c r="AF190" s="1"/>
      <c r="AG190" s="17" t="str">
        <f t="shared" si="31"/>
        <v/>
      </c>
      <c r="AH190" s="1"/>
      <c r="AI190" s="1"/>
      <c r="AJ190" s="17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3:70" ht="15" thickBot="1" x14ac:dyDescent="0.35">
      <c r="C191" s="2"/>
      <c r="D191" s="60"/>
      <c r="E191" s="17" t="str">
        <f t="shared" si="32"/>
        <v/>
      </c>
      <c r="F191" s="2"/>
      <c r="G191" s="60"/>
      <c r="H191" s="17" t="str">
        <f t="shared" si="27"/>
        <v/>
      </c>
      <c r="I191" s="2"/>
      <c r="J191" s="60"/>
      <c r="K191" s="17" t="str">
        <f t="shared" si="28"/>
        <v/>
      </c>
      <c r="L191" s="1"/>
      <c r="M191" s="1"/>
      <c r="N191" s="17" t="str">
        <f t="shared" si="33"/>
        <v/>
      </c>
      <c r="O191" s="1"/>
      <c r="P191" s="1"/>
      <c r="Q191" s="17" t="str">
        <f t="shared" si="34"/>
        <v/>
      </c>
      <c r="R191" s="2"/>
      <c r="S191" s="2"/>
      <c r="T191" s="2"/>
      <c r="U191" s="2"/>
      <c r="V191" s="2"/>
      <c r="W191" s="2"/>
      <c r="X191" s="2"/>
      <c r="Y191" s="1"/>
      <c r="Z191" s="1"/>
      <c r="AA191" s="17" t="str">
        <f t="shared" si="29"/>
        <v/>
      </c>
      <c r="AB191" s="1"/>
      <c r="AC191" s="1"/>
      <c r="AD191" s="17" t="str">
        <f t="shared" si="30"/>
        <v/>
      </c>
      <c r="AE191" s="1"/>
      <c r="AF191" s="1"/>
      <c r="AG191" s="17" t="str">
        <f t="shared" si="31"/>
        <v/>
      </c>
      <c r="AH191" s="1"/>
      <c r="AI191" s="1"/>
      <c r="AJ191" s="17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3:70" ht="15" thickBot="1" x14ac:dyDescent="0.35">
      <c r="C192" s="2"/>
      <c r="D192" s="60"/>
      <c r="E192" s="17" t="str">
        <f t="shared" si="32"/>
        <v/>
      </c>
      <c r="F192" s="2"/>
      <c r="G192" s="60"/>
      <c r="H192" s="17" t="str">
        <f t="shared" si="27"/>
        <v/>
      </c>
      <c r="I192" s="2"/>
      <c r="J192" s="60"/>
      <c r="K192" s="17" t="str">
        <f t="shared" si="28"/>
        <v/>
      </c>
      <c r="L192" s="1"/>
      <c r="M192" s="1"/>
      <c r="N192" s="17" t="str">
        <f t="shared" si="33"/>
        <v/>
      </c>
      <c r="O192" s="1"/>
      <c r="P192" s="1"/>
      <c r="Q192" s="17" t="str">
        <f t="shared" si="34"/>
        <v/>
      </c>
      <c r="R192" s="2"/>
      <c r="S192" s="2"/>
      <c r="T192" s="2"/>
      <c r="U192" s="2"/>
      <c r="V192" s="2"/>
      <c r="W192" s="2"/>
      <c r="X192" s="2"/>
      <c r="Y192" s="1"/>
      <c r="Z192" s="1"/>
      <c r="AA192" s="17" t="str">
        <f t="shared" si="29"/>
        <v/>
      </c>
      <c r="AB192" s="1"/>
      <c r="AC192" s="1"/>
      <c r="AD192" s="17" t="str">
        <f t="shared" si="30"/>
        <v/>
      </c>
      <c r="AE192" s="1"/>
      <c r="AF192" s="1"/>
      <c r="AG192" s="17" t="str">
        <f t="shared" si="31"/>
        <v/>
      </c>
      <c r="AH192" s="1"/>
      <c r="AI192" s="1"/>
      <c r="AJ192" s="17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3:70" ht="15" thickBot="1" x14ac:dyDescent="0.35">
      <c r="C193" s="2"/>
      <c r="D193" s="60"/>
      <c r="E193" s="17" t="str">
        <f t="shared" si="32"/>
        <v/>
      </c>
      <c r="F193" s="2"/>
      <c r="G193" s="60"/>
      <c r="H193" s="17" t="str">
        <f t="shared" si="27"/>
        <v/>
      </c>
      <c r="I193" s="2"/>
      <c r="J193" s="60"/>
      <c r="K193" s="17" t="str">
        <f t="shared" si="28"/>
        <v/>
      </c>
      <c r="L193" s="1"/>
      <c r="M193" s="1"/>
      <c r="N193" s="17" t="str">
        <f t="shared" si="33"/>
        <v/>
      </c>
      <c r="O193" s="1"/>
      <c r="P193" s="1"/>
      <c r="Q193" s="17" t="str">
        <f t="shared" si="34"/>
        <v/>
      </c>
      <c r="R193" s="2"/>
      <c r="S193" s="2"/>
      <c r="T193" s="2"/>
      <c r="U193" s="2"/>
      <c r="V193" s="2"/>
      <c r="W193" s="2"/>
      <c r="X193" s="2"/>
      <c r="Y193" s="1"/>
      <c r="Z193" s="1"/>
      <c r="AA193" s="17" t="str">
        <f t="shared" si="29"/>
        <v/>
      </c>
      <c r="AB193" s="1"/>
      <c r="AC193" s="1"/>
      <c r="AD193" s="17" t="str">
        <f t="shared" si="30"/>
        <v/>
      </c>
      <c r="AE193" s="1"/>
      <c r="AF193" s="1"/>
      <c r="AG193" s="17" t="str">
        <f t="shared" si="31"/>
        <v/>
      </c>
      <c r="AH193" s="1"/>
      <c r="AI193" s="1"/>
      <c r="AJ193" s="17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3:70" ht="15" thickBot="1" x14ac:dyDescent="0.35">
      <c r="C194" s="2"/>
      <c r="D194" s="60"/>
      <c r="E194" s="17" t="str">
        <f t="shared" si="32"/>
        <v/>
      </c>
      <c r="F194" s="2"/>
      <c r="G194" s="60"/>
      <c r="H194" s="17" t="str">
        <f t="shared" si="27"/>
        <v/>
      </c>
      <c r="I194" s="2"/>
      <c r="J194" s="60"/>
      <c r="K194" s="17" t="str">
        <f t="shared" si="28"/>
        <v/>
      </c>
      <c r="L194" s="1"/>
      <c r="M194" s="1"/>
      <c r="N194" s="17" t="str">
        <f t="shared" si="33"/>
        <v/>
      </c>
      <c r="O194" s="1"/>
      <c r="P194" s="1"/>
      <c r="Q194" s="17" t="str">
        <f t="shared" si="34"/>
        <v/>
      </c>
      <c r="R194" s="2"/>
      <c r="S194" s="2"/>
      <c r="T194" s="2"/>
      <c r="U194" s="2"/>
      <c r="V194" s="2"/>
      <c r="W194" s="2"/>
      <c r="X194" s="2"/>
      <c r="Y194" s="1"/>
      <c r="Z194" s="1"/>
      <c r="AA194" s="17" t="str">
        <f t="shared" si="29"/>
        <v/>
      </c>
      <c r="AB194" s="1"/>
      <c r="AC194" s="1"/>
      <c r="AD194" s="17" t="str">
        <f t="shared" si="30"/>
        <v/>
      </c>
      <c r="AE194" s="1"/>
      <c r="AF194" s="1"/>
      <c r="AG194" s="17" t="str">
        <f t="shared" si="31"/>
        <v/>
      </c>
      <c r="AH194" s="1"/>
      <c r="AI194" s="1"/>
      <c r="AJ194" s="17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3:70" ht="15" thickBot="1" x14ac:dyDescent="0.35">
      <c r="C195" s="2"/>
      <c r="D195" s="60"/>
      <c r="E195" s="17" t="str">
        <f t="shared" si="32"/>
        <v/>
      </c>
      <c r="F195" s="2"/>
      <c r="G195" s="60"/>
      <c r="H195" s="17" t="str">
        <f t="shared" si="27"/>
        <v/>
      </c>
      <c r="I195" s="2"/>
      <c r="J195" s="60"/>
      <c r="K195" s="17" t="str">
        <f t="shared" si="28"/>
        <v/>
      </c>
      <c r="L195" s="1"/>
      <c r="M195" s="1"/>
      <c r="N195" s="17" t="str">
        <f t="shared" si="33"/>
        <v/>
      </c>
      <c r="O195" s="1"/>
      <c r="P195" s="1"/>
      <c r="Q195" s="17" t="str">
        <f t="shared" si="34"/>
        <v/>
      </c>
      <c r="R195" s="2"/>
      <c r="S195" s="2"/>
      <c r="T195" s="2"/>
      <c r="U195" s="2"/>
      <c r="V195" s="2"/>
      <c r="W195" s="2"/>
      <c r="X195" s="2"/>
      <c r="Y195" s="1"/>
      <c r="Z195" s="1"/>
      <c r="AA195" s="17" t="str">
        <f t="shared" si="29"/>
        <v/>
      </c>
      <c r="AB195" s="1"/>
      <c r="AC195" s="1"/>
      <c r="AD195" s="17" t="str">
        <f t="shared" si="30"/>
        <v/>
      </c>
      <c r="AE195" s="1"/>
      <c r="AF195" s="1"/>
      <c r="AG195" s="17" t="str">
        <f t="shared" si="31"/>
        <v/>
      </c>
      <c r="AH195" s="1"/>
      <c r="AI195" s="1"/>
      <c r="AJ195" s="17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3:70" ht="15" thickBot="1" x14ac:dyDescent="0.35">
      <c r="C196" s="2"/>
      <c r="D196" s="60"/>
      <c r="E196" s="17" t="str">
        <f t="shared" si="32"/>
        <v/>
      </c>
      <c r="F196" s="2"/>
      <c r="G196" s="60"/>
      <c r="H196" s="17" t="str">
        <f t="shared" si="27"/>
        <v/>
      </c>
      <c r="I196" s="2"/>
      <c r="J196" s="60"/>
      <c r="K196" s="17" t="str">
        <f t="shared" si="28"/>
        <v/>
      </c>
      <c r="L196" s="1"/>
      <c r="M196" s="1"/>
      <c r="N196" s="17" t="str">
        <f t="shared" si="33"/>
        <v/>
      </c>
      <c r="O196" s="1"/>
      <c r="P196" s="1"/>
      <c r="Q196" s="17" t="str">
        <f t="shared" si="34"/>
        <v/>
      </c>
      <c r="R196" s="2"/>
      <c r="S196" s="2"/>
      <c r="T196" s="2"/>
      <c r="U196" s="2"/>
      <c r="V196" s="2"/>
      <c r="W196" s="2"/>
      <c r="X196" s="2"/>
      <c r="Y196" s="1"/>
      <c r="Z196" s="1"/>
      <c r="AA196" s="17" t="str">
        <f t="shared" si="29"/>
        <v/>
      </c>
      <c r="AB196" s="1"/>
      <c r="AC196" s="1"/>
      <c r="AD196" s="17" t="str">
        <f t="shared" si="30"/>
        <v/>
      </c>
      <c r="AE196" s="1"/>
      <c r="AF196" s="1"/>
      <c r="AG196" s="17" t="str">
        <f t="shared" si="31"/>
        <v/>
      </c>
      <c r="AH196" s="1"/>
      <c r="AI196" s="1"/>
      <c r="AJ196" s="17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3:70" ht="15" thickBot="1" x14ac:dyDescent="0.35">
      <c r="C197" s="2"/>
      <c r="D197" s="60"/>
      <c r="E197" s="17" t="str">
        <f t="shared" si="32"/>
        <v/>
      </c>
      <c r="F197" s="2"/>
      <c r="G197" s="60"/>
      <c r="H197" s="17" t="str">
        <f t="shared" si="27"/>
        <v/>
      </c>
      <c r="I197" s="2"/>
      <c r="J197" s="60"/>
      <c r="K197" s="17" t="str">
        <f t="shared" si="28"/>
        <v/>
      </c>
      <c r="L197" s="1"/>
      <c r="M197" s="1"/>
      <c r="N197" s="17" t="str">
        <f t="shared" si="33"/>
        <v/>
      </c>
      <c r="O197" s="1"/>
      <c r="P197" s="1"/>
      <c r="Q197" s="17" t="str">
        <f t="shared" si="34"/>
        <v/>
      </c>
      <c r="R197" s="2"/>
      <c r="S197" s="2"/>
      <c r="T197" s="2"/>
      <c r="U197" s="2"/>
      <c r="V197" s="2"/>
      <c r="W197" s="2"/>
      <c r="X197" s="2"/>
      <c r="Y197" s="1"/>
      <c r="Z197" s="1"/>
      <c r="AA197" s="17" t="str">
        <f t="shared" si="29"/>
        <v/>
      </c>
      <c r="AB197" s="1"/>
      <c r="AC197" s="1"/>
      <c r="AD197" s="17" t="str">
        <f t="shared" si="30"/>
        <v/>
      </c>
      <c r="AE197" s="1"/>
      <c r="AF197" s="1"/>
      <c r="AG197" s="17" t="str">
        <f t="shared" si="31"/>
        <v/>
      </c>
      <c r="AH197" s="1"/>
      <c r="AI197" s="1"/>
      <c r="AJ197" s="17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3:70" ht="15" thickBot="1" x14ac:dyDescent="0.35">
      <c r="C198" s="2"/>
      <c r="D198" s="60"/>
      <c r="E198" s="17" t="str">
        <f t="shared" si="32"/>
        <v/>
      </c>
      <c r="F198" s="2"/>
      <c r="G198" s="60"/>
      <c r="H198" s="17" t="str">
        <f t="shared" si="27"/>
        <v/>
      </c>
      <c r="I198" s="2"/>
      <c r="J198" s="60"/>
      <c r="K198" s="17" t="str">
        <f t="shared" si="28"/>
        <v/>
      </c>
      <c r="L198" s="1"/>
      <c r="M198" s="1"/>
      <c r="N198" s="17" t="str">
        <f t="shared" si="33"/>
        <v/>
      </c>
      <c r="O198" s="1"/>
      <c r="P198" s="1"/>
      <c r="Q198" s="17" t="str">
        <f t="shared" si="34"/>
        <v/>
      </c>
      <c r="R198" s="2"/>
      <c r="S198" s="2"/>
      <c r="T198" s="2"/>
      <c r="U198" s="2"/>
      <c r="V198" s="2"/>
      <c r="W198" s="2"/>
      <c r="X198" s="2"/>
      <c r="Y198" s="1"/>
      <c r="Z198" s="1"/>
      <c r="AA198" s="17" t="str">
        <f t="shared" si="29"/>
        <v/>
      </c>
      <c r="AB198" s="1"/>
      <c r="AC198" s="1"/>
      <c r="AD198" s="17" t="str">
        <f t="shared" si="30"/>
        <v/>
      </c>
      <c r="AE198" s="1"/>
      <c r="AF198" s="1"/>
      <c r="AG198" s="17" t="str">
        <f t="shared" si="31"/>
        <v/>
      </c>
      <c r="AH198" s="1"/>
      <c r="AI198" s="1"/>
      <c r="AJ198" s="17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3:70" ht="15" thickBot="1" x14ac:dyDescent="0.35">
      <c r="C199" s="2"/>
      <c r="D199" s="60"/>
      <c r="E199" s="17" t="str">
        <f t="shared" si="32"/>
        <v/>
      </c>
      <c r="F199" s="2"/>
      <c r="G199" s="60"/>
      <c r="H199" s="17" t="str">
        <f t="shared" si="27"/>
        <v/>
      </c>
      <c r="I199" s="2"/>
      <c r="J199" s="60"/>
      <c r="K199" s="17" t="str">
        <f t="shared" si="28"/>
        <v/>
      </c>
      <c r="L199" s="1"/>
      <c r="M199" s="1"/>
      <c r="N199" s="17" t="str">
        <f t="shared" si="33"/>
        <v/>
      </c>
      <c r="O199" s="1"/>
      <c r="P199" s="1"/>
      <c r="Q199" s="17" t="str">
        <f t="shared" si="34"/>
        <v/>
      </c>
      <c r="R199" s="2"/>
      <c r="S199" s="2"/>
      <c r="T199" s="2"/>
      <c r="U199" s="2"/>
      <c r="V199" s="2"/>
      <c r="W199" s="2"/>
      <c r="X199" s="2"/>
      <c r="Y199" s="1"/>
      <c r="Z199" s="1"/>
      <c r="AA199" s="17" t="str">
        <f t="shared" si="29"/>
        <v/>
      </c>
      <c r="AB199" s="1"/>
      <c r="AC199" s="1"/>
      <c r="AD199" s="17" t="str">
        <f t="shared" si="30"/>
        <v/>
      </c>
      <c r="AE199" s="1"/>
      <c r="AF199" s="1"/>
      <c r="AG199" s="17" t="str">
        <f t="shared" si="31"/>
        <v/>
      </c>
      <c r="AH199" s="1"/>
      <c r="AI199" s="1"/>
      <c r="AJ199" s="17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3:70" ht="15" thickBot="1" x14ac:dyDescent="0.35">
      <c r="C200" s="2"/>
      <c r="D200" s="60"/>
      <c r="E200" s="17" t="str">
        <f t="shared" si="32"/>
        <v/>
      </c>
      <c r="F200" s="2"/>
      <c r="G200" s="60"/>
      <c r="H200" s="17" t="str">
        <f t="shared" si="27"/>
        <v/>
      </c>
      <c r="I200" s="2"/>
      <c r="J200" s="60"/>
      <c r="K200" s="17" t="str">
        <f t="shared" si="28"/>
        <v/>
      </c>
      <c r="L200" s="1"/>
      <c r="M200" s="1"/>
      <c r="N200" s="17" t="str">
        <f t="shared" si="33"/>
        <v/>
      </c>
      <c r="O200" s="1"/>
      <c r="P200" s="1"/>
      <c r="Q200" s="17" t="str">
        <f t="shared" si="34"/>
        <v/>
      </c>
      <c r="R200" s="2"/>
      <c r="S200" s="2"/>
      <c r="T200" s="2"/>
      <c r="U200" s="2"/>
      <c r="V200" s="2"/>
      <c r="W200" s="2"/>
      <c r="X200" s="2"/>
      <c r="Y200" s="1"/>
      <c r="Z200" s="1"/>
      <c r="AA200" s="17" t="str">
        <f t="shared" si="29"/>
        <v/>
      </c>
      <c r="AB200" s="1"/>
      <c r="AC200" s="1"/>
      <c r="AD200" s="17" t="str">
        <f t="shared" si="30"/>
        <v/>
      </c>
      <c r="AE200" s="1"/>
      <c r="AF200" s="1"/>
      <c r="AG200" s="17" t="str">
        <f t="shared" si="31"/>
        <v/>
      </c>
      <c r="AH200" s="1"/>
      <c r="AI200" s="1"/>
      <c r="AJ200" s="17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3:70" ht="15" thickBot="1" x14ac:dyDescent="0.35">
      <c r="C201" s="2"/>
      <c r="D201" s="60"/>
      <c r="E201" s="17" t="str">
        <f t="shared" si="32"/>
        <v/>
      </c>
      <c r="F201" s="2"/>
      <c r="G201" s="60"/>
      <c r="H201" s="17" t="str">
        <f t="shared" ref="H201:H264" si="35">IF(LEFT(G201,1)="2",123,"")</f>
        <v/>
      </c>
      <c r="I201" s="2"/>
      <c r="J201" s="60"/>
      <c r="K201" s="17" t="str">
        <f t="shared" ref="K201:K264" si="36">IF(LEFT(J201,1)="3",1,"")</f>
        <v/>
      </c>
      <c r="L201" s="1"/>
      <c r="M201" s="1"/>
      <c r="N201" s="17" t="str">
        <f t="shared" si="33"/>
        <v/>
      </c>
      <c r="O201" s="1"/>
      <c r="P201" s="1"/>
      <c r="Q201" s="17" t="str">
        <f t="shared" si="34"/>
        <v/>
      </c>
      <c r="R201" s="2"/>
      <c r="S201" s="2"/>
      <c r="T201" s="2"/>
      <c r="U201" s="2"/>
      <c r="V201" s="2"/>
      <c r="W201" s="2"/>
      <c r="X201" s="2"/>
      <c r="Y201" s="1"/>
      <c r="Z201" s="1"/>
      <c r="AA201" s="17" t="str">
        <f t="shared" ref="AA201:AA264" si="37">IF(LEFT(Z201,1)="6",3,"")</f>
        <v/>
      </c>
      <c r="AB201" s="1"/>
      <c r="AC201" s="1"/>
      <c r="AD201" s="17" t="str">
        <f t="shared" ref="AD201:AD264" si="38">IF(LEFT(AC201,1)="7",1,"")</f>
        <v/>
      </c>
      <c r="AE201" s="1"/>
      <c r="AF201" s="1"/>
      <c r="AG201" s="17" t="str">
        <f t="shared" ref="AG201:AG261" si="39">IF(LEFT(AF201,1)="8",2,"")</f>
        <v/>
      </c>
      <c r="AH201" s="1"/>
      <c r="AI201" s="1"/>
      <c r="AJ201" s="17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3:70" ht="15" thickBot="1" x14ac:dyDescent="0.35">
      <c r="C202" s="2"/>
      <c r="D202" s="60"/>
      <c r="E202" s="17" t="str">
        <f t="shared" si="32"/>
        <v/>
      </c>
      <c r="F202" s="2"/>
      <c r="G202" s="60"/>
      <c r="H202" s="17" t="str">
        <f t="shared" si="35"/>
        <v/>
      </c>
      <c r="I202" s="2"/>
      <c r="J202" s="60"/>
      <c r="K202" s="17" t="str">
        <f t="shared" si="36"/>
        <v/>
      </c>
      <c r="L202" s="1"/>
      <c r="M202" s="1"/>
      <c r="N202" s="17" t="str">
        <f t="shared" si="33"/>
        <v/>
      </c>
      <c r="O202" s="1"/>
      <c r="P202" s="1"/>
      <c r="Q202" s="17" t="str">
        <f t="shared" si="34"/>
        <v/>
      </c>
      <c r="R202" s="2"/>
      <c r="S202" s="2"/>
      <c r="T202" s="2"/>
      <c r="U202" s="2"/>
      <c r="V202" s="2"/>
      <c r="W202" s="2"/>
      <c r="X202" s="2"/>
      <c r="Y202" s="1"/>
      <c r="Z202" s="1"/>
      <c r="AA202" s="17" t="str">
        <f t="shared" si="37"/>
        <v/>
      </c>
      <c r="AB202" s="1"/>
      <c r="AC202" s="1"/>
      <c r="AD202" s="17" t="str">
        <f t="shared" si="38"/>
        <v/>
      </c>
      <c r="AE202" s="1"/>
      <c r="AF202" s="1"/>
      <c r="AG202" s="17" t="str">
        <f t="shared" si="39"/>
        <v/>
      </c>
      <c r="AH202" s="1"/>
      <c r="AI202" s="1"/>
      <c r="AJ202" s="17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3:70" ht="15" thickBot="1" x14ac:dyDescent="0.35">
      <c r="C203" s="2"/>
      <c r="D203" s="60"/>
      <c r="E203" s="17" t="str">
        <f t="shared" ref="E203:E266" si="40">IF(LEFT(D203,1)="1",123,"")</f>
        <v/>
      </c>
      <c r="F203" s="2"/>
      <c r="G203" s="60"/>
      <c r="H203" s="17" t="str">
        <f t="shared" si="35"/>
        <v/>
      </c>
      <c r="I203" s="2"/>
      <c r="J203" s="60"/>
      <c r="K203" s="17" t="str">
        <f t="shared" si="36"/>
        <v/>
      </c>
      <c r="L203" s="1"/>
      <c r="M203" s="1"/>
      <c r="N203" s="17" t="str">
        <f t="shared" si="33"/>
        <v/>
      </c>
      <c r="O203" s="1"/>
      <c r="P203" s="1"/>
      <c r="Q203" s="17" t="str">
        <f t="shared" si="34"/>
        <v/>
      </c>
      <c r="R203" s="2"/>
      <c r="S203" s="2"/>
      <c r="T203" s="2"/>
      <c r="U203" s="2"/>
      <c r="V203" s="2"/>
      <c r="W203" s="2"/>
      <c r="X203" s="2"/>
      <c r="Y203" s="1"/>
      <c r="Z203" s="1"/>
      <c r="AA203" s="17" t="str">
        <f t="shared" si="37"/>
        <v/>
      </c>
      <c r="AB203" s="1"/>
      <c r="AC203" s="1"/>
      <c r="AD203" s="17" t="str">
        <f t="shared" si="38"/>
        <v/>
      </c>
      <c r="AE203" s="1"/>
      <c r="AF203" s="1"/>
      <c r="AG203" s="17" t="str">
        <f t="shared" si="39"/>
        <v/>
      </c>
      <c r="AH203" s="1"/>
      <c r="AI203" s="1"/>
      <c r="AJ203" s="17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3:70" ht="15" thickBot="1" x14ac:dyDescent="0.35">
      <c r="C204" s="2"/>
      <c r="D204" s="60"/>
      <c r="E204" s="17" t="str">
        <f t="shared" si="40"/>
        <v/>
      </c>
      <c r="F204" s="2"/>
      <c r="G204" s="60"/>
      <c r="H204" s="17" t="str">
        <f t="shared" si="35"/>
        <v/>
      </c>
      <c r="I204" s="2"/>
      <c r="J204" s="60"/>
      <c r="K204" s="17" t="str">
        <f t="shared" si="36"/>
        <v/>
      </c>
      <c r="L204" s="1"/>
      <c r="M204" s="1"/>
      <c r="N204" s="17" t="str">
        <f t="shared" si="33"/>
        <v/>
      </c>
      <c r="O204" s="1"/>
      <c r="P204" s="1"/>
      <c r="Q204" s="17" t="str">
        <f t="shared" si="34"/>
        <v/>
      </c>
      <c r="R204" s="2"/>
      <c r="S204" s="2"/>
      <c r="T204" s="2"/>
      <c r="U204" s="2"/>
      <c r="V204" s="2"/>
      <c r="W204" s="2"/>
      <c r="X204" s="2"/>
      <c r="Y204" s="1"/>
      <c r="Z204" s="1"/>
      <c r="AA204" s="17" t="str">
        <f t="shared" si="37"/>
        <v/>
      </c>
      <c r="AB204" s="1"/>
      <c r="AC204" s="1"/>
      <c r="AD204" s="17" t="str">
        <f t="shared" si="38"/>
        <v/>
      </c>
      <c r="AE204" s="1"/>
      <c r="AF204" s="1"/>
      <c r="AG204" s="17" t="str">
        <f t="shared" si="39"/>
        <v/>
      </c>
      <c r="AH204" s="1"/>
      <c r="AI204" s="1"/>
      <c r="AJ204" s="17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3:70" ht="15" thickBot="1" x14ac:dyDescent="0.35">
      <c r="C205" s="2"/>
      <c r="D205" s="60"/>
      <c r="E205" s="17" t="str">
        <f t="shared" si="40"/>
        <v/>
      </c>
      <c r="F205" s="2"/>
      <c r="G205" s="60"/>
      <c r="H205" s="17" t="str">
        <f t="shared" si="35"/>
        <v/>
      </c>
      <c r="I205" s="2"/>
      <c r="J205" s="60"/>
      <c r="K205" s="17" t="str">
        <f t="shared" si="36"/>
        <v/>
      </c>
      <c r="L205" s="1"/>
      <c r="M205" s="1"/>
      <c r="N205" s="17" t="str">
        <f t="shared" si="33"/>
        <v/>
      </c>
      <c r="O205" s="1"/>
      <c r="P205" s="1"/>
      <c r="Q205" s="17" t="str">
        <f t="shared" si="34"/>
        <v/>
      </c>
      <c r="R205" s="2"/>
      <c r="S205" s="2"/>
      <c r="T205" s="2"/>
      <c r="U205" s="2"/>
      <c r="V205" s="2"/>
      <c r="W205" s="2"/>
      <c r="X205" s="2"/>
      <c r="Y205" s="1"/>
      <c r="Z205" s="1"/>
      <c r="AA205" s="17" t="str">
        <f t="shared" si="37"/>
        <v/>
      </c>
      <c r="AB205" s="1"/>
      <c r="AC205" s="1"/>
      <c r="AD205" s="17" t="str">
        <f t="shared" si="38"/>
        <v/>
      </c>
      <c r="AE205" s="1"/>
      <c r="AF205" s="1"/>
      <c r="AG205" s="17" t="str">
        <f t="shared" si="39"/>
        <v/>
      </c>
      <c r="AH205" s="1"/>
      <c r="AI205" s="1"/>
      <c r="AJ205" s="17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3:70" ht="15" thickBot="1" x14ac:dyDescent="0.35">
      <c r="C206" s="2"/>
      <c r="D206" s="60"/>
      <c r="E206" s="17" t="str">
        <f t="shared" si="40"/>
        <v/>
      </c>
      <c r="F206" s="2"/>
      <c r="G206" s="60"/>
      <c r="H206" s="17" t="str">
        <f t="shared" si="35"/>
        <v/>
      </c>
      <c r="I206" s="2"/>
      <c r="J206" s="60"/>
      <c r="K206" s="17" t="str">
        <f t="shared" si="36"/>
        <v/>
      </c>
      <c r="L206" s="1"/>
      <c r="M206" s="1"/>
      <c r="N206" s="17" t="str">
        <f t="shared" si="33"/>
        <v/>
      </c>
      <c r="O206" s="1"/>
      <c r="P206" s="1"/>
      <c r="Q206" s="17" t="str">
        <f t="shared" si="34"/>
        <v/>
      </c>
      <c r="R206" s="2"/>
      <c r="S206" s="2"/>
      <c r="T206" s="2"/>
      <c r="U206" s="2"/>
      <c r="V206" s="2"/>
      <c r="W206" s="2"/>
      <c r="X206" s="2"/>
      <c r="Y206" s="1"/>
      <c r="Z206" s="1"/>
      <c r="AA206" s="17" t="str">
        <f t="shared" si="37"/>
        <v/>
      </c>
      <c r="AB206" s="1"/>
      <c r="AC206" s="1"/>
      <c r="AD206" s="17" t="str">
        <f t="shared" si="38"/>
        <v/>
      </c>
      <c r="AE206" s="1"/>
      <c r="AF206" s="1"/>
      <c r="AG206" s="17" t="str">
        <f t="shared" si="39"/>
        <v/>
      </c>
      <c r="AH206" s="1"/>
      <c r="AI206" s="1"/>
      <c r="AJ206" s="17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3:70" ht="15" thickBot="1" x14ac:dyDescent="0.35">
      <c r="C207" s="2"/>
      <c r="D207" s="60"/>
      <c r="E207" s="17" t="str">
        <f t="shared" si="40"/>
        <v/>
      </c>
      <c r="F207" s="2"/>
      <c r="G207" s="60"/>
      <c r="H207" s="17" t="str">
        <f t="shared" si="35"/>
        <v/>
      </c>
      <c r="I207" s="2"/>
      <c r="J207" s="60"/>
      <c r="K207" s="17" t="str">
        <f t="shared" si="36"/>
        <v/>
      </c>
      <c r="L207" s="1"/>
      <c r="M207" s="1"/>
      <c r="N207" s="17" t="str">
        <f t="shared" si="33"/>
        <v/>
      </c>
      <c r="O207" s="1"/>
      <c r="P207" s="1"/>
      <c r="Q207" s="17" t="str">
        <f t="shared" si="34"/>
        <v/>
      </c>
      <c r="R207" s="2"/>
      <c r="S207" s="2"/>
      <c r="T207" s="2"/>
      <c r="U207" s="2"/>
      <c r="V207" s="2"/>
      <c r="W207" s="2"/>
      <c r="X207" s="2"/>
      <c r="Y207" s="1"/>
      <c r="Z207" s="1"/>
      <c r="AA207" s="17" t="str">
        <f t="shared" si="37"/>
        <v/>
      </c>
      <c r="AB207" s="1"/>
      <c r="AC207" s="1"/>
      <c r="AD207" s="17" t="str">
        <f t="shared" si="38"/>
        <v/>
      </c>
      <c r="AE207" s="1"/>
      <c r="AF207" s="1"/>
      <c r="AG207" s="17" t="str">
        <f t="shared" si="39"/>
        <v/>
      </c>
      <c r="AH207" s="1"/>
      <c r="AI207" s="1"/>
      <c r="AJ207" s="17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3:70" ht="15" thickBot="1" x14ac:dyDescent="0.35">
      <c r="C208" s="2"/>
      <c r="D208" s="60"/>
      <c r="E208" s="17" t="str">
        <f t="shared" si="40"/>
        <v/>
      </c>
      <c r="F208" s="2"/>
      <c r="G208" s="60"/>
      <c r="H208" s="17" t="str">
        <f t="shared" si="35"/>
        <v/>
      </c>
      <c r="I208" s="2"/>
      <c r="J208" s="60"/>
      <c r="K208" s="17" t="str">
        <f t="shared" si="36"/>
        <v/>
      </c>
      <c r="L208" s="1"/>
      <c r="M208" s="1"/>
      <c r="N208" s="17" t="str">
        <f t="shared" si="33"/>
        <v/>
      </c>
      <c r="O208" s="1"/>
      <c r="P208" s="1"/>
      <c r="Q208" s="17" t="str">
        <f t="shared" si="34"/>
        <v/>
      </c>
      <c r="R208" s="2"/>
      <c r="S208" s="2"/>
      <c r="T208" s="2"/>
      <c r="U208" s="2"/>
      <c r="V208" s="2"/>
      <c r="W208" s="2"/>
      <c r="X208" s="2"/>
      <c r="Y208" s="1"/>
      <c r="Z208" s="1"/>
      <c r="AA208" s="17" t="str">
        <f t="shared" si="37"/>
        <v/>
      </c>
      <c r="AB208" s="1"/>
      <c r="AC208" s="1"/>
      <c r="AD208" s="17" t="str">
        <f t="shared" si="38"/>
        <v/>
      </c>
      <c r="AE208" s="1"/>
      <c r="AF208" s="1"/>
      <c r="AG208" s="17" t="str">
        <f t="shared" si="39"/>
        <v/>
      </c>
      <c r="AH208" s="1"/>
      <c r="AI208" s="1"/>
      <c r="AJ208" s="17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3:70" ht="15" thickBot="1" x14ac:dyDescent="0.35">
      <c r="C209" s="2"/>
      <c r="D209" s="60"/>
      <c r="E209" s="17" t="str">
        <f t="shared" si="40"/>
        <v/>
      </c>
      <c r="F209" s="2"/>
      <c r="G209" s="60"/>
      <c r="H209" s="17" t="str">
        <f t="shared" si="35"/>
        <v/>
      </c>
      <c r="I209" s="2"/>
      <c r="J209" s="60"/>
      <c r="K209" s="17" t="str">
        <f t="shared" si="36"/>
        <v/>
      </c>
      <c r="L209" s="1"/>
      <c r="M209" s="1"/>
      <c r="N209" s="17" t="str">
        <f t="shared" si="33"/>
        <v/>
      </c>
      <c r="O209" s="1"/>
      <c r="P209" s="1"/>
      <c r="Q209" s="17" t="str">
        <f t="shared" si="34"/>
        <v/>
      </c>
      <c r="R209" s="2"/>
      <c r="S209" s="2"/>
      <c r="T209" s="2"/>
      <c r="U209" s="2"/>
      <c r="V209" s="2"/>
      <c r="W209" s="2"/>
      <c r="X209" s="2"/>
      <c r="Y209" s="1"/>
      <c r="Z209" s="1"/>
      <c r="AA209" s="17" t="str">
        <f t="shared" si="37"/>
        <v/>
      </c>
      <c r="AB209" s="1"/>
      <c r="AC209" s="1"/>
      <c r="AD209" s="17" t="str">
        <f t="shared" si="38"/>
        <v/>
      </c>
      <c r="AE209" s="1"/>
      <c r="AF209" s="1"/>
      <c r="AG209" s="17" t="str">
        <f t="shared" si="39"/>
        <v/>
      </c>
      <c r="AH209" s="1"/>
      <c r="AI209" s="1"/>
      <c r="AJ209" s="17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3:70" ht="15" thickBot="1" x14ac:dyDescent="0.35">
      <c r="C210" s="2"/>
      <c r="D210" s="60"/>
      <c r="E210" s="17" t="str">
        <f t="shared" si="40"/>
        <v/>
      </c>
      <c r="F210" s="2"/>
      <c r="G210" s="60"/>
      <c r="H210" s="17" t="str">
        <f t="shared" si="35"/>
        <v/>
      </c>
      <c r="I210" s="2"/>
      <c r="J210" s="60"/>
      <c r="K210" s="17" t="str">
        <f t="shared" si="36"/>
        <v/>
      </c>
      <c r="L210" s="1"/>
      <c r="M210" s="1"/>
      <c r="N210" s="17" t="str">
        <f t="shared" si="33"/>
        <v/>
      </c>
      <c r="O210" s="1"/>
      <c r="P210" s="1"/>
      <c r="Q210" s="17" t="str">
        <f t="shared" si="34"/>
        <v/>
      </c>
      <c r="R210" s="2"/>
      <c r="S210" s="2"/>
      <c r="T210" s="2"/>
      <c r="U210" s="2"/>
      <c r="V210" s="2"/>
      <c r="W210" s="2"/>
      <c r="X210" s="2"/>
      <c r="Y210" s="1"/>
      <c r="Z210" s="1"/>
      <c r="AA210" s="17" t="str">
        <f t="shared" si="37"/>
        <v/>
      </c>
      <c r="AB210" s="1"/>
      <c r="AC210" s="1"/>
      <c r="AD210" s="17" t="str">
        <f t="shared" si="38"/>
        <v/>
      </c>
      <c r="AE210" s="1"/>
      <c r="AF210" s="1"/>
      <c r="AG210" s="17" t="str">
        <f t="shared" si="39"/>
        <v/>
      </c>
      <c r="AH210" s="1"/>
      <c r="AI210" s="1"/>
      <c r="AJ210" s="17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3:70" ht="15" thickBot="1" x14ac:dyDescent="0.35">
      <c r="C211" s="2"/>
      <c r="D211" s="60"/>
      <c r="E211" s="17" t="str">
        <f t="shared" si="40"/>
        <v/>
      </c>
      <c r="F211" s="2"/>
      <c r="G211" s="60"/>
      <c r="H211" s="17" t="str">
        <f t="shared" si="35"/>
        <v/>
      </c>
      <c r="I211" s="2"/>
      <c r="J211" s="60"/>
      <c r="K211" s="17" t="str">
        <f t="shared" si="36"/>
        <v/>
      </c>
      <c r="L211" s="1"/>
      <c r="M211" s="1"/>
      <c r="N211" s="17" t="str">
        <f t="shared" si="33"/>
        <v/>
      </c>
      <c r="O211" s="1"/>
      <c r="P211" s="1"/>
      <c r="Q211" s="17" t="str">
        <f t="shared" si="34"/>
        <v/>
      </c>
      <c r="R211" s="2"/>
      <c r="S211" s="2"/>
      <c r="T211" s="2"/>
      <c r="U211" s="2"/>
      <c r="V211" s="2"/>
      <c r="W211" s="2"/>
      <c r="X211" s="2"/>
      <c r="Y211" s="1"/>
      <c r="Z211" s="1"/>
      <c r="AA211" s="17" t="str">
        <f t="shared" si="37"/>
        <v/>
      </c>
      <c r="AB211" s="1"/>
      <c r="AC211" s="1"/>
      <c r="AD211" s="17" t="str">
        <f t="shared" si="38"/>
        <v/>
      </c>
      <c r="AE211" s="1"/>
      <c r="AF211" s="1"/>
      <c r="AG211" s="17" t="str">
        <f t="shared" si="39"/>
        <v/>
      </c>
      <c r="AH211" s="1"/>
      <c r="AI211" s="1"/>
      <c r="AJ211" s="17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3:70" ht="15" thickBot="1" x14ac:dyDescent="0.35">
      <c r="C212" s="2"/>
      <c r="D212" s="60"/>
      <c r="E212" s="17" t="str">
        <f t="shared" si="40"/>
        <v/>
      </c>
      <c r="F212" s="2"/>
      <c r="G212" s="60"/>
      <c r="H212" s="17" t="str">
        <f t="shared" si="35"/>
        <v/>
      </c>
      <c r="I212" s="2"/>
      <c r="J212" s="60"/>
      <c r="K212" s="17" t="str">
        <f t="shared" si="36"/>
        <v/>
      </c>
      <c r="L212" s="1"/>
      <c r="M212" s="1"/>
      <c r="N212" s="17" t="str">
        <f t="shared" si="33"/>
        <v/>
      </c>
      <c r="O212" s="1"/>
      <c r="P212" s="1"/>
      <c r="Q212" s="17" t="str">
        <f t="shared" si="34"/>
        <v/>
      </c>
      <c r="R212" s="2"/>
      <c r="S212" s="2"/>
      <c r="T212" s="2"/>
      <c r="U212" s="2"/>
      <c r="V212" s="2"/>
      <c r="W212" s="2"/>
      <c r="X212" s="2"/>
      <c r="Y212" s="1"/>
      <c r="Z212" s="1"/>
      <c r="AA212" s="17" t="str">
        <f t="shared" si="37"/>
        <v/>
      </c>
      <c r="AB212" s="1"/>
      <c r="AC212" s="1"/>
      <c r="AD212" s="17" t="str">
        <f t="shared" si="38"/>
        <v/>
      </c>
      <c r="AE212" s="1"/>
      <c r="AF212" s="1"/>
      <c r="AG212" s="17" t="str">
        <f t="shared" si="39"/>
        <v/>
      </c>
      <c r="AH212" s="1"/>
      <c r="AI212" s="1"/>
      <c r="AJ212" s="17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3:70" ht="15" thickBot="1" x14ac:dyDescent="0.35">
      <c r="C213" s="2"/>
      <c r="D213" s="60"/>
      <c r="E213" s="17" t="str">
        <f t="shared" si="40"/>
        <v/>
      </c>
      <c r="F213" s="2"/>
      <c r="G213" s="60"/>
      <c r="H213" s="17" t="str">
        <f t="shared" si="35"/>
        <v/>
      </c>
      <c r="I213" s="2"/>
      <c r="J213" s="60"/>
      <c r="K213" s="17" t="str">
        <f t="shared" si="36"/>
        <v/>
      </c>
      <c r="L213" s="1"/>
      <c r="M213" s="1"/>
      <c r="N213" s="17" t="str">
        <f t="shared" si="33"/>
        <v/>
      </c>
      <c r="O213" s="1"/>
      <c r="P213" s="1"/>
      <c r="Q213" s="17" t="str">
        <f t="shared" si="34"/>
        <v/>
      </c>
      <c r="R213" s="2"/>
      <c r="S213" s="2"/>
      <c r="T213" s="2"/>
      <c r="U213" s="2"/>
      <c r="V213" s="2"/>
      <c r="W213" s="2"/>
      <c r="X213" s="2"/>
      <c r="Y213" s="1"/>
      <c r="Z213" s="1"/>
      <c r="AA213" s="17" t="str">
        <f t="shared" si="37"/>
        <v/>
      </c>
      <c r="AB213" s="1"/>
      <c r="AC213" s="1"/>
      <c r="AD213" s="17" t="str">
        <f t="shared" si="38"/>
        <v/>
      </c>
      <c r="AE213" s="1"/>
      <c r="AF213" s="1"/>
      <c r="AG213" s="17" t="str">
        <f t="shared" si="39"/>
        <v/>
      </c>
      <c r="AH213" s="1"/>
      <c r="AI213" s="1"/>
      <c r="AJ213" s="17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3:70" ht="15" thickBot="1" x14ac:dyDescent="0.35">
      <c r="C214" s="2"/>
      <c r="D214" s="60"/>
      <c r="E214" s="17" t="str">
        <f t="shared" si="40"/>
        <v/>
      </c>
      <c r="F214" s="2"/>
      <c r="G214" s="60"/>
      <c r="H214" s="17" t="str">
        <f t="shared" si="35"/>
        <v/>
      </c>
      <c r="I214" s="2"/>
      <c r="J214" s="60"/>
      <c r="K214" s="17" t="str">
        <f t="shared" si="36"/>
        <v/>
      </c>
      <c r="L214" s="1"/>
      <c r="M214" s="1"/>
      <c r="N214" s="17" t="str">
        <f t="shared" si="33"/>
        <v/>
      </c>
      <c r="O214" s="1"/>
      <c r="P214" s="1"/>
      <c r="Q214" s="17" t="str">
        <f t="shared" si="34"/>
        <v/>
      </c>
      <c r="R214" s="2"/>
      <c r="S214" s="2"/>
      <c r="T214" s="2"/>
      <c r="U214" s="2"/>
      <c r="V214" s="2"/>
      <c r="W214" s="2"/>
      <c r="X214" s="2"/>
      <c r="Y214" s="1"/>
      <c r="Z214" s="1"/>
      <c r="AA214" s="17" t="str">
        <f t="shared" si="37"/>
        <v/>
      </c>
      <c r="AB214" s="1"/>
      <c r="AC214" s="1"/>
      <c r="AD214" s="17" t="str">
        <f t="shared" si="38"/>
        <v/>
      </c>
      <c r="AE214" s="1"/>
      <c r="AF214" s="1"/>
      <c r="AG214" s="17" t="str">
        <f t="shared" si="39"/>
        <v/>
      </c>
      <c r="AH214" s="1"/>
      <c r="AI214" s="1"/>
      <c r="AJ214" s="17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3:70" ht="15" thickBot="1" x14ac:dyDescent="0.35">
      <c r="C215" s="2"/>
      <c r="D215" s="60"/>
      <c r="E215" s="17" t="str">
        <f t="shared" si="40"/>
        <v/>
      </c>
      <c r="F215" s="2"/>
      <c r="G215" s="60"/>
      <c r="H215" s="17" t="str">
        <f t="shared" si="35"/>
        <v/>
      </c>
      <c r="I215" s="2"/>
      <c r="J215" s="60"/>
      <c r="K215" s="17" t="str">
        <f t="shared" si="36"/>
        <v/>
      </c>
      <c r="L215" s="1"/>
      <c r="M215" s="1"/>
      <c r="N215" s="17" t="str">
        <f t="shared" si="33"/>
        <v/>
      </c>
      <c r="O215" s="1"/>
      <c r="P215" s="1"/>
      <c r="Q215" s="17" t="str">
        <f t="shared" si="34"/>
        <v/>
      </c>
      <c r="R215" s="2"/>
      <c r="S215" s="2"/>
      <c r="T215" s="2"/>
      <c r="U215" s="2"/>
      <c r="V215" s="2"/>
      <c r="W215" s="2"/>
      <c r="X215" s="2"/>
      <c r="Y215" s="1"/>
      <c r="Z215" s="1"/>
      <c r="AA215" s="17" t="str">
        <f t="shared" si="37"/>
        <v/>
      </c>
      <c r="AB215" s="1"/>
      <c r="AC215" s="1"/>
      <c r="AD215" s="17" t="str">
        <f t="shared" si="38"/>
        <v/>
      </c>
      <c r="AE215" s="1"/>
      <c r="AF215" s="1"/>
      <c r="AG215" s="17" t="str">
        <f t="shared" si="39"/>
        <v/>
      </c>
      <c r="AH215" s="1"/>
      <c r="AI215" s="1"/>
      <c r="AJ215" s="17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3:70" ht="15" thickBot="1" x14ac:dyDescent="0.35">
      <c r="C216" s="2"/>
      <c r="D216" s="60"/>
      <c r="E216" s="17" t="str">
        <f t="shared" si="40"/>
        <v/>
      </c>
      <c r="F216" s="2"/>
      <c r="G216" s="60"/>
      <c r="H216" s="17" t="str">
        <f t="shared" si="35"/>
        <v/>
      </c>
      <c r="I216" s="2"/>
      <c r="J216" s="60"/>
      <c r="K216" s="17" t="str">
        <f t="shared" si="36"/>
        <v/>
      </c>
      <c r="L216" s="1"/>
      <c r="M216" s="1"/>
      <c r="N216" s="17" t="str">
        <f t="shared" si="33"/>
        <v/>
      </c>
      <c r="O216" s="1"/>
      <c r="P216" s="1"/>
      <c r="Q216" s="17" t="str">
        <f t="shared" si="34"/>
        <v/>
      </c>
      <c r="R216" s="2"/>
      <c r="S216" s="2"/>
      <c r="T216" s="2"/>
      <c r="U216" s="2"/>
      <c r="V216" s="2"/>
      <c r="W216" s="2"/>
      <c r="X216" s="2"/>
      <c r="Y216" s="1"/>
      <c r="Z216" s="1"/>
      <c r="AA216" s="17" t="str">
        <f t="shared" si="37"/>
        <v/>
      </c>
      <c r="AB216" s="1"/>
      <c r="AC216" s="1"/>
      <c r="AD216" s="17" t="str">
        <f t="shared" si="38"/>
        <v/>
      </c>
      <c r="AE216" s="1"/>
      <c r="AF216" s="1"/>
      <c r="AG216" s="17" t="str">
        <f t="shared" si="39"/>
        <v/>
      </c>
      <c r="AH216" s="1"/>
      <c r="AI216" s="1"/>
      <c r="AJ216" s="17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3:70" ht="15" thickBot="1" x14ac:dyDescent="0.35">
      <c r="C217" s="2"/>
      <c r="D217" s="60"/>
      <c r="E217" s="17" t="str">
        <f t="shared" si="40"/>
        <v/>
      </c>
      <c r="F217" s="2"/>
      <c r="G217" s="60"/>
      <c r="H217" s="17" t="str">
        <f t="shared" si="35"/>
        <v/>
      </c>
      <c r="I217" s="2"/>
      <c r="J217" s="60"/>
      <c r="K217" s="17" t="str">
        <f t="shared" si="36"/>
        <v/>
      </c>
      <c r="L217" s="1"/>
      <c r="M217" s="1"/>
      <c r="N217" s="17" t="str">
        <f t="shared" si="33"/>
        <v/>
      </c>
      <c r="O217" s="1"/>
      <c r="P217" s="1"/>
      <c r="Q217" s="17" t="str">
        <f t="shared" si="34"/>
        <v/>
      </c>
      <c r="R217" s="2"/>
      <c r="S217" s="2"/>
      <c r="T217" s="2"/>
      <c r="U217" s="2"/>
      <c r="V217" s="2"/>
      <c r="W217" s="2"/>
      <c r="X217" s="2"/>
      <c r="Y217" s="1"/>
      <c r="Z217" s="1"/>
      <c r="AA217" s="17" t="str">
        <f t="shared" si="37"/>
        <v/>
      </c>
      <c r="AB217" s="1"/>
      <c r="AC217" s="1"/>
      <c r="AD217" s="17" t="str">
        <f t="shared" si="38"/>
        <v/>
      </c>
      <c r="AE217" s="1"/>
      <c r="AF217" s="1"/>
      <c r="AG217" s="17" t="str">
        <f t="shared" si="39"/>
        <v/>
      </c>
      <c r="AH217" s="1"/>
      <c r="AI217" s="1"/>
      <c r="AJ217" s="17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3:70" ht="15" thickBot="1" x14ac:dyDescent="0.35">
      <c r="C218" s="2"/>
      <c r="D218" s="60"/>
      <c r="E218" s="17" t="str">
        <f t="shared" si="40"/>
        <v/>
      </c>
      <c r="F218" s="2"/>
      <c r="G218" s="60"/>
      <c r="H218" s="17" t="str">
        <f t="shared" si="35"/>
        <v/>
      </c>
      <c r="I218" s="2"/>
      <c r="J218" s="60"/>
      <c r="K218" s="17" t="str">
        <f t="shared" si="36"/>
        <v/>
      </c>
      <c r="L218" s="1"/>
      <c r="M218" s="1"/>
      <c r="N218" s="17" t="str">
        <f t="shared" si="33"/>
        <v/>
      </c>
      <c r="O218" s="1"/>
      <c r="P218" s="1"/>
      <c r="Q218" s="17" t="str">
        <f t="shared" si="34"/>
        <v/>
      </c>
      <c r="R218" s="2"/>
      <c r="S218" s="2"/>
      <c r="T218" s="2"/>
      <c r="U218" s="2"/>
      <c r="V218" s="2"/>
      <c r="W218" s="2"/>
      <c r="X218" s="2"/>
      <c r="Y218" s="1"/>
      <c r="Z218" s="1"/>
      <c r="AA218" s="17" t="str">
        <f t="shared" si="37"/>
        <v/>
      </c>
      <c r="AB218" s="1"/>
      <c r="AC218" s="1"/>
      <c r="AD218" s="17" t="str">
        <f t="shared" si="38"/>
        <v/>
      </c>
      <c r="AE218" s="1"/>
      <c r="AF218" s="1"/>
      <c r="AG218" s="17" t="str">
        <f t="shared" si="39"/>
        <v/>
      </c>
      <c r="AH218" s="1"/>
      <c r="AI218" s="1"/>
      <c r="AJ218" s="17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3:70" ht="15" thickBot="1" x14ac:dyDescent="0.35">
      <c r="C219" s="2"/>
      <c r="D219" s="60"/>
      <c r="E219" s="17" t="str">
        <f t="shared" si="40"/>
        <v/>
      </c>
      <c r="F219" s="2"/>
      <c r="G219" s="60"/>
      <c r="H219" s="17" t="str">
        <f t="shared" si="35"/>
        <v/>
      </c>
      <c r="I219" s="2"/>
      <c r="J219" s="60"/>
      <c r="K219" s="17" t="str">
        <f t="shared" si="36"/>
        <v/>
      </c>
      <c r="L219" s="1"/>
      <c r="M219" s="1"/>
      <c r="N219" s="17" t="str">
        <f t="shared" si="33"/>
        <v/>
      </c>
      <c r="O219" s="1"/>
      <c r="P219" s="1"/>
      <c r="Q219" s="17" t="str">
        <f t="shared" si="34"/>
        <v/>
      </c>
      <c r="R219" s="2"/>
      <c r="S219" s="2"/>
      <c r="T219" s="2"/>
      <c r="U219" s="2"/>
      <c r="V219" s="2"/>
      <c r="W219" s="2"/>
      <c r="X219" s="2"/>
      <c r="Y219" s="1"/>
      <c r="Z219" s="1"/>
      <c r="AA219" s="17" t="str">
        <f t="shared" si="37"/>
        <v/>
      </c>
      <c r="AB219" s="1"/>
      <c r="AC219" s="1"/>
      <c r="AD219" s="17" t="str">
        <f t="shared" si="38"/>
        <v/>
      </c>
      <c r="AE219" s="1"/>
      <c r="AF219" s="1"/>
      <c r="AG219" s="17" t="str">
        <f t="shared" si="39"/>
        <v/>
      </c>
      <c r="AH219" s="1"/>
      <c r="AI219" s="1"/>
      <c r="AJ219" s="17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3:70" ht="15" thickBot="1" x14ac:dyDescent="0.35">
      <c r="C220" s="2"/>
      <c r="D220" s="60"/>
      <c r="E220" s="17" t="str">
        <f t="shared" si="40"/>
        <v/>
      </c>
      <c r="F220" s="2"/>
      <c r="G220" s="60"/>
      <c r="H220" s="17" t="str">
        <f t="shared" si="35"/>
        <v/>
      </c>
      <c r="I220" s="2"/>
      <c r="J220" s="60"/>
      <c r="K220" s="17" t="str">
        <f t="shared" si="36"/>
        <v/>
      </c>
      <c r="L220" s="1"/>
      <c r="M220" s="1"/>
      <c r="N220" s="17" t="str">
        <f t="shared" si="33"/>
        <v/>
      </c>
      <c r="O220" s="1"/>
      <c r="P220" s="1"/>
      <c r="Q220" s="17" t="str">
        <f t="shared" si="34"/>
        <v/>
      </c>
      <c r="R220" s="2"/>
      <c r="S220" s="2"/>
      <c r="T220" s="2"/>
      <c r="U220" s="2"/>
      <c r="V220" s="2"/>
      <c r="W220" s="2"/>
      <c r="X220" s="2"/>
      <c r="Y220" s="1"/>
      <c r="Z220" s="1"/>
      <c r="AA220" s="17" t="str">
        <f t="shared" si="37"/>
        <v/>
      </c>
      <c r="AB220" s="1"/>
      <c r="AC220" s="1"/>
      <c r="AD220" s="17" t="str">
        <f t="shared" si="38"/>
        <v/>
      </c>
      <c r="AE220" s="1"/>
      <c r="AF220" s="1"/>
      <c r="AG220" s="17" t="str">
        <f t="shared" si="39"/>
        <v/>
      </c>
      <c r="AH220" s="1"/>
      <c r="AI220" s="1"/>
      <c r="AJ220" s="17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3:70" ht="15" thickBot="1" x14ac:dyDescent="0.35">
      <c r="C221" s="2"/>
      <c r="D221" s="60"/>
      <c r="E221" s="17" t="str">
        <f t="shared" si="40"/>
        <v/>
      </c>
      <c r="F221" s="2"/>
      <c r="G221" s="60"/>
      <c r="H221" s="17" t="str">
        <f t="shared" si="35"/>
        <v/>
      </c>
      <c r="I221" s="2"/>
      <c r="J221" s="60"/>
      <c r="K221" s="17" t="str">
        <f t="shared" si="36"/>
        <v/>
      </c>
      <c r="L221" s="1"/>
      <c r="M221" s="1"/>
      <c r="N221" s="17" t="str">
        <f t="shared" si="33"/>
        <v/>
      </c>
      <c r="O221" s="1"/>
      <c r="P221" s="1"/>
      <c r="Q221" s="17" t="str">
        <f t="shared" si="34"/>
        <v/>
      </c>
      <c r="R221" s="2"/>
      <c r="S221" s="2"/>
      <c r="T221" s="2"/>
      <c r="U221" s="2"/>
      <c r="V221" s="2"/>
      <c r="W221" s="2"/>
      <c r="X221" s="2"/>
      <c r="Y221" s="1"/>
      <c r="Z221" s="1"/>
      <c r="AA221" s="17" t="str">
        <f t="shared" si="37"/>
        <v/>
      </c>
      <c r="AB221" s="1"/>
      <c r="AC221" s="1"/>
      <c r="AD221" s="17" t="str">
        <f t="shared" si="38"/>
        <v/>
      </c>
      <c r="AE221" s="1"/>
      <c r="AF221" s="1"/>
      <c r="AG221" s="17" t="str">
        <f t="shared" si="39"/>
        <v/>
      </c>
      <c r="AH221" s="1"/>
      <c r="AI221" s="1"/>
      <c r="AJ221" s="17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3:70" ht="15" thickBot="1" x14ac:dyDescent="0.35">
      <c r="C222" s="2"/>
      <c r="D222" s="60"/>
      <c r="E222" s="17" t="str">
        <f t="shared" si="40"/>
        <v/>
      </c>
      <c r="F222" s="2"/>
      <c r="G222" s="60"/>
      <c r="H222" s="17" t="str">
        <f t="shared" si="35"/>
        <v/>
      </c>
      <c r="I222" s="2"/>
      <c r="J222" s="60"/>
      <c r="K222" s="17" t="str">
        <f t="shared" si="36"/>
        <v/>
      </c>
      <c r="L222" s="1"/>
      <c r="M222" s="1"/>
      <c r="N222" s="17" t="str">
        <f t="shared" si="33"/>
        <v/>
      </c>
      <c r="O222" s="1"/>
      <c r="P222" s="1"/>
      <c r="Q222" s="17" t="str">
        <f t="shared" si="34"/>
        <v/>
      </c>
      <c r="R222" s="2"/>
      <c r="S222" s="2"/>
      <c r="T222" s="2"/>
      <c r="U222" s="2"/>
      <c r="V222" s="2"/>
      <c r="W222" s="2"/>
      <c r="X222" s="2"/>
      <c r="Y222" s="1"/>
      <c r="Z222" s="1"/>
      <c r="AA222" s="17" t="str">
        <f t="shared" si="37"/>
        <v/>
      </c>
      <c r="AB222" s="1"/>
      <c r="AC222" s="1"/>
      <c r="AD222" s="17" t="str">
        <f t="shared" si="38"/>
        <v/>
      </c>
      <c r="AE222" s="1"/>
      <c r="AF222" s="1"/>
      <c r="AG222" s="17" t="str">
        <f t="shared" si="39"/>
        <v/>
      </c>
      <c r="AH222" s="1"/>
      <c r="AI222" s="1"/>
      <c r="AJ222" s="17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3:70" ht="15" thickBot="1" x14ac:dyDescent="0.35">
      <c r="C223" s="2"/>
      <c r="D223" s="60"/>
      <c r="E223" s="17" t="str">
        <f t="shared" si="40"/>
        <v/>
      </c>
      <c r="F223" s="2"/>
      <c r="G223" s="60"/>
      <c r="H223" s="17" t="str">
        <f t="shared" si="35"/>
        <v/>
      </c>
      <c r="I223" s="2"/>
      <c r="J223" s="60"/>
      <c r="K223" s="17" t="str">
        <f t="shared" si="36"/>
        <v/>
      </c>
      <c r="L223" s="1"/>
      <c r="M223" s="1"/>
      <c r="N223" s="17" t="str">
        <f t="shared" si="33"/>
        <v/>
      </c>
      <c r="O223" s="1"/>
      <c r="P223" s="1"/>
      <c r="Q223" s="17" t="str">
        <f t="shared" si="34"/>
        <v/>
      </c>
      <c r="R223" s="2"/>
      <c r="S223" s="2"/>
      <c r="T223" s="2"/>
      <c r="U223" s="2"/>
      <c r="V223" s="2"/>
      <c r="W223" s="2"/>
      <c r="X223" s="2"/>
      <c r="Y223" s="1"/>
      <c r="Z223" s="1"/>
      <c r="AA223" s="17" t="str">
        <f t="shared" si="37"/>
        <v/>
      </c>
      <c r="AB223" s="1"/>
      <c r="AC223" s="1"/>
      <c r="AD223" s="17" t="str">
        <f t="shared" si="38"/>
        <v/>
      </c>
      <c r="AE223" s="1"/>
      <c r="AF223" s="1"/>
      <c r="AG223" s="17" t="str">
        <f t="shared" si="39"/>
        <v/>
      </c>
      <c r="AH223" s="1"/>
      <c r="AI223" s="1"/>
      <c r="AJ223" s="17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3:70" ht="15" thickBot="1" x14ac:dyDescent="0.35">
      <c r="C224" s="2"/>
      <c r="D224" s="60"/>
      <c r="E224" s="17" t="str">
        <f t="shared" si="40"/>
        <v/>
      </c>
      <c r="F224" s="2"/>
      <c r="G224" s="60"/>
      <c r="H224" s="17" t="str">
        <f t="shared" si="35"/>
        <v/>
      </c>
      <c r="I224" s="2"/>
      <c r="J224" s="60"/>
      <c r="K224" s="17" t="str">
        <f t="shared" si="36"/>
        <v/>
      </c>
      <c r="L224" s="1"/>
      <c r="M224" s="1"/>
      <c r="N224" s="17" t="str">
        <f t="shared" si="33"/>
        <v/>
      </c>
      <c r="O224" s="1"/>
      <c r="P224" s="1"/>
      <c r="Q224" s="17" t="str">
        <f t="shared" si="34"/>
        <v/>
      </c>
      <c r="R224" s="2"/>
      <c r="S224" s="2"/>
      <c r="T224" s="2"/>
      <c r="U224" s="2"/>
      <c r="V224" s="2"/>
      <c r="W224" s="2"/>
      <c r="X224" s="2"/>
      <c r="Y224" s="1"/>
      <c r="Z224" s="1"/>
      <c r="AA224" s="17" t="str">
        <f t="shared" si="37"/>
        <v/>
      </c>
      <c r="AB224" s="1"/>
      <c r="AC224" s="1"/>
      <c r="AD224" s="17" t="str">
        <f t="shared" si="38"/>
        <v/>
      </c>
      <c r="AE224" s="1"/>
      <c r="AF224" s="1"/>
      <c r="AG224" s="17" t="str">
        <f t="shared" si="39"/>
        <v/>
      </c>
      <c r="AH224" s="1"/>
      <c r="AI224" s="1"/>
      <c r="AJ224" s="17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3:70" ht="15" thickBot="1" x14ac:dyDescent="0.35">
      <c r="C225" s="2"/>
      <c r="D225" s="60"/>
      <c r="E225" s="17" t="str">
        <f t="shared" si="40"/>
        <v/>
      </c>
      <c r="F225" s="2"/>
      <c r="G225" s="60"/>
      <c r="H225" s="17" t="str">
        <f t="shared" si="35"/>
        <v/>
      </c>
      <c r="I225" s="2"/>
      <c r="J225" s="60"/>
      <c r="K225" s="17" t="str">
        <f t="shared" si="36"/>
        <v/>
      </c>
      <c r="L225" s="1"/>
      <c r="M225" s="1"/>
      <c r="N225" s="17" t="str">
        <f t="shared" si="33"/>
        <v/>
      </c>
      <c r="O225" s="1"/>
      <c r="P225" s="1"/>
      <c r="Q225" s="17" t="str">
        <f t="shared" si="34"/>
        <v/>
      </c>
      <c r="R225" s="2"/>
      <c r="S225" s="2"/>
      <c r="T225" s="2"/>
      <c r="U225" s="2"/>
      <c r="V225" s="2"/>
      <c r="W225" s="2"/>
      <c r="X225" s="2"/>
      <c r="Y225" s="1"/>
      <c r="Z225" s="1"/>
      <c r="AA225" s="17" t="str">
        <f t="shared" si="37"/>
        <v/>
      </c>
      <c r="AB225" s="1"/>
      <c r="AC225" s="1"/>
      <c r="AD225" s="17" t="str">
        <f t="shared" si="38"/>
        <v/>
      </c>
      <c r="AE225" s="1"/>
      <c r="AF225" s="1"/>
      <c r="AG225" s="17" t="str">
        <f t="shared" si="39"/>
        <v/>
      </c>
      <c r="AH225" s="1"/>
      <c r="AI225" s="1"/>
      <c r="AJ225" s="17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3:70" ht="15" thickBot="1" x14ac:dyDescent="0.35">
      <c r="C226" s="2"/>
      <c r="D226" s="60"/>
      <c r="E226" s="17" t="str">
        <f t="shared" si="40"/>
        <v/>
      </c>
      <c r="F226" s="2"/>
      <c r="G226" s="60"/>
      <c r="H226" s="17" t="str">
        <f t="shared" si="35"/>
        <v/>
      </c>
      <c r="I226" s="2"/>
      <c r="J226" s="60"/>
      <c r="K226" s="17" t="str">
        <f t="shared" si="36"/>
        <v/>
      </c>
      <c r="L226" s="1"/>
      <c r="M226" s="1"/>
      <c r="N226" s="17" t="str">
        <f t="shared" si="33"/>
        <v/>
      </c>
      <c r="O226" s="1"/>
      <c r="P226" s="1"/>
      <c r="Q226" s="17" t="str">
        <f t="shared" si="34"/>
        <v/>
      </c>
      <c r="R226" s="2"/>
      <c r="S226" s="2"/>
      <c r="T226" s="2"/>
      <c r="U226" s="2"/>
      <c r="V226" s="2"/>
      <c r="W226" s="2"/>
      <c r="X226" s="2"/>
      <c r="Y226" s="1"/>
      <c r="Z226" s="1"/>
      <c r="AA226" s="17" t="str">
        <f t="shared" si="37"/>
        <v/>
      </c>
      <c r="AB226" s="1"/>
      <c r="AC226" s="1"/>
      <c r="AD226" s="17" t="str">
        <f t="shared" si="38"/>
        <v/>
      </c>
      <c r="AE226" s="1"/>
      <c r="AF226" s="1"/>
      <c r="AG226" s="17" t="str">
        <f t="shared" si="39"/>
        <v/>
      </c>
      <c r="AH226" s="1"/>
      <c r="AI226" s="1"/>
      <c r="AJ226" s="17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3:70" ht="15" thickBot="1" x14ac:dyDescent="0.35">
      <c r="C227" s="2"/>
      <c r="D227" s="60"/>
      <c r="E227" s="17" t="str">
        <f t="shared" si="40"/>
        <v/>
      </c>
      <c r="F227" s="2"/>
      <c r="G227" s="60"/>
      <c r="H227" s="17" t="str">
        <f t="shared" si="35"/>
        <v/>
      </c>
      <c r="I227" s="2"/>
      <c r="J227" s="60"/>
      <c r="K227" s="17" t="str">
        <f t="shared" si="36"/>
        <v/>
      </c>
      <c r="L227" s="1"/>
      <c r="M227" s="1"/>
      <c r="N227" s="17" t="str">
        <f t="shared" si="33"/>
        <v/>
      </c>
      <c r="O227" s="1"/>
      <c r="P227" s="1"/>
      <c r="Q227" s="17" t="str">
        <f t="shared" si="34"/>
        <v/>
      </c>
      <c r="R227" s="2"/>
      <c r="S227" s="2"/>
      <c r="T227" s="2"/>
      <c r="U227" s="2"/>
      <c r="V227" s="2"/>
      <c r="W227" s="2"/>
      <c r="X227" s="2"/>
      <c r="Y227" s="1"/>
      <c r="Z227" s="1"/>
      <c r="AA227" s="17" t="str">
        <f t="shared" si="37"/>
        <v/>
      </c>
      <c r="AB227" s="1"/>
      <c r="AC227" s="1"/>
      <c r="AD227" s="17" t="str">
        <f t="shared" si="38"/>
        <v/>
      </c>
      <c r="AE227" s="1"/>
      <c r="AF227" s="1"/>
      <c r="AG227" s="17" t="str">
        <f t="shared" si="39"/>
        <v/>
      </c>
      <c r="AH227" s="1"/>
      <c r="AI227" s="1"/>
      <c r="AJ227" s="17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3:70" ht="15" thickBot="1" x14ac:dyDescent="0.35">
      <c r="C228" s="2"/>
      <c r="D228" s="60"/>
      <c r="E228" s="17" t="str">
        <f t="shared" si="40"/>
        <v/>
      </c>
      <c r="F228" s="2"/>
      <c r="G228" s="60"/>
      <c r="H228" s="17" t="str">
        <f t="shared" si="35"/>
        <v/>
      </c>
      <c r="I228" s="2"/>
      <c r="J228" s="60"/>
      <c r="K228" s="17" t="str">
        <f t="shared" si="36"/>
        <v/>
      </c>
      <c r="L228" s="1"/>
      <c r="M228" s="1"/>
      <c r="N228" s="17" t="str">
        <f t="shared" si="33"/>
        <v/>
      </c>
      <c r="O228" s="1"/>
      <c r="P228" s="1"/>
      <c r="Q228" s="17" t="str">
        <f t="shared" si="34"/>
        <v/>
      </c>
      <c r="R228" s="2"/>
      <c r="S228" s="2"/>
      <c r="T228" s="2"/>
      <c r="U228" s="2"/>
      <c r="V228" s="2"/>
      <c r="W228" s="2"/>
      <c r="X228" s="2"/>
      <c r="Y228" s="1"/>
      <c r="Z228" s="1"/>
      <c r="AA228" s="17" t="str">
        <f t="shared" si="37"/>
        <v/>
      </c>
      <c r="AB228" s="1"/>
      <c r="AC228" s="1"/>
      <c r="AD228" s="17" t="str">
        <f t="shared" si="38"/>
        <v/>
      </c>
      <c r="AE228" s="1"/>
      <c r="AF228" s="1"/>
      <c r="AG228" s="17" t="str">
        <f t="shared" si="39"/>
        <v/>
      </c>
      <c r="AH228" s="1"/>
      <c r="AI228" s="1"/>
      <c r="AJ228" s="17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3:70" ht="15" thickBot="1" x14ac:dyDescent="0.35">
      <c r="C229" s="2"/>
      <c r="D229" s="60"/>
      <c r="E229" s="17" t="str">
        <f t="shared" si="40"/>
        <v/>
      </c>
      <c r="F229" s="2"/>
      <c r="G229" s="60"/>
      <c r="H229" s="17" t="str">
        <f t="shared" si="35"/>
        <v/>
      </c>
      <c r="I229" s="2"/>
      <c r="J229" s="60"/>
      <c r="K229" s="17" t="str">
        <f t="shared" si="36"/>
        <v/>
      </c>
      <c r="L229" s="1"/>
      <c r="M229" s="1"/>
      <c r="N229" s="17" t="str">
        <f t="shared" si="33"/>
        <v/>
      </c>
      <c r="O229" s="1"/>
      <c r="P229" s="1"/>
      <c r="Q229" s="17" t="str">
        <f t="shared" si="34"/>
        <v/>
      </c>
      <c r="R229" s="2"/>
      <c r="S229" s="2"/>
      <c r="T229" s="2"/>
      <c r="U229" s="2"/>
      <c r="V229" s="2"/>
      <c r="W229" s="2"/>
      <c r="X229" s="2"/>
      <c r="Y229" s="1"/>
      <c r="Z229" s="1"/>
      <c r="AA229" s="17" t="str">
        <f t="shared" si="37"/>
        <v/>
      </c>
      <c r="AB229" s="1"/>
      <c r="AC229" s="1"/>
      <c r="AD229" s="17" t="str">
        <f t="shared" si="38"/>
        <v/>
      </c>
      <c r="AE229" s="1"/>
      <c r="AF229" s="1"/>
      <c r="AG229" s="17" t="str">
        <f t="shared" si="39"/>
        <v/>
      </c>
      <c r="AH229" s="1"/>
      <c r="AI229" s="1"/>
      <c r="AJ229" s="17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3:70" ht="15" thickBot="1" x14ac:dyDescent="0.35">
      <c r="C230" s="2"/>
      <c r="D230" s="60"/>
      <c r="E230" s="17" t="str">
        <f t="shared" si="40"/>
        <v/>
      </c>
      <c r="F230" s="2"/>
      <c r="G230" s="60"/>
      <c r="H230" s="17" t="str">
        <f t="shared" si="35"/>
        <v/>
      </c>
      <c r="I230" s="2"/>
      <c r="J230" s="60"/>
      <c r="K230" s="17" t="str">
        <f t="shared" si="36"/>
        <v/>
      </c>
      <c r="L230" s="1"/>
      <c r="M230" s="1"/>
      <c r="N230" s="17" t="str">
        <f t="shared" si="33"/>
        <v/>
      </c>
      <c r="O230" s="1"/>
      <c r="P230" s="1"/>
      <c r="Q230" s="17" t="str">
        <f t="shared" si="34"/>
        <v/>
      </c>
      <c r="R230" s="2"/>
      <c r="S230" s="2"/>
      <c r="T230" s="2"/>
      <c r="U230" s="2"/>
      <c r="V230" s="2"/>
      <c r="W230" s="2"/>
      <c r="X230" s="2"/>
      <c r="Y230" s="1"/>
      <c r="Z230" s="1"/>
      <c r="AA230" s="17" t="str">
        <f t="shared" si="37"/>
        <v/>
      </c>
      <c r="AB230" s="1"/>
      <c r="AC230" s="1"/>
      <c r="AD230" s="17" t="str">
        <f t="shared" si="38"/>
        <v/>
      </c>
      <c r="AE230" s="1"/>
      <c r="AF230" s="1"/>
      <c r="AG230" s="17" t="str">
        <f t="shared" si="39"/>
        <v/>
      </c>
      <c r="AH230" s="1"/>
      <c r="AI230" s="1"/>
      <c r="AJ230" s="17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3:70" ht="15" thickBot="1" x14ac:dyDescent="0.35">
      <c r="C231" s="2"/>
      <c r="D231" s="60"/>
      <c r="E231" s="17" t="str">
        <f t="shared" si="40"/>
        <v/>
      </c>
      <c r="F231" s="2"/>
      <c r="G231" s="60"/>
      <c r="H231" s="17" t="str">
        <f t="shared" si="35"/>
        <v/>
      </c>
      <c r="I231" s="2"/>
      <c r="J231" s="60"/>
      <c r="K231" s="17" t="str">
        <f t="shared" si="36"/>
        <v/>
      </c>
      <c r="L231" s="1"/>
      <c r="M231" s="1"/>
      <c r="N231" s="17" t="str">
        <f t="shared" si="33"/>
        <v/>
      </c>
      <c r="O231" s="1"/>
      <c r="P231" s="1"/>
      <c r="Q231" s="17" t="str">
        <f t="shared" si="34"/>
        <v/>
      </c>
      <c r="R231" s="2"/>
      <c r="S231" s="2"/>
      <c r="T231" s="2"/>
      <c r="U231" s="2"/>
      <c r="V231" s="2"/>
      <c r="W231" s="2"/>
      <c r="X231" s="2"/>
      <c r="Y231" s="1"/>
      <c r="Z231" s="1"/>
      <c r="AA231" s="17" t="str">
        <f t="shared" si="37"/>
        <v/>
      </c>
      <c r="AB231" s="1"/>
      <c r="AC231" s="1"/>
      <c r="AD231" s="17" t="str">
        <f t="shared" si="38"/>
        <v/>
      </c>
      <c r="AE231" s="1"/>
      <c r="AF231" s="1"/>
      <c r="AG231" s="17" t="str">
        <f t="shared" si="39"/>
        <v/>
      </c>
      <c r="AH231" s="1"/>
      <c r="AI231" s="1"/>
      <c r="AJ231" s="17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3:70" ht="15" thickBot="1" x14ac:dyDescent="0.35">
      <c r="C232" s="2"/>
      <c r="D232" s="60"/>
      <c r="E232" s="17" t="str">
        <f t="shared" si="40"/>
        <v/>
      </c>
      <c r="F232" s="2"/>
      <c r="G232" s="60"/>
      <c r="H232" s="17" t="str">
        <f t="shared" si="35"/>
        <v/>
      </c>
      <c r="I232" s="2"/>
      <c r="J232" s="60"/>
      <c r="K232" s="17" t="str">
        <f t="shared" si="36"/>
        <v/>
      </c>
      <c r="L232" s="1"/>
      <c r="M232" s="1"/>
      <c r="N232" s="17" t="str">
        <f t="shared" si="33"/>
        <v/>
      </c>
      <c r="O232" s="1"/>
      <c r="P232" s="1"/>
      <c r="Q232" s="17" t="str">
        <f t="shared" si="34"/>
        <v/>
      </c>
      <c r="R232" s="2"/>
      <c r="S232" s="2"/>
      <c r="T232" s="2"/>
      <c r="U232" s="2"/>
      <c r="V232" s="2"/>
      <c r="W232" s="2"/>
      <c r="X232" s="2"/>
      <c r="Y232" s="1"/>
      <c r="Z232" s="1"/>
      <c r="AA232" s="17" t="str">
        <f t="shared" si="37"/>
        <v/>
      </c>
      <c r="AB232" s="1"/>
      <c r="AC232" s="1"/>
      <c r="AD232" s="17" t="str">
        <f t="shared" si="38"/>
        <v/>
      </c>
      <c r="AE232" s="1"/>
      <c r="AF232" s="1"/>
      <c r="AG232" s="17" t="str">
        <f t="shared" si="39"/>
        <v/>
      </c>
      <c r="AH232" s="1"/>
      <c r="AI232" s="1"/>
      <c r="AJ232" s="17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3:70" ht="15" thickBot="1" x14ac:dyDescent="0.35">
      <c r="C233" s="2"/>
      <c r="D233" s="60"/>
      <c r="E233" s="17" t="str">
        <f t="shared" si="40"/>
        <v/>
      </c>
      <c r="F233" s="2"/>
      <c r="G233" s="60"/>
      <c r="H233" s="17" t="str">
        <f t="shared" si="35"/>
        <v/>
      </c>
      <c r="I233" s="2"/>
      <c r="J233" s="60"/>
      <c r="K233" s="17" t="str">
        <f t="shared" si="36"/>
        <v/>
      </c>
      <c r="L233" s="1"/>
      <c r="M233" s="1"/>
      <c r="N233" s="17" t="str">
        <f t="shared" si="33"/>
        <v/>
      </c>
      <c r="O233" s="1"/>
      <c r="P233" s="1"/>
      <c r="Q233" s="17" t="str">
        <f t="shared" si="34"/>
        <v/>
      </c>
      <c r="R233" s="2"/>
      <c r="S233" s="2"/>
      <c r="T233" s="2"/>
      <c r="U233" s="2"/>
      <c r="V233" s="2"/>
      <c r="W233" s="2"/>
      <c r="X233" s="2"/>
      <c r="Y233" s="1"/>
      <c r="Z233" s="1"/>
      <c r="AA233" s="17" t="str">
        <f t="shared" si="37"/>
        <v/>
      </c>
      <c r="AB233" s="1"/>
      <c r="AC233" s="1"/>
      <c r="AD233" s="17" t="str">
        <f t="shared" si="38"/>
        <v/>
      </c>
      <c r="AE233" s="1"/>
      <c r="AF233" s="1"/>
      <c r="AG233" s="17" t="str">
        <f t="shared" si="39"/>
        <v/>
      </c>
      <c r="AH233" s="1"/>
      <c r="AI233" s="1"/>
      <c r="AJ233" s="17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3:70" ht="15" thickBot="1" x14ac:dyDescent="0.35">
      <c r="C234" s="2"/>
      <c r="D234" s="60"/>
      <c r="E234" s="17" t="str">
        <f t="shared" si="40"/>
        <v/>
      </c>
      <c r="F234" s="2"/>
      <c r="G234" s="60"/>
      <c r="H234" s="17" t="str">
        <f t="shared" si="35"/>
        <v/>
      </c>
      <c r="I234" s="2"/>
      <c r="J234" s="60"/>
      <c r="K234" s="17" t="str">
        <f t="shared" si="36"/>
        <v/>
      </c>
      <c r="L234" s="1"/>
      <c r="M234" s="1"/>
      <c r="N234" s="17" t="str">
        <f t="shared" si="33"/>
        <v/>
      </c>
      <c r="O234" s="1"/>
      <c r="P234" s="1"/>
      <c r="Q234" s="17" t="str">
        <f t="shared" si="34"/>
        <v/>
      </c>
      <c r="R234" s="2"/>
      <c r="S234" s="2"/>
      <c r="T234" s="2"/>
      <c r="U234" s="2"/>
      <c r="V234" s="2"/>
      <c r="W234" s="2"/>
      <c r="X234" s="2"/>
      <c r="Y234" s="1"/>
      <c r="Z234" s="1"/>
      <c r="AA234" s="17" t="str">
        <f t="shared" si="37"/>
        <v/>
      </c>
      <c r="AB234" s="1"/>
      <c r="AC234" s="1"/>
      <c r="AD234" s="17" t="str">
        <f t="shared" si="38"/>
        <v/>
      </c>
      <c r="AE234" s="1"/>
      <c r="AF234" s="1"/>
      <c r="AG234" s="17" t="str">
        <f t="shared" si="39"/>
        <v/>
      </c>
      <c r="AH234" s="1"/>
      <c r="AI234" s="1"/>
      <c r="AJ234" s="17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3:70" ht="15" thickBot="1" x14ac:dyDescent="0.35">
      <c r="C235" s="2"/>
      <c r="D235" s="60"/>
      <c r="E235" s="17" t="str">
        <f t="shared" si="40"/>
        <v/>
      </c>
      <c r="F235" s="2"/>
      <c r="G235" s="60"/>
      <c r="H235" s="17" t="str">
        <f t="shared" si="35"/>
        <v/>
      </c>
      <c r="I235" s="2"/>
      <c r="J235" s="60"/>
      <c r="K235" s="17" t="str">
        <f t="shared" si="36"/>
        <v/>
      </c>
      <c r="L235" s="1"/>
      <c r="M235" s="1"/>
      <c r="N235" s="17" t="str">
        <f t="shared" si="33"/>
        <v/>
      </c>
      <c r="O235" s="1"/>
      <c r="P235" s="1"/>
      <c r="Q235" s="17" t="str">
        <f t="shared" si="34"/>
        <v/>
      </c>
      <c r="R235" s="2"/>
      <c r="S235" s="2"/>
      <c r="T235" s="2"/>
      <c r="U235" s="2"/>
      <c r="V235" s="2"/>
      <c r="W235" s="2"/>
      <c r="X235" s="2"/>
      <c r="Y235" s="1"/>
      <c r="Z235" s="1"/>
      <c r="AA235" s="17" t="str">
        <f t="shared" si="37"/>
        <v/>
      </c>
      <c r="AB235" s="1"/>
      <c r="AC235" s="1"/>
      <c r="AD235" s="17" t="str">
        <f t="shared" si="38"/>
        <v/>
      </c>
      <c r="AE235" s="1"/>
      <c r="AF235" s="1"/>
      <c r="AG235" s="17" t="str">
        <f t="shared" si="39"/>
        <v/>
      </c>
      <c r="AH235" s="1"/>
      <c r="AI235" s="1"/>
      <c r="AJ235" s="17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3:70" ht="15" thickBot="1" x14ac:dyDescent="0.35">
      <c r="C236" s="2"/>
      <c r="D236" s="60"/>
      <c r="E236" s="17" t="str">
        <f t="shared" si="40"/>
        <v/>
      </c>
      <c r="F236" s="2"/>
      <c r="G236" s="60"/>
      <c r="H236" s="17" t="str">
        <f t="shared" si="35"/>
        <v/>
      </c>
      <c r="I236" s="2"/>
      <c r="J236" s="60"/>
      <c r="K236" s="17" t="str">
        <f t="shared" si="36"/>
        <v/>
      </c>
      <c r="L236" s="1"/>
      <c r="M236" s="1"/>
      <c r="N236" s="17" t="str">
        <f t="shared" si="33"/>
        <v/>
      </c>
      <c r="O236" s="1"/>
      <c r="P236" s="1"/>
      <c r="Q236" s="17" t="str">
        <f t="shared" si="34"/>
        <v/>
      </c>
      <c r="R236" s="2"/>
      <c r="S236" s="2"/>
      <c r="T236" s="2"/>
      <c r="U236" s="2"/>
      <c r="V236" s="2"/>
      <c r="W236" s="2"/>
      <c r="X236" s="2"/>
      <c r="Y236" s="1"/>
      <c r="Z236" s="1"/>
      <c r="AA236" s="17" t="str">
        <f t="shared" si="37"/>
        <v/>
      </c>
      <c r="AB236" s="1"/>
      <c r="AC236" s="1"/>
      <c r="AD236" s="17" t="str">
        <f t="shared" si="38"/>
        <v/>
      </c>
      <c r="AE236" s="1"/>
      <c r="AF236" s="1"/>
      <c r="AG236" s="17" t="str">
        <f t="shared" si="39"/>
        <v/>
      </c>
      <c r="AH236" s="1"/>
      <c r="AI236" s="1"/>
      <c r="AJ236" s="17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3:70" ht="15" thickBot="1" x14ac:dyDescent="0.35">
      <c r="C237" s="2"/>
      <c r="D237" s="60"/>
      <c r="E237" s="17" t="str">
        <f t="shared" si="40"/>
        <v/>
      </c>
      <c r="F237" s="2"/>
      <c r="G237" s="60"/>
      <c r="H237" s="17" t="str">
        <f t="shared" si="35"/>
        <v/>
      </c>
      <c r="I237" s="2"/>
      <c r="J237" s="60"/>
      <c r="K237" s="17" t="str">
        <f t="shared" si="36"/>
        <v/>
      </c>
      <c r="L237" s="1"/>
      <c r="M237" s="1"/>
      <c r="N237" s="17" t="str">
        <f t="shared" si="33"/>
        <v/>
      </c>
      <c r="O237" s="1"/>
      <c r="P237" s="1"/>
      <c r="Q237" s="17" t="str">
        <f t="shared" si="34"/>
        <v/>
      </c>
      <c r="R237" s="2"/>
      <c r="S237" s="2"/>
      <c r="T237" s="2"/>
      <c r="U237" s="2"/>
      <c r="V237" s="2"/>
      <c r="W237" s="2"/>
      <c r="X237" s="2"/>
      <c r="Y237" s="1"/>
      <c r="Z237" s="1"/>
      <c r="AA237" s="17" t="str">
        <f t="shared" si="37"/>
        <v/>
      </c>
      <c r="AB237" s="1"/>
      <c r="AC237" s="1"/>
      <c r="AD237" s="17" t="str">
        <f t="shared" si="38"/>
        <v/>
      </c>
      <c r="AE237" s="1"/>
      <c r="AF237" s="1"/>
      <c r="AG237" s="17" t="str">
        <f t="shared" si="39"/>
        <v/>
      </c>
      <c r="AH237" s="1"/>
      <c r="AI237" s="1"/>
      <c r="AJ237" s="17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3:70" ht="15" thickBot="1" x14ac:dyDescent="0.35">
      <c r="C238" s="2"/>
      <c r="D238" s="60"/>
      <c r="E238" s="17" t="str">
        <f t="shared" si="40"/>
        <v/>
      </c>
      <c r="F238" s="2"/>
      <c r="G238" s="60"/>
      <c r="H238" s="17" t="str">
        <f t="shared" si="35"/>
        <v/>
      </c>
      <c r="I238" s="2"/>
      <c r="J238" s="60"/>
      <c r="K238" s="17" t="str">
        <f t="shared" si="36"/>
        <v/>
      </c>
      <c r="L238" s="1"/>
      <c r="M238" s="1"/>
      <c r="N238" s="17" t="str">
        <f t="shared" si="33"/>
        <v/>
      </c>
      <c r="O238" s="1"/>
      <c r="P238" s="1"/>
      <c r="Q238" s="17" t="str">
        <f t="shared" si="34"/>
        <v/>
      </c>
      <c r="R238" s="2"/>
      <c r="S238" s="2"/>
      <c r="T238" s="2"/>
      <c r="U238" s="2"/>
      <c r="V238" s="2"/>
      <c r="W238" s="2"/>
      <c r="X238" s="2"/>
      <c r="Y238" s="1"/>
      <c r="Z238" s="1"/>
      <c r="AA238" s="17" t="str">
        <f t="shared" si="37"/>
        <v/>
      </c>
      <c r="AB238" s="1"/>
      <c r="AC238" s="1"/>
      <c r="AD238" s="17" t="str">
        <f t="shared" si="38"/>
        <v/>
      </c>
      <c r="AE238" s="1"/>
      <c r="AF238" s="1"/>
      <c r="AG238" s="17" t="str">
        <f t="shared" si="39"/>
        <v/>
      </c>
      <c r="AH238" s="1"/>
      <c r="AI238" s="1"/>
      <c r="AJ238" s="17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3:70" ht="15" thickBot="1" x14ac:dyDescent="0.35">
      <c r="C239" s="2"/>
      <c r="D239" s="60"/>
      <c r="E239" s="17" t="str">
        <f t="shared" si="40"/>
        <v/>
      </c>
      <c r="F239" s="2"/>
      <c r="G239" s="60"/>
      <c r="H239" s="17" t="str">
        <f t="shared" si="35"/>
        <v/>
      </c>
      <c r="I239" s="2"/>
      <c r="J239" s="60"/>
      <c r="K239" s="17" t="str">
        <f t="shared" si="36"/>
        <v/>
      </c>
      <c r="L239" s="1"/>
      <c r="M239" s="1"/>
      <c r="N239" s="17" t="str">
        <f t="shared" si="33"/>
        <v/>
      </c>
      <c r="O239" s="1"/>
      <c r="P239" s="1"/>
      <c r="Q239" s="17" t="str">
        <f t="shared" si="34"/>
        <v/>
      </c>
      <c r="R239" s="2"/>
      <c r="S239" s="2"/>
      <c r="T239" s="2"/>
      <c r="U239" s="2"/>
      <c r="V239" s="2"/>
      <c r="W239" s="2"/>
      <c r="X239" s="2"/>
      <c r="Y239" s="1"/>
      <c r="Z239" s="1"/>
      <c r="AA239" s="17" t="str">
        <f t="shared" si="37"/>
        <v/>
      </c>
      <c r="AB239" s="1"/>
      <c r="AC239" s="1"/>
      <c r="AD239" s="17" t="str">
        <f t="shared" si="38"/>
        <v/>
      </c>
      <c r="AE239" s="1"/>
      <c r="AF239" s="1"/>
      <c r="AG239" s="17" t="str">
        <f t="shared" si="39"/>
        <v/>
      </c>
      <c r="AH239" s="1"/>
      <c r="AI239" s="1"/>
      <c r="AJ239" s="17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3:70" ht="15" thickBot="1" x14ac:dyDescent="0.35">
      <c r="C240" s="2"/>
      <c r="D240" s="60"/>
      <c r="E240" s="17" t="str">
        <f t="shared" si="40"/>
        <v/>
      </c>
      <c r="F240" s="2"/>
      <c r="G240" s="60"/>
      <c r="H240" s="17" t="str">
        <f t="shared" si="35"/>
        <v/>
      </c>
      <c r="I240" s="2"/>
      <c r="J240" s="60"/>
      <c r="K240" s="17" t="str">
        <f t="shared" si="36"/>
        <v/>
      </c>
      <c r="L240" s="1"/>
      <c r="M240" s="1"/>
      <c r="N240" s="17" t="str">
        <f t="shared" si="33"/>
        <v/>
      </c>
      <c r="O240" s="1"/>
      <c r="P240" s="1"/>
      <c r="Q240" s="17" t="str">
        <f t="shared" si="34"/>
        <v/>
      </c>
      <c r="R240" s="2"/>
      <c r="S240" s="2"/>
      <c r="T240" s="2"/>
      <c r="U240" s="2"/>
      <c r="V240" s="2"/>
      <c r="W240" s="2"/>
      <c r="X240" s="2"/>
      <c r="Y240" s="1"/>
      <c r="Z240" s="1"/>
      <c r="AA240" s="17" t="str">
        <f t="shared" si="37"/>
        <v/>
      </c>
      <c r="AB240" s="1"/>
      <c r="AC240" s="1"/>
      <c r="AD240" s="17" t="str">
        <f t="shared" si="38"/>
        <v/>
      </c>
      <c r="AE240" s="1"/>
      <c r="AF240" s="1"/>
      <c r="AG240" s="17" t="str">
        <f t="shared" si="39"/>
        <v/>
      </c>
      <c r="AH240" s="1"/>
      <c r="AI240" s="1"/>
      <c r="AJ240" s="17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3:70" ht="15" thickBot="1" x14ac:dyDescent="0.35">
      <c r="C241" s="2"/>
      <c r="D241" s="60"/>
      <c r="E241" s="17" t="str">
        <f t="shared" si="40"/>
        <v/>
      </c>
      <c r="F241" s="2"/>
      <c r="G241" s="60"/>
      <c r="H241" s="17" t="str">
        <f t="shared" si="35"/>
        <v/>
      </c>
      <c r="I241" s="2"/>
      <c r="J241" s="60"/>
      <c r="K241" s="17" t="str">
        <f t="shared" si="36"/>
        <v/>
      </c>
      <c r="L241" s="1"/>
      <c r="M241" s="1"/>
      <c r="N241" s="17" t="str">
        <f t="shared" ref="N241:N278" si="41">IF(LEFT(M241,1)="4",1,"")</f>
        <v/>
      </c>
      <c r="O241" s="1"/>
      <c r="P241" s="1"/>
      <c r="Q241" s="17" t="str">
        <f t="shared" ref="Q241:Q278" si="42">IF(LEFT(P241,1)="5",3,"")</f>
        <v/>
      </c>
      <c r="R241" s="2"/>
      <c r="S241" s="2"/>
      <c r="T241" s="2"/>
      <c r="U241" s="2"/>
      <c r="V241" s="2"/>
      <c r="W241" s="2"/>
      <c r="X241" s="2"/>
      <c r="Y241" s="1"/>
      <c r="Z241" s="1"/>
      <c r="AA241" s="17" t="str">
        <f t="shared" si="37"/>
        <v/>
      </c>
      <c r="AB241" s="1"/>
      <c r="AC241" s="1"/>
      <c r="AD241" s="17" t="str">
        <f t="shared" si="38"/>
        <v/>
      </c>
      <c r="AE241" s="1"/>
      <c r="AF241" s="1"/>
      <c r="AG241" s="17" t="str">
        <f t="shared" si="39"/>
        <v/>
      </c>
      <c r="AH241" s="1"/>
      <c r="AI241" s="1"/>
      <c r="AJ241" s="17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3:70" ht="15" thickBot="1" x14ac:dyDescent="0.35">
      <c r="C242" s="2"/>
      <c r="D242" s="60"/>
      <c r="E242" s="17" t="str">
        <f t="shared" si="40"/>
        <v/>
      </c>
      <c r="F242" s="2"/>
      <c r="G242" s="60"/>
      <c r="H242" s="17" t="str">
        <f t="shared" si="35"/>
        <v/>
      </c>
      <c r="I242" s="2"/>
      <c r="J242" s="60"/>
      <c r="K242" s="17" t="str">
        <f t="shared" si="36"/>
        <v/>
      </c>
      <c r="L242" s="1"/>
      <c r="M242" s="1"/>
      <c r="N242" s="17" t="str">
        <f t="shared" si="41"/>
        <v/>
      </c>
      <c r="O242" s="1"/>
      <c r="P242" s="1"/>
      <c r="Q242" s="17" t="str">
        <f t="shared" si="42"/>
        <v/>
      </c>
      <c r="R242" s="2"/>
      <c r="S242" s="2"/>
      <c r="T242" s="2"/>
      <c r="U242" s="2"/>
      <c r="V242" s="2"/>
      <c r="W242" s="2"/>
      <c r="X242" s="2"/>
      <c r="Y242" s="1"/>
      <c r="Z242" s="1"/>
      <c r="AA242" s="17" t="str">
        <f t="shared" si="37"/>
        <v/>
      </c>
      <c r="AB242" s="1"/>
      <c r="AC242" s="1"/>
      <c r="AD242" s="17" t="str">
        <f t="shared" si="38"/>
        <v/>
      </c>
      <c r="AE242" s="1"/>
      <c r="AF242" s="1"/>
      <c r="AG242" s="17" t="str">
        <f t="shared" si="39"/>
        <v/>
      </c>
      <c r="AH242" s="1"/>
      <c r="AI242" s="1"/>
      <c r="AJ242" s="17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3:70" ht="15" thickBot="1" x14ac:dyDescent="0.35">
      <c r="C243" s="2"/>
      <c r="D243" s="60"/>
      <c r="E243" s="17" t="str">
        <f t="shared" si="40"/>
        <v/>
      </c>
      <c r="F243" s="2"/>
      <c r="G243" s="60"/>
      <c r="H243" s="17" t="str">
        <f t="shared" si="35"/>
        <v/>
      </c>
      <c r="I243" s="2"/>
      <c r="J243" s="60"/>
      <c r="K243" s="17" t="str">
        <f t="shared" si="36"/>
        <v/>
      </c>
      <c r="L243" s="1"/>
      <c r="M243" s="1"/>
      <c r="N243" s="17" t="str">
        <f t="shared" si="41"/>
        <v/>
      </c>
      <c r="O243" s="1"/>
      <c r="P243" s="1"/>
      <c r="Q243" s="17" t="str">
        <f t="shared" si="42"/>
        <v/>
      </c>
      <c r="R243" s="2"/>
      <c r="S243" s="2"/>
      <c r="T243" s="2"/>
      <c r="U243" s="2"/>
      <c r="V243" s="2"/>
      <c r="W243" s="2"/>
      <c r="X243" s="2"/>
      <c r="Y243" s="1"/>
      <c r="Z243" s="1"/>
      <c r="AA243" s="17" t="str">
        <f t="shared" si="37"/>
        <v/>
      </c>
      <c r="AB243" s="1"/>
      <c r="AC243" s="1"/>
      <c r="AD243" s="17" t="str">
        <f t="shared" si="38"/>
        <v/>
      </c>
      <c r="AE243" s="1"/>
      <c r="AF243" s="1"/>
      <c r="AG243" s="17" t="str">
        <f t="shared" si="39"/>
        <v/>
      </c>
      <c r="AH243" s="1"/>
      <c r="AI243" s="1"/>
      <c r="AJ243" s="17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3:70" ht="15" thickBot="1" x14ac:dyDescent="0.35">
      <c r="C244" s="2"/>
      <c r="D244" s="60"/>
      <c r="E244" s="17" t="str">
        <f t="shared" si="40"/>
        <v/>
      </c>
      <c r="F244" s="2"/>
      <c r="G244" s="60"/>
      <c r="H244" s="17" t="str">
        <f t="shared" si="35"/>
        <v/>
      </c>
      <c r="I244" s="2"/>
      <c r="J244" s="60"/>
      <c r="K244" s="17" t="str">
        <f t="shared" si="36"/>
        <v/>
      </c>
      <c r="L244" s="1"/>
      <c r="M244" s="1"/>
      <c r="N244" s="17" t="str">
        <f t="shared" si="41"/>
        <v/>
      </c>
      <c r="O244" s="1"/>
      <c r="P244" s="1"/>
      <c r="Q244" s="17" t="str">
        <f t="shared" si="42"/>
        <v/>
      </c>
      <c r="R244" s="2"/>
      <c r="S244" s="2"/>
      <c r="T244" s="2"/>
      <c r="U244" s="2"/>
      <c r="V244" s="2"/>
      <c r="W244" s="2"/>
      <c r="X244" s="2"/>
      <c r="Y244" s="1"/>
      <c r="Z244" s="1"/>
      <c r="AA244" s="17" t="str">
        <f t="shared" si="37"/>
        <v/>
      </c>
      <c r="AB244" s="1"/>
      <c r="AC244" s="1"/>
      <c r="AD244" s="17" t="str">
        <f t="shared" si="38"/>
        <v/>
      </c>
      <c r="AE244" s="1"/>
      <c r="AF244" s="1"/>
      <c r="AG244" s="17" t="str">
        <f t="shared" si="39"/>
        <v/>
      </c>
      <c r="AH244" s="1"/>
      <c r="AI244" s="1"/>
      <c r="AJ244" s="17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3:70" ht="15" thickBot="1" x14ac:dyDescent="0.35">
      <c r="C245" s="2"/>
      <c r="D245" s="60"/>
      <c r="E245" s="17" t="str">
        <f t="shared" si="40"/>
        <v/>
      </c>
      <c r="F245" s="2"/>
      <c r="G245" s="60"/>
      <c r="H245" s="17" t="str">
        <f t="shared" si="35"/>
        <v/>
      </c>
      <c r="I245" s="2"/>
      <c r="J245" s="60"/>
      <c r="K245" s="17" t="str">
        <f t="shared" si="36"/>
        <v/>
      </c>
      <c r="L245" s="1"/>
      <c r="M245" s="1"/>
      <c r="N245" s="17" t="str">
        <f t="shared" si="41"/>
        <v/>
      </c>
      <c r="O245" s="1"/>
      <c r="P245" s="1"/>
      <c r="Q245" s="17" t="str">
        <f t="shared" si="42"/>
        <v/>
      </c>
      <c r="R245" s="2"/>
      <c r="S245" s="2"/>
      <c r="T245" s="2"/>
      <c r="U245" s="2"/>
      <c r="V245" s="2"/>
      <c r="W245" s="2"/>
      <c r="X245" s="2"/>
      <c r="Y245" s="1"/>
      <c r="Z245" s="1"/>
      <c r="AA245" s="17" t="str">
        <f t="shared" si="37"/>
        <v/>
      </c>
      <c r="AB245" s="1"/>
      <c r="AC245" s="1"/>
      <c r="AD245" s="17" t="str">
        <f t="shared" si="38"/>
        <v/>
      </c>
      <c r="AE245" s="1"/>
      <c r="AF245" s="1"/>
      <c r="AG245" s="17" t="str">
        <f t="shared" si="39"/>
        <v/>
      </c>
      <c r="AH245" s="1"/>
      <c r="AI245" s="1"/>
      <c r="AJ245" s="17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3:70" ht="15" thickBot="1" x14ac:dyDescent="0.35">
      <c r="C246" s="2"/>
      <c r="D246" s="60"/>
      <c r="E246" s="17" t="str">
        <f t="shared" si="40"/>
        <v/>
      </c>
      <c r="F246" s="2"/>
      <c r="G246" s="60"/>
      <c r="H246" s="17" t="str">
        <f t="shared" si="35"/>
        <v/>
      </c>
      <c r="I246" s="2"/>
      <c r="J246" s="60"/>
      <c r="K246" s="17" t="str">
        <f t="shared" si="36"/>
        <v/>
      </c>
      <c r="L246" s="1"/>
      <c r="M246" s="1"/>
      <c r="N246" s="17" t="str">
        <f t="shared" si="41"/>
        <v/>
      </c>
      <c r="O246" s="1"/>
      <c r="P246" s="1"/>
      <c r="Q246" s="17" t="str">
        <f t="shared" si="42"/>
        <v/>
      </c>
      <c r="R246" s="2"/>
      <c r="S246" s="2"/>
      <c r="T246" s="2"/>
      <c r="U246" s="2"/>
      <c r="V246" s="2"/>
      <c r="W246" s="2"/>
      <c r="X246" s="2"/>
      <c r="Y246" s="1"/>
      <c r="Z246" s="1"/>
      <c r="AA246" s="17" t="str">
        <f t="shared" si="37"/>
        <v/>
      </c>
      <c r="AB246" s="1"/>
      <c r="AC246" s="1"/>
      <c r="AD246" s="17" t="str">
        <f t="shared" si="38"/>
        <v/>
      </c>
      <c r="AE246" s="1"/>
      <c r="AF246" s="1"/>
      <c r="AG246" s="17" t="str">
        <f t="shared" si="39"/>
        <v/>
      </c>
      <c r="AH246" s="1"/>
      <c r="AI246" s="1"/>
      <c r="AJ246" s="17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3:70" ht="15" thickBot="1" x14ac:dyDescent="0.35">
      <c r="C247" s="2"/>
      <c r="D247" s="60"/>
      <c r="E247" s="17" t="str">
        <f t="shared" si="40"/>
        <v/>
      </c>
      <c r="F247" s="2"/>
      <c r="G247" s="60"/>
      <c r="H247" s="17" t="str">
        <f t="shared" si="35"/>
        <v/>
      </c>
      <c r="I247" s="2"/>
      <c r="J247" s="60"/>
      <c r="K247" s="17" t="str">
        <f t="shared" si="36"/>
        <v/>
      </c>
      <c r="L247" s="1"/>
      <c r="M247" s="1"/>
      <c r="N247" s="17" t="str">
        <f t="shared" si="41"/>
        <v/>
      </c>
      <c r="O247" s="1"/>
      <c r="P247" s="1"/>
      <c r="Q247" s="17" t="str">
        <f t="shared" si="42"/>
        <v/>
      </c>
      <c r="R247" s="2"/>
      <c r="S247" s="2"/>
      <c r="T247" s="2"/>
      <c r="U247" s="2"/>
      <c r="V247" s="2"/>
      <c r="W247" s="2"/>
      <c r="X247" s="2"/>
      <c r="Y247" s="1"/>
      <c r="Z247" s="1"/>
      <c r="AA247" s="17" t="str">
        <f t="shared" si="37"/>
        <v/>
      </c>
      <c r="AB247" s="1"/>
      <c r="AC247" s="1"/>
      <c r="AD247" s="17" t="str">
        <f t="shared" si="38"/>
        <v/>
      </c>
      <c r="AE247" s="1"/>
      <c r="AF247" s="1"/>
      <c r="AG247" s="17" t="str">
        <f t="shared" si="39"/>
        <v/>
      </c>
      <c r="AH247" s="1"/>
      <c r="AI247" s="1"/>
      <c r="AJ247" s="17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3:70" ht="15" thickBot="1" x14ac:dyDescent="0.35">
      <c r="C248" s="2"/>
      <c r="D248" s="60"/>
      <c r="E248" s="17" t="str">
        <f t="shared" si="40"/>
        <v/>
      </c>
      <c r="F248" s="2"/>
      <c r="G248" s="60"/>
      <c r="H248" s="17" t="str">
        <f t="shared" si="35"/>
        <v/>
      </c>
      <c r="I248" s="2"/>
      <c r="J248" s="60"/>
      <c r="K248" s="17" t="str">
        <f t="shared" si="36"/>
        <v/>
      </c>
      <c r="L248" s="1"/>
      <c r="M248" s="1"/>
      <c r="N248" s="17" t="str">
        <f t="shared" si="41"/>
        <v/>
      </c>
      <c r="O248" s="1"/>
      <c r="P248" s="1"/>
      <c r="Q248" s="17" t="str">
        <f t="shared" si="42"/>
        <v/>
      </c>
      <c r="R248" s="2"/>
      <c r="S248" s="2"/>
      <c r="T248" s="2"/>
      <c r="U248" s="2"/>
      <c r="V248" s="2"/>
      <c r="W248" s="2"/>
      <c r="X248" s="2"/>
      <c r="Y248" s="1"/>
      <c r="Z248" s="1"/>
      <c r="AA248" s="17" t="str">
        <f t="shared" si="37"/>
        <v/>
      </c>
      <c r="AB248" s="1"/>
      <c r="AC248" s="1"/>
      <c r="AD248" s="17" t="str">
        <f t="shared" si="38"/>
        <v/>
      </c>
      <c r="AE248" s="1"/>
      <c r="AF248" s="1"/>
      <c r="AG248" s="17" t="str">
        <f t="shared" si="39"/>
        <v/>
      </c>
      <c r="AH248" s="1"/>
      <c r="AI248" s="1"/>
      <c r="AJ248" s="17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3:70" ht="15" thickBot="1" x14ac:dyDescent="0.35">
      <c r="C249" s="2"/>
      <c r="D249" s="60"/>
      <c r="E249" s="17" t="str">
        <f t="shared" si="40"/>
        <v/>
      </c>
      <c r="F249" s="2"/>
      <c r="G249" s="60"/>
      <c r="H249" s="17" t="str">
        <f t="shared" si="35"/>
        <v/>
      </c>
      <c r="I249" s="2"/>
      <c r="J249" s="60"/>
      <c r="K249" s="17" t="str">
        <f t="shared" si="36"/>
        <v/>
      </c>
      <c r="L249" s="1"/>
      <c r="M249" s="1"/>
      <c r="N249" s="17" t="str">
        <f t="shared" si="41"/>
        <v/>
      </c>
      <c r="O249" s="1"/>
      <c r="P249" s="1"/>
      <c r="Q249" s="17" t="str">
        <f t="shared" si="42"/>
        <v/>
      </c>
      <c r="R249" s="2"/>
      <c r="S249" s="2"/>
      <c r="T249" s="2"/>
      <c r="U249" s="2"/>
      <c r="V249" s="2"/>
      <c r="W249" s="2"/>
      <c r="X249" s="2"/>
      <c r="Y249" s="1"/>
      <c r="Z249" s="1"/>
      <c r="AA249" s="17" t="str">
        <f t="shared" si="37"/>
        <v/>
      </c>
      <c r="AB249" s="1"/>
      <c r="AC249" s="1"/>
      <c r="AD249" s="17" t="str">
        <f t="shared" si="38"/>
        <v/>
      </c>
      <c r="AE249" s="1"/>
      <c r="AF249" s="1"/>
      <c r="AG249" s="17" t="str">
        <f t="shared" si="39"/>
        <v/>
      </c>
      <c r="AH249" s="1"/>
      <c r="AI249" s="1"/>
      <c r="AJ249" s="17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3:70" ht="15" thickBot="1" x14ac:dyDescent="0.35">
      <c r="C250" s="2"/>
      <c r="D250" s="60"/>
      <c r="E250" s="17" t="str">
        <f t="shared" si="40"/>
        <v/>
      </c>
      <c r="F250" s="2"/>
      <c r="G250" s="60"/>
      <c r="H250" s="17" t="str">
        <f t="shared" si="35"/>
        <v/>
      </c>
      <c r="I250" s="2"/>
      <c r="J250" s="60"/>
      <c r="K250" s="17" t="str">
        <f t="shared" si="36"/>
        <v/>
      </c>
      <c r="L250" s="1"/>
      <c r="M250" s="1"/>
      <c r="N250" s="17" t="str">
        <f t="shared" si="41"/>
        <v/>
      </c>
      <c r="O250" s="1"/>
      <c r="P250" s="1"/>
      <c r="Q250" s="17" t="str">
        <f t="shared" si="42"/>
        <v/>
      </c>
      <c r="R250" s="2"/>
      <c r="S250" s="2"/>
      <c r="T250" s="2"/>
      <c r="U250" s="2"/>
      <c r="V250" s="2"/>
      <c r="W250" s="2"/>
      <c r="X250" s="2"/>
      <c r="Y250" s="1"/>
      <c r="Z250" s="1"/>
      <c r="AA250" s="17" t="str">
        <f t="shared" si="37"/>
        <v/>
      </c>
      <c r="AB250" s="1"/>
      <c r="AC250" s="1"/>
      <c r="AD250" s="17" t="str">
        <f t="shared" si="38"/>
        <v/>
      </c>
      <c r="AE250" s="1"/>
      <c r="AF250" s="1"/>
      <c r="AG250" s="17" t="str">
        <f t="shared" si="39"/>
        <v/>
      </c>
      <c r="AH250" s="1"/>
      <c r="AI250" s="1"/>
      <c r="AJ250" s="17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3:70" ht="15" thickBot="1" x14ac:dyDescent="0.35">
      <c r="C251" s="2"/>
      <c r="D251" s="60"/>
      <c r="E251" s="17" t="str">
        <f t="shared" si="40"/>
        <v/>
      </c>
      <c r="F251" s="2"/>
      <c r="G251" s="60"/>
      <c r="H251" s="17" t="str">
        <f t="shared" si="35"/>
        <v/>
      </c>
      <c r="I251" s="2"/>
      <c r="J251" s="60"/>
      <c r="K251" s="17" t="str">
        <f t="shared" si="36"/>
        <v/>
      </c>
      <c r="L251" s="1"/>
      <c r="M251" s="1"/>
      <c r="N251" s="17" t="str">
        <f t="shared" si="41"/>
        <v/>
      </c>
      <c r="O251" s="1"/>
      <c r="P251" s="1"/>
      <c r="Q251" s="17" t="str">
        <f t="shared" si="42"/>
        <v/>
      </c>
      <c r="R251" s="2"/>
      <c r="S251" s="2"/>
      <c r="T251" s="2"/>
      <c r="U251" s="2"/>
      <c r="V251" s="2"/>
      <c r="W251" s="2"/>
      <c r="X251" s="2"/>
      <c r="Y251" s="1"/>
      <c r="Z251" s="1"/>
      <c r="AA251" s="17" t="str">
        <f t="shared" si="37"/>
        <v/>
      </c>
      <c r="AB251" s="1"/>
      <c r="AC251" s="1"/>
      <c r="AD251" s="17" t="str">
        <f t="shared" si="38"/>
        <v/>
      </c>
      <c r="AE251" s="1"/>
      <c r="AF251" s="1"/>
      <c r="AG251" s="17" t="str">
        <f t="shared" si="39"/>
        <v/>
      </c>
      <c r="AH251" s="1"/>
      <c r="AI251" s="1"/>
      <c r="AJ251" s="17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3:70" ht="15" thickBot="1" x14ac:dyDescent="0.35">
      <c r="C252" s="2"/>
      <c r="D252" s="60"/>
      <c r="E252" s="17" t="str">
        <f t="shared" si="40"/>
        <v/>
      </c>
      <c r="F252" s="2"/>
      <c r="G252" s="60"/>
      <c r="H252" s="17" t="str">
        <f t="shared" si="35"/>
        <v/>
      </c>
      <c r="I252" s="2"/>
      <c r="J252" s="60"/>
      <c r="K252" s="17" t="str">
        <f t="shared" si="36"/>
        <v/>
      </c>
      <c r="L252" s="1"/>
      <c r="M252" s="1"/>
      <c r="N252" s="17" t="str">
        <f t="shared" si="41"/>
        <v/>
      </c>
      <c r="O252" s="1"/>
      <c r="P252" s="1"/>
      <c r="Q252" s="17" t="str">
        <f t="shared" si="42"/>
        <v/>
      </c>
      <c r="R252" s="2"/>
      <c r="S252" s="2"/>
      <c r="T252" s="2"/>
      <c r="U252" s="2"/>
      <c r="V252" s="2"/>
      <c r="W252" s="2"/>
      <c r="X252" s="2"/>
      <c r="Y252" s="1"/>
      <c r="Z252" s="1"/>
      <c r="AA252" s="17" t="str">
        <f t="shared" si="37"/>
        <v/>
      </c>
      <c r="AB252" s="1"/>
      <c r="AC252" s="1"/>
      <c r="AD252" s="17" t="str">
        <f t="shared" si="38"/>
        <v/>
      </c>
      <c r="AE252" s="1"/>
      <c r="AF252" s="1"/>
      <c r="AG252" s="17" t="str">
        <f t="shared" si="39"/>
        <v/>
      </c>
      <c r="AH252" s="1"/>
      <c r="AI252" s="1"/>
      <c r="AJ252" s="17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3:70" ht="15" thickBot="1" x14ac:dyDescent="0.35">
      <c r="C253" s="2"/>
      <c r="D253" s="60"/>
      <c r="E253" s="17" t="str">
        <f t="shared" si="40"/>
        <v/>
      </c>
      <c r="F253" s="2"/>
      <c r="G253" s="60"/>
      <c r="H253" s="17" t="str">
        <f t="shared" si="35"/>
        <v/>
      </c>
      <c r="I253" s="2"/>
      <c r="J253" s="60"/>
      <c r="K253" s="17" t="str">
        <f t="shared" si="36"/>
        <v/>
      </c>
      <c r="L253" s="1"/>
      <c r="M253" s="1"/>
      <c r="N253" s="17" t="str">
        <f t="shared" si="41"/>
        <v/>
      </c>
      <c r="O253" s="1"/>
      <c r="P253" s="1"/>
      <c r="Q253" s="17" t="str">
        <f t="shared" si="42"/>
        <v/>
      </c>
      <c r="R253" s="2"/>
      <c r="S253" s="2"/>
      <c r="T253" s="2"/>
      <c r="U253" s="2"/>
      <c r="V253" s="2"/>
      <c r="W253" s="2"/>
      <c r="X253" s="2"/>
      <c r="Y253" s="1"/>
      <c r="Z253" s="1"/>
      <c r="AA253" s="17" t="str">
        <f t="shared" si="37"/>
        <v/>
      </c>
      <c r="AB253" s="1"/>
      <c r="AC253" s="1"/>
      <c r="AD253" s="17" t="str">
        <f t="shared" si="38"/>
        <v/>
      </c>
      <c r="AE253" s="1"/>
      <c r="AF253" s="1"/>
      <c r="AG253" s="17" t="str">
        <f t="shared" si="39"/>
        <v/>
      </c>
      <c r="AH253" s="1"/>
      <c r="AI253" s="1"/>
      <c r="AJ253" s="17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3:70" ht="15" thickBot="1" x14ac:dyDescent="0.35">
      <c r="C254" s="2"/>
      <c r="D254" s="60"/>
      <c r="E254" s="17" t="str">
        <f t="shared" si="40"/>
        <v/>
      </c>
      <c r="F254" s="2"/>
      <c r="G254" s="60"/>
      <c r="H254" s="17" t="str">
        <f t="shared" si="35"/>
        <v/>
      </c>
      <c r="I254" s="2"/>
      <c r="J254" s="60"/>
      <c r="K254" s="17" t="str">
        <f t="shared" si="36"/>
        <v/>
      </c>
      <c r="L254" s="1"/>
      <c r="M254" s="1"/>
      <c r="N254" s="17" t="str">
        <f t="shared" si="41"/>
        <v/>
      </c>
      <c r="O254" s="1"/>
      <c r="P254" s="1"/>
      <c r="Q254" s="17" t="str">
        <f t="shared" si="42"/>
        <v/>
      </c>
      <c r="R254" s="2"/>
      <c r="S254" s="2"/>
      <c r="T254" s="2"/>
      <c r="U254" s="2"/>
      <c r="V254" s="2"/>
      <c r="W254" s="2"/>
      <c r="X254" s="2"/>
      <c r="Y254" s="1"/>
      <c r="Z254" s="1"/>
      <c r="AA254" s="17" t="str">
        <f t="shared" si="37"/>
        <v/>
      </c>
      <c r="AB254" s="1"/>
      <c r="AC254" s="1"/>
      <c r="AD254" s="17" t="str">
        <f t="shared" si="38"/>
        <v/>
      </c>
      <c r="AE254" s="1"/>
      <c r="AF254" s="1"/>
      <c r="AG254" s="17" t="str">
        <f t="shared" si="39"/>
        <v/>
      </c>
      <c r="AH254" s="1"/>
      <c r="AI254" s="1"/>
      <c r="AJ254" s="17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3:70" ht="15" thickBot="1" x14ac:dyDescent="0.35">
      <c r="C255" s="2"/>
      <c r="D255" s="60"/>
      <c r="E255" s="17" t="str">
        <f t="shared" si="40"/>
        <v/>
      </c>
      <c r="F255" s="2"/>
      <c r="G255" s="60"/>
      <c r="H255" s="17" t="str">
        <f t="shared" si="35"/>
        <v/>
      </c>
      <c r="I255" s="2"/>
      <c r="J255" s="60"/>
      <c r="K255" s="17" t="str">
        <f t="shared" si="36"/>
        <v/>
      </c>
      <c r="L255" s="1"/>
      <c r="M255" s="1"/>
      <c r="N255" s="17" t="str">
        <f t="shared" si="41"/>
        <v/>
      </c>
      <c r="O255" s="1"/>
      <c r="P255" s="1"/>
      <c r="Q255" s="17" t="str">
        <f t="shared" si="42"/>
        <v/>
      </c>
      <c r="R255" s="2"/>
      <c r="S255" s="2"/>
      <c r="T255" s="2"/>
      <c r="U255" s="2"/>
      <c r="V255" s="2"/>
      <c r="W255" s="2"/>
      <c r="X255" s="2"/>
      <c r="Y255" s="1"/>
      <c r="Z255" s="1"/>
      <c r="AA255" s="17" t="str">
        <f t="shared" si="37"/>
        <v/>
      </c>
      <c r="AB255" s="1"/>
      <c r="AC255" s="1"/>
      <c r="AD255" s="17" t="str">
        <f t="shared" si="38"/>
        <v/>
      </c>
      <c r="AE255" s="1"/>
      <c r="AF255" s="1"/>
      <c r="AG255" s="17" t="str">
        <f t="shared" si="39"/>
        <v/>
      </c>
      <c r="AH255" s="1"/>
      <c r="AI255" s="1"/>
      <c r="AJ255" s="17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3:70" ht="15" thickBot="1" x14ac:dyDescent="0.35">
      <c r="C256" s="2"/>
      <c r="D256" s="60"/>
      <c r="E256" s="17" t="str">
        <f t="shared" si="40"/>
        <v/>
      </c>
      <c r="F256" s="2"/>
      <c r="G256" s="60"/>
      <c r="H256" s="17" t="str">
        <f t="shared" si="35"/>
        <v/>
      </c>
      <c r="I256" s="2"/>
      <c r="J256" s="60"/>
      <c r="K256" s="17" t="str">
        <f t="shared" si="36"/>
        <v/>
      </c>
      <c r="L256" s="1"/>
      <c r="M256" s="1"/>
      <c r="N256" s="17" t="str">
        <f t="shared" si="41"/>
        <v/>
      </c>
      <c r="O256" s="1"/>
      <c r="P256" s="1"/>
      <c r="Q256" s="17" t="str">
        <f t="shared" si="42"/>
        <v/>
      </c>
      <c r="R256" s="2"/>
      <c r="S256" s="2"/>
      <c r="T256" s="2"/>
      <c r="U256" s="2"/>
      <c r="V256" s="2"/>
      <c r="W256" s="2"/>
      <c r="X256" s="2"/>
      <c r="Y256" s="1"/>
      <c r="Z256" s="1"/>
      <c r="AA256" s="17" t="str">
        <f t="shared" si="37"/>
        <v/>
      </c>
      <c r="AB256" s="1"/>
      <c r="AC256" s="1"/>
      <c r="AD256" s="17" t="str">
        <f t="shared" si="38"/>
        <v/>
      </c>
      <c r="AE256" s="1"/>
      <c r="AF256" s="1"/>
      <c r="AG256" s="17" t="str">
        <f t="shared" si="39"/>
        <v/>
      </c>
      <c r="AH256" s="1"/>
      <c r="AI256" s="1"/>
      <c r="AJ256" s="17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3:70" ht="15" thickBot="1" x14ac:dyDescent="0.35">
      <c r="C257" s="2"/>
      <c r="D257" s="60"/>
      <c r="E257" s="17" t="str">
        <f t="shared" si="40"/>
        <v/>
      </c>
      <c r="F257" s="2"/>
      <c r="G257" s="60"/>
      <c r="H257" s="17" t="str">
        <f t="shared" si="35"/>
        <v/>
      </c>
      <c r="I257" s="2"/>
      <c r="J257" s="60"/>
      <c r="K257" s="17" t="str">
        <f t="shared" si="36"/>
        <v/>
      </c>
      <c r="L257" s="1"/>
      <c r="M257" s="1"/>
      <c r="N257" s="17" t="str">
        <f t="shared" si="41"/>
        <v/>
      </c>
      <c r="O257" s="1"/>
      <c r="P257" s="1"/>
      <c r="Q257" s="17" t="str">
        <f t="shared" si="42"/>
        <v/>
      </c>
      <c r="R257" s="2"/>
      <c r="S257" s="2"/>
      <c r="T257" s="2"/>
      <c r="U257" s="2"/>
      <c r="V257" s="2"/>
      <c r="W257" s="2"/>
      <c r="X257" s="2"/>
      <c r="Y257" s="1"/>
      <c r="Z257" s="1"/>
      <c r="AA257" s="17" t="str">
        <f t="shared" si="37"/>
        <v/>
      </c>
      <c r="AB257" s="1"/>
      <c r="AC257" s="1"/>
      <c r="AD257" s="17" t="str">
        <f t="shared" si="38"/>
        <v/>
      </c>
      <c r="AE257" s="1"/>
      <c r="AF257" s="1"/>
      <c r="AG257" s="17" t="str">
        <f t="shared" si="39"/>
        <v/>
      </c>
      <c r="AH257" s="1"/>
      <c r="AI257" s="1"/>
      <c r="AJ257" s="17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3:70" ht="15" thickBot="1" x14ac:dyDescent="0.35">
      <c r="C258" s="2"/>
      <c r="D258" s="60"/>
      <c r="E258" s="17" t="str">
        <f t="shared" si="40"/>
        <v/>
      </c>
      <c r="F258" s="2"/>
      <c r="G258" s="60"/>
      <c r="H258" s="17" t="str">
        <f t="shared" si="35"/>
        <v/>
      </c>
      <c r="I258" s="2"/>
      <c r="J258" s="60"/>
      <c r="K258" s="17" t="str">
        <f t="shared" si="36"/>
        <v/>
      </c>
      <c r="L258" s="1"/>
      <c r="M258" s="1"/>
      <c r="N258" s="17" t="str">
        <f t="shared" si="41"/>
        <v/>
      </c>
      <c r="O258" s="1"/>
      <c r="P258" s="1"/>
      <c r="Q258" s="17" t="str">
        <f t="shared" si="42"/>
        <v/>
      </c>
      <c r="R258" s="2"/>
      <c r="S258" s="2"/>
      <c r="T258" s="2"/>
      <c r="U258" s="2"/>
      <c r="V258" s="2"/>
      <c r="W258" s="2"/>
      <c r="X258" s="2"/>
      <c r="Y258" s="1"/>
      <c r="Z258" s="1"/>
      <c r="AA258" s="17" t="str">
        <f t="shared" si="37"/>
        <v/>
      </c>
      <c r="AB258" s="1"/>
      <c r="AC258" s="1"/>
      <c r="AD258" s="17" t="str">
        <f t="shared" si="38"/>
        <v/>
      </c>
      <c r="AE258" s="1"/>
      <c r="AF258" s="1"/>
      <c r="AG258" s="17" t="str">
        <f t="shared" si="39"/>
        <v/>
      </c>
      <c r="AH258" s="1"/>
      <c r="AI258" s="1"/>
      <c r="AJ258" s="17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3:70" ht="15" thickBot="1" x14ac:dyDescent="0.35">
      <c r="C259" s="2"/>
      <c r="D259" s="60"/>
      <c r="E259" s="17" t="str">
        <f t="shared" si="40"/>
        <v/>
      </c>
      <c r="F259" s="2"/>
      <c r="G259" s="60"/>
      <c r="H259" s="17" t="str">
        <f t="shared" si="35"/>
        <v/>
      </c>
      <c r="I259" s="2"/>
      <c r="J259" s="60"/>
      <c r="K259" s="17" t="str">
        <f t="shared" si="36"/>
        <v/>
      </c>
      <c r="L259" s="1"/>
      <c r="M259" s="1"/>
      <c r="N259" s="17" t="str">
        <f t="shared" si="41"/>
        <v/>
      </c>
      <c r="O259" s="1"/>
      <c r="P259" s="1"/>
      <c r="Q259" s="17" t="str">
        <f t="shared" si="42"/>
        <v/>
      </c>
      <c r="R259" s="2"/>
      <c r="S259" s="2"/>
      <c r="T259" s="2"/>
      <c r="U259" s="2"/>
      <c r="V259" s="2"/>
      <c r="W259" s="2"/>
      <c r="X259" s="2"/>
      <c r="Y259" s="1"/>
      <c r="Z259" s="1"/>
      <c r="AA259" s="17" t="str">
        <f t="shared" si="37"/>
        <v/>
      </c>
      <c r="AB259" s="1"/>
      <c r="AC259" s="1"/>
      <c r="AD259" s="17" t="str">
        <f t="shared" si="38"/>
        <v/>
      </c>
      <c r="AE259" s="1"/>
      <c r="AF259" s="1"/>
      <c r="AG259" s="17" t="str">
        <f t="shared" si="39"/>
        <v/>
      </c>
      <c r="AH259" s="1"/>
      <c r="AI259" s="1"/>
      <c r="AJ259" s="17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3:70" ht="15" thickBot="1" x14ac:dyDescent="0.35">
      <c r="C260" s="2"/>
      <c r="D260" s="60"/>
      <c r="E260" s="17" t="str">
        <f t="shared" si="40"/>
        <v/>
      </c>
      <c r="F260" s="2"/>
      <c r="G260" s="60"/>
      <c r="H260" s="17" t="str">
        <f t="shared" si="35"/>
        <v/>
      </c>
      <c r="I260" s="2"/>
      <c r="J260" s="60"/>
      <c r="K260" s="17" t="str">
        <f t="shared" si="36"/>
        <v/>
      </c>
      <c r="L260" s="1"/>
      <c r="M260" s="1"/>
      <c r="N260" s="17" t="str">
        <f t="shared" si="41"/>
        <v/>
      </c>
      <c r="O260" s="1"/>
      <c r="P260" s="1"/>
      <c r="Q260" s="17" t="str">
        <f t="shared" si="42"/>
        <v/>
      </c>
      <c r="R260" s="2"/>
      <c r="S260" s="2"/>
      <c r="T260" s="2"/>
      <c r="U260" s="2"/>
      <c r="V260" s="2"/>
      <c r="W260" s="2"/>
      <c r="X260" s="2"/>
      <c r="Y260" s="1"/>
      <c r="Z260" s="1"/>
      <c r="AA260" s="17" t="str">
        <f t="shared" si="37"/>
        <v/>
      </c>
      <c r="AB260" s="1"/>
      <c r="AC260" s="1"/>
      <c r="AD260" s="17" t="str">
        <f t="shared" si="38"/>
        <v/>
      </c>
      <c r="AE260" s="1"/>
      <c r="AF260" s="1"/>
      <c r="AG260" s="17" t="str">
        <f t="shared" si="39"/>
        <v/>
      </c>
      <c r="AH260" s="1"/>
      <c r="AI260" s="1"/>
      <c r="AJ260" s="17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3:70" ht="15" thickBot="1" x14ac:dyDescent="0.35">
      <c r="C261" s="2"/>
      <c r="D261" s="60"/>
      <c r="E261" s="17" t="str">
        <f t="shared" si="40"/>
        <v/>
      </c>
      <c r="F261" s="2"/>
      <c r="G261" s="60"/>
      <c r="H261" s="17" t="str">
        <f t="shared" si="35"/>
        <v/>
      </c>
      <c r="I261" s="2"/>
      <c r="J261" s="60"/>
      <c r="K261" s="17" t="str">
        <f t="shared" si="36"/>
        <v/>
      </c>
      <c r="L261" s="1"/>
      <c r="M261" s="1"/>
      <c r="N261" s="17" t="str">
        <f t="shared" si="41"/>
        <v/>
      </c>
      <c r="O261" s="1"/>
      <c r="P261" s="1"/>
      <c r="Q261" s="17" t="str">
        <f t="shared" si="42"/>
        <v/>
      </c>
      <c r="R261" s="2"/>
      <c r="S261" s="2"/>
      <c r="T261" s="2"/>
      <c r="U261" s="2"/>
      <c r="V261" s="2"/>
      <c r="W261" s="2"/>
      <c r="X261" s="2"/>
      <c r="Y261" s="1"/>
      <c r="Z261" s="1"/>
      <c r="AA261" s="17" t="str">
        <f t="shared" si="37"/>
        <v/>
      </c>
      <c r="AB261" s="1"/>
      <c r="AC261" s="1"/>
      <c r="AD261" s="17" t="str">
        <f t="shared" si="38"/>
        <v/>
      </c>
      <c r="AE261" s="1"/>
      <c r="AF261" s="1"/>
      <c r="AG261" s="17" t="str">
        <f t="shared" si="39"/>
        <v/>
      </c>
      <c r="AH261" s="1"/>
      <c r="AI261" s="1"/>
      <c r="AJ261" s="17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3:70" ht="15" thickBot="1" x14ac:dyDescent="0.35">
      <c r="C262" s="2"/>
      <c r="D262" s="60"/>
      <c r="E262" s="17" t="str">
        <f t="shared" si="40"/>
        <v/>
      </c>
      <c r="F262" s="2"/>
      <c r="G262" s="60"/>
      <c r="H262" s="17" t="str">
        <f t="shared" si="35"/>
        <v/>
      </c>
      <c r="I262" s="2"/>
      <c r="J262" s="60"/>
      <c r="K262" s="17" t="str">
        <f t="shared" si="36"/>
        <v/>
      </c>
      <c r="L262" s="1"/>
      <c r="M262" s="1"/>
      <c r="N262" s="17" t="str">
        <f t="shared" si="41"/>
        <v/>
      </c>
      <c r="O262" s="1"/>
      <c r="P262" s="1"/>
      <c r="Q262" s="17" t="str">
        <f t="shared" si="42"/>
        <v/>
      </c>
      <c r="R262" s="2"/>
      <c r="S262" s="2"/>
      <c r="T262" s="2"/>
      <c r="U262" s="2"/>
      <c r="V262" s="2"/>
      <c r="W262" s="2"/>
      <c r="X262" s="2"/>
      <c r="Y262" s="1"/>
      <c r="Z262" s="1"/>
      <c r="AA262" s="17" t="str">
        <f t="shared" si="37"/>
        <v/>
      </c>
      <c r="AB262" s="1"/>
      <c r="AC262" s="1"/>
      <c r="AD262" s="17" t="str">
        <f t="shared" si="38"/>
        <v/>
      </c>
      <c r="AE262" s="1"/>
      <c r="AF262" s="1"/>
      <c r="AG262" s="17"/>
      <c r="AH262" s="1"/>
      <c r="AI262" s="1"/>
      <c r="AJ262" s="17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3:70" ht="15" thickBot="1" x14ac:dyDescent="0.35">
      <c r="C263" s="2"/>
      <c r="D263" s="60"/>
      <c r="E263" s="17" t="str">
        <f t="shared" si="40"/>
        <v/>
      </c>
      <c r="F263" s="2"/>
      <c r="G263" s="60"/>
      <c r="H263" s="17" t="str">
        <f t="shared" si="35"/>
        <v/>
      </c>
      <c r="I263" s="2"/>
      <c r="J263" s="60"/>
      <c r="K263" s="17" t="str">
        <f t="shared" si="36"/>
        <v/>
      </c>
      <c r="L263" s="1"/>
      <c r="M263" s="1"/>
      <c r="N263" s="17" t="str">
        <f t="shared" si="41"/>
        <v/>
      </c>
      <c r="O263" s="1"/>
      <c r="P263" s="1"/>
      <c r="Q263" s="17" t="str">
        <f t="shared" si="42"/>
        <v/>
      </c>
      <c r="R263" s="2"/>
      <c r="S263" s="2"/>
      <c r="T263" s="2"/>
      <c r="U263" s="2"/>
      <c r="V263" s="2"/>
      <c r="W263" s="2"/>
      <c r="X263" s="2"/>
      <c r="Y263" s="1"/>
      <c r="Z263" s="1"/>
      <c r="AA263" s="17" t="str">
        <f t="shared" si="37"/>
        <v/>
      </c>
      <c r="AB263" s="1"/>
      <c r="AC263" s="1"/>
      <c r="AD263" s="17" t="str">
        <f t="shared" si="38"/>
        <v/>
      </c>
      <c r="AE263" s="1"/>
      <c r="AF263" s="1"/>
      <c r="AG263" s="17"/>
      <c r="AH263" s="1"/>
      <c r="AI263" s="1"/>
      <c r="AJ263" s="17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3:70" ht="15" thickBot="1" x14ac:dyDescent="0.35">
      <c r="C264" s="2"/>
      <c r="D264" s="60"/>
      <c r="E264" s="17" t="str">
        <f t="shared" si="40"/>
        <v/>
      </c>
      <c r="F264" s="2"/>
      <c r="G264" s="60"/>
      <c r="H264" s="17" t="str">
        <f t="shared" si="35"/>
        <v/>
      </c>
      <c r="I264" s="2"/>
      <c r="J264" s="60"/>
      <c r="K264" s="17" t="str">
        <f t="shared" si="36"/>
        <v/>
      </c>
      <c r="L264" s="1"/>
      <c r="M264" s="1"/>
      <c r="N264" s="17" t="str">
        <f t="shared" si="41"/>
        <v/>
      </c>
      <c r="O264" s="1"/>
      <c r="P264" s="1"/>
      <c r="Q264" s="17" t="str">
        <f t="shared" si="42"/>
        <v/>
      </c>
      <c r="R264" s="2"/>
      <c r="S264" s="2"/>
      <c r="T264" s="2"/>
      <c r="U264" s="2"/>
      <c r="V264" s="2"/>
      <c r="W264" s="2"/>
      <c r="X264" s="2"/>
      <c r="Y264" s="1"/>
      <c r="Z264" s="1"/>
      <c r="AA264" s="17" t="str">
        <f t="shared" si="37"/>
        <v/>
      </c>
      <c r="AB264" s="1"/>
      <c r="AC264" s="1"/>
      <c r="AD264" s="17" t="str">
        <f t="shared" si="38"/>
        <v/>
      </c>
      <c r="AE264" s="1"/>
      <c r="AF264" s="1"/>
      <c r="AG264" s="17"/>
      <c r="AH264" s="1"/>
      <c r="AI264" s="1"/>
      <c r="AJ264" s="17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3:70" ht="15" thickBot="1" x14ac:dyDescent="0.35">
      <c r="C265" s="2"/>
      <c r="D265" s="60"/>
      <c r="E265" s="17" t="str">
        <f t="shared" si="40"/>
        <v/>
      </c>
      <c r="F265" s="2"/>
      <c r="G265" s="60"/>
      <c r="H265" s="17" t="str">
        <f t="shared" ref="H265:H278" si="43">IF(LEFT(G265,1)="2",123,"")</f>
        <v/>
      </c>
      <c r="I265" s="2"/>
      <c r="J265" s="60"/>
      <c r="K265" s="17" t="str">
        <f t="shared" ref="K265:K278" si="44">IF(LEFT(J265,1)="3",1,"")</f>
        <v/>
      </c>
      <c r="L265" s="1"/>
      <c r="M265" s="1"/>
      <c r="N265" s="17" t="str">
        <f t="shared" si="41"/>
        <v/>
      </c>
      <c r="O265" s="1"/>
      <c r="P265" s="1"/>
      <c r="Q265" s="17" t="str">
        <f t="shared" si="42"/>
        <v/>
      </c>
      <c r="R265" s="2"/>
      <c r="S265" s="2"/>
      <c r="T265" s="2"/>
      <c r="U265" s="2"/>
      <c r="V265" s="2"/>
      <c r="W265" s="2"/>
      <c r="X265" s="2"/>
      <c r="Y265" s="1"/>
      <c r="Z265" s="1"/>
      <c r="AA265" s="17" t="str">
        <f t="shared" ref="AA265:AA276" si="45">IF(LEFT(Z265,1)="6",3,"")</f>
        <v/>
      </c>
      <c r="AB265" s="1"/>
      <c r="AC265" s="1"/>
      <c r="AD265" s="17" t="str">
        <f t="shared" ref="AD265:AD276" si="46">IF(LEFT(AC265,1)="7",1,"")</f>
        <v/>
      </c>
      <c r="AE265" s="1"/>
      <c r="AF265" s="1"/>
      <c r="AG265" s="17"/>
      <c r="AH265" s="1"/>
      <c r="AI265" s="1"/>
      <c r="AJ265" s="17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3:70" ht="15" thickBot="1" x14ac:dyDescent="0.35">
      <c r="C266" s="2"/>
      <c r="D266" s="60"/>
      <c r="E266" s="17" t="str">
        <f t="shared" si="40"/>
        <v/>
      </c>
      <c r="F266" s="2"/>
      <c r="G266" s="60"/>
      <c r="H266" s="17" t="str">
        <f t="shared" si="43"/>
        <v/>
      </c>
      <c r="I266" s="2"/>
      <c r="J266" s="60"/>
      <c r="K266" s="17" t="str">
        <f t="shared" si="44"/>
        <v/>
      </c>
      <c r="L266" s="1"/>
      <c r="M266" s="1"/>
      <c r="N266" s="17" t="str">
        <f t="shared" si="41"/>
        <v/>
      </c>
      <c r="O266" s="1"/>
      <c r="P266" s="1"/>
      <c r="Q266" s="17" t="str">
        <f t="shared" si="42"/>
        <v/>
      </c>
      <c r="R266" s="2"/>
      <c r="S266" s="2"/>
      <c r="T266" s="2"/>
      <c r="U266" s="2"/>
      <c r="V266" s="2"/>
      <c r="W266" s="2"/>
      <c r="X266" s="2"/>
      <c r="Y266" s="1"/>
      <c r="Z266" s="1"/>
      <c r="AA266" s="17" t="str">
        <f t="shared" si="45"/>
        <v/>
      </c>
      <c r="AB266" s="1"/>
      <c r="AC266" s="1"/>
      <c r="AD266" s="17" t="str">
        <f t="shared" si="46"/>
        <v/>
      </c>
      <c r="AE266" s="1"/>
      <c r="AF266" s="1"/>
      <c r="AG266" s="17"/>
      <c r="AH266" s="1"/>
      <c r="AI266" s="1"/>
      <c r="AJ266" s="17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3:70" ht="15" thickBot="1" x14ac:dyDescent="0.35">
      <c r="C267" s="2"/>
      <c r="D267" s="60"/>
      <c r="E267" s="17" t="str">
        <f t="shared" ref="E267:E278" si="47">IF(LEFT(D267,1)="1",123,"")</f>
        <v/>
      </c>
      <c r="F267" s="2"/>
      <c r="G267" s="60"/>
      <c r="H267" s="17" t="str">
        <f t="shared" si="43"/>
        <v/>
      </c>
      <c r="I267" s="2"/>
      <c r="J267" s="60"/>
      <c r="K267" s="17" t="str">
        <f t="shared" si="44"/>
        <v/>
      </c>
      <c r="L267" s="1"/>
      <c r="M267" s="1"/>
      <c r="N267" s="17" t="str">
        <f t="shared" si="41"/>
        <v/>
      </c>
      <c r="O267" s="1"/>
      <c r="P267" s="1"/>
      <c r="Q267" s="17" t="str">
        <f t="shared" si="42"/>
        <v/>
      </c>
      <c r="R267" s="2"/>
      <c r="S267" s="2"/>
      <c r="T267" s="2"/>
      <c r="U267" s="2"/>
      <c r="V267" s="2"/>
      <c r="W267" s="2"/>
      <c r="X267" s="2"/>
      <c r="Y267" s="1"/>
      <c r="Z267" s="1"/>
      <c r="AA267" s="17" t="str">
        <f t="shared" si="45"/>
        <v/>
      </c>
      <c r="AB267" s="1"/>
      <c r="AC267" s="1"/>
      <c r="AD267" s="17" t="str">
        <f t="shared" si="46"/>
        <v/>
      </c>
      <c r="AE267" s="1"/>
      <c r="AF267" s="1"/>
      <c r="AG267" s="17"/>
      <c r="AH267" s="1"/>
      <c r="AI267" s="1"/>
      <c r="AJ267" s="17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3:70" ht="15" thickBot="1" x14ac:dyDescent="0.35">
      <c r="C268" s="2"/>
      <c r="D268" s="60"/>
      <c r="E268" s="17" t="str">
        <f t="shared" si="47"/>
        <v/>
      </c>
      <c r="F268" s="2"/>
      <c r="G268" s="60"/>
      <c r="H268" s="17" t="str">
        <f t="shared" si="43"/>
        <v/>
      </c>
      <c r="I268" s="2"/>
      <c r="J268" s="60"/>
      <c r="K268" s="17" t="str">
        <f t="shared" si="44"/>
        <v/>
      </c>
      <c r="L268" s="1"/>
      <c r="M268" s="1"/>
      <c r="N268" s="17" t="str">
        <f t="shared" si="41"/>
        <v/>
      </c>
      <c r="O268" s="1"/>
      <c r="P268" s="1"/>
      <c r="Q268" s="17" t="str">
        <f t="shared" si="42"/>
        <v/>
      </c>
      <c r="R268" s="2"/>
      <c r="S268" s="2"/>
      <c r="T268" s="2"/>
      <c r="U268" s="2"/>
      <c r="V268" s="2"/>
      <c r="W268" s="2"/>
      <c r="X268" s="2"/>
      <c r="Y268" s="1"/>
      <c r="Z268" s="1"/>
      <c r="AA268" s="17" t="str">
        <f t="shared" si="45"/>
        <v/>
      </c>
      <c r="AB268" s="1"/>
      <c r="AC268" s="1"/>
      <c r="AD268" s="17" t="str">
        <f t="shared" si="46"/>
        <v/>
      </c>
      <c r="AE268" s="1"/>
      <c r="AF268" s="1"/>
      <c r="AG268" s="17"/>
      <c r="AH268" s="1"/>
      <c r="AI268" s="1"/>
      <c r="AJ268" s="17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3:70" ht="15" thickBot="1" x14ac:dyDescent="0.35">
      <c r="C269" s="2"/>
      <c r="D269" s="60"/>
      <c r="E269" s="17" t="str">
        <f t="shared" si="47"/>
        <v/>
      </c>
      <c r="F269" s="2"/>
      <c r="G269" s="60"/>
      <c r="H269" s="17" t="str">
        <f t="shared" si="43"/>
        <v/>
      </c>
      <c r="I269" s="2"/>
      <c r="J269" s="60"/>
      <c r="K269" s="17" t="str">
        <f t="shared" si="44"/>
        <v/>
      </c>
      <c r="L269" s="1"/>
      <c r="M269" s="1"/>
      <c r="N269" s="17" t="str">
        <f t="shared" si="41"/>
        <v/>
      </c>
      <c r="O269" s="1"/>
      <c r="P269" s="1"/>
      <c r="Q269" s="17" t="str">
        <f t="shared" si="42"/>
        <v/>
      </c>
      <c r="R269" s="2"/>
      <c r="S269" s="2"/>
      <c r="T269" s="2"/>
      <c r="U269" s="2"/>
      <c r="V269" s="2"/>
      <c r="W269" s="2"/>
      <c r="X269" s="2"/>
      <c r="Y269" s="1"/>
      <c r="Z269" s="1"/>
      <c r="AA269" s="17" t="str">
        <f t="shared" si="45"/>
        <v/>
      </c>
      <c r="AB269" s="1"/>
      <c r="AC269" s="1"/>
      <c r="AD269" s="17" t="str">
        <f t="shared" si="46"/>
        <v/>
      </c>
      <c r="AE269" s="1"/>
      <c r="AF269" s="1"/>
      <c r="AG269" s="17"/>
      <c r="AH269" s="1"/>
      <c r="AI269" s="1"/>
      <c r="AJ269" s="17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3:70" ht="15" thickBot="1" x14ac:dyDescent="0.35">
      <c r="C270" s="2"/>
      <c r="D270" s="60"/>
      <c r="E270" s="17" t="str">
        <f t="shared" si="47"/>
        <v/>
      </c>
      <c r="F270" s="2"/>
      <c r="G270" s="60"/>
      <c r="H270" s="17" t="str">
        <f t="shared" si="43"/>
        <v/>
      </c>
      <c r="I270" s="2"/>
      <c r="J270" s="60"/>
      <c r="K270" s="17" t="str">
        <f t="shared" si="44"/>
        <v/>
      </c>
      <c r="L270" s="1"/>
      <c r="M270" s="1"/>
      <c r="N270" s="17" t="str">
        <f t="shared" si="41"/>
        <v/>
      </c>
      <c r="O270" s="1"/>
      <c r="P270" s="1"/>
      <c r="Q270" s="17" t="str">
        <f t="shared" si="42"/>
        <v/>
      </c>
      <c r="R270" s="2"/>
      <c r="S270" s="2"/>
      <c r="T270" s="2"/>
      <c r="U270" s="2"/>
      <c r="V270" s="2"/>
      <c r="W270" s="2"/>
      <c r="X270" s="2"/>
      <c r="Y270" s="1"/>
      <c r="Z270" s="1"/>
      <c r="AA270" s="17" t="str">
        <f t="shared" si="45"/>
        <v/>
      </c>
      <c r="AB270" s="1"/>
      <c r="AC270" s="1"/>
      <c r="AD270" s="17" t="str">
        <f t="shared" si="46"/>
        <v/>
      </c>
      <c r="AE270" s="1"/>
      <c r="AF270" s="1"/>
      <c r="AG270" s="17"/>
      <c r="AH270" s="1"/>
      <c r="AI270" s="1"/>
      <c r="AJ270" s="17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3:70" ht="15" thickBot="1" x14ac:dyDescent="0.35">
      <c r="C271" s="2"/>
      <c r="D271" s="60"/>
      <c r="E271" s="17" t="str">
        <f t="shared" si="47"/>
        <v/>
      </c>
      <c r="F271" s="2"/>
      <c r="G271" s="60"/>
      <c r="H271" s="17" t="str">
        <f t="shared" si="43"/>
        <v/>
      </c>
      <c r="I271" s="2"/>
      <c r="J271" s="60"/>
      <c r="K271" s="17" t="str">
        <f t="shared" si="44"/>
        <v/>
      </c>
      <c r="L271" s="1"/>
      <c r="M271" s="1"/>
      <c r="N271" s="17" t="str">
        <f t="shared" si="41"/>
        <v/>
      </c>
      <c r="O271" s="1"/>
      <c r="P271" s="1"/>
      <c r="Q271" s="17" t="str">
        <f t="shared" si="42"/>
        <v/>
      </c>
      <c r="R271" s="2"/>
      <c r="S271" s="2"/>
      <c r="T271" s="2"/>
      <c r="U271" s="2"/>
      <c r="V271" s="2"/>
      <c r="W271" s="2"/>
      <c r="X271" s="2"/>
      <c r="Y271" s="1"/>
      <c r="Z271" s="1"/>
      <c r="AA271" s="17" t="str">
        <f t="shared" si="45"/>
        <v/>
      </c>
      <c r="AB271" s="1"/>
      <c r="AC271" s="1"/>
      <c r="AD271" s="17" t="str">
        <f t="shared" si="46"/>
        <v/>
      </c>
      <c r="AE271" s="1"/>
      <c r="AF271" s="1"/>
      <c r="AG271" s="17"/>
      <c r="AH271" s="1"/>
      <c r="AI271" s="1"/>
      <c r="AJ271" s="17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3:70" ht="15" thickBot="1" x14ac:dyDescent="0.35">
      <c r="C272" s="2"/>
      <c r="D272" s="60"/>
      <c r="E272" s="17" t="str">
        <f t="shared" si="47"/>
        <v/>
      </c>
      <c r="F272" s="2"/>
      <c r="G272" s="60"/>
      <c r="H272" s="17" t="str">
        <f t="shared" si="43"/>
        <v/>
      </c>
      <c r="I272" s="2"/>
      <c r="J272" s="60"/>
      <c r="K272" s="17" t="str">
        <f t="shared" si="44"/>
        <v/>
      </c>
      <c r="L272" s="1"/>
      <c r="M272" s="1"/>
      <c r="N272" s="17" t="str">
        <f t="shared" si="41"/>
        <v/>
      </c>
      <c r="O272" s="1"/>
      <c r="P272" s="1"/>
      <c r="Q272" s="17" t="str">
        <f t="shared" si="42"/>
        <v/>
      </c>
      <c r="R272" s="2"/>
      <c r="S272" s="2"/>
      <c r="T272" s="2"/>
      <c r="U272" s="2"/>
      <c r="V272" s="2"/>
      <c r="W272" s="2"/>
      <c r="X272" s="2"/>
      <c r="Y272" s="1"/>
      <c r="Z272" s="1"/>
      <c r="AA272" s="17" t="str">
        <f t="shared" si="45"/>
        <v/>
      </c>
      <c r="AB272" s="1"/>
      <c r="AC272" s="1"/>
      <c r="AD272" s="17" t="str">
        <f t="shared" si="46"/>
        <v/>
      </c>
      <c r="AE272" s="1"/>
      <c r="AF272" s="1"/>
      <c r="AG272" s="17"/>
      <c r="AH272" s="1"/>
      <c r="AI272" s="1"/>
      <c r="AJ272" s="17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3:70" ht="15" thickBot="1" x14ac:dyDescent="0.35">
      <c r="C273" s="2"/>
      <c r="D273" s="60"/>
      <c r="E273" s="17" t="str">
        <f t="shared" si="47"/>
        <v/>
      </c>
      <c r="F273" s="2"/>
      <c r="G273" s="60"/>
      <c r="H273" s="17" t="str">
        <f t="shared" si="43"/>
        <v/>
      </c>
      <c r="I273" s="2"/>
      <c r="J273" s="60"/>
      <c r="K273" s="17" t="str">
        <f t="shared" si="44"/>
        <v/>
      </c>
      <c r="L273" s="1"/>
      <c r="M273" s="1"/>
      <c r="N273" s="17" t="str">
        <f t="shared" si="41"/>
        <v/>
      </c>
      <c r="O273" s="1"/>
      <c r="P273" s="1"/>
      <c r="Q273" s="17" t="str">
        <f t="shared" si="42"/>
        <v/>
      </c>
      <c r="R273" s="2"/>
      <c r="S273" s="2"/>
      <c r="T273" s="2"/>
      <c r="U273" s="2"/>
      <c r="V273" s="2"/>
      <c r="W273" s="2"/>
      <c r="X273" s="2"/>
      <c r="Y273" s="1"/>
      <c r="Z273" s="1"/>
      <c r="AA273" s="17" t="str">
        <f t="shared" si="45"/>
        <v/>
      </c>
      <c r="AB273" s="1"/>
      <c r="AC273" s="1"/>
      <c r="AD273" s="17" t="str">
        <f t="shared" si="46"/>
        <v/>
      </c>
      <c r="AE273" s="1"/>
      <c r="AF273" s="1"/>
      <c r="AG273" s="17"/>
      <c r="AH273" s="1"/>
      <c r="AI273" s="1"/>
      <c r="AJ273" s="17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3:70" ht="15" thickBot="1" x14ac:dyDescent="0.35">
      <c r="C274" s="2"/>
      <c r="D274" s="60"/>
      <c r="E274" s="17" t="str">
        <f t="shared" si="47"/>
        <v/>
      </c>
      <c r="F274" s="2"/>
      <c r="G274" s="60"/>
      <c r="H274" s="17" t="str">
        <f t="shared" si="43"/>
        <v/>
      </c>
      <c r="I274" s="2"/>
      <c r="J274" s="60"/>
      <c r="K274" s="17" t="str">
        <f t="shared" si="44"/>
        <v/>
      </c>
      <c r="L274" s="1"/>
      <c r="M274" s="1"/>
      <c r="N274" s="17" t="str">
        <f t="shared" si="41"/>
        <v/>
      </c>
      <c r="O274" s="1"/>
      <c r="P274" s="1"/>
      <c r="Q274" s="17" t="str">
        <f t="shared" si="42"/>
        <v/>
      </c>
      <c r="R274" s="2"/>
      <c r="S274" s="2"/>
      <c r="T274" s="2"/>
      <c r="U274" s="2"/>
      <c r="V274" s="2"/>
      <c r="W274" s="2"/>
      <c r="X274" s="2"/>
      <c r="Y274" s="1"/>
      <c r="Z274" s="1"/>
      <c r="AA274" s="17" t="str">
        <f t="shared" si="45"/>
        <v/>
      </c>
      <c r="AB274" s="1"/>
      <c r="AC274" s="1"/>
      <c r="AD274" s="17" t="str">
        <f t="shared" si="46"/>
        <v/>
      </c>
      <c r="AE274" s="1"/>
      <c r="AF274" s="1"/>
      <c r="AG274" s="17"/>
      <c r="AH274" s="1"/>
      <c r="AI274" s="1"/>
      <c r="AJ274" s="17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3:70" ht="15" thickBot="1" x14ac:dyDescent="0.35">
      <c r="C275" s="2"/>
      <c r="D275" s="60"/>
      <c r="E275" s="17" t="str">
        <f t="shared" si="47"/>
        <v/>
      </c>
      <c r="F275" s="2"/>
      <c r="G275" s="60"/>
      <c r="H275" s="17" t="str">
        <f t="shared" si="43"/>
        <v/>
      </c>
      <c r="I275" s="2"/>
      <c r="J275" s="60"/>
      <c r="K275" s="17" t="str">
        <f t="shared" si="44"/>
        <v/>
      </c>
      <c r="L275" s="1"/>
      <c r="M275" s="1"/>
      <c r="N275" s="17" t="str">
        <f t="shared" si="41"/>
        <v/>
      </c>
      <c r="O275" s="1"/>
      <c r="P275" s="1"/>
      <c r="Q275" s="17" t="str">
        <f t="shared" si="42"/>
        <v/>
      </c>
      <c r="R275" s="2"/>
      <c r="S275" s="2"/>
      <c r="T275" s="2"/>
      <c r="U275" s="2"/>
      <c r="V275" s="2"/>
      <c r="W275" s="2"/>
      <c r="X275" s="2"/>
      <c r="Y275" s="1"/>
      <c r="Z275" s="1"/>
      <c r="AA275" s="17" t="str">
        <f t="shared" si="45"/>
        <v/>
      </c>
      <c r="AB275" s="1"/>
      <c r="AC275" s="1"/>
      <c r="AD275" s="17" t="str">
        <f t="shared" si="46"/>
        <v/>
      </c>
      <c r="AE275" s="1"/>
      <c r="AF275" s="1"/>
      <c r="AG275" s="17"/>
      <c r="AH275" s="1"/>
      <c r="AI275" s="1"/>
      <c r="AJ275" s="17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3:70" ht="15" thickBot="1" x14ac:dyDescent="0.35">
      <c r="C276" s="2"/>
      <c r="D276" s="60"/>
      <c r="E276" s="17" t="str">
        <f t="shared" si="47"/>
        <v/>
      </c>
      <c r="F276" s="2"/>
      <c r="G276" s="60"/>
      <c r="H276" s="17" t="str">
        <f t="shared" si="43"/>
        <v/>
      </c>
      <c r="I276" s="2"/>
      <c r="J276" s="60"/>
      <c r="K276" s="17" t="str">
        <f t="shared" si="44"/>
        <v/>
      </c>
      <c r="L276" s="1"/>
      <c r="M276" s="1"/>
      <c r="N276" s="17" t="str">
        <f t="shared" si="41"/>
        <v/>
      </c>
      <c r="O276" s="1"/>
      <c r="P276" s="1"/>
      <c r="Q276" s="17" t="str">
        <f t="shared" si="42"/>
        <v/>
      </c>
      <c r="R276" s="2"/>
      <c r="S276" s="2"/>
      <c r="T276" s="2"/>
      <c r="U276" s="2"/>
      <c r="V276" s="2"/>
      <c r="W276" s="2"/>
      <c r="X276" s="2"/>
      <c r="Y276" s="1"/>
      <c r="Z276" s="1"/>
      <c r="AA276" s="17" t="str">
        <f t="shared" si="45"/>
        <v/>
      </c>
      <c r="AB276" s="1"/>
      <c r="AC276" s="1"/>
      <c r="AD276" s="17" t="str">
        <f t="shared" si="46"/>
        <v/>
      </c>
      <c r="AE276" s="1"/>
      <c r="AF276" s="1"/>
      <c r="AG276" s="17"/>
      <c r="AH276" s="1"/>
      <c r="AI276" s="1"/>
      <c r="AJ276" s="17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3:70" ht="15" thickBot="1" x14ac:dyDescent="0.35">
      <c r="C277" s="2"/>
      <c r="D277" s="60"/>
      <c r="E277" s="2" t="str">
        <f t="shared" si="47"/>
        <v/>
      </c>
      <c r="F277" s="2"/>
      <c r="G277" s="60"/>
      <c r="H277" s="2" t="str">
        <f t="shared" si="43"/>
        <v/>
      </c>
      <c r="I277" s="2"/>
      <c r="J277" s="60"/>
      <c r="K277" s="2" t="str">
        <f t="shared" si="44"/>
        <v/>
      </c>
      <c r="L277" s="1"/>
      <c r="M277" s="1"/>
      <c r="N277" s="2" t="str">
        <f t="shared" si="41"/>
        <v/>
      </c>
      <c r="O277" s="1"/>
      <c r="P277" s="1"/>
      <c r="Q277" s="2" t="str">
        <f t="shared" si="42"/>
        <v/>
      </c>
      <c r="R277" s="2"/>
      <c r="S277" s="2"/>
      <c r="T277" s="2"/>
      <c r="U277" s="2"/>
      <c r="V277" s="2"/>
      <c r="W277" s="2"/>
      <c r="X277" s="2"/>
      <c r="Y277" s="1"/>
      <c r="Z277" s="1"/>
      <c r="AA277" s="2"/>
      <c r="AB277" s="1"/>
      <c r="AC277" s="1"/>
      <c r="AD277" s="2"/>
      <c r="AE277" s="1"/>
      <c r="AF277" s="1"/>
      <c r="AG277" s="2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3:70" ht="15" thickBot="1" x14ac:dyDescent="0.35">
      <c r="C278" s="2"/>
      <c r="D278" s="60"/>
      <c r="E278" s="2" t="str">
        <f t="shared" si="47"/>
        <v/>
      </c>
      <c r="F278" s="2"/>
      <c r="G278" s="60"/>
      <c r="H278" s="2" t="str">
        <f t="shared" si="43"/>
        <v/>
      </c>
      <c r="I278" s="2"/>
      <c r="J278" s="60"/>
      <c r="K278" s="2" t="str">
        <f t="shared" si="44"/>
        <v/>
      </c>
      <c r="L278" s="1"/>
      <c r="M278" s="1"/>
      <c r="N278" s="2" t="str">
        <f t="shared" si="41"/>
        <v/>
      </c>
      <c r="O278" s="1"/>
      <c r="P278" s="1"/>
      <c r="Q278" s="2" t="str">
        <f t="shared" si="42"/>
        <v/>
      </c>
      <c r="R278" s="2"/>
      <c r="S278" s="2"/>
      <c r="T278" s="2"/>
      <c r="U278" s="2"/>
      <c r="V278" s="2"/>
      <c r="W278" s="2"/>
      <c r="X278" s="2"/>
      <c r="Y278" s="1"/>
      <c r="Z278" s="1"/>
      <c r="AA278" s="2"/>
      <c r="AB278" s="1"/>
      <c r="AC278" s="1"/>
      <c r="AD278" s="2"/>
      <c r="AE278" s="1"/>
      <c r="AF278" s="1"/>
      <c r="AG278" s="2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3:70" ht="15" thickBot="1" x14ac:dyDescent="0.35">
      <c r="C279" s="2"/>
      <c r="D279" s="60"/>
      <c r="E279" s="2"/>
      <c r="F279" s="2"/>
      <c r="G279" s="60"/>
      <c r="H279" s="2"/>
      <c r="I279" s="2"/>
      <c r="J279" s="60"/>
      <c r="K279" s="2"/>
      <c r="L279" s="1"/>
      <c r="M279" s="1"/>
      <c r="N279" s="2"/>
      <c r="O279" s="1"/>
      <c r="P279" s="1"/>
      <c r="Q279" s="2"/>
      <c r="R279" s="2"/>
      <c r="S279" s="2"/>
      <c r="T279" s="2"/>
      <c r="U279" s="2"/>
      <c r="V279" s="2"/>
      <c r="W279" s="2"/>
      <c r="X279" s="2"/>
      <c r="Y279" s="1"/>
      <c r="Z279" s="1"/>
      <c r="AA279" s="2"/>
      <c r="AB279" s="1"/>
      <c r="AC279" s="1"/>
      <c r="AD279" s="2"/>
      <c r="AE279" s="1"/>
      <c r="AF279" s="1"/>
      <c r="AG279" s="2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3:70" ht="15" thickBot="1" x14ac:dyDescent="0.35">
      <c r="C280" s="2"/>
      <c r="D280" s="60"/>
      <c r="E280" s="2"/>
      <c r="F280" s="2"/>
      <c r="G280" s="60"/>
      <c r="H280" s="2"/>
      <c r="I280" s="2"/>
      <c r="J280" s="60"/>
      <c r="K280" s="2"/>
      <c r="L280" s="1"/>
      <c r="M280" s="1"/>
      <c r="N280" s="2"/>
      <c r="O280" s="1"/>
      <c r="P280" s="1"/>
      <c r="Q280" s="2"/>
      <c r="R280" s="2"/>
      <c r="S280" s="2"/>
      <c r="T280" s="2"/>
      <c r="U280" s="2"/>
      <c r="V280" s="2"/>
      <c r="W280" s="2"/>
      <c r="X280" s="2"/>
      <c r="Y280" s="1"/>
      <c r="Z280" s="1"/>
      <c r="AA280" s="2"/>
      <c r="AB280" s="1"/>
      <c r="AC280" s="1"/>
      <c r="AD280" s="2"/>
      <c r="AE280" s="1"/>
      <c r="AF280" s="1"/>
      <c r="AG280" s="2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3:70" ht="15" thickBot="1" x14ac:dyDescent="0.35">
      <c r="C281" s="2"/>
      <c r="D281" s="60"/>
      <c r="E281" s="2"/>
      <c r="F281" s="2"/>
      <c r="G281" s="60"/>
      <c r="H281" s="2"/>
      <c r="I281" s="2"/>
      <c r="J281" s="60"/>
      <c r="K281" s="2"/>
      <c r="L281" s="1"/>
      <c r="M281" s="1"/>
      <c r="N281" s="2"/>
      <c r="O281" s="1"/>
      <c r="P281" s="1"/>
      <c r="Q281" s="2"/>
      <c r="R281" s="2"/>
      <c r="S281" s="2"/>
      <c r="T281" s="2"/>
      <c r="U281" s="2"/>
      <c r="V281" s="2"/>
      <c r="W281" s="2"/>
      <c r="X281" s="2"/>
      <c r="Y281" s="1"/>
      <c r="Z281" s="1"/>
      <c r="AA281" s="2"/>
      <c r="AB281" s="1"/>
      <c r="AC281" s="1"/>
      <c r="AD281" s="2"/>
      <c r="AE281" s="1"/>
      <c r="AF281" s="1"/>
      <c r="AG281" s="2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3:70" ht="15" thickBot="1" x14ac:dyDescent="0.35">
      <c r="C282" s="2"/>
      <c r="D282" s="60"/>
      <c r="E282" s="2"/>
      <c r="F282" s="2"/>
      <c r="G282" s="60"/>
      <c r="H282" s="2"/>
      <c r="I282" s="2"/>
      <c r="J282" s="60"/>
      <c r="K282" s="2"/>
      <c r="L282" s="1"/>
      <c r="M282" s="1"/>
      <c r="N282" s="2"/>
      <c r="O282" s="1"/>
      <c r="P282" s="1"/>
      <c r="Q282" s="2"/>
      <c r="R282" s="2"/>
      <c r="S282" s="2"/>
      <c r="T282" s="2"/>
      <c r="U282" s="2"/>
      <c r="V282" s="2"/>
      <c r="W282" s="2"/>
      <c r="X282" s="2"/>
      <c r="Y282" s="1"/>
      <c r="Z282" s="1"/>
      <c r="AA282" s="2"/>
      <c r="AB282" s="1"/>
      <c r="AC282" s="1"/>
      <c r="AD282" s="2"/>
      <c r="AE282" s="1"/>
      <c r="AF282" s="1"/>
      <c r="AG282" s="2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3:70" ht="15" thickBot="1" x14ac:dyDescent="0.35">
      <c r="C283" s="2"/>
      <c r="D283" s="60"/>
      <c r="E283" s="2"/>
      <c r="F283" s="2"/>
      <c r="G283" s="60"/>
      <c r="H283" s="2"/>
      <c r="I283" s="2"/>
      <c r="J283" s="60"/>
      <c r="K283" s="2"/>
      <c r="L283" s="1"/>
      <c r="M283" s="1"/>
      <c r="N283" s="2"/>
      <c r="O283" s="1"/>
      <c r="P283" s="1"/>
      <c r="Q283" s="2"/>
      <c r="R283" s="2"/>
      <c r="S283" s="2"/>
      <c r="T283" s="2"/>
      <c r="U283" s="2"/>
      <c r="V283" s="2"/>
      <c r="W283" s="2"/>
      <c r="X283" s="2"/>
      <c r="Y283" s="1"/>
      <c r="Z283" s="1"/>
      <c r="AA283" s="2"/>
      <c r="AB283" s="1"/>
      <c r="AC283" s="1"/>
      <c r="AD283" s="2"/>
      <c r="AE283" s="1"/>
      <c r="AF283" s="1"/>
      <c r="AG283" s="2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3:70" ht="15" thickBot="1" x14ac:dyDescent="0.35">
      <c r="C284" s="2"/>
      <c r="D284" s="60"/>
      <c r="E284" s="2"/>
      <c r="F284" s="2"/>
      <c r="G284" s="60"/>
      <c r="H284" s="2"/>
      <c r="I284" s="2"/>
      <c r="J284" s="60"/>
      <c r="K284" s="2"/>
      <c r="L284" s="1"/>
      <c r="M284" s="1"/>
      <c r="N284" s="2"/>
      <c r="O284" s="1"/>
      <c r="P284" s="1"/>
      <c r="Q284" s="2"/>
      <c r="R284" s="2"/>
      <c r="S284" s="2"/>
      <c r="T284" s="2"/>
      <c r="U284" s="2"/>
      <c r="V284" s="2"/>
      <c r="W284" s="2"/>
      <c r="X284" s="2"/>
      <c r="Y284" s="1"/>
      <c r="Z284" s="1"/>
      <c r="AA284" s="2"/>
      <c r="AB284" s="1"/>
      <c r="AC284" s="1"/>
      <c r="AD284" s="2"/>
      <c r="AE284" s="1"/>
      <c r="AF284" s="1"/>
      <c r="AG284" s="2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3:70" ht="15" thickBot="1" x14ac:dyDescent="0.35">
      <c r="C285" s="2"/>
      <c r="D285" s="60"/>
      <c r="E285" s="2"/>
      <c r="F285" s="2"/>
      <c r="G285" s="60"/>
      <c r="H285" s="2"/>
      <c r="I285" s="2"/>
      <c r="J285" s="60"/>
      <c r="K285" s="2"/>
      <c r="L285" s="1"/>
      <c r="M285" s="1"/>
      <c r="N285" s="2"/>
      <c r="O285" s="1"/>
      <c r="P285" s="1"/>
      <c r="Q285" s="2"/>
      <c r="R285" s="2"/>
      <c r="S285" s="2"/>
      <c r="T285" s="2"/>
      <c r="U285" s="2"/>
      <c r="V285" s="2"/>
      <c r="W285" s="2"/>
      <c r="X285" s="2"/>
      <c r="Y285" s="1"/>
      <c r="Z285" s="1"/>
      <c r="AA285" s="2"/>
      <c r="AB285" s="1"/>
      <c r="AC285" s="1"/>
      <c r="AD285" s="2"/>
      <c r="AE285" s="1"/>
      <c r="AF285" s="1"/>
      <c r="AG285" s="2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3:70" ht="15" thickBot="1" x14ac:dyDescent="0.35">
      <c r="C286" s="2"/>
      <c r="D286" s="60"/>
      <c r="E286" s="2"/>
      <c r="F286" s="2"/>
      <c r="G286" s="60"/>
      <c r="H286" s="2"/>
      <c r="I286" s="2"/>
      <c r="J286" s="60"/>
      <c r="K286" s="2"/>
      <c r="L286" s="1"/>
      <c r="M286" s="1"/>
      <c r="N286" s="2"/>
      <c r="O286" s="1"/>
      <c r="P286" s="1"/>
      <c r="Q286" s="2"/>
      <c r="R286" s="2"/>
      <c r="S286" s="2"/>
      <c r="T286" s="2"/>
      <c r="U286" s="2"/>
      <c r="V286" s="2"/>
      <c r="W286" s="2"/>
      <c r="X286" s="2"/>
      <c r="Y286" s="1"/>
      <c r="Z286" s="1"/>
      <c r="AA286" s="2"/>
      <c r="AB286" s="1"/>
      <c r="AC286" s="1"/>
      <c r="AD286" s="2"/>
      <c r="AE286" s="1"/>
      <c r="AF286" s="1"/>
      <c r="AG286" s="2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3:70" ht="15" thickBot="1" x14ac:dyDescent="0.35">
      <c r="C287" s="2"/>
      <c r="D287" s="60"/>
      <c r="E287" s="2"/>
      <c r="F287" s="2"/>
      <c r="G287" s="60"/>
      <c r="H287" s="2"/>
      <c r="I287" s="2"/>
      <c r="J287" s="60"/>
      <c r="K287" s="2"/>
      <c r="L287" s="1"/>
      <c r="M287" s="1"/>
      <c r="N287" s="2"/>
      <c r="O287" s="1"/>
      <c r="P287" s="1"/>
      <c r="Q287" s="2"/>
      <c r="R287" s="2"/>
      <c r="S287" s="2"/>
      <c r="T287" s="2"/>
      <c r="U287" s="2"/>
      <c r="V287" s="2"/>
      <c r="W287" s="2"/>
      <c r="X287" s="2"/>
      <c r="Y287" s="1"/>
      <c r="Z287" s="1"/>
      <c r="AA287" s="2"/>
      <c r="AB287" s="1"/>
      <c r="AC287" s="1"/>
      <c r="AD287" s="2"/>
      <c r="AE287" s="1"/>
      <c r="AF287" s="1"/>
      <c r="AG287" s="2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3:70" ht="15" thickBot="1" x14ac:dyDescent="0.35">
      <c r="C288" s="2"/>
      <c r="D288" s="60"/>
      <c r="E288" s="2"/>
      <c r="F288" s="2"/>
      <c r="G288" s="60"/>
      <c r="H288" s="2"/>
      <c r="I288" s="2"/>
      <c r="J288" s="60"/>
      <c r="K288" s="2"/>
      <c r="L288" s="1"/>
      <c r="M288" s="1"/>
      <c r="N288" s="2"/>
      <c r="O288" s="1"/>
      <c r="P288" s="1"/>
      <c r="Q288" s="2"/>
      <c r="R288" s="2"/>
      <c r="S288" s="2"/>
      <c r="T288" s="2"/>
      <c r="U288" s="2"/>
      <c r="V288" s="2"/>
      <c r="W288" s="2"/>
      <c r="X288" s="2"/>
      <c r="Y288" s="1"/>
      <c r="Z288" s="1"/>
      <c r="AA288" s="2"/>
      <c r="AB288" s="1"/>
      <c r="AC288" s="1"/>
      <c r="AD288" s="2"/>
      <c r="AE288" s="1"/>
      <c r="AF288" s="1"/>
      <c r="AG288" s="2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3:70" ht="15" thickBot="1" x14ac:dyDescent="0.35">
      <c r="C289" s="2"/>
      <c r="D289" s="60"/>
      <c r="E289" s="2"/>
      <c r="F289" s="2"/>
      <c r="G289" s="60"/>
      <c r="H289" s="2"/>
      <c r="I289" s="2"/>
      <c r="J289" s="60"/>
      <c r="K289" s="2"/>
      <c r="L289" s="1"/>
      <c r="M289" s="1"/>
      <c r="N289" s="2"/>
      <c r="O289" s="1"/>
      <c r="P289" s="1"/>
      <c r="Q289" s="2"/>
      <c r="R289" s="2"/>
      <c r="S289" s="2"/>
      <c r="T289" s="2"/>
      <c r="U289" s="2"/>
      <c r="V289" s="2"/>
      <c r="W289" s="2"/>
      <c r="X289" s="2"/>
      <c r="Y289" s="1"/>
      <c r="Z289" s="1"/>
      <c r="AA289" s="2"/>
      <c r="AB289" s="1"/>
      <c r="AC289" s="1"/>
      <c r="AD289" s="2"/>
      <c r="AE289" s="1"/>
      <c r="AF289" s="1"/>
      <c r="AG289" s="2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3:70" ht="15" thickBot="1" x14ac:dyDescent="0.35">
      <c r="C290" s="2"/>
      <c r="D290" s="60"/>
      <c r="E290" s="2"/>
      <c r="F290" s="2"/>
      <c r="G290" s="60"/>
      <c r="H290" s="2"/>
      <c r="I290" s="2"/>
      <c r="J290" s="60"/>
      <c r="K290" s="2"/>
      <c r="L290" s="1"/>
      <c r="M290" s="1"/>
      <c r="N290" s="2"/>
      <c r="O290" s="1"/>
      <c r="P290" s="1"/>
      <c r="Q290" s="2"/>
      <c r="R290" s="2"/>
      <c r="S290" s="2"/>
      <c r="T290" s="2"/>
      <c r="U290" s="2"/>
      <c r="V290" s="2"/>
      <c r="W290" s="2"/>
      <c r="X290" s="2"/>
      <c r="Y290" s="1"/>
      <c r="Z290" s="1"/>
      <c r="AA290" s="2"/>
      <c r="AB290" s="1"/>
      <c r="AC290" s="1"/>
      <c r="AD290" s="2"/>
      <c r="AE290" s="1"/>
      <c r="AF290" s="1"/>
      <c r="AG290" s="2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3:70" ht="15" thickBot="1" x14ac:dyDescent="0.35">
      <c r="C291" s="2"/>
      <c r="D291" s="60"/>
      <c r="E291" s="2"/>
      <c r="F291" s="2"/>
      <c r="G291" s="60"/>
      <c r="H291" s="2"/>
      <c r="I291" s="2"/>
      <c r="J291" s="60"/>
      <c r="K291" s="2"/>
      <c r="L291" s="1"/>
      <c r="M291" s="1"/>
      <c r="N291" s="2"/>
      <c r="O291" s="1"/>
      <c r="P291" s="1"/>
      <c r="Q291" s="2"/>
      <c r="R291" s="2"/>
      <c r="S291" s="2"/>
      <c r="T291" s="2"/>
      <c r="U291" s="2"/>
      <c r="V291" s="2"/>
      <c r="W291" s="2"/>
      <c r="X291" s="2"/>
      <c r="Y291" s="1"/>
      <c r="Z291" s="1"/>
      <c r="AA291" s="2"/>
      <c r="AB291" s="1"/>
      <c r="AC291" s="1"/>
      <c r="AD291" s="2"/>
      <c r="AE291" s="1"/>
      <c r="AF291" s="1"/>
      <c r="AG291" s="2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3:70" ht="15" thickBot="1" x14ac:dyDescent="0.35">
      <c r="C292" s="2"/>
      <c r="D292" s="60"/>
      <c r="E292" s="2"/>
      <c r="F292" s="2"/>
      <c r="G292" s="60"/>
      <c r="H292" s="2"/>
      <c r="I292" s="2"/>
      <c r="J292" s="60"/>
      <c r="K292" s="2"/>
      <c r="L292" s="1"/>
      <c r="M292" s="1"/>
      <c r="N292" s="2"/>
      <c r="O292" s="1"/>
      <c r="P292" s="1"/>
      <c r="Q292" s="2"/>
      <c r="R292" s="2"/>
      <c r="S292" s="2"/>
      <c r="T292" s="2"/>
      <c r="U292" s="2"/>
      <c r="V292" s="2"/>
      <c r="W292" s="2"/>
      <c r="X292" s="2"/>
      <c r="Y292" s="1"/>
      <c r="Z292" s="1"/>
      <c r="AA292" s="2"/>
      <c r="AB292" s="1"/>
      <c r="AC292" s="1"/>
      <c r="AD292" s="2"/>
      <c r="AE292" s="1"/>
      <c r="AF292" s="1"/>
      <c r="AG292" s="2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3:70" ht="15" thickBot="1" x14ac:dyDescent="0.35">
      <c r="C293" s="2"/>
      <c r="D293" s="60"/>
      <c r="E293" s="2"/>
      <c r="F293" s="2"/>
      <c r="G293" s="60"/>
      <c r="H293" s="2"/>
      <c r="I293" s="2"/>
      <c r="J293" s="60"/>
      <c r="K293" s="2"/>
      <c r="L293" s="1"/>
      <c r="M293" s="1"/>
      <c r="N293" s="2"/>
      <c r="O293" s="1"/>
      <c r="P293" s="1"/>
      <c r="Q293" s="2"/>
      <c r="R293" s="2"/>
      <c r="S293" s="2"/>
      <c r="T293" s="2"/>
      <c r="U293" s="2"/>
      <c r="V293" s="2"/>
      <c r="W293" s="2"/>
      <c r="X293" s="2"/>
      <c r="Y293" s="1"/>
      <c r="Z293" s="1"/>
      <c r="AA293" s="2"/>
      <c r="AB293" s="1"/>
      <c r="AC293" s="1"/>
      <c r="AD293" s="2"/>
      <c r="AE293" s="1"/>
      <c r="AF293" s="1"/>
      <c r="AG293" s="2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3:70" ht="15" thickBot="1" x14ac:dyDescent="0.35">
      <c r="C294" s="2"/>
      <c r="D294" s="60"/>
      <c r="E294" s="2"/>
      <c r="F294" s="2"/>
      <c r="G294" s="60"/>
      <c r="H294" s="2"/>
      <c r="I294" s="2"/>
      <c r="J294" s="60"/>
      <c r="K294" s="2"/>
      <c r="L294" s="1"/>
      <c r="M294" s="1"/>
      <c r="N294" s="2"/>
      <c r="O294" s="1"/>
      <c r="P294" s="1"/>
      <c r="Q294" s="2"/>
      <c r="R294" s="2"/>
      <c r="S294" s="2"/>
      <c r="T294" s="2"/>
      <c r="U294" s="2"/>
      <c r="V294" s="2"/>
      <c r="W294" s="2"/>
      <c r="X294" s="2"/>
      <c r="Y294" s="1"/>
      <c r="Z294" s="1"/>
      <c r="AA294" s="2"/>
      <c r="AB294" s="1"/>
      <c r="AC294" s="1"/>
      <c r="AD294" s="2"/>
      <c r="AE294" s="1"/>
      <c r="AF294" s="1"/>
      <c r="AG294" s="2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3:70" ht="15" thickBot="1" x14ac:dyDescent="0.35">
      <c r="C295" s="2"/>
      <c r="D295" s="60"/>
      <c r="E295" s="2"/>
      <c r="F295" s="2"/>
      <c r="G295" s="60"/>
      <c r="H295" s="2"/>
      <c r="I295" s="2"/>
      <c r="J295" s="60"/>
      <c r="K295" s="2"/>
      <c r="L295" s="1"/>
      <c r="M295" s="1"/>
      <c r="N295" s="2"/>
      <c r="O295" s="1"/>
      <c r="P295" s="1"/>
      <c r="Q295" s="2"/>
      <c r="R295" s="2"/>
      <c r="S295" s="2"/>
      <c r="T295" s="2"/>
      <c r="U295" s="2"/>
      <c r="V295" s="2"/>
      <c r="W295" s="2"/>
      <c r="X295" s="2"/>
      <c r="Y295" s="1"/>
      <c r="Z295" s="1"/>
      <c r="AA295" s="2"/>
      <c r="AB295" s="1"/>
      <c r="AC295" s="1"/>
      <c r="AD295" s="2"/>
      <c r="AE295" s="1"/>
      <c r="AF295" s="1"/>
      <c r="AG295" s="2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3:70" ht="15" thickBot="1" x14ac:dyDescent="0.35">
      <c r="C296" s="2"/>
      <c r="D296" s="60"/>
      <c r="E296" s="2"/>
      <c r="F296" s="2"/>
      <c r="G296" s="60"/>
      <c r="H296" s="2"/>
      <c r="I296" s="2"/>
      <c r="J296" s="60"/>
      <c r="K296" s="2"/>
      <c r="L296" s="1"/>
      <c r="M296" s="1"/>
      <c r="N296" s="2"/>
      <c r="O296" s="1"/>
      <c r="P296" s="1"/>
      <c r="Q296" s="2"/>
      <c r="R296" s="2"/>
      <c r="S296" s="2"/>
      <c r="T296" s="2"/>
      <c r="U296" s="2"/>
      <c r="V296" s="2"/>
      <c r="W296" s="2"/>
      <c r="X296" s="2"/>
      <c r="Y296" s="1"/>
      <c r="Z296" s="1"/>
      <c r="AA296" s="2"/>
      <c r="AB296" s="1"/>
      <c r="AC296" s="1"/>
      <c r="AD296" s="2"/>
      <c r="AE296" s="1"/>
      <c r="AF296" s="1"/>
      <c r="AG296" s="2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3:70" ht="15" thickBot="1" x14ac:dyDescent="0.35">
      <c r="C297" s="2"/>
      <c r="D297" s="60"/>
      <c r="E297" s="2"/>
      <c r="F297" s="2"/>
      <c r="G297" s="60"/>
      <c r="H297" s="2"/>
      <c r="I297" s="2"/>
      <c r="J297" s="60"/>
      <c r="K297" s="2"/>
      <c r="L297" s="1"/>
      <c r="M297" s="1"/>
      <c r="N297" s="2"/>
      <c r="O297" s="1"/>
      <c r="P297" s="1"/>
      <c r="Q297" s="2"/>
      <c r="R297" s="2"/>
      <c r="S297" s="2"/>
      <c r="T297" s="2"/>
      <c r="U297" s="2"/>
      <c r="V297" s="2"/>
      <c r="W297" s="2"/>
      <c r="X297" s="2"/>
      <c r="Y297" s="1"/>
      <c r="Z297" s="1"/>
      <c r="AA297" s="2"/>
      <c r="AB297" s="1"/>
      <c r="AC297" s="1"/>
      <c r="AD297" s="2"/>
      <c r="AE297" s="1"/>
      <c r="AF297" s="1"/>
      <c r="AG297" s="2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3:70" ht="15" thickBot="1" x14ac:dyDescent="0.35">
      <c r="C298" s="2"/>
      <c r="D298" s="60"/>
      <c r="E298" s="2"/>
      <c r="F298" s="2"/>
      <c r="G298" s="60"/>
      <c r="H298" s="2"/>
      <c r="I298" s="2"/>
      <c r="J298" s="60"/>
      <c r="K298" s="2"/>
      <c r="L298" s="1"/>
      <c r="M298" s="1"/>
      <c r="N298" s="2"/>
      <c r="O298" s="1"/>
      <c r="P298" s="1"/>
      <c r="Q298" s="2"/>
      <c r="R298" s="2"/>
      <c r="S298" s="2"/>
      <c r="T298" s="2"/>
      <c r="U298" s="2"/>
      <c r="V298" s="2"/>
      <c r="W298" s="2"/>
      <c r="X298" s="2"/>
      <c r="Y298" s="1"/>
      <c r="Z298" s="1"/>
      <c r="AA298" s="2"/>
      <c r="AB298" s="1"/>
      <c r="AC298" s="1"/>
      <c r="AD298" s="2"/>
      <c r="AE298" s="1"/>
      <c r="AF298" s="1"/>
      <c r="AG298" s="2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3:70" ht="15" thickBot="1" x14ac:dyDescent="0.35">
      <c r="C299" s="2"/>
      <c r="D299" s="60"/>
      <c r="E299" s="2"/>
      <c r="F299" s="2"/>
      <c r="G299" s="60"/>
      <c r="H299" s="2"/>
      <c r="I299" s="2"/>
      <c r="J299" s="60"/>
      <c r="K299" s="2"/>
      <c r="L299" s="1"/>
      <c r="M299" s="1"/>
      <c r="N299" s="2"/>
      <c r="O299" s="1"/>
      <c r="P299" s="1"/>
      <c r="Q299" s="2"/>
      <c r="R299" s="2"/>
      <c r="S299" s="2"/>
      <c r="T299" s="2"/>
      <c r="U299" s="2"/>
      <c r="V299" s="2"/>
      <c r="W299" s="2"/>
      <c r="X299" s="2"/>
      <c r="Y299" s="1"/>
      <c r="Z299" s="1"/>
      <c r="AA299" s="2"/>
      <c r="AB299" s="1"/>
      <c r="AC299" s="1"/>
      <c r="AD299" s="2"/>
      <c r="AE299" s="1"/>
      <c r="AF299" s="1"/>
      <c r="AG299" s="2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3:70" ht="15" thickBot="1" x14ac:dyDescent="0.35">
      <c r="C300" s="2"/>
      <c r="D300" s="60"/>
      <c r="E300" s="2"/>
      <c r="F300" s="2"/>
      <c r="G300" s="60"/>
      <c r="H300" s="2"/>
      <c r="I300" s="2"/>
      <c r="J300" s="60"/>
      <c r="K300" s="2"/>
      <c r="L300" s="1"/>
      <c r="M300" s="1"/>
      <c r="N300" s="2"/>
      <c r="O300" s="1"/>
      <c r="P300" s="1"/>
      <c r="Q300" s="2"/>
      <c r="R300" s="2"/>
      <c r="S300" s="2"/>
      <c r="T300" s="2"/>
      <c r="U300" s="2"/>
      <c r="V300" s="2"/>
      <c r="W300" s="2"/>
      <c r="X300" s="2"/>
      <c r="Y300" s="1"/>
      <c r="Z300" s="1"/>
      <c r="AA300" s="2"/>
      <c r="AB300" s="1"/>
      <c r="AC300" s="1"/>
      <c r="AD300" s="2"/>
      <c r="AE300" s="1"/>
      <c r="AF300" s="1"/>
      <c r="AG300" s="2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3:70" ht="15" thickBot="1" x14ac:dyDescent="0.35">
      <c r="C301" s="2"/>
      <c r="D301" s="60"/>
      <c r="E301" s="2"/>
      <c r="F301" s="2"/>
      <c r="G301" s="60"/>
      <c r="H301" s="2"/>
      <c r="I301" s="2"/>
      <c r="J301" s="60"/>
      <c r="K301" s="2"/>
      <c r="L301" s="1"/>
      <c r="M301" s="1"/>
      <c r="N301" s="2"/>
      <c r="O301" s="1"/>
      <c r="P301" s="1"/>
      <c r="Q301" s="2"/>
      <c r="R301" s="2"/>
      <c r="S301" s="2"/>
      <c r="T301" s="2"/>
      <c r="U301" s="2"/>
      <c r="V301" s="2"/>
      <c r="W301" s="2"/>
      <c r="X301" s="2"/>
      <c r="Y301" s="1"/>
      <c r="Z301" s="1"/>
      <c r="AA301" s="2"/>
      <c r="AB301" s="1"/>
      <c r="AC301" s="1"/>
      <c r="AD301" s="2"/>
      <c r="AE301" s="1"/>
      <c r="AF301" s="1"/>
      <c r="AG301" s="2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3:70" ht="15" thickBot="1" x14ac:dyDescent="0.35">
      <c r="C302" s="2"/>
      <c r="D302" s="60"/>
      <c r="E302" s="2"/>
      <c r="F302" s="2"/>
      <c r="G302" s="60"/>
      <c r="H302" s="2"/>
      <c r="I302" s="2"/>
      <c r="J302" s="60"/>
      <c r="K302" s="2"/>
      <c r="L302" s="1"/>
      <c r="M302" s="1"/>
      <c r="N302" s="2"/>
      <c r="O302" s="1"/>
      <c r="P302" s="1"/>
      <c r="Q302" s="2"/>
      <c r="R302" s="2"/>
      <c r="S302" s="2"/>
      <c r="T302" s="2"/>
      <c r="U302" s="2"/>
      <c r="V302" s="2"/>
      <c r="W302" s="2"/>
      <c r="X302" s="2"/>
      <c r="Y302" s="1"/>
      <c r="Z302" s="1"/>
      <c r="AA302" s="2"/>
      <c r="AB302" s="1"/>
      <c r="AC302" s="1"/>
      <c r="AD302" s="2"/>
      <c r="AE302" s="1"/>
      <c r="AF302" s="1"/>
      <c r="AG302" s="2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3:70" ht="15" thickBot="1" x14ac:dyDescent="0.35">
      <c r="C303" s="2"/>
      <c r="D303" s="60"/>
      <c r="E303" s="2"/>
      <c r="F303" s="2"/>
      <c r="G303" s="60"/>
      <c r="H303" s="2"/>
      <c r="I303" s="2"/>
      <c r="J303" s="60"/>
      <c r="K303" s="2"/>
      <c r="L303" s="1"/>
      <c r="M303" s="1"/>
      <c r="N303" s="2"/>
      <c r="O303" s="1"/>
      <c r="P303" s="1"/>
      <c r="Q303" s="2"/>
      <c r="R303" s="2"/>
      <c r="S303" s="2"/>
      <c r="T303" s="2"/>
      <c r="U303" s="2"/>
      <c r="V303" s="2"/>
      <c r="W303" s="2"/>
      <c r="X303" s="2"/>
      <c r="Y303" s="1"/>
      <c r="Z303" s="1"/>
      <c r="AA303" s="2"/>
      <c r="AB303" s="1"/>
      <c r="AC303" s="1"/>
      <c r="AD303" s="2"/>
      <c r="AE303" s="1"/>
      <c r="AF303" s="1"/>
      <c r="AG303" s="2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3:70" ht="15" thickBot="1" x14ac:dyDescent="0.35">
      <c r="C304" s="2"/>
      <c r="D304" s="60"/>
      <c r="E304" s="2"/>
      <c r="F304" s="2"/>
      <c r="G304" s="60"/>
      <c r="H304" s="2"/>
      <c r="I304" s="2"/>
      <c r="J304" s="60"/>
      <c r="K304" s="2"/>
      <c r="L304" s="1"/>
      <c r="M304" s="1"/>
      <c r="N304" s="2"/>
      <c r="O304" s="1"/>
      <c r="P304" s="1"/>
      <c r="Q304" s="2"/>
      <c r="R304" s="2"/>
      <c r="S304" s="2"/>
      <c r="T304" s="2"/>
      <c r="U304" s="2"/>
      <c r="V304" s="2"/>
      <c r="W304" s="2"/>
      <c r="X304" s="2"/>
      <c r="Y304" s="1"/>
      <c r="Z304" s="1"/>
      <c r="AA304" s="2"/>
      <c r="AB304" s="1"/>
      <c r="AC304" s="1"/>
      <c r="AD304" s="2"/>
      <c r="AE304" s="1"/>
      <c r="AF304" s="1"/>
      <c r="AG304" s="2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</sheetData>
  <mergeCells count="17">
    <mergeCell ref="BB1:BC1"/>
    <mergeCell ref="AB1:AD1"/>
    <mergeCell ref="AE1:AG1"/>
    <mergeCell ref="AH1:AJ1"/>
    <mergeCell ref="AK1:AM1"/>
    <mergeCell ref="AT1:AU1"/>
    <mergeCell ref="AV1:AW1"/>
    <mergeCell ref="AX1:AY1"/>
    <mergeCell ref="AZ1:BA1"/>
    <mergeCell ref="AN1:AP1"/>
    <mergeCell ref="AQ1:AS1"/>
    <mergeCell ref="Y1:AA1"/>
    <mergeCell ref="C1:E1"/>
    <mergeCell ref="F1:H1"/>
    <mergeCell ref="I1:K1"/>
    <mergeCell ref="L1:N1"/>
    <mergeCell ref="O1:Q1"/>
  </mergeCells>
  <phoneticPr fontId="6" type="noConversion"/>
  <conditionalFormatting sqref="T3:T48">
    <cfRule type="cellIs" dxfId="5" priority="4" operator="greaterThan">
      <formula>3</formula>
    </cfRule>
    <cfRule type="cellIs" dxfId="4" priority="5" operator="lessThan">
      <formula>4</formula>
    </cfRule>
    <cfRule type="cellIs" dxfId="3" priority="6" operator="equal">
      <formula>3</formula>
    </cfRule>
  </conditionalFormatting>
  <conditionalFormatting sqref="W3:W48">
    <cfRule type="cellIs" dxfId="2" priority="2" operator="greaterThan">
      <formula>3</formula>
    </cfRule>
    <cfRule type="cellIs" dxfId="1" priority="3" operator="lessThan">
      <formula>4</formula>
    </cfRule>
  </conditionalFormatting>
  <conditionalFormatting sqref="R3:R48">
    <cfRule type="cellIs" dxfId="0" priority="1" operator="greaterThan">
      <formula>2</formula>
    </cfRule>
  </conditionalFormatting>
  <printOptions horizontalCentered="1"/>
  <pageMargins left="0.31496062992125984" right="0.31496062992125984" top="0.74803149606299213" bottom="0.15748031496062992" header="0.31496062992125984" footer="0.31496062992125984"/>
  <pageSetup paperSize="9" scale="90" orientation="landscape" r:id="rId1"/>
  <headerFooter>
    <oddHeader>&amp;C&amp;"-,Gras"&amp;UCALENDRIER DES RENCONTRES&amp;R&amp;"-,Gras"&amp;USAISON 2021-2022</oddHeader>
    <oddFooter>&amp;R&amp;D</oddFooter>
  </headerFooter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92D050"/>
  </sheetPr>
  <dimension ref="A1:H13"/>
  <sheetViews>
    <sheetView workbookViewId="0">
      <selection activeCell="H7" sqref="H7"/>
    </sheetView>
  </sheetViews>
  <sheetFormatPr baseColWidth="10" defaultColWidth="11.44140625" defaultRowHeight="14.4" x14ac:dyDescent="0.3"/>
  <cols>
    <col min="4" max="4" width="0" hidden="1" customWidth="1"/>
    <col min="7" max="7" width="20.109375" customWidth="1"/>
    <col min="8" max="8" width="15.33203125" customWidth="1"/>
  </cols>
  <sheetData>
    <row r="1" spans="1:8" x14ac:dyDescent="0.3">
      <c r="B1" s="12" t="s">
        <v>160</v>
      </c>
      <c r="C1" s="12" t="s">
        <v>101</v>
      </c>
      <c r="D1" s="12" t="s">
        <v>102</v>
      </c>
      <c r="E1" s="12" t="s">
        <v>103</v>
      </c>
      <c r="F1" s="12" t="s">
        <v>73</v>
      </c>
      <c r="G1" s="12" t="s">
        <v>104</v>
      </c>
    </row>
    <row r="2" spans="1:8" x14ac:dyDescent="0.3">
      <c r="A2" t="s">
        <v>105</v>
      </c>
      <c r="B2" s="105">
        <v>0</v>
      </c>
      <c r="C2" s="105">
        <v>0</v>
      </c>
      <c r="D2" s="105">
        <f>'Réservations samedi'!$D$49</f>
        <v>0</v>
      </c>
      <c r="E2" s="105">
        <f>'Réservations dimanche'!$L$49</f>
        <v>0</v>
      </c>
      <c r="F2" s="106">
        <f>SUM(B2:E2)</f>
        <v>0</v>
      </c>
      <c r="G2" s="105"/>
    </row>
    <row r="3" spans="1:8" x14ac:dyDescent="0.3">
      <c r="A3" t="s">
        <v>75</v>
      </c>
      <c r="B3" s="105">
        <v>0</v>
      </c>
      <c r="C3" s="105">
        <v>0</v>
      </c>
      <c r="D3" s="105">
        <f>'Réservations samedi'!$D$49</f>
        <v>0</v>
      </c>
      <c r="E3" s="105">
        <f>'Réservations dimanche'!$K$49</f>
        <v>0</v>
      </c>
      <c r="F3" s="106">
        <f t="shared" ref="F3:F13" si="0">SUM(B3:E3)</f>
        <v>0</v>
      </c>
      <c r="G3" s="105"/>
    </row>
    <row r="4" spans="1:8" x14ac:dyDescent="0.3">
      <c r="A4" t="s">
        <v>60</v>
      </c>
      <c r="B4" s="105">
        <v>0</v>
      </c>
      <c r="C4" s="105">
        <f>'Réservations vendredi'!$K$48</f>
        <v>0</v>
      </c>
      <c r="D4" s="105">
        <f>'Réservations samedi'!$D$49</f>
        <v>0</v>
      </c>
      <c r="E4" s="105">
        <v>0</v>
      </c>
      <c r="F4" s="106">
        <f t="shared" si="0"/>
        <v>0</v>
      </c>
      <c r="G4" s="105"/>
    </row>
    <row r="5" spans="1:8" x14ac:dyDescent="0.3">
      <c r="A5" t="s">
        <v>106</v>
      </c>
      <c r="B5" s="105">
        <v>0</v>
      </c>
      <c r="C5" s="105">
        <f>'Réservations vendredi'!$C$48</f>
        <v>11</v>
      </c>
      <c r="D5" s="105">
        <f>'Réservations samedi'!$D$49</f>
        <v>0</v>
      </c>
      <c r="E5" s="105">
        <f>'Réservations dimanche'!$J$49</f>
        <v>0</v>
      </c>
      <c r="F5" s="106">
        <f t="shared" si="0"/>
        <v>11</v>
      </c>
      <c r="G5" s="105">
        <v>11</v>
      </c>
      <c r="H5" t="s">
        <v>450</v>
      </c>
    </row>
    <row r="6" spans="1:8" x14ac:dyDescent="0.3">
      <c r="A6" t="s">
        <v>107</v>
      </c>
      <c r="B6" s="105">
        <v>0</v>
      </c>
      <c r="C6" s="105">
        <f>'Réservations vendredi'!$J$48</f>
        <v>11</v>
      </c>
      <c r="D6" s="105">
        <f>'Réservations samedi'!$D$49</f>
        <v>0</v>
      </c>
      <c r="E6" s="105">
        <v>0</v>
      </c>
      <c r="F6" s="106">
        <f t="shared" si="0"/>
        <v>11</v>
      </c>
      <c r="G6" s="105">
        <v>11</v>
      </c>
      <c r="H6" t="s">
        <v>450</v>
      </c>
    </row>
    <row r="7" spans="1:8" x14ac:dyDescent="0.3">
      <c r="A7" t="s">
        <v>108</v>
      </c>
      <c r="B7" s="105">
        <v>0</v>
      </c>
      <c r="C7" s="105">
        <f>'Réservations vendredi'!$L$48</f>
        <v>10</v>
      </c>
      <c r="D7" s="105">
        <f>'Réservations samedi'!$D$49</f>
        <v>0</v>
      </c>
      <c r="E7" s="105">
        <f>'Réservations dimanche'!$C$49</f>
        <v>0</v>
      </c>
      <c r="F7" s="106">
        <f t="shared" si="0"/>
        <v>10</v>
      </c>
      <c r="G7" s="105">
        <v>11</v>
      </c>
      <c r="H7" t="s">
        <v>315</v>
      </c>
    </row>
    <row r="8" spans="1:8" x14ac:dyDescent="0.3">
      <c r="A8" t="s">
        <v>81</v>
      </c>
      <c r="B8" s="105">
        <v>0</v>
      </c>
      <c r="C8" s="105">
        <f>'Réservations vendredi'!$E$48</f>
        <v>0</v>
      </c>
      <c r="D8" s="105">
        <f>'Réservations samedi'!$D$49</f>
        <v>0</v>
      </c>
      <c r="E8" s="105">
        <f>'Réservations dimanche'!$D$49</f>
        <v>10</v>
      </c>
      <c r="F8" s="106">
        <f t="shared" si="0"/>
        <v>10</v>
      </c>
      <c r="G8" s="105">
        <v>11</v>
      </c>
      <c r="H8" t="s">
        <v>315</v>
      </c>
    </row>
    <row r="9" spans="1:8" x14ac:dyDescent="0.3">
      <c r="A9" t="s">
        <v>444</v>
      </c>
      <c r="B9" s="105">
        <v>0</v>
      </c>
      <c r="C9" s="105">
        <f>'Réservations vendredi'!$F$48</f>
        <v>0</v>
      </c>
      <c r="D9" s="105">
        <f>'Réservations samedi'!$D$49</f>
        <v>0</v>
      </c>
      <c r="E9" s="105">
        <f>'Réservations dimanche'!$E$49</f>
        <v>10</v>
      </c>
      <c r="F9" s="106">
        <f t="shared" si="0"/>
        <v>10</v>
      </c>
      <c r="G9" s="105">
        <v>11</v>
      </c>
      <c r="H9" t="s">
        <v>315</v>
      </c>
    </row>
    <row r="10" spans="1:8" x14ac:dyDescent="0.3">
      <c r="A10" t="s">
        <v>445</v>
      </c>
      <c r="B10" s="105">
        <v>0</v>
      </c>
      <c r="C10" s="105">
        <f>'Réservations vendredi'!$H$48</f>
        <v>9</v>
      </c>
      <c r="D10" s="105">
        <f>'Réservations samedi'!$D$49</f>
        <v>0</v>
      </c>
      <c r="E10" s="105">
        <f>'Réservations dimanche'!$F$49</f>
        <v>0</v>
      </c>
      <c r="F10" s="106">
        <f t="shared" si="0"/>
        <v>9</v>
      </c>
      <c r="G10" s="105">
        <v>11</v>
      </c>
      <c r="H10" t="s">
        <v>315</v>
      </c>
    </row>
    <row r="11" spans="1:8" x14ac:dyDescent="0.3">
      <c r="A11" t="s">
        <v>58</v>
      </c>
      <c r="B11" s="105">
        <v>0</v>
      </c>
      <c r="C11" s="105">
        <f>'Réservations vendredi'!$I$48</f>
        <v>0</v>
      </c>
      <c r="D11" s="105">
        <f>'Réservations samedi'!$D$49</f>
        <v>0</v>
      </c>
      <c r="E11" s="105">
        <f>'Réservations dimanche'!$G$49</f>
        <v>10</v>
      </c>
      <c r="F11" s="106">
        <f t="shared" si="0"/>
        <v>10</v>
      </c>
      <c r="G11" s="105">
        <v>10</v>
      </c>
      <c r="H11" t="s">
        <v>450</v>
      </c>
    </row>
    <row r="12" spans="1:8" x14ac:dyDescent="0.3">
      <c r="A12" t="s">
        <v>82</v>
      </c>
      <c r="B12" s="105">
        <v>0</v>
      </c>
      <c r="C12" s="105">
        <f>'Réservations vendredi'!$G$48</f>
        <v>0</v>
      </c>
      <c r="D12" s="105">
        <f>'Réservations samedi'!$D$49</f>
        <v>0</v>
      </c>
      <c r="E12" s="105">
        <f>'Réservations dimanche'!$H$49</f>
        <v>7</v>
      </c>
      <c r="F12" s="106">
        <f t="shared" si="0"/>
        <v>7</v>
      </c>
      <c r="G12" s="105">
        <v>7</v>
      </c>
      <c r="H12" t="s">
        <v>450</v>
      </c>
    </row>
    <row r="13" spans="1:8" x14ac:dyDescent="0.3">
      <c r="A13" t="s">
        <v>74</v>
      </c>
      <c r="B13" s="105">
        <v>0</v>
      </c>
      <c r="C13" s="105">
        <v>0</v>
      </c>
      <c r="D13" s="105">
        <f>'Réservations samedi'!$C$49</f>
        <v>0</v>
      </c>
      <c r="E13" s="105">
        <f>'Réservations dimanche'!$I$49</f>
        <v>10</v>
      </c>
      <c r="F13" s="106">
        <f t="shared" si="0"/>
        <v>10</v>
      </c>
      <c r="G13" s="105">
        <v>11</v>
      </c>
      <c r="H13" t="s">
        <v>315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&amp;C&amp;"-,Gras"Bilan des réservations des matches&amp;R&amp;"-,Gras"Saison 2022-2023</oddHeader>
  </headerFooter>
  <ignoredErrors>
    <ignoredError sqref="C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272"/>
  <sheetViews>
    <sheetView workbookViewId="0">
      <selection activeCell="A6" sqref="A6"/>
    </sheetView>
  </sheetViews>
  <sheetFormatPr baseColWidth="10" defaultColWidth="11.44140625" defaultRowHeight="14.4" x14ac:dyDescent="0.3"/>
  <cols>
    <col min="1" max="1" width="27.109375" style="327" bestFit="1" customWidth="1"/>
    <col min="2" max="2" width="12.88671875" style="3" hidden="1" customWidth="1"/>
    <col min="3" max="3" width="18.88671875" style="3" hidden="1" customWidth="1"/>
    <col min="4" max="4" width="12.88671875" bestFit="1" customWidth="1"/>
    <col min="5" max="5" width="18.5546875" style="3" bestFit="1" customWidth="1"/>
  </cols>
  <sheetData>
    <row r="1" spans="1:5" ht="15" thickBot="1" x14ac:dyDescent="0.35">
      <c r="B1" s="455" t="s">
        <v>174</v>
      </c>
      <c r="C1" s="456"/>
      <c r="D1" s="457" t="s">
        <v>174</v>
      </c>
      <c r="E1" s="458"/>
    </row>
    <row r="2" spans="1:5" ht="15" thickBot="1" x14ac:dyDescent="0.35">
      <c r="A2" s="122"/>
      <c r="B2" s="120" t="s">
        <v>109</v>
      </c>
      <c r="C2" s="121" t="s">
        <v>110</v>
      </c>
      <c r="D2" s="303" t="s">
        <v>109</v>
      </c>
      <c r="E2" s="304" t="s">
        <v>110</v>
      </c>
    </row>
    <row r="3" spans="1:5" hidden="1" x14ac:dyDescent="0.3">
      <c r="A3" s="122">
        <v>44816</v>
      </c>
      <c r="B3" s="306"/>
      <c r="C3" s="306"/>
      <c r="D3" s="310"/>
      <c r="E3" s="311"/>
    </row>
    <row r="4" spans="1:5" hidden="1" x14ac:dyDescent="0.3">
      <c r="A4" s="122">
        <v>44817</v>
      </c>
      <c r="B4" s="306"/>
      <c r="C4" s="306"/>
      <c r="D4" s="308"/>
      <c r="E4" s="309"/>
    </row>
    <row r="5" spans="1:5" hidden="1" x14ac:dyDescent="0.3">
      <c r="A5" s="122">
        <v>44818</v>
      </c>
      <c r="B5" s="306"/>
      <c r="C5" s="306"/>
      <c r="D5" s="308"/>
      <c r="E5" s="309"/>
    </row>
    <row r="6" spans="1:5" x14ac:dyDescent="0.3">
      <c r="A6" s="122">
        <v>44819</v>
      </c>
      <c r="B6" s="306"/>
      <c r="C6" s="306"/>
      <c r="D6" s="308" t="s">
        <v>63</v>
      </c>
      <c r="E6" s="309" t="s">
        <v>175</v>
      </c>
    </row>
    <row r="7" spans="1:5" hidden="1" x14ac:dyDescent="0.3">
      <c r="A7" s="122">
        <v>44820</v>
      </c>
      <c r="B7" s="306"/>
      <c r="C7" s="306"/>
      <c r="D7" s="129"/>
      <c r="E7" s="128"/>
    </row>
    <row r="8" spans="1:5" hidden="1" x14ac:dyDescent="0.3">
      <c r="A8" s="122">
        <v>44821</v>
      </c>
      <c r="B8" s="306"/>
      <c r="C8" s="306"/>
      <c r="D8" s="317"/>
      <c r="E8" s="318"/>
    </row>
    <row r="9" spans="1:5" hidden="1" x14ac:dyDescent="0.3">
      <c r="A9" s="122">
        <v>44822</v>
      </c>
      <c r="B9" s="306"/>
      <c r="C9" s="306"/>
      <c r="D9" s="129"/>
      <c r="E9" s="128"/>
    </row>
    <row r="10" spans="1:5" hidden="1" x14ac:dyDescent="0.3">
      <c r="A10" s="122">
        <v>44823</v>
      </c>
      <c r="B10" s="306"/>
      <c r="C10" s="306"/>
      <c r="D10" s="129"/>
      <c r="E10" s="128"/>
    </row>
    <row r="11" spans="1:5" x14ac:dyDescent="0.3">
      <c r="A11" s="122">
        <v>44824</v>
      </c>
      <c r="B11" s="306"/>
      <c r="C11" s="306"/>
      <c r="D11" s="129" t="s">
        <v>116</v>
      </c>
      <c r="E11" s="128" t="s">
        <v>176</v>
      </c>
    </row>
    <row r="12" spans="1:5" hidden="1" x14ac:dyDescent="0.3">
      <c r="A12" s="122">
        <v>44825</v>
      </c>
      <c r="B12" s="306"/>
      <c r="C12" s="306"/>
      <c r="D12" s="129"/>
      <c r="E12" s="128"/>
    </row>
    <row r="13" spans="1:5" hidden="1" x14ac:dyDescent="0.3">
      <c r="A13" s="122">
        <v>44826</v>
      </c>
      <c r="B13" s="306"/>
      <c r="C13" s="306"/>
      <c r="D13" s="129"/>
      <c r="E13" s="128"/>
    </row>
    <row r="14" spans="1:5" hidden="1" x14ac:dyDescent="0.3">
      <c r="A14" s="122">
        <v>44827</v>
      </c>
      <c r="B14" s="306"/>
      <c r="C14" s="306"/>
      <c r="D14" s="129"/>
      <c r="E14" s="128"/>
    </row>
    <row r="15" spans="1:5" hidden="1" x14ac:dyDescent="0.3">
      <c r="A15" s="122">
        <v>44828</v>
      </c>
      <c r="B15" s="306"/>
      <c r="C15" s="306"/>
      <c r="D15" s="129"/>
      <c r="E15" s="128"/>
    </row>
    <row r="16" spans="1:5" ht="15" hidden="1" thickBot="1" x14ac:dyDescent="0.35">
      <c r="A16" s="122">
        <v>44829</v>
      </c>
      <c r="B16" s="123"/>
      <c r="C16" s="307"/>
      <c r="D16" s="319"/>
      <c r="E16" s="128"/>
    </row>
    <row r="17" spans="1:5" hidden="1" x14ac:dyDescent="0.3">
      <c r="A17" s="122">
        <v>44830</v>
      </c>
      <c r="B17" s="124" t="s">
        <v>111</v>
      </c>
      <c r="C17" s="125" t="s">
        <v>112</v>
      </c>
      <c r="D17" s="320"/>
      <c r="E17" s="318"/>
    </row>
    <row r="18" spans="1:5" hidden="1" x14ac:dyDescent="0.3">
      <c r="A18" s="122">
        <v>44831</v>
      </c>
      <c r="B18" s="126"/>
      <c r="C18" s="127"/>
      <c r="D18" s="319"/>
      <c r="E18" s="128"/>
    </row>
    <row r="19" spans="1:5" hidden="1" x14ac:dyDescent="0.3">
      <c r="A19" s="122">
        <v>44832</v>
      </c>
      <c r="B19" s="126"/>
      <c r="C19" s="127"/>
      <c r="D19" s="319"/>
      <c r="E19" s="128"/>
    </row>
    <row r="20" spans="1:5" x14ac:dyDescent="0.3">
      <c r="A20" s="122">
        <v>44833</v>
      </c>
      <c r="B20" s="126"/>
      <c r="C20" s="127"/>
      <c r="D20" s="325" t="s">
        <v>63</v>
      </c>
      <c r="E20" s="326" t="s">
        <v>139</v>
      </c>
    </row>
    <row r="21" spans="1:5" hidden="1" x14ac:dyDescent="0.3">
      <c r="A21" s="122">
        <v>44834</v>
      </c>
      <c r="B21" s="126"/>
      <c r="C21" s="127"/>
      <c r="D21" s="319"/>
      <c r="E21" s="128"/>
    </row>
    <row r="22" spans="1:5" hidden="1" x14ac:dyDescent="0.3">
      <c r="A22" s="122">
        <v>44835</v>
      </c>
      <c r="B22" s="126"/>
      <c r="C22" s="127"/>
      <c r="D22" s="126"/>
      <c r="E22" s="127"/>
    </row>
    <row r="23" spans="1:5" hidden="1" x14ac:dyDescent="0.3">
      <c r="A23" s="122">
        <v>44836</v>
      </c>
      <c r="B23" s="126"/>
      <c r="C23" s="127"/>
      <c r="D23" s="319"/>
      <c r="E23" s="128"/>
    </row>
    <row r="24" spans="1:5" hidden="1" x14ac:dyDescent="0.3">
      <c r="A24" s="122">
        <v>44837</v>
      </c>
      <c r="B24" s="126" t="s">
        <v>111</v>
      </c>
      <c r="C24" s="127" t="s">
        <v>112</v>
      </c>
      <c r="D24" s="319"/>
      <c r="E24" s="128"/>
    </row>
    <row r="25" spans="1:5" hidden="1" x14ac:dyDescent="0.3">
      <c r="A25" s="122">
        <v>44838</v>
      </c>
      <c r="B25" s="126" t="s">
        <v>113</v>
      </c>
      <c r="C25" s="127" t="s">
        <v>112</v>
      </c>
      <c r="D25" s="319"/>
      <c r="E25" s="128"/>
    </row>
    <row r="26" spans="1:5" hidden="1" x14ac:dyDescent="0.3">
      <c r="A26" s="122">
        <v>44839</v>
      </c>
      <c r="B26" s="126"/>
      <c r="C26" s="127"/>
      <c r="D26" s="319"/>
      <c r="E26" s="128"/>
    </row>
    <row r="27" spans="1:5" hidden="1" x14ac:dyDescent="0.3">
      <c r="A27" s="122">
        <v>44840</v>
      </c>
      <c r="B27" s="126"/>
      <c r="C27" s="127"/>
      <c r="D27" s="319"/>
      <c r="E27" s="128"/>
    </row>
    <row r="28" spans="1:5" hidden="1" x14ac:dyDescent="0.3">
      <c r="A28" s="122">
        <v>44841</v>
      </c>
      <c r="B28" s="126"/>
      <c r="C28" s="127"/>
      <c r="D28" s="319"/>
      <c r="E28" s="128"/>
    </row>
    <row r="29" spans="1:5" hidden="1" x14ac:dyDescent="0.3">
      <c r="A29" s="122">
        <v>44842</v>
      </c>
      <c r="B29" s="126"/>
      <c r="C29" s="127"/>
      <c r="D29" s="126"/>
      <c r="E29" s="127"/>
    </row>
    <row r="30" spans="1:5" hidden="1" x14ac:dyDescent="0.3">
      <c r="A30" s="122">
        <v>44843</v>
      </c>
      <c r="B30" s="140" t="s">
        <v>114</v>
      </c>
      <c r="C30" s="141" t="s">
        <v>115</v>
      </c>
      <c r="D30" s="319"/>
      <c r="E30" s="128"/>
    </row>
    <row r="31" spans="1:5" hidden="1" x14ac:dyDescent="0.3">
      <c r="A31" s="122">
        <v>44844</v>
      </c>
      <c r="B31" s="126" t="s">
        <v>111</v>
      </c>
      <c r="C31" s="127" t="s">
        <v>112</v>
      </c>
      <c r="D31" s="319"/>
      <c r="E31" s="128"/>
    </row>
    <row r="32" spans="1:5" hidden="1" x14ac:dyDescent="0.3">
      <c r="A32" s="122">
        <v>44845</v>
      </c>
      <c r="B32" s="126"/>
      <c r="C32" s="127"/>
      <c r="D32" s="321"/>
      <c r="E32" s="156"/>
    </row>
    <row r="33" spans="1:5" hidden="1" x14ac:dyDescent="0.3">
      <c r="A33" s="122">
        <v>44846</v>
      </c>
      <c r="B33" s="126"/>
      <c r="C33" s="127"/>
      <c r="D33" s="319"/>
      <c r="E33" s="128"/>
    </row>
    <row r="34" spans="1:5" x14ac:dyDescent="0.3">
      <c r="A34" s="122">
        <v>44847</v>
      </c>
      <c r="B34" s="126"/>
      <c r="C34" s="127"/>
      <c r="D34" s="308" t="s">
        <v>63</v>
      </c>
      <c r="E34" s="309" t="s">
        <v>177</v>
      </c>
    </row>
    <row r="35" spans="1:5" hidden="1" x14ac:dyDescent="0.3">
      <c r="A35" s="122">
        <v>44848</v>
      </c>
      <c r="B35" s="126"/>
      <c r="C35" s="127"/>
      <c r="D35" s="319"/>
      <c r="E35" s="128"/>
    </row>
    <row r="36" spans="1:5" hidden="1" x14ac:dyDescent="0.3">
      <c r="A36" s="122">
        <v>44849</v>
      </c>
      <c r="B36" s="126"/>
      <c r="C36" s="127"/>
      <c r="D36" s="126"/>
      <c r="E36" s="127"/>
    </row>
    <row r="37" spans="1:5" hidden="1" x14ac:dyDescent="0.3">
      <c r="A37" s="122">
        <v>44850</v>
      </c>
      <c r="B37" s="126"/>
      <c r="C37" s="127"/>
      <c r="D37" s="319"/>
      <c r="E37" s="128"/>
    </row>
    <row r="38" spans="1:5" hidden="1" x14ac:dyDescent="0.3">
      <c r="A38" s="122">
        <v>44851</v>
      </c>
      <c r="B38" s="126" t="s">
        <v>111</v>
      </c>
      <c r="C38" s="127" t="s">
        <v>112</v>
      </c>
      <c r="D38" s="129"/>
      <c r="E38" s="128"/>
    </row>
    <row r="39" spans="1:5" hidden="1" x14ac:dyDescent="0.3">
      <c r="A39" s="122">
        <v>44852</v>
      </c>
      <c r="B39" s="126"/>
      <c r="C39" s="127"/>
      <c r="D39" s="322"/>
      <c r="E39" s="312"/>
    </row>
    <row r="40" spans="1:5" hidden="1" x14ac:dyDescent="0.3">
      <c r="A40" s="122">
        <v>44853</v>
      </c>
      <c r="B40" s="126"/>
      <c r="C40" s="127"/>
      <c r="D40" s="319"/>
      <c r="E40" s="128"/>
    </row>
    <row r="41" spans="1:5" hidden="1" x14ac:dyDescent="0.3">
      <c r="A41" s="122">
        <v>44854</v>
      </c>
      <c r="B41" s="126"/>
      <c r="C41" s="127"/>
      <c r="D41" s="319"/>
      <c r="E41" s="128"/>
    </row>
    <row r="42" spans="1:5" hidden="1" x14ac:dyDescent="0.3">
      <c r="A42" s="122">
        <v>44855</v>
      </c>
      <c r="B42" s="126"/>
      <c r="C42" s="127"/>
      <c r="D42" s="319"/>
      <c r="E42" s="128"/>
    </row>
    <row r="43" spans="1:5" hidden="1" x14ac:dyDescent="0.3">
      <c r="A43" s="122">
        <v>44856</v>
      </c>
      <c r="B43" s="126"/>
      <c r="C43" s="127"/>
      <c r="D43" s="126"/>
      <c r="E43" s="127"/>
    </row>
    <row r="44" spans="1:5" hidden="1" x14ac:dyDescent="0.3">
      <c r="A44" s="122">
        <v>44857</v>
      </c>
      <c r="B44" s="126"/>
      <c r="C44" s="127"/>
      <c r="D44" s="319"/>
      <c r="E44" s="128"/>
    </row>
    <row r="45" spans="1:5" hidden="1" x14ac:dyDescent="0.3">
      <c r="A45" s="122">
        <v>44858</v>
      </c>
      <c r="B45" s="126" t="s">
        <v>111</v>
      </c>
      <c r="C45" s="127" t="s">
        <v>112</v>
      </c>
      <c r="D45" s="319"/>
      <c r="E45" s="128"/>
    </row>
    <row r="46" spans="1:5" hidden="1" x14ac:dyDescent="0.3">
      <c r="A46" s="122">
        <v>44859</v>
      </c>
      <c r="B46" s="142" t="s">
        <v>116</v>
      </c>
      <c r="C46" s="143" t="s">
        <v>117</v>
      </c>
      <c r="D46" s="319"/>
      <c r="E46" s="128"/>
    </row>
    <row r="47" spans="1:5" hidden="1" x14ac:dyDescent="0.3">
      <c r="A47" s="122">
        <v>44860</v>
      </c>
      <c r="B47" s="126"/>
      <c r="C47" s="127"/>
      <c r="D47" s="319"/>
      <c r="E47" s="128"/>
    </row>
    <row r="48" spans="1:5" hidden="1" x14ac:dyDescent="0.3">
      <c r="A48" s="122">
        <v>44861</v>
      </c>
      <c r="B48" s="126"/>
      <c r="C48" s="127"/>
      <c r="D48" s="319"/>
      <c r="E48" s="128"/>
    </row>
    <row r="49" spans="1:5" hidden="1" x14ac:dyDescent="0.3">
      <c r="A49" s="122">
        <v>44862</v>
      </c>
      <c r="B49" s="126"/>
      <c r="C49" s="127"/>
      <c r="D49" s="319"/>
      <c r="E49" s="128"/>
    </row>
    <row r="50" spans="1:5" hidden="1" x14ac:dyDescent="0.3">
      <c r="A50" s="122">
        <v>44863</v>
      </c>
      <c r="B50" s="126"/>
      <c r="C50" s="127"/>
      <c r="D50" s="126"/>
      <c r="E50" s="127"/>
    </row>
    <row r="51" spans="1:5" hidden="1" x14ac:dyDescent="0.3">
      <c r="A51" s="122">
        <v>44864</v>
      </c>
      <c r="B51" s="126"/>
      <c r="C51" s="127"/>
      <c r="D51" s="319"/>
      <c r="E51" s="128"/>
    </row>
    <row r="52" spans="1:5" hidden="1" x14ac:dyDescent="0.3">
      <c r="A52" s="122">
        <v>44865</v>
      </c>
      <c r="B52" s="126" t="s">
        <v>111</v>
      </c>
      <c r="C52" s="127" t="s">
        <v>112</v>
      </c>
      <c r="D52" s="319"/>
      <c r="E52" s="128"/>
    </row>
    <row r="53" spans="1:5" hidden="1" x14ac:dyDescent="0.3">
      <c r="A53" s="122">
        <v>44866</v>
      </c>
      <c r="B53" s="126"/>
      <c r="C53" s="127"/>
      <c r="D53" s="319"/>
      <c r="E53" s="128"/>
    </row>
    <row r="54" spans="1:5" hidden="1" x14ac:dyDescent="0.3">
      <c r="A54" s="122">
        <v>44867</v>
      </c>
      <c r="B54" s="126"/>
      <c r="C54" s="127"/>
      <c r="D54" s="319"/>
      <c r="E54" s="128"/>
    </row>
    <row r="55" spans="1:5" hidden="1" x14ac:dyDescent="0.3">
      <c r="A55" s="122">
        <v>44868</v>
      </c>
      <c r="B55" s="126"/>
      <c r="C55" s="127"/>
      <c r="D55" s="319"/>
      <c r="E55" s="128"/>
    </row>
    <row r="56" spans="1:5" hidden="1" x14ac:dyDescent="0.3">
      <c r="A56" s="122">
        <v>44869</v>
      </c>
      <c r="B56" s="126"/>
      <c r="C56" s="127"/>
      <c r="D56" s="319"/>
      <c r="E56" s="128"/>
    </row>
    <row r="57" spans="1:5" hidden="1" x14ac:dyDescent="0.3">
      <c r="A57" s="122">
        <v>44870</v>
      </c>
      <c r="B57" s="126"/>
      <c r="C57" s="127"/>
      <c r="D57" s="126"/>
      <c r="E57" s="127"/>
    </row>
    <row r="58" spans="1:5" hidden="1" x14ac:dyDescent="0.3">
      <c r="A58" s="122">
        <v>44871</v>
      </c>
      <c r="B58" s="126"/>
      <c r="C58" s="127"/>
      <c r="D58" s="319"/>
      <c r="E58" s="128"/>
    </row>
    <row r="59" spans="1:5" hidden="1" x14ac:dyDescent="0.3">
      <c r="A59" s="122">
        <v>44872</v>
      </c>
      <c r="B59" s="126" t="s">
        <v>111</v>
      </c>
      <c r="C59" s="127" t="s">
        <v>112</v>
      </c>
      <c r="D59" s="319"/>
      <c r="E59" s="128"/>
    </row>
    <row r="60" spans="1:5" hidden="1" x14ac:dyDescent="0.3">
      <c r="A60" s="122">
        <v>44873</v>
      </c>
      <c r="B60" s="126"/>
      <c r="C60" s="127"/>
      <c r="D60" s="321"/>
      <c r="E60" s="313"/>
    </row>
    <row r="61" spans="1:5" hidden="1" x14ac:dyDescent="0.3">
      <c r="A61" s="122">
        <v>44874</v>
      </c>
      <c r="B61" s="126"/>
      <c r="C61" s="127"/>
      <c r="D61" s="319"/>
      <c r="E61" s="128"/>
    </row>
    <row r="62" spans="1:5" x14ac:dyDescent="0.3">
      <c r="A62" s="122">
        <v>44875</v>
      </c>
      <c r="B62" s="137"/>
      <c r="C62" s="138"/>
      <c r="D62" s="308" t="s">
        <v>63</v>
      </c>
      <c r="E62" s="309" t="s">
        <v>179</v>
      </c>
    </row>
    <row r="63" spans="1:5" hidden="1" x14ac:dyDescent="0.3">
      <c r="A63" s="122">
        <v>44876</v>
      </c>
      <c r="B63" s="126"/>
      <c r="C63" s="127"/>
      <c r="D63" s="319"/>
      <c r="E63" s="128"/>
    </row>
    <row r="64" spans="1:5" hidden="1" x14ac:dyDescent="0.3">
      <c r="A64" s="122">
        <v>44877</v>
      </c>
      <c r="B64" s="126"/>
      <c r="C64" s="127"/>
      <c r="D64" s="126"/>
      <c r="E64" s="127"/>
    </row>
    <row r="65" spans="1:5" hidden="1" x14ac:dyDescent="0.3">
      <c r="A65" s="122">
        <v>44878</v>
      </c>
      <c r="B65" s="126"/>
      <c r="C65" s="127"/>
      <c r="D65" s="319"/>
      <c r="E65" s="128"/>
    </row>
    <row r="66" spans="1:5" hidden="1" x14ac:dyDescent="0.3">
      <c r="A66" s="122">
        <v>44879</v>
      </c>
      <c r="B66" s="126" t="s">
        <v>111</v>
      </c>
      <c r="C66" s="127" t="s">
        <v>112</v>
      </c>
      <c r="D66" s="319"/>
      <c r="E66" s="128"/>
    </row>
    <row r="67" spans="1:5" hidden="1" x14ac:dyDescent="0.3">
      <c r="A67" s="122">
        <v>44880</v>
      </c>
      <c r="B67" s="142" t="s">
        <v>116</v>
      </c>
      <c r="C67" s="141" t="s">
        <v>118</v>
      </c>
      <c r="D67" s="316"/>
      <c r="E67" s="313"/>
    </row>
    <row r="68" spans="1:5" hidden="1" x14ac:dyDescent="0.3">
      <c r="A68" s="122">
        <v>44881</v>
      </c>
      <c r="B68" s="144"/>
      <c r="C68" s="145"/>
      <c r="D68" s="319"/>
      <c r="E68" s="128"/>
    </row>
    <row r="69" spans="1:5" hidden="1" x14ac:dyDescent="0.3">
      <c r="A69" s="122">
        <v>44882</v>
      </c>
      <c r="B69" s="146" t="s">
        <v>119</v>
      </c>
      <c r="C69" s="147" t="s">
        <v>120</v>
      </c>
      <c r="D69" s="319"/>
      <c r="E69" s="128"/>
    </row>
    <row r="70" spans="1:5" hidden="1" x14ac:dyDescent="0.3">
      <c r="A70" s="122">
        <v>44883</v>
      </c>
      <c r="B70" s="126"/>
      <c r="C70" s="127"/>
      <c r="D70" s="319"/>
      <c r="E70" s="128"/>
    </row>
    <row r="71" spans="1:5" hidden="1" x14ac:dyDescent="0.3">
      <c r="A71" s="122">
        <v>44884</v>
      </c>
      <c r="B71" s="126"/>
      <c r="C71" s="127"/>
      <c r="D71" s="126"/>
      <c r="E71" s="127"/>
    </row>
    <row r="72" spans="1:5" hidden="1" x14ac:dyDescent="0.3">
      <c r="A72" s="122">
        <v>44885</v>
      </c>
      <c r="B72" s="126"/>
      <c r="C72" s="127"/>
      <c r="D72" s="319"/>
      <c r="E72" s="128"/>
    </row>
    <row r="73" spans="1:5" hidden="1" x14ac:dyDescent="0.3">
      <c r="A73" s="122">
        <v>44886</v>
      </c>
      <c r="B73" s="126" t="s">
        <v>111</v>
      </c>
      <c r="C73" s="127" t="s">
        <v>112</v>
      </c>
      <c r="D73" s="319"/>
      <c r="E73" s="128"/>
    </row>
    <row r="74" spans="1:5" hidden="1" x14ac:dyDescent="0.3">
      <c r="A74" s="122">
        <v>44887</v>
      </c>
      <c r="B74" s="140" t="s">
        <v>121</v>
      </c>
      <c r="C74" s="141" t="s">
        <v>122</v>
      </c>
      <c r="D74" s="319"/>
      <c r="E74" s="128"/>
    </row>
    <row r="75" spans="1:5" hidden="1" x14ac:dyDescent="0.3">
      <c r="A75" s="122">
        <v>44888</v>
      </c>
      <c r="B75" s="126"/>
      <c r="C75" s="127"/>
      <c r="D75" s="319"/>
      <c r="E75" s="128"/>
    </row>
    <row r="76" spans="1:5" hidden="1" x14ac:dyDescent="0.3">
      <c r="A76" s="122">
        <v>44889</v>
      </c>
      <c r="B76" s="137"/>
      <c r="C76" s="138"/>
      <c r="D76" s="319"/>
      <c r="E76" s="128"/>
    </row>
    <row r="77" spans="1:5" hidden="1" x14ac:dyDescent="0.3">
      <c r="A77" s="122">
        <v>44890</v>
      </c>
      <c r="B77" s="126"/>
      <c r="C77" s="127"/>
      <c r="D77" s="319"/>
      <c r="E77" s="128"/>
    </row>
    <row r="78" spans="1:5" hidden="1" x14ac:dyDescent="0.3">
      <c r="A78" s="122">
        <v>44891</v>
      </c>
      <c r="B78" s="126"/>
      <c r="C78" s="127"/>
      <c r="D78" s="321"/>
      <c r="E78" s="156"/>
    </row>
    <row r="79" spans="1:5" hidden="1" x14ac:dyDescent="0.3">
      <c r="A79" s="122">
        <v>44892</v>
      </c>
      <c r="B79" s="126"/>
      <c r="C79" s="127"/>
      <c r="D79" s="319"/>
      <c r="E79" s="128"/>
    </row>
    <row r="80" spans="1:5" hidden="1" x14ac:dyDescent="0.3">
      <c r="A80" s="122">
        <v>44893</v>
      </c>
      <c r="B80" s="126" t="s">
        <v>111</v>
      </c>
      <c r="C80" s="127" t="s">
        <v>112</v>
      </c>
      <c r="D80" s="319"/>
      <c r="E80" s="128"/>
    </row>
    <row r="81" spans="1:7" hidden="1" x14ac:dyDescent="0.3">
      <c r="A81" s="122">
        <v>44894</v>
      </c>
      <c r="B81" s="126"/>
      <c r="C81" s="127"/>
      <c r="D81" s="319"/>
      <c r="E81" s="128"/>
    </row>
    <row r="82" spans="1:7" x14ac:dyDescent="0.3">
      <c r="A82" s="122">
        <v>44895</v>
      </c>
      <c r="B82" s="126"/>
      <c r="C82" s="127"/>
      <c r="D82" s="129" t="s">
        <v>116</v>
      </c>
      <c r="E82" s="128" t="s">
        <v>180</v>
      </c>
    </row>
    <row r="83" spans="1:7" hidden="1" x14ac:dyDescent="0.3">
      <c r="A83" s="122">
        <v>44896</v>
      </c>
      <c r="B83" s="126"/>
      <c r="C83" s="127"/>
      <c r="D83" s="314"/>
      <c r="E83" s="315"/>
      <c r="F83" s="139"/>
      <c r="G83" s="139"/>
    </row>
    <row r="84" spans="1:7" hidden="1" x14ac:dyDescent="0.3">
      <c r="A84" s="122">
        <v>44897</v>
      </c>
      <c r="B84" s="126"/>
      <c r="C84" s="127"/>
      <c r="D84" s="319"/>
      <c r="E84" s="128"/>
    </row>
    <row r="85" spans="1:7" hidden="1" x14ac:dyDescent="0.3">
      <c r="A85" s="122">
        <v>44898</v>
      </c>
      <c r="B85" s="126"/>
      <c r="C85" s="127"/>
      <c r="D85" s="126"/>
      <c r="E85" s="127"/>
    </row>
    <row r="86" spans="1:7" hidden="1" x14ac:dyDescent="0.3">
      <c r="A86" s="122">
        <v>44899</v>
      </c>
      <c r="B86" s="126"/>
      <c r="C86" s="127"/>
      <c r="D86" s="319"/>
      <c r="E86" s="128"/>
    </row>
    <row r="87" spans="1:7" hidden="1" x14ac:dyDescent="0.3">
      <c r="A87" s="122">
        <v>44900</v>
      </c>
      <c r="B87" s="126" t="s">
        <v>111</v>
      </c>
      <c r="C87" s="127" t="s">
        <v>112</v>
      </c>
      <c r="D87" s="319"/>
      <c r="E87" s="128"/>
    </row>
    <row r="88" spans="1:7" hidden="1" x14ac:dyDescent="0.3">
      <c r="A88" s="122">
        <v>44901</v>
      </c>
      <c r="B88" s="140" t="s">
        <v>76</v>
      </c>
      <c r="C88" s="141" t="s">
        <v>123</v>
      </c>
      <c r="D88" s="321"/>
      <c r="E88" s="156"/>
    </row>
    <row r="89" spans="1:7" hidden="1" x14ac:dyDescent="0.3">
      <c r="A89" s="122">
        <v>44902</v>
      </c>
      <c r="B89" s="126"/>
      <c r="C89" s="127"/>
      <c r="D89" s="319"/>
      <c r="E89" s="128"/>
    </row>
    <row r="90" spans="1:7" x14ac:dyDescent="0.3">
      <c r="A90" s="122">
        <v>44903</v>
      </c>
      <c r="B90" s="126"/>
      <c r="C90" s="127"/>
      <c r="D90" s="308" t="s">
        <v>63</v>
      </c>
      <c r="E90" s="309" t="s">
        <v>181</v>
      </c>
    </row>
    <row r="91" spans="1:7" hidden="1" x14ac:dyDescent="0.3">
      <c r="A91" s="122">
        <v>44904</v>
      </c>
      <c r="B91" s="126"/>
      <c r="C91" s="127"/>
      <c r="D91" s="319"/>
      <c r="E91" s="128"/>
    </row>
    <row r="92" spans="1:7" hidden="1" x14ac:dyDescent="0.3">
      <c r="A92" s="122">
        <v>44905</v>
      </c>
      <c r="B92" s="126"/>
      <c r="C92" s="127"/>
      <c r="D92" s="126"/>
      <c r="E92" s="127"/>
    </row>
    <row r="93" spans="1:7" hidden="1" x14ac:dyDescent="0.3">
      <c r="A93" s="122">
        <v>44906</v>
      </c>
      <c r="B93" s="126"/>
      <c r="C93" s="127"/>
      <c r="D93" s="319"/>
      <c r="E93" s="128"/>
    </row>
    <row r="94" spans="1:7" hidden="1" x14ac:dyDescent="0.3">
      <c r="A94" s="122">
        <v>44907</v>
      </c>
      <c r="B94" s="126" t="s">
        <v>111</v>
      </c>
      <c r="C94" s="127" t="s">
        <v>112</v>
      </c>
      <c r="D94" s="319"/>
      <c r="E94" s="128"/>
    </row>
    <row r="95" spans="1:7" hidden="1" x14ac:dyDescent="0.3">
      <c r="A95" s="122">
        <v>44908</v>
      </c>
      <c r="B95" s="140" t="s">
        <v>76</v>
      </c>
      <c r="C95" s="141" t="s">
        <v>124</v>
      </c>
      <c r="D95" s="321"/>
      <c r="E95" s="156"/>
    </row>
    <row r="96" spans="1:7" hidden="1" x14ac:dyDescent="0.3">
      <c r="A96" s="122">
        <v>44909</v>
      </c>
      <c r="B96" s="126"/>
      <c r="C96" s="127"/>
      <c r="D96" s="319"/>
      <c r="E96" s="128"/>
    </row>
    <row r="97" spans="1:5" x14ac:dyDescent="0.3">
      <c r="A97" s="122">
        <v>44910</v>
      </c>
      <c r="B97" s="126"/>
      <c r="C97" s="127"/>
      <c r="D97" s="308" t="s">
        <v>63</v>
      </c>
      <c r="E97" s="309" t="s">
        <v>182</v>
      </c>
    </row>
    <row r="98" spans="1:5" hidden="1" x14ac:dyDescent="0.3">
      <c r="A98" s="122">
        <v>44911</v>
      </c>
      <c r="B98" s="126"/>
      <c r="C98" s="127"/>
      <c r="D98" s="319"/>
      <c r="E98" s="128"/>
    </row>
    <row r="99" spans="1:5" hidden="1" x14ac:dyDescent="0.3">
      <c r="A99" s="122">
        <v>44912</v>
      </c>
      <c r="B99" s="126"/>
      <c r="C99" s="127"/>
      <c r="D99" s="126"/>
      <c r="E99" s="127"/>
    </row>
    <row r="100" spans="1:5" hidden="1" x14ac:dyDescent="0.3">
      <c r="A100" s="122">
        <v>44913</v>
      </c>
      <c r="B100" s="126"/>
      <c r="C100" s="127"/>
      <c r="D100" s="319"/>
      <c r="E100" s="128"/>
    </row>
    <row r="101" spans="1:5" x14ac:dyDescent="0.3">
      <c r="A101" s="122">
        <v>44914</v>
      </c>
      <c r="B101" s="126" t="s">
        <v>111</v>
      </c>
      <c r="C101" s="127" t="s">
        <v>112</v>
      </c>
      <c r="D101" s="129" t="s">
        <v>116</v>
      </c>
      <c r="E101" s="128" t="s">
        <v>178</v>
      </c>
    </row>
    <row r="102" spans="1:5" hidden="1" x14ac:dyDescent="0.3">
      <c r="A102" s="122">
        <v>44915</v>
      </c>
      <c r="B102" s="126"/>
      <c r="C102" s="127"/>
      <c r="D102" s="319"/>
      <c r="E102" s="128"/>
    </row>
    <row r="103" spans="1:5" hidden="1" x14ac:dyDescent="0.3">
      <c r="A103" s="122">
        <v>44916</v>
      </c>
      <c r="B103" s="126"/>
      <c r="C103" s="127"/>
      <c r="D103" s="319"/>
      <c r="E103" s="128"/>
    </row>
    <row r="104" spans="1:5" hidden="1" x14ac:dyDescent="0.3">
      <c r="A104" s="122">
        <v>44917</v>
      </c>
      <c r="B104" s="126"/>
      <c r="C104" s="127"/>
      <c r="D104" s="319"/>
      <c r="E104" s="128"/>
    </row>
    <row r="105" spans="1:5" hidden="1" x14ac:dyDescent="0.3">
      <c r="A105" s="122">
        <v>44918</v>
      </c>
      <c r="B105" s="126"/>
      <c r="C105" s="127"/>
      <c r="D105" s="319"/>
      <c r="E105" s="128"/>
    </row>
    <row r="106" spans="1:5" hidden="1" x14ac:dyDescent="0.3">
      <c r="A106" s="122">
        <v>44919</v>
      </c>
      <c r="B106" s="126"/>
      <c r="C106" s="127"/>
      <c r="D106" s="126"/>
      <c r="E106" s="127"/>
    </row>
    <row r="107" spans="1:5" hidden="1" x14ac:dyDescent="0.3">
      <c r="A107" s="122">
        <v>44920</v>
      </c>
      <c r="B107" s="126"/>
      <c r="C107" s="127"/>
      <c r="D107" s="319"/>
      <c r="E107" s="128"/>
    </row>
    <row r="108" spans="1:5" hidden="1" x14ac:dyDescent="0.3">
      <c r="A108" s="122">
        <v>44921</v>
      </c>
      <c r="B108" s="126" t="s">
        <v>111</v>
      </c>
      <c r="C108" s="127" t="s">
        <v>112</v>
      </c>
      <c r="D108" s="319"/>
      <c r="E108" s="128"/>
    </row>
    <row r="109" spans="1:5" hidden="1" x14ac:dyDescent="0.3">
      <c r="A109" s="122">
        <v>44922</v>
      </c>
      <c r="B109" s="126"/>
      <c r="C109" s="127"/>
      <c r="D109" s="319"/>
      <c r="E109" s="128"/>
    </row>
    <row r="110" spans="1:5" hidden="1" x14ac:dyDescent="0.3">
      <c r="A110" s="122">
        <v>44923</v>
      </c>
      <c r="B110" s="126"/>
      <c r="C110" s="127"/>
      <c r="D110" s="319"/>
      <c r="E110" s="128"/>
    </row>
    <row r="111" spans="1:5" hidden="1" x14ac:dyDescent="0.3">
      <c r="A111" s="122">
        <v>44924</v>
      </c>
      <c r="B111" s="126"/>
      <c r="C111" s="127"/>
      <c r="D111" s="319"/>
      <c r="E111" s="128"/>
    </row>
    <row r="112" spans="1:5" hidden="1" x14ac:dyDescent="0.3">
      <c r="A112" s="122">
        <v>44925</v>
      </c>
      <c r="B112" s="126"/>
      <c r="C112" s="127"/>
      <c r="D112" s="319"/>
      <c r="E112" s="128"/>
    </row>
    <row r="113" spans="1:5" hidden="1" x14ac:dyDescent="0.3">
      <c r="A113" s="122">
        <v>44926</v>
      </c>
      <c r="B113" s="126"/>
      <c r="C113" s="127"/>
      <c r="D113" s="126"/>
      <c r="E113" s="127"/>
    </row>
    <row r="114" spans="1:5" hidden="1" x14ac:dyDescent="0.3">
      <c r="A114" s="122">
        <v>44927</v>
      </c>
      <c r="B114" s="126"/>
      <c r="C114" s="127"/>
      <c r="D114" s="319"/>
      <c r="E114" s="128"/>
    </row>
    <row r="115" spans="1:5" hidden="1" x14ac:dyDescent="0.3">
      <c r="A115" s="122">
        <v>44928</v>
      </c>
      <c r="B115" s="126" t="s">
        <v>111</v>
      </c>
      <c r="C115" s="127" t="s">
        <v>112</v>
      </c>
      <c r="D115" s="319"/>
      <c r="E115" s="128"/>
    </row>
    <row r="116" spans="1:5" hidden="1" x14ac:dyDescent="0.3">
      <c r="A116" s="122">
        <v>44929</v>
      </c>
      <c r="B116" s="126"/>
      <c r="C116" s="127"/>
      <c r="D116" s="319"/>
      <c r="E116" s="128"/>
    </row>
    <row r="117" spans="1:5" hidden="1" x14ac:dyDescent="0.3">
      <c r="A117" s="122">
        <v>44930</v>
      </c>
      <c r="B117" s="126"/>
      <c r="C117" s="127"/>
      <c r="D117" s="319"/>
      <c r="E117" s="128"/>
    </row>
    <row r="118" spans="1:5" hidden="1" x14ac:dyDescent="0.3">
      <c r="A118" s="122">
        <v>44931</v>
      </c>
      <c r="B118" s="126"/>
      <c r="C118" s="127"/>
      <c r="D118" s="319"/>
      <c r="E118" s="128"/>
    </row>
    <row r="119" spans="1:5" hidden="1" x14ac:dyDescent="0.3">
      <c r="A119" s="122">
        <v>44932</v>
      </c>
      <c r="B119" s="126"/>
      <c r="C119" s="127"/>
      <c r="D119" s="319"/>
      <c r="E119" s="128"/>
    </row>
    <row r="120" spans="1:5" hidden="1" x14ac:dyDescent="0.3">
      <c r="A120" s="122">
        <v>44933</v>
      </c>
      <c r="B120" s="126"/>
      <c r="C120" s="127"/>
      <c r="D120" s="126"/>
      <c r="E120" s="127"/>
    </row>
    <row r="121" spans="1:5" hidden="1" x14ac:dyDescent="0.3">
      <c r="A121" s="122">
        <v>44934</v>
      </c>
      <c r="B121" s="126"/>
      <c r="C121" s="127"/>
      <c r="D121" s="319"/>
      <c r="E121" s="128"/>
    </row>
    <row r="122" spans="1:5" x14ac:dyDescent="0.3">
      <c r="A122" s="122">
        <v>44935</v>
      </c>
      <c r="B122" s="126" t="s">
        <v>111</v>
      </c>
      <c r="C122" s="127" t="s">
        <v>112</v>
      </c>
      <c r="D122" s="129" t="s">
        <v>64</v>
      </c>
      <c r="E122" s="128" t="s">
        <v>183</v>
      </c>
    </row>
    <row r="123" spans="1:5" hidden="1" x14ac:dyDescent="0.3">
      <c r="A123" s="122">
        <v>44936</v>
      </c>
      <c r="B123" s="155"/>
      <c r="C123" s="156"/>
      <c r="D123" s="319"/>
      <c r="E123" s="128"/>
    </row>
    <row r="124" spans="1:5" hidden="1" x14ac:dyDescent="0.3">
      <c r="A124" s="122">
        <v>44937</v>
      </c>
      <c r="B124" s="126"/>
      <c r="C124" s="127"/>
      <c r="D124" s="319"/>
      <c r="E124" s="128"/>
    </row>
    <row r="125" spans="1:5" hidden="1" x14ac:dyDescent="0.3">
      <c r="A125" s="122">
        <v>44938</v>
      </c>
      <c r="B125" s="126"/>
      <c r="C125" s="127"/>
      <c r="D125" s="321"/>
      <c r="E125" s="156"/>
    </row>
    <row r="126" spans="1:5" hidden="1" x14ac:dyDescent="0.3">
      <c r="A126" s="122">
        <v>44939</v>
      </c>
      <c r="B126" s="126"/>
      <c r="C126" s="127"/>
      <c r="D126" s="319"/>
      <c r="E126" s="128"/>
    </row>
    <row r="127" spans="1:5" hidden="1" x14ac:dyDescent="0.3">
      <c r="A127" s="122">
        <v>44940</v>
      </c>
      <c r="B127" s="126"/>
      <c r="C127" s="127"/>
      <c r="D127" s="126"/>
      <c r="E127" s="127"/>
    </row>
    <row r="128" spans="1:5" hidden="1" x14ac:dyDescent="0.3">
      <c r="A128" s="122">
        <v>44941</v>
      </c>
      <c r="B128" s="126"/>
      <c r="C128" s="127"/>
      <c r="D128" s="319"/>
      <c r="E128" s="128"/>
    </row>
    <row r="129" spans="1:5" hidden="1" x14ac:dyDescent="0.3">
      <c r="A129" s="122">
        <v>44942</v>
      </c>
      <c r="B129" s="126" t="s">
        <v>111</v>
      </c>
      <c r="C129" s="127" t="s">
        <v>112</v>
      </c>
      <c r="D129" s="319"/>
      <c r="E129" s="128"/>
    </row>
    <row r="130" spans="1:5" hidden="1" x14ac:dyDescent="0.3">
      <c r="A130" s="122">
        <v>44943</v>
      </c>
      <c r="B130" s="155"/>
      <c r="C130" s="156"/>
      <c r="D130" s="319"/>
      <c r="E130" s="128"/>
    </row>
    <row r="131" spans="1:5" hidden="1" x14ac:dyDescent="0.3">
      <c r="A131" s="122">
        <v>44944</v>
      </c>
      <c r="B131" s="126"/>
      <c r="C131" s="127"/>
      <c r="D131" s="319"/>
      <c r="E131" s="128"/>
    </row>
    <row r="132" spans="1:5" x14ac:dyDescent="0.3">
      <c r="A132" s="122">
        <v>44945</v>
      </c>
      <c r="B132" s="126"/>
      <c r="C132" s="127"/>
      <c r="D132" s="129" t="s">
        <v>116</v>
      </c>
      <c r="E132" s="128" t="s">
        <v>184</v>
      </c>
    </row>
    <row r="133" spans="1:5" hidden="1" x14ac:dyDescent="0.3">
      <c r="A133" s="122">
        <v>44946</v>
      </c>
      <c r="B133" s="126"/>
      <c r="C133" s="127"/>
      <c r="D133" s="319"/>
      <c r="E133" s="128"/>
    </row>
    <row r="134" spans="1:5" hidden="1" x14ac:dyDescent="0.3">
      <c r="A134" s="122">
        <v>44947</v>
      </c>
      <c r="B134" s="126"/>
      <c r="C134" s="127"/>
      <c r="D134" s="126"/>
      <c r="E134" s="127"/>
    </row>
    <row r="135" spans="1:5" hidden="1" x14ac:dyDescent="0.3">
      <c r="A135" s="122">
        <v>44948</v>
      </c>
      <c r="B135" s="126"/>
      <c r="C135" s="127"/>
      <c r="D135" s="319"/>
      <c r="E135" s="128"/>
    </row>
    <row r="136" spans="1:5" hidden="1" x14ac:dyDescent="0.3">
      <c r="A136" s="122">
        <v>44949</v>
      </c>
      <c r="B136" s="157"/>
      <c r="C136" s="156"/>
      <c r="D136" s="319"/>
      <c r="E136" s="128"/>
    </row>
    <row r="137" spans="1:5" hidden="1" x14ac:dyDescent="0.3">
      <c r="A137" s="122">
        <v>44950</v>
      </c>
      <c r="B137" s="126"/>
      <c r="C137" s="127"/>
      <c r="D137" s="129"/>
      <c r="E137" s="128"/>
    </row>
    <row r="138" spans="1:5" hidden="1" x14ac:dyDescent="0.3">
      <c r="A138" s="122">
        <v>44951</v>
      </c>
      <c r="B138" s="126"/>
      <c r="C138" s="127"/>
      <c r="D138" s="319"/>
      <c r="E138" s="128"/>
    </row>
    <row r="139" spans="1:5" x14ac:dyDescent="0.3">
      <c r="A139" s="122">
        <v>44952</v>
      </c>
      <c r="B139" s="126"/>
      <c r="C139" s="127"/>
      <c r="D139" s="308" t="s">
        <v>63</v>
      </c>
      <c r="E139" s="309" t="s">
        <v>185</v>
      </c>
    </row>
    <row r="140" spans="1:5" hidden="1" x14ac:dyDescent="0.3">
      <c r="A140" s="122">
        <v>44953</v>
      </c>
      <c r="B140" s="126"/>
      <c r="C140" s="127"/>
      <c r="D140" s="319"/>
      <c r="E140" s="128"/>
    </row>
    <row r="141" spans="1:5" hidden="1" x14ac:dyDescent="0.3">
      <c r="A141" s="122">
        <v>44954</v>
      </c>
      <c r="B141" s="126"/>
      <c r="C141" s="127"/>
      <c r="D141" s="126"/>
      <c r="E141" s="127"/>
    </row>
    <row r="142" spans="1:5" hidden="1" x14ac:dyDescent="0.3">
      <c r="A142" s="122">
        <v>44955</v>
      </c>
      <c r="B142" s="126"/>
      <c r="C142" s="127"/>
      <c r="D142" s="319"/>
      <c r="E142" s="128"/>
    </row>
    <row r="143" spans="1:5" hidden="1" x14ac:dyDescent="0.3">
      <c r="A143" s="122">
        <v>44956</v>
      </c>
      <c r="B143" s="126" t="s">
        <v>111</v>
      </c>
      <c r="C143" s="127" t="s">
        <v>112</v>
      </c>
      <c r="D143" s="319"/>
      <c r="E143" s="128"/>
    </row>
    <row r="144" spans="1:5" hidden="1" x14ac:dyDescent="0.3">
      <c r="A144" s="122">
        <v>44957</v>
      </c>
      <c r="B144" s="148" t="s">
        <v>116</v>
      </c>
      <c r="C144" s="143" t="s">
        <v>126</v>
      </c>
      <c r="D144" s="319"/>
      <c r="E144" s="128"/>
    </row>
    <row r="145" spans="1:5" hidden="1" x14ac:dyDescent="0.3">
      <c r="A145" s="122">
        <v>44958</v>
      </c>
      <c r="B145" s="126"/>
      <c r="C145" s="127"/>
      <c r="D145" s="319"/>
      <c r="E145" s="128"/>
    </row>
    <row r="146" spans="1:5" hidden="1" x14ac:dyDescent="0.3">
      <c r="A146" s="122">
        <v>44959</v>
      </c>
      <c r="B146" s="126"/>
      <c r="C146" s="127"/>
      <c r="D146" s="321"/>
      <c r="E146" s="156"/>
    </row>
    <row r="147" spans="1:5" hidden="1" x14ac:dyDescent="0.3">
      <c r="A147" s="122">
        <v>44960</v>
      </c>
      <c r="B147" s="126"/>
      <c r="C147" s="127"/>
      <c r="D147" s="319"/>
      <c r="E147" s="128"/>
    </row>
    <row r="148" spans="1:5" x14ac:dyDescent="0.3">
      <c r="A148" s="122">
        <v>44961</v>
      </c>
      <c r="B148" s="126"/>
      <c r="C148" s="127"/>
      <c r="D148" s="126" t="s">
        <v>84</v>
      </c>
      <c r="E148" s="127" t="s">
        <v>125</v>
      </c>
    </row>
    <row r="149" spans="1:5" hidden="1" x14ac:dyDescent="0.3">
      <c r="A149" s="122">
        <v>44962</v>
      </c>
      <c r="B149" s="126"/>
      <c r="C149" s="127"/>
      <c r="D149" s="319"/>
      <c r="E149" s="128"/>
    </row>
    <row r="150" spans="1:5" hidden="1" x14ac:dyDescent="0.3">
      <c r="A150" s="122">
        <v>44963</v>
      </c>
      <c r="B150" s="126" t="s">
        <v>111</v>
      </c>
      <c r="C150" s="127" t="s">
        <v>112</v>
      </c>
      <c r="D150" s="319"/>
      <c r="E150" s="128"/>
    </row>
    <row r="151" spans="1:5" hidden="1" x14ac:dyDescent="0.3">
      <c r="A151" s="122">
        <v>44964</v>
      </c>
      <c r="B151" s="140" t="s">
        <v>116</v>
      </c>
      <c r="C151" s="141" t="s">
        <v>127</v>
      </c>
      <c r="D151" s="319"/>
      <c r="E151" s="128"/>
    </row>
    <row r="152" spans="1:5" hidden="1" x14ac:dyDescent="0.3">
      <c r="A152" s="122">
        <v>44965</v>
      </c>
      <c r="B152" s="126"/>
      <c r="C152" s="127"/>
      <c r="D152" s="319"/>
      <c r="E152" s="128"/>
    </row>
    <row r="153" spans="1:5" hidden="1" x14ac:dyDescent="0.3">
      <c r="A153" s="122">
        <v>44966</v>
      </c>
      <c r="B153" s="126"/>
      <c r="C153" s="127"/>
      <c r="D153" s="319"/>
      <c r="E153" s="128"/>
    </row>
    <row r="154" spans="1:5" hidden="1" x14ac:dyDescent="0.3">
      <c r="A154" s="122">
        <v>44967</v>
      </c>
      <c r="B154" s="126"/>
      <c r="C154" s="127"/>
      <c r="D154" s="316"/>
      <c r="E154" s="313"/>
    </row>
    <row r="155" spans="1:5" hidden="1" x14ac:dyDescent="0.3">
      <c r="A155" s="122">
        <v>44968</v>
      </c>
      <c r="B155" s="126"/>
      <c r="C155" s="127"/>
      <c r="D155" s="126"/>
      <c r="E155" s="127"/>
    </row>
    <row r="156" spans="1:5" hidden="1" x14ac:dyDescent="0.3">
      <c r="A156" s="122">
        <v>44969</v>
      </c>
      <c r="B156" s="126"/>
      <c r="C156" s="127"/>
      <c r="D156" s="319"/>
      <c r="E156" s="128"/>
    </row>
    <row r="157" spans="1:5" hidden="1" x14ac:dyDescent="0.3">
      <c r="A157" s="122">
        <v>44970</v>
      </c>
      <c r="B157" s="126" t="s">
        <v>111</v>
      </c>
      <c r="C157" s="127" t="s">
        <v>112</v>
      </c>
      <c r="D157" s="319"/>
      <c r="E157" s="128"/>
    </row>
    <row r="158" spans="1:5" hidden="1" x14ac:dyDescent="0.3">
      <c r="A158" s="122">
        <v>44971</v>
      </c>
      <c r="B158" s="158" t="s">
        <v>116</v>
      </c>
      <c r="C158" s="145" t="s">
        <v>128</v>
      </c>
      <c r="D158" s="319"/>
      <c r="E158" s="128"/>
    </row>
    <row r="159" spans="1:5" hidden="1" x14ac:dyDescent="0.3">
      <c r="A159" s="122">
        <v>44972</v>
      </c>
      <c r="B159" s="126"/>
      <c r="C159" s="127"/>
      <c r="D159" s="319"/>
      <c r="E159" s="128"/>
    </row>
    <row r="160" spans="1:5" hidden="1" x14ac:dyDescent="0.3">
      <c r="A160" s="122">
        <v>44973</v>
      </c>
      <c r="B160" s="126"/>
      <c r="C160" s="127"/>
      <c r="D160" s="321"/>
      <c r="E160" s="156"/>
    </row>
    <row r="161" spans="1:5" hidden="1" x14ac:dyDescent="0.3">
      <c r="A161" s="122">
        <v>44974</v>
      </c>
      <c r="B161" s="126"/>
      <c r="C161" s="127"/>
      <c r="D161" s="319"/>
      <c r="E161" s="128"/>
    </row>
    <row r="162" spans="1:5" hidden="1" x14ac:dyDescent="0.3">
      <c r="A162" s="122">
        <v>44975</v>
      </c>
      <c r="B162" s="126"/>
      <c r="C162" s="127"/>
      <c r="D162" s="126"/>
      <c r="E162" s="127"/>
    </row>
    <row r="163" spans="1:5" hidden="1" x14ac:dyDescent="0.3">
      <c r="A163" s="122">
        <v>44976</v>
      </c>
      <c r="B163" s="126"/>
      <c r="C163" s="127"/>
      <c r="D163" s="319"/>
      <c r="E163" s="128"/>
    </row>
    <row r="164" spans="1:5" hidden="1" x14ac:dyDescent="0.3">
      <c r="A164" s="122">
        <v>44977</v>
      </c>
      <c r="B164" s="126" t="s">
        <v>111</v>
      </c>
      <c r="C164" s="127" t="s">
        <v>112</v>
      </c>
      <c r="D164" s="319"/>
      <c r="E164" s="128"/>
    </row>
    <row r="165" spans="1:5" hidden="1" x14ac:dyDescent="0.3">
      <c r="A165" s="122">
        <v>44978</v>
      </c>
      <c r="B165" s="142" t="s">
        <v>116</v>
      </c>
      <c r="C165" s="141" t="s">
        <v>129</v>
      </c>
      <c r="D165" s="319"/>
      <c r="E165" s="128"/>
    </row>
    <row r="166" spans="1:5" hidden="1" x14ac:dyDescent="0.3">
      <c r="A166" s="122">
        <v>44979</v>
      </c>
      <c r="B166" s="126"/>
      <c r="C166" s="127"/>
      <c r="D166" s="319"/>
      <c r="E166" s="128"/>
    </row>
    <row r="167" spans="1:5" hidden="1" x14ac:dyDescent="0.3">
      <c r="A167" s="122">
        <v>44980</v>
      </c>
      <c r="B167" s="126"/>
      <c r="C167" s="127"/>
      <c r="D167" s="314"/>
      <c r="E167" s="315"/>
    </row>
    <row r="168" spans="1:5" hidden="1" x14ac:dyDescent="0.3">
      <c r="A168" s="122">
        <v>44981</v>
      </c>
      <c r="B168" s="126"/>
      <c r="C168" s="127"/>
      <c r="D168" s="319"/>
      <c r="E168" s="128"/>
    </row>
    <row r="169" spans="1:5" hidden="1" x14ac:dyDescent="0.3">
      <c r="A169" s="122">
        <v>44982</v>
      </c>
      <c r="B169" s="126"/>
      <c r="C169" s="127"/>
      <c r="D169" s="126"/>
      <c r="E169" s="127"/>
    </row>
    <row r="170" spans="1:5" hidden="1" x14ac:dyDescent="0.3">
      <c r="A170" s="122">
        <v>44983</v>
      </c>
      <c r="B170" s="126"/>
      <c r="C170" s="127"/>
      <c r="D170" s="319"/>
      <c r="E170" s="128"/>
    </row>
    <row r="171" spans="1:5" hidden="1" x14ac:dyDescent="0.3">
      <c r="A171" s="122">
        <v>44984</v>
      </c>
      <c r="B171" s="140" t="s">
        <v>63</v>
      </c>
      <c r="C171" s="141" t="s">
        <v>130</v>
      </c>
      <c r="D171" s="319"/>
      <c r="E171" s="128"/>
    </row>
    <row r="172" spans="1:5" hidden="1" x14ac:dyDescent="0.3">
      <c r="A172" s="122">
        <v>44985</v>
      </c>
      <c r="B172" s="126"/>
      <c r="C172" s="127"/>
      <c r="D172" s="319"/>
      <c r="E172" s="128"/>
    </row>
    <row r="173" spans="1:5" hidden="1" x14ac:dyDescent="0.3">
      <c r="A173" s="122">
        <v>44986</v>
      </c>
      <c r="B173" s="126"/>
      <c r="C173" s="127"/>
      <c r="D173" s="319"/>
      <c r="E173" s="128"/>
    </row>
    <row r="174" spans="1:5" hidden="1" x14ac:dyDescent="0.3">
      <c r="A174" s="122">
        <v>44987</v>
      </c>
      <c r="B174" s="126"/>
      <c r="C174" s="127"/>
      <c r="D174" s="319"/>
      <c r="E174" s="128"/>
    </row>
    <row r="175" spans="1:5" hidden="1" x14ac:dyDescent="0.3">
      <c r="A175" s="122">
        <v>44988</v>
      </c>
      <c r="B175" s="126"/>
      <c r="C175" s="127"/>
      <c r="D175" s="319"/>
      <c r="E175" s="128"/>
    </row>
    <row r="176" spans="1:5" hidden="1" x14ac:dyDescent="0.3">
      <c r="A176" s="122">
        <v>44989</v>
      </c>
      <c r="B176" s="126"/>
      <c r="C176" s="127"/>
      <c r="D176" s="126"/>
      <c r="E176" s="127"/>
    </row>
    <row r="177" spans="1:5" hidden="1" x14ac:dyDescent="0.3">
      <c r="A177" s="122">
        <v>44990</v>
      </c>
      <c r="B177" s="126"/>
      <c r="C177" s="127"/>
      <c r="D177" s="319"/>
      <c r="E177" s="128"/>
    </row>
    <row r="178" spans="1:5" hidden="1" x14ac:dyDescent="0.3">
      <c r="A178" s="122">
        <v>44991</v>
      </c>
      <c r="B178" s="126" t="s">
        <v>111</v>
      </c>
      <c r="C178" s="127" t="s">
        <v>112</v>
      </c>
      <c r="D178" s="319"/>
      <c r="E178" s="128"/>
    </row>
    <row r="179" spans="1:5" x14ac:dyDescent="0.3">
      <c r="A179" s="122">
        <v>44992</v>
      </c>
      <c r="B179" s="126"/>
      <c r="C179" s="127"/>
      <c r="D179" s="316" t="s">
        <v>186</v>
      </c>
      <c r="E179" s="313" t="s">
        <v>187</v>
      </c>
    </row>
    <row r="180" spans="1:5" hidden="1" x14ac:dyDescent="0.3">
      <c r="A180" s="122">
        <v>44993</v>
      </c>
      <c r="B180" s="126"/>
      <c r="C180" s="127"/>
      <c r="D180" s="319"/>
      <c r="E180" s="128"/>
    </row>
    <row r="181" spans="1:5" hidden="1" x14ac:dyDescent="0.3">
      <c r="A181" s="122">
        <v>44994</v>
      </c>
      <c r="B181" s="126"/>
      <c r="C181" s="127"/>
      <c r="D181" s="319"/>
      <c r="E181" s="128"/>
    </row>
    <row r="182" spans="1:5" hidden="1" x14ac:dyDescent="0.3">
      <c r="A182" s="122">
        <v>44995</v>
      </c>
      <c r="B182" s="126"/>
      <c r="C182" s="127"/>
      <c r="D182" s="319"/>
      <c r="E182" s="128"/>
    </row>
    <row r="183" spans="1:5" hidden="1" x14ac:dyDescent="0.3">
      <c r="A183" s="122">
        <v>44996</v>
      </c>
      <c r="B183" s="126"/>
      <c r="C183" s="127"/>
      <c r="D183" s="126"/>
      <c r="E183" s="127"/>
    </row>
    <row r="184" spans="1:5" hidden="1" x14ac:dyDescent="0.3">
      <c r="A184" s="122">
        <v>44997</v>
      </c>
      <c r="B184" s="126"/>
      <c r="C184" s="127"/>
      <c r="D184" s="319"/>
      <c r="E184" s="128"/>
    </row>
    <row r="185" spans="1:5" hidden="1" x14ac:dyDescent="0.3">
      <c r="A185" s="122">
        <v>44998</v>
      </c>
      <c r="B185" s="126" t="s">
        <v>111</v>
      </c>
      <c r="C185" s="127" t="s">
        <v>112</v>
      </c>
      <c r="D185" s="319"/>
      <c r="E185" s="128"/>
    </row>
    <row r="186" spans="1:5" hidden="1" x14ac:dyDescent="0.3">
      <c r="A186" s="122">
        <v>44999</v>
      </c>
      <c r="B186" s="149" t="s">
        <v>116</v>
      </c>
      <c r="C186" s="147" t="s">
        <v>131</v>
      </c>
      <c r="D186" s="319"/>
      <c r="E186" s="128"/>
    </row>
    <row r="187" spans="1:5" hidden="1" x14ac:dyDescent="0.3">
      <c r="A187" s="122">
        <v>45000</v>
      </c>
      <c r="B187" s="126"/>
      <c r="C187" s="127"/>
      <c r="D187" s="319"/>
      <c r="E187" s="128"/>
    </row>
    <row r="188" spans="1:5" x14ac:dyDescent="0.3">
      <c r="A188" s="122">
        <v>45001</v>
      </c>
      <c r="B188" s="126"/>
      <c r="C188" s="127"/>
      <c r="D188" s="308" t="s">
        <v>63</v>
      </c>
      <c r="E188" s="309" t="s">
        <v>188</v>
      </c>
    </row>
    <row r="189" spans="1:5" hidden="1" x14ac:dyDescent="0.3">
      <c r="A189" s="122">
        <v>45002</v>
      </c>
      <c r="B189" s="126"/>
      <c r="C189" s="127"/>
      <c r="D189" s="321"/>
      <c r="E189" s="156"/>
    </row>
    <row r="190" spans="1:5" hidden="1" x14ac:dyDescent="0.3">
      <c r="A190" s="122">
        <v>45003</v>
      </c>
      <c r="B190" s="126"/>
      <c r="C190" s="127"/>
      <c r="D190" s="126"/>
      <c r="E190" s="127"/>
    </row>
    <row r="191" spans="1:5" hidden="1" x14ac:dyDescent="0.3">
      <c r="A191" s="122">
        <v>45004</v>
      </c>
      <c r="B191" s="126"/>
      <c r="C191" s="127"/>
      <c r="D191" s="319"/>
      <c r="E191" s="128"/>
    </row>
    <row r="192" spans="1:5" hidden="1" x14ac:dyDescent="0.3">
      <c r="A192" s="122">
        <v>45005</v>
      </c>
      <c r="B192" s="126" t="s">
        <v>111</v>
      </c>
      <c r="C192" s="127" t="s">
        <v>112</v>
      </c>
      <c r="D192" s="319"/>
      <c r="E192" s="128"/>
    </row>
    <row r="193" spans="1:5" hidden="1" x14ac:dyDescent="0.3">
      <c r="A193" s="122">
        <v>45006</v>
      </c>
      <c r="B193" s="142" t="s">
        <v>116</v>
      </c>
      <c r="C193" s="141" t="s">
        <v>132</v>
      </c>
      <c r="D193" s="319"/>
      <c r="E193" s="128"/>
    </row>
    <row r="194" spans="1:5" hidden="1" x14ac:dyDescent="0.3">
      <c r="A194" s="122">
        <v>45007</v>
      </c>
      <c r="B194" s="126"/>
      <c r="C194" s="127"/>
      <c r="D194" s="319"/>
      <c r="E194" s="128"/>
    </row>
    <row r="195" spans="1:5" hidden="1" x14ac:dyDescent="0.3">
      <c r="A195" s="122">
        <v>45008</v>
      </c>
      <c r="B195" s="126"/>
      <c r="C195" s="127"/>
      <c r="D195" s="319"/>
      <c r="E195" s="128"/>
    </row>
    <row r="196" spans="1:5" x14ac:dyDescent="0.3">
      <c r="A196" s="122">
        <v>45009</v>
      </c>
      <c r="B196" s="126"/>
      <c r="C196" s="127"/>
      <c r="D196" s="129" t="s">
        <v>116</v>
      </c>
      <c r="E196" s="128" t="s">
        <v>189</v>
      </c>
    </row>
    <row r="197" spans="1:5" hidden="1" x14ac:dyDescent="0.3">
      <c r="A197" s="122">
        <v>45010</v>
      </c>
      <c r="B197" s="126"/>
      <c r="C197" s="127"/>
      <c r="D197" s="126"/>
      <c r="E197" s="127"/>
    </row>
    <row r="198" spans="1:5" hidden="1" x14ac:dyDescent="0.3">
      <c r="A198" s="122">
        <v>45011</v>
      </c>
      <c r="B198" s="126"/>
      <c r="C198" s="127"/>
      <c r="D198" s="319"/>
      <c r="E198" s="128"/>
    </row>
    <row r="199" spans="1:5" hidden="1" x14ac:dyDescent="0.3">
      <c r="A199" s="122">
        <v>45012</v>
      </c>
      <c r="B199" s="126" t="s">
        <v>111</v>
      </c>
      <c r="C199" s="127" t="s">
        <v>112</v>
      </c>
      <c r="D199" s="319"/>
      <c r="E199" s="128"/>
    </row>
    <row r="200" spans="1:5" hidden="1" x14ac:dyDescent="0.3">
      <c r="A200" s="122">
        <v>45013</v>
      </c>
      <c r="B200" s="126"/>
      <c r="C200" s="127"/>
      <c r="D200" s="316"/>
      <c r="E200" s="313"/>
    </row>
    <row r="201" spans="1:5" hidden="1" x14ac:dyDescent="0.3">
      <c r="A201" s="122">
        <v>45014</v>
      </c>
      <c r="B201" s="126"/>
      <c r="C201" s="127"/>
      <c r="D201" s="319"/>
      <c r="E201" s="128"/>
    </row>
    <row r="202" spans="1:5" hidden="1" x14ac:dyDescent="0.3">
      <c r="A202" s="122">
        <v>45015</v>
      </c>
      <c r="B202" s="126"/>
      <c r="C202" s="127"/>
      <c r="D202" s="319"/>
      <c r="E202" s="128"/>
    </row>
    <row r="203" spans="1:5" hidden="1" x14ac:dyDescent="0.3">
      <c r="A203" s="122">
        <v>45016</v>
      </c>
      <c r="B203" s="126"/>
      <c r="C203" s="127"/>
      <c r="D203" s="319"/>
      <c r="E203" s="128"/>
    </row>
    <row r="204" spans="1:5" hidden="1" x14ac:dyDescent="0.3">
      <c r="A204" s="122">
        <v>45017</v>
      </c>
      <c r="B204" s="126"/>
      <c r="C204" s="127"/>
      <c r="D204" s="126"/>
      <c r="E204" s="127"/>
    </row>
    <row r="205" spans="1:5" hidden="1" x14ac:dyDescent="0.3">
      <c r="A205" s="122">
        <v>45018</v>
      </c>
      <c r="B205" s="126"/>
      <c r="C205" s="127"/>
      <c r="D205" s="319"/>
      <c r="E205" s="128"/>
    </row>
    <row r="206" spans="1:5" hidden="1" x14ac:dyDescent="0.3">
      <c r="A206" s="122">
        <v>45019</v>
      </c>
      <c r="B206" s="126" t="s">
        <v>111</v>
      </c>
      <c r="C206" s="127" t="s">
        <v>112</v>
      </c>
      <c r="D206" s="319"/>
      <c r="E206" s="128"/>
    </row>
    <row r="207" spans="1:5" hidden="1" x14ac:dyDescent="0.3">
      <c r="A207" s="122">
        <v>45020</v>
      </c>
      <c r="B207" s="126"/>
      <c r="C207" s="127"/>
      <c r="D207" s="319"/>
      <c r="E207" s="128"/>
    </row>
    <row r="208" spans="1:5" hidden="1" x14ac:dyDescent="0.3">
      <c r="A208" s="122">
        <v>45021</v>
      </c>
      <c r="B208" s="126"/>
      <c r="C208" s="127"/>
      <c r="D208" s="319"/>
      <c r="E208" s="128"/>
    </row>
    <row r="209" spans="1:5" hidden="1" x14ac:dyDescent="0.3">
      <c r="A209" s="122">
        <v>45022</v>
      </c>
      <c r="B209" s="126"/>
      <c r="C209" s="127"/>
      <c r="D209" s="319"/>
      <c r="E209" s="128"/>
    </row>
    <row r="210" spans="1:5" hidden="1" x14ac:dyDescent="0.3">
      <c r="A210" s="122">
        <v>45023</v>
      </c>
      <c r="B210" s="126"/>
      <c r="C210" s="127"/>
      <c r="D210" s="319"/>
      <c r="E210" s="128"/>
    </row>
    <row r="211" spans="1:5" hidden="1" x14ac:dyDescent="0.3">
      <c r="A211" s="122">
        <v>45024</v>
      </c>
      <c r="B211" s="126"/>
      <c r="C211" s="127"/>
      <c r="D211" s="126"/>
      <c r="E211" s="127"/>
    </row>
    <row r="212" spans="1:5" hidden="1" x14ac:dyDescent="0.3">
      <c r="A212" s="122">
        <v>45025</v>
      </c>
      <c r="B212" s="126"/>
      <c r="C212" s="127"/>
      <c r="D212" s="319"/>
      <c r="E212" s="128"/>
    </row>
    <row r="213" spans="1:5" hidden="1" x14ac:dyDescent="0.3">
      <c r="A213" s="122">
        <v>45026</v>
      </c>
      <c r="B213" s="126" t="s">
        <v>111</v>
      </c>
      <c r="C213" s="127" t="s">
        <v>112</v>
      </c>
      <c r="D213" s="319"/>
      <c r="E213" s="128"/>
    </row>
    <row r="214" spans="1:5" hidden="1" x14ac:dyDescent="0.3">
      <c r="A214" s="122">
        <v>45027</v>
      </c>
      <c r="B214" s="126"/>
      <c r="C214" s="127"/>
      <c r="D214" s="319"/>
      <c r="E214" s="128"/>
    </row>
    <row r="215" spans="1:5" hidden="1" x14ac:dyDescent="0.3">
      <c r="A215" s="122">
        <v>45028</v>
      </c>
      <c r="B215" s="126"/>
      <c r="C215" s="127"/>
      <c r="D215" s="319"/>
      <c r="E215" s="128"/>
    </row>
    <row r="216" spans="1:5" x14ac:dyDescent="0.3">
      <c r="A216" s="122">
        <v>45029</v>
      </c>
      <c r="B216" s="126"/>
      <c r="C216" s="127"/>
      <c r="D216" s="308" t="s">
        <v>63</v>
      </c>
      <c r="E216" s="309" t="s">
        <v>190</v>
      </c>
    </row>
    <row r="217" spans="1:5" hidden="1" x14ac:dyDescent="0.3">
      <c r="A217" s="122">
        <v>45030</v>
      </c>
      <c r="B217" s="126"/>
      <c r="C217" s="127"/>
      <c r="D217" s="319"/>
      <c r="E217" s="128"/>
    </row>
    <row r="218" spans="1:5" hidden="1" x14ac:dyDescent="0.3">
      <c r="A218" s="122">
        <v>45031</v>
      </c>
      <c r="B218" s="126"/>
      <c r="C218" s="127"/>
      <c r="D218" s="126"/>
      <c r="E218" s="127"/>
    </row>
    <row r="219" spans="1:5" hidden="1" x14ac:dyDescent="0.3">
      <c r="A219" s="122">
        <v>45032</v>
      </c>
      <c r="B219" s="126"/>
      <c r="C219" s="127"/>
      <c r="D219" s="319"/>
      <c r="E219" s="128"/>
    </row>
    <row r="220" spans="1:5" hidden="1" x14ac:dyDescent="0.3">
      <c r="A220" s="122">
        <v>45033</v>
      </c>
      <c r="B220" s="126" t="s">
        <v>111</v>
      </c>
      <c r="C220" s="127" t="s">
        <v>112</v>
      </c>
      <c r="D220" s="319"/>
      <c r="E220" s="128"/>
    </row>
    <row r="221" spans="1:5" x14ac:dyDescent="0.3">
      <c r="A221" s="122">
        <v>45034</v>
      </c>
      <c r="B221" s="142" t="s">
        <v>116</v>
      </c>
      <c r="C221" s="141" t="s">
        <v>133</v>
      </c>
      <c r="D221" s="129" t="s">
        <v>76</v>
      </c>
      <c r="E221" s="128" t="s">
        <v>191</v>
      </c>
    </row>
    <row r="222" spans="1:5" hidden="1" x14ac:dyDescent="0.3">
      <c r="A222" s="122">
        <v>45035</v>
      </c>
      <c r="B222" s="126"/>
      <c r="C222" s="127"/>
      <c r="D222" s="319"/>
      <c r="E222" s="128"/>
    </row>
    <row r="223" spans="1:5" hidden="1" x14ac:dyDescent="0.3">
      <c r="A223" s="122">
        <v>45036</v>
      </c>
      <c r="B223" s="126"/>
      <c r="C223" s="127"/>
      <c r="D223" s="319"/>
      <c r="E223" s="128"/>
    </row>
    <row r="224" spans="1:5" hidden="1" x14ac:dyDescent="0.3">
      <c r="A224" s="122">
        <v>45037</v>
      </c>
      <c r="B224" s="126"/>
      <c r="C224" s="127"/>
      <c r="D224" s="319"/>
      <c r="E224" s="128"/>
    </row>
    <row r="225" spans="1:6" hidden="1" x14ac:dyDescent="0.3">
      <c r="A225" s="122">
        <v>45038</v>
      </c>
      <c r="B225" s="126"/>
      <c r="C225" s="127"/>
      <c r="D225" s="126"/>
      <c r="E225" s="127"/>
    </row>
    <row r="226" spans="1:6" hidden="1" x14ac:dyDescent="0.3">
      <c r="A226" s="122">
        <v>45039</v>
      </c>
      <c r="B226" s="126"/>
      <c r="C226" s="127"/>
      <c r="D226" s="319"/>
      <c r="E226" s="128"/>
    </row>
    <row r="227" spans="1:6" hidden="1" x14ac:dyDescent="0.3">
      <c r="A227" s="122">
        <v>45040</v>
      </c>
      <c r="B227" s="158" t="s">
        <v>76</v>
      </c>
      <c r="C227" s="145" t="s">
        <v>134</v>
      </c>
      <c r="D227" s="319"/>
      <c r="E227" s="128"/>
      <c r="F227" s="103"/>
    </row>
    <row r="228" spans="1:6" hidden="1" x14ac:dyDescent="0.3">
      <c r="A228" s="122">
        <v>45041</v>
      </c>
      <c r="B228" s="126"/>
      <c r="C228" s="127"/>
      <c r="D228" s="321"/>
      <c r="E228" s="156"/>
    </row>
    <row r="229" spans="1:6" hidden="1" x14ac:dyDescent="0.3">
      <c r="A229" s="122">
        <v>45042</v>
      </c>
      <c r="B229" s="126"/>
      <c r="C229" s="127"/>
      <c r="D229" s="319"/>
      <c r="E229" s="128"/>
    </row>
    <row r="230" spans="1:6" hidden="1" x14ac:dyDescent="0.3">
      <c r="A230" s="122">
        <v>45043</v>
      </c>
      <c r="B230" s="126"/>
      <c r="C230" s="127"/>
      <c r="D230" s="319"/>
      <c r="E230" s="128"/>
    </row>
    <row r="231" spans="1:6" hidden="1" x14ac:dyDescent="0.3">
      <c r="A231" s="122">
        <v>45044</v>
      </c>
      <c r="B231" s="126"/>
      <c r="C231" s="127"/>
      <c r="D231" s="319"/>
      <c r="E231" s="128"/>
    </row>
    <row r="232" spans="1:6" hidden="1" x14ac:dyDescent="0.3">
      <c r="A232" s="122">
        <v>45045</v>
      </c>
      <c r="B232" s="126"/>
      <c r="C232" s="127"/>
      <c r="D232" s="126"/>
      <c r="E232" s="127"/>
    </row>
    <row r="233" spans="1:6" hidden="1" x14ac:dyDescent="0.3">
      <c r="A233" s="122">
        <v>45046</v>
      </c>
      <c r="B233" s="126"/>
      <c r="C233" s="127"/>
      <c r="D233" s="319"/>
      <c r="E233" s="128"/>
    </row>
    <row r="234" spans="1:6" hidden="1" x14ac:dyDescent="0.3">
      <c r="A234" s="122">
        <v>45047</v>
      </c>
      <c r="B234" s="126" t="s">
        <v>111</v>
      </c>
      <c r="C234" s="127" t="s">
        <v>112</v>
      </c>
      <c r="D234" s="319"/>
      <c r="E234" s="128"/>
    </row>
    <row r="235" spans="1:6" hidden="1" x14ac:dyDescent="0.3">
      <c r="A235" s="122">
        <v>45048</v>
      </c>
      <c r="B235" s="142" t="s">
        <v>116</v>
      </c>
      <c r="C235" s="141" t="s">
        <v>135</v>
      </c>
      <c r="D235" s="319"/>
      <c r="E235" s="128"/>
    </row>
    <row r="236" spans="1:6" hidden="1" x14ac:dyDescent="0.3">
      <c r="A236" s="122">
        <v>45049</v>
      </c>
      <c r="B236" s="126"/>
      <c r="C236" s="127"/>
      <c r="D236" s="319"/>
      <c r="E236" s="128"/>
    </row>
    <row r="237" spans="1:6" hidden="1" x14ac:dyDescent="0.3">
      <c r="A237" s="122">
        <v>45050</v>
      </c>
      <c r="B237" s="126"/>
      <c r="C237" s="127"/>
      <c r="D237" s="319"/>
      <c r="E237" s="128"/>
    </row>
    <row r="238" spans="1:6" hidden="1" x14ac:dyDescent="0.3">
      <c r="A238" s="122">
        <v>45051</v>
      </c>
      <c r="B238" s="129"/>
      <c r="C238" s="128"/>
      <c r="D238" s="321"/>
      <c r="E238" s="156"/>
    </row>
    <row r="239" spans="1:6" hidden="1" x14ac:dyDescent="0.3">
      <c r="A239" s="122">
        <v>45052</v>
      </c>
      <c r="B239" s="129"/>
      <c r="C239" s="128"/>
      <c r="D239" s="126"/>
      <c r="E239" s="127"/>
    </row>
    <row r="240" spans="1:6" hidden="1" x14ac:dyDescent="0.3">
      <c r="A240" s="122">
        <v>45053</v>
      </c>
      <c r="B240" s="129"/>
      <c r="C240" s="128"/>
      <c r="D240" s="321"/>
      <c r="E240" s="156"/>
    </row>
    <row r="241" spans="1:5" hidden="1" x14ac:dyDescent="0.3">
      <c r="A241" s="122">
        <v>45054</v>
      </c>
      <c r="B241" s="126" t="s">
        <v>111</v>
      </c>
      <c r="C241" s="127" t="s">
        <v>112</v>
      </c>
      <c r="D241" s="319"/>
      <c r="E241" s="128"/>
    </row>
    <row r="242" spans="1:5" hidden="1" x14ac:dyDescent="0.3">
      <c r="A242" s="122">
        <v>45055</v>
      </c>
      <c r="B242" s="142" t="s">
        <v>116</v>
      </c>
      <c r="C242" s="141" t="s">
        <v>136</v>
      </c>
      <c r="D242" s="319"/>
      <c r="E242" s="128"/>
    </row>
    <row r="243" spans="1:5" hidden="1" x14ac:dyDescent="0.3">
      <c r="A243" s="122">
        <v>45056</v>
      </c>
      <c r="B243" s="129"/>
      <c r="C243" s="128"/>
      <c r="D243" s="319"/>
      <c r="E243" s="128"/>
    </row>
    <row r="244" spans="1:5" hidden="1" x14ac:dyDescent="0.3">
      <c r="A244" s="122">
        <v>45057</v>
      </c>
      <c r="B244" s="129"/>
      <c r="C244" s="128"/>
      <c r="D244" s="319"/>
      <c r="E244" s="128"/>
    </row>
    <row r="245" spans="1:5" hidden="1" x14ac:dyDescent="0.3">
      <c r="A245" s="122">
        <v>45058</v>
      </c>
      <c r="B245" s="129"/>
      <c r="C245" s="128"/>
      <c r="D245" s="319"/>
      <c r="E245" s="128"/>
    </row>
    <row r="246" spans="1:5" hidden="1" x14ac:dyDescent="0.3">
      <c r="A246" s="122">
        <v>45059</v>
      </c>
      <c r="B246" s="129"/>
      <c r="C246" s="128"/>
      <c r="D246" s="126"/>
      <c r="E246" s="127"/>
    </row>
    <row r="247" spans="1:5" hidden="1" x14ac:dyDescent="0.3">
      <c r="A247" s="122">
        <v>45060</v>
      </c>
      <c r="B247" s="129"/>
      <c r="C247" s="128"/>
      <c r="D247" s="319"/>
      <c r="E247" s="128"/>
    </row>
    <row r="248" spans="1:5" hidden="1" x14ac:dyDescent="0.3">
      <c r="A248" s="122">
        <v>45061</v>
      </c>
      <c r="B248" s="126" t="s">
        <v>111</v>
      </c>
      <c r="C248" s="127" t="s">
        <v>112</v>
      </c>
      <c r="D248" s="319"/>
      <c r="E248" s="128"/>
    </row>
    <row r="249" spans="1:5" hidden="1" x14ac:dyDescent="0.3">
      <c r="A249" s="122">
        <v>45062</v>
      </c>
      <c r="B249" s="140" t="s">
        <v>137</v>
      </c>
      <c r="C249" s="141" t="s">
        <v>138</v>
      </c>
      <c r="D249" s="321"/>
      <c r="E249" s="156"/>
    </row>
    <row r="250" spans="1:5" hidden="1" x14ac:dyDescent="0.3">
      <c r="A250" s="122">
        <v>45063</v>
      </c>
      <c r="B250" s="129"/>
      <c r="C250" s="128"/>
      <c r="D250" s="319"/>
      <c r="E250" s="128"/>
    </row>
    <row r="251" spans="1:5" x14ac:dyDescent="0.3">
      <c r="A251" s="122">
        <v>45064</v>
      </c>
      <c r="B251" s="129"/>
      <c r="C251" s="128"/>
      <c r="D251" s="129" t="s">
        <v>116</v>
      </c>
      <c r="E251" s="128" t="s">
        <v>192</v>
      </c>
    </row>
    <row r="252" spans="1:5" hidden="1" x14ac:dyDescent="0.3">
      <c r="A252" s="122">
        <v>45065</v>
      </c>
      <c r="B252" s="129"/>
      <c r="C252" s="128"/>
      <c r="D252" s="319"/>
      <c r="E252" s="128"/>
    </row>
    <row r="253" spans="1:5" hidden="1" x14ac:dyDescent="0.3">
      <c r="A253" s="122">
        <v>45066</v>
      </c>
      <c r="B253" s="129"/>
      <c r="C253" s="128"/>
      <c r="D253" s="126"/>
      <c r="E253" s="127"/>
    </row>
    <row r="254" spans="1:5" hidden="1" x14ac:dyDescent="0.3">
      <c r="A254" s="122">
        <v>45067</v>
      </c>
      <c r="B254" s="129"/>
      <c r="C254" s="128"/>
      <c r="D254" s="319"/>
      <c r="E254" s="128"/>
    </row>
    <row r="255" spans="1:5" hidden="1" x14ac:dyDescent="0.3">
      <c r="A255" s="122">
        <v>45068</v>
      </c>
      <c r="B255" s="135"/>
      <c r="C255" s="136"/>
      <c r="D255" s="319"/>
      <c r="E255" s="128"/>
    </row>
    <row r="256" spans="1:5" hidden="1" x14ac:dyDescent="0.3">
      <c r="A256" s="122">
        <v>45069</v>
      </c>
      <c r="B256" s="148" t="s">
        <v>116</v>
      </c>
      <c r="C256" s="143" t="s">
        <v>140</v>
      </c>
      <c r="D256" s="319"/>
      <c r="E256" s="128"/>
    </row>
    <row r="257" spans="1:5" hidden="1" x14ac:dyDescent="0.3">
      <c r="A257" s="122">
        <v>45070</v>
      </c>
      <c r="B257" s="129"/>
      <c r="C257" s="128"/>
      <c r="D257" s="319"/>
      <c r="E257" s="128"/>
    </row>
    <row r="258" spans="1:5" x14ac:dyDescent="0.3">
      <c r="A258" s="122">
        <v>45071</v>
      </c>
      <c r="B258" s="129"/>
      <c r="C258" s="128"/>
      <c r="D258" s="325" t="s">
        <v>63</v>
      </c>
      <c r="E258" s="326" t="s">
        <v>193</v>
      </c>
    </row>
    <row r="259" spans="1:5" hidden="1" x14ac:dyDescent="0.3">
      <c r="A259" s="122">
        <v>45072</v>
      </c>
      <c r="B259" s="129"/>
      <c r="C259" s="128"/>
      <c r="D259" s="319"/>
      <c r="E259" s="128"/>
    </row>
    <row r="260" spans="1:5" ht="15" hidden="1" thickBot="1" x14ac:dyDescent="0.35">
      <c r="A260" s="122">
        <v>45073</v>
      </c>
      <c r="B260" s="130"/>
      <c r="C260" s="131"/>
      <c r="D260" s="323"/>
      <c r="E260" s="324"/>
    </row>
    <row r="261" spans="1:5" hidden="1" x14ac:dyDescent="0.3">
      <c r="A261" s="122">
        <v>44712</v>
      </c>
      <c r="B261" s="132"/>
      <c r="C261" s="132"/>
      <c r="D261" s="133"/>
      <c r="E261" s="132"/>
    </row>
    <row r="262" spans="1:5" hidden="1" x14ac:dyDescent="0.3">
      <c r="A262" s="122">
        <v>44713</v>
      </c>
      <c r="B262" s="105"/>
      <c r="C262" s="105"/>
      <c r="D262" s="134"/>
      <c r="E262" s="105"/>
    </row>
    <row r="263" spans="1:5" hidden="1" x14ac:dyDescent="0.3">
      <c r="A263" s="122">
        <v>44714</v>
      </c>
      <c r="B263" s="105"/>
      <c r="C263" s="105"/>
      <c r="D263" s="134"/>
      <c r="E263" s="105"/>
    </row>
    <row r="264" spans="1:5" hidden="1" x14ac:dyDescent="0.3">
      <c r="A264" s="122">
        <v>44715</v>
      </c>
      <c r="B264" s="105"/>
      <c r="C264" s="105"/>
      <c r="D264" s="134"/>
      <c r="E264" s="105"/>
    </row>
    <row r="265" spans="1:5" hidden="1" x14ac:dyDescent="0.3">
      <c r="A265" s="122">
        <v>44716</v>
      </c>
      <c r="B265" s="105"/>
      <c r="C265" s="105"/>
      <c r="D265" s="134"/>
      <c r="E265" s="105"/>
    </row>
    <row r="266" spans="1:5" hidden="1" x14ac:dyDescent="0.3">
      <c r="A266" s="122">
        <v>44717</v>
      </c>
      <c r="B266" s="105"/>
      <c r="C266" s="105"/>
      <c r="D266" s="134"/>
      <c r="E266" s="105"/>
    </row>
    <row r="267" spans="1:5" hidden="1" x14ac:dyDescent="0.3">
      <c r="A267" s="122">
        <v>44718</v>
      </c>
      <c r="B267" s="105"/>
      <c r="C267" s="105"/>
      <c r="D267" s="134"/>
      <c r="E267" s="105"/>
    </row>
    <row r="268" spans="1:5" hidden="1" x14ac:dyDescent="0.3">
      <c r="A268" s="122">
        <v>44719</v>
      </c>
      <c r="B268" s="105"/>
      <c r="C268" s="105"/>
      <c r="D268" s="134"/>
      <c r="E268" s="105"/>
    </row>
    <row r="269" spans="1:5" hidden="1" x14ac:dyDescent="0.3">
      <c r="A269" s="122">
        <v>44720</v>
      </c>
      <c r="B269" s="105"/>
      <c r="C269" s="105"/>
      <c r="D269" s="134"/>
      <c r="E269" s="105"/>
    </row>
    <row r="270" spans="1:5" hidden="1" x14ac:dyDescent="0.3">
      <c r="A270" s="122">
        <v>44721</v>
      </c>
      <c r="B270" s="105"/>
      <c r="C270" s="105"/>
      <c r="D270" s="134"/>
      <c r="E270" s="105"/>
    </row>
    <row r="271" spans="1:5" hidden="1" x14ac:dyDescent="0.3">
      <c r="A271" s="122">
        <v>44722</v>
      </c>
      <c r="B271" s="105"/>
      <c r="C271" s="105"/>
      <c r="D271" s="134"/>
      <c r="E271" s="105"/>
    </row>
    <row r="272" spans="1:5" hidden="1" x14ac:dyDescent="0.3">
      <c r="A272" s="122">
        <v>44723</v>
      </c>
      <c r="B272" s="105"/>
      <c r="C272" s="105"/>
      <c r="D272" s="134"/>
      <c r="E272" s="105"/>
    </row>
  </sheetData>
  <mergeCells count="2">
    <mergeCell ref="B1:C1"/>
    <mergeCell ref="D1:E1"/>
  </mergeCells>
  <phoneticPr fontId="6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N15"/>
  <sheetViews>
    <sheetView workbookViewId="0">
      <selection activeCell="G9" sqref="G9"/>
    </sheetView>
  </sheetViews>
  <sheetFormatPr baseColWidth="10" defaultColWidth="11.44140625" defaultRowHeight="14.4" x14ac:dyDescent="0.3"/>
  <sheetData>
    <row r="1" spans="1:40" x14ac:dyDescent="0.3">
      <c r="A1" t="s">
        <v>141</v>
      </c>
      <c r="B1" t="s">
        <v>31</v>
      </c>
      <c r="C1" t="s">
        <v>142</v>
      </c>
      <c r="D1">
        <v>123</v>
      </c>
      <c r="E1" t="s">
        <v>143</v>
      </c>
      <c r="F1" t="s">
        <v>144</v>
      </c>
      <c r="G1" t="s">
        <v>100</v>
      </c>
      <c r="H1" t="s">
        <v>29</v>
      </c>
      <c r="I1" t="s">
        <v>145</v>
      </c>
      <c r="J1" t="s">
        <v>100</v>
      </c>
      <c r="K1" t="s">
        <v>100</v>
      </c>
      <c r="L1" t="s">
        <v>100</v>
      </c>
      <c r="M1" t="s">
        <v>100</v>
      </c>
      <c r="N1" t="s">
        <v>146</v>
      </c>
      <c r="O1" t="s">
        <v>147</v>
      </c>
      <c r="P1" t="s">
        <v>100</v>
      </c>
      <c r="Q1">
        <v>0</v>
      </c>
      <c r="R1">
        <v>1</v>
      </c>
      <c r="S1">
        <v>1</v>
      </c>
      <c r="V1">
        <v>1</v>
      </c>
      <c r="W1">
        <v>1</v>
      </c>
      <c r="X1" t="s">
        <v>23</v>
      </c>
      <c r="Y1" t="s">
        <v>46</v>
      </c>
      <c r="Z1">
        <v>3</v>
      </c>
      <c r="AA1" t="s">
        <v>26</v>
      </c>
      <c r="AB1" t="s">
        <v>27</v>
      </c>
      <c r="AC1">
        <v>1</v>
      </c>
      <c r="AD1" t="s">
        <v>36</v>
      </c>
      <c r="AE1" t="s">
        <v>148</v>
      </c>
      <c r="AF1" t="s">
        <v>100</v>
      </c>
      <c r="AG1" t="s">
        <v>100</v>
      </c>
      <c r="AH1" t="s">
        <v>100</v>
      </c>
      <c r="AI1" t="s">
        <v>100</v>
      </c>
      <c r="AM1" t="s">
        <v>100</v>
      </c>
      <c r="AN1" t="s">
        <v>100</v>
      </c>
    </row>
    <row r="3" spans="1:40" x14ac:dyDescent="0.3">
      <c r="D3" s="139" t="s">
        <v>149</v>
      </c>
    </row>
    <row r="4" spans="1:40" x14ac:dyDescent="0.3">
      <c r="D4" s="139" t="s">
        <v>150</v>
      </c>
    </row>
    <row r="5" spans="1:40" x14ac:dyDescent="0.3">
      <c r="D5" s="139"/>
    </row>
    <row r="6" spans="1:40" x14ac:dyDescent="0.3">
      <c r="D6" s="139"/>
    </row>
    <row r="7" spans="1:40" x14ac:dyDescent="0.3">
      <c r="D7" s="139"/>
    </row>
    <row r="8" spans="1:40" x14ac:dyDescent="0.3">
      <c r="D8" s="139"/>
    </row>
    <row r="9" spans="1:40" x14ac:dyDescent="0.3">
      <c r="D9" s="139"/>
    </row>
    <row r="12" spans="1:40" x14ac:dyDescent="0.3">
      <c r="D12" t="s">
        <v>151</v>
      </c>
    </row>
    <row r="15" spans="1:40" x14ac:dyDescent="0.3">
      <c r="D15" t="s">
        <v>152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Calendrier</vt:lpstr>
      <vt:lpstr>Réservations vendredi</vt:lpstr>
      <vt:lpstr>Réservations samedi</vt:lpstr>
      <vt:lpstr>Réservations dimanche</vt:lpstr>
      <vt:lpstr>Weekend</vt:lpstr>
      <vt:lpstr>Bilan réservations</vt:lpstr>
      <vt:lpstr>Calendrier Loisirs</vt:lpstr>
      <vt:lpstr>Feuil1</vt:lpstr>
      <vt:lpstr>Calendrier!Calendrier1</vt:lpstr>
      <vt:lpstr>'Calendrier Loisirs'!Impression_des_titres</vt:lpstr>
      <vt:lpstr>'Réservations dimanche'!Impression_des_titres</vt:lpstr>
      <vt:lpstr>'Réservations samedi'!Impression_des_titres</vt:lpstr>
      <vt:lpstr>'Réservations vendredi'!Impression_des_titres</vt:lpstr>
      <vt:lpstr>Weekend!Impression_des_titres</vt:lpstr>
      <vt:lpstr>'Bilan réservations'!Zone_d_impression</vt:lpstr>
      <vt:lpstr>'Calendrier Loisirs'!Zone_d_impression</vt:lpstr>
      <vt:lpstr>'Réservations dimanche'!Zone_d_impression</vt:lpstr>
      <vt:lpstr>'Réservations samedi'!Zone_d_impression</vt:lpstr>
      <vt:lpstr>'Réservations vendredi'!Zone_d_impression</vt:lpstr>
      <vt:lpstr>Weekend!Zone_d_impression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lorge emile</dc:creator>
  <cp:keywords/>
  <dc:description/>
  <cp:lastModifiedBy>raymond pentier</cp:lastModifiedBy>
  <cp:revision/>
  <cp:lastPrinted>2022-08-15T10:07:41Z</cp:lastPrinted>
  <dcterms:created xsi:type="dcterms:W3CDTF">2021-03-27T10:49:15Z</dcterms:created>
  <dcterms:modified xsi:type="dcterms:W3CDTF">2023-06-06T00:55:37Z</dcterms:modified>
  <cp:category/>
  <cp:contentStatus/>
</cp:coreProperties>
</file>