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sateur\OneDrive\Documents\Formules excel\"/>
    </mc:Choice>
  </mc:AlternateContent>
  <xr:revisionPtr revIDLastSave="0" documentId="13_ncr:1_{F420B05D-DD05-4B05-BCD6-7511FC5B4021}" xr6:coauthVersionLast="47" xr6:coauthVersionMax="47" xr10:uidLastSave="{00000000-0000-0000-0000-000000000000}"/>
  <bookViews>
    <workbookView xWindow="-108" yWindow="-108" windowWidth="23256" windowHeight="14016" xr2:uid="{1A5D3586-C964-46D9-83FA-A39D53BE3A52}"/>
  </bookViews>
  <sheets>
    <sheet name="Feuil1" sheetId="1" r:id="rId1"/>
  </sheets>
  <externalReferences>
    <externalReference r:id="rId2"/>
  </externalReferences>
  <definedNames>
    <definedName name="chambres23">Feuil1!$N$2:$N$4</definedName>
    <definedName name="designation23">Feuil1!$O$1:$Y$1</definedName>
    <definedName name="nombre23">'[1]2023'!$O$5:$Y$5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4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F159" i="1"/>
  <c r="G158" i="1"/>
  <c r="I158" i="1" s="1"/>
  <c r="J158" i="1" s="1"/>
  <c r="G157" i="1"/>
  <c r="I157" i="1" s="1"/>
  <c r="J157" i="1" s="1"/>
  <c r="G156" i="1"/>
  <c r="I156" i="1" s="1"/>
  <c r="J156" i="1" s="1"/>
  <c r="G155" i="1"/>
  <c r="I155" i="1" s="1"/>
  <c r="J155" i="1" s="1"/>
  <c r="G154" i="1"/>
  <c r="I154" i="1" s="1"/>
  <c r="J154" i="1" s="1"/>
  <c r="G153" i="1"/>
  <c r="I153" i="1" s="1"/>
  <c r="J153" i="1" s="1"/>
  <c r="G152" i="1"/>
  <c r="I152" i="1" s="1"/>
  <c r="J152" i="1" s="1"/>
  <c r="G151" i="1"/>
  <c r="I151" i="1" s="1"/>
  <c r="J151" i="1" s="1"/>
  <c r="G150" i="1"/>
  <c r="I150" i="1" s="1"/>
  <c r="J150" i="1" s="1"/>
  <c r="G149" i="1"/>
  <c r="I149" i="1" s="1"/>
  <c r="J149" i="1" s="1"/>
  <c r="G148" i="1"/>
  <c r="I148" i="1" s="1"/>
  <c r="J148" i="1" s="1"/>
  <c r="G147" i="1"/>
  <c r="I147" i="1" s="1"/>
  <c r="J147" i="1" s="1"/>
  <c r="G146" i="1"/>
  <c r="I146" i="1" s="1"/>
  <c r="J146" i="1" s="1"/>
  <c r="G145" i="1"/>
  <c r="I145" i="1" s="1"/>
  <c r="J145" i="1" s="1"/>
  <c r="G144" i="1"/>
  <c r="I144" i="1" s="1"/>
  <c r="J144" i="1" s="1"/>
  <c r="G143" i="1"/>
  <c r="I143" i="1" s="1"/>
  <c r="J143" i="1" s="1"/>
  <c r="G142" i="1"/>
  <c r="I142" i="1" s="1"/>
  <c r="J142" i="1" s="1"/>
  <c r="G141" i="1"/>
  <c r="I141" i="1" s="1"/>
  <c r="J141" i="1" s="1"/>
  <c r="G140" i="1"/>
  <c r="I140" i="1" s="1"/>
  <c r="J140" i="1" s="1"/>
  <c r="G139" i="1"/>
  <c r="I139" i="1" s="1"/>
  <c r="J139" i="1" s="1"/>
  <c r="G138" i="1"/>
  <c r="I138" i="1" s="1"/>
  <c r="J138" i="1" s="1"/>
  <c r="G137" i="1"/>
  <c r="I137" i="1" s="1"/>
  <c r="J137" i="1" s="1"/>
  <c r="G136" i="1"/>
  <c r="I136" i="1" s="1"/>
  <c r="J136" i="1" s="1"/>
  <c r="G135" i="1"/>
  <c r="I135" i="1" s="1"/>
  <c r="J135" i="1" s="1"/>
  <c r="G134" i="1"/>
  <c r="I134" i="1" s="1"/>
  <c r="J134" i="1" s="1"/>
  <c r="G133" i="1"/>
  <c r="I133" i="1" s="1"/>
  <c r="J133" i="1" s="1"/>
  <c r="I132" i="1"/>
  <c r="J132" i="1" s="1"/>
  <c r="G132" i="1"/>
  <c r="G131" i="1"/>
  <c r="I131" i="1" s="1"/>
  <c r="J131" i="1" s="1"/>
  <c r="G130" i="1"/>
  <c r="I130" i="1" s="1"/>
  <c r="J130" i="1" s="1"/>
  <c r="I129" i="1"/>
  <c r="J129" i="1" s="1"/>
  <c r="G129" i="1"/>
  <c r="G128" i="1"/>
  <c r="I128" i="1" s="1"/>
  <c r="J128" i="1" s="1"/>
  <c r="G127" i="1"/>
  <c r="I127" i="1" s="1"/>
  <c r="J127" i="1" s="1"/>
  <c r="G126" i="1"/>
  <c r="I126" i="1" s="1"/>
  <c r="J126" i="1" s="1"/>
  <c r="G125" i="1"/>
  <c r="I125" i="1" s="1"/>
  <c r="J125" i="1" s="1"/>
  <c r="G124" i="1"/>
  <c r="I124" i="1" s="1"/>
  <c r="J124" i="1" s="1"/>
  <c r="G123" i="1"/>
  <c r="I123" i="1" s="1"/>
  <c r="J123" i="1" s="1"/>
  <c r="G122" i="1"/>
  <c r="I122" i="1" s="1"/>
  <c r="J122" i="1" s="1"/>
  <c r="G121" i="1"/>
  <c r="I121" i="1" s="1"/>
  <c r="J121" i="1" s="1"/>
  <c r="G120" i="1"/>
  <c r="I120" i="1" s="1"/>
  <c r="J120" i="1" s="1"/>
  <c r="G119" i="1"/>
  <c r="I119" i="1" s="1"/>
  <c r="J119" i="1" s="1"/>
  <c r="G118" i="1"/>
  <c r="I118" i="1" s="1"/>
  <c r="J118" i="1" s="1"/>
  <c r="G117" i="1"/>
  <c r="I117" i="1" s="1"/>
  <c r="J117" i="1" s="1"/>
  <c r="I116" i="1"/>
  <c r="J116" i="1" s="1"/>
  <c r="G116" i="1"/>
  <c r="G115" i="1"/>
  <c r="I115" i="1" s="1"/>
  <c r="J115" i="1" s="1"/>
  <c r="G114" i="1"/>
  <c r="I114" i="1" s="1"/>
  <c r="J114" i="1" s="1"/>
  <c r="I113" i="1"/>
  <c r="J113" i="1" s="1"/>
  <c r="G113" i="1"/>
  <c r="G112" i="1"/>
  <c r="I112" i="1" s="1"/>
  <c r="J112" i="1" s="1"/>
  <c r="G111" i="1"/>
  <c r="I111" i="1" s="1"/>
  <c r="J111" i="1" s="1"/>
  <c r="G110" i="1"/>
  <c r="I110" i="1" s="1"/>
  <c r="J110" i="1" s="1"/>
  <c r="G109" i="1"/>
  <c r="I109" i="1" s="1"/>
  <c r="J109" i="1" s="1"/>
  <c r="G108" i="1"/>
  <c r="I108" i="1" s="1"/>
  <c r="J108" i="1" s="1"/>
  <c r="G107" i="1"/>
  <c r="I107" i="1" s="1"/>
  <c r="J107" i="1" s="1"/>
  <c r="G106" i="1"/>
  <c r="I106" i="1" s="1"/>
  <c r="J106" i="1" s="1"/>
  <c r="G105" i="1"/>
  <c r="I105" i="1" s="1"/>
  <c r="J105" i="1" s="1"/>
  <c r="G104" i="1"/>
  <c r="I104" i="1" s="1"/>
  <c r="J104" i="1" s="1"/>
  <c r="G103" i="1"/>
  <c r="I103" i="1" s="1"/>
  <c r="J103" i="1" s="1"/>
  <c r="G102" i="1"/>
  <c r="I102" i="1" s="1"/>
  <c r="J102" i="1" s="1"/>
  <c r="G101" i="1"/>
  <c r="I101" i="1" s="1"/>
  <c r="J101" i="1" s="1"/>
  <c r="I100" i="1"/>
  <c r="J100" i="1" s="1"/>
  <c r="G100" i="1"/>
  <c r="G99" i="1"/>
  <c r="I99" i="1" s="1"/>
  <c r="J99" i="1" s="1"/>
  <c r="G98" i="1"/>
  <c r="I98" i="1" s="1"/>
  <c r="J98" i="1" s="1"/>
  <c r="I97" i="1"/>
  <c r="J97" i="1" s="1"/>
  <c r="G97" i="1"/>
  <c r="G96" i="1"/>
  <c r="I96" i="1" s="1"/>
  <c r="J96" i="1" s="1"/>
  <c r="G95" i="1"/>
  <c r="I95" i="1" s="1"/>
  <c r="J95" i="1" s="1"/>
  <c r="G94" i="1"/>
  <c r="I94" i="1" s="1"/>
  <c r="J94" i="1" s="1"/>
  <c r="G93" i="1"/>
  <c r="I93" i="1" s="1"/>
  <c r="J93" i="1" s="1"/>
  <c r="G92" i="1"/>
  <c r="I92" i="1" s="1"/>
  <c r="J92" i="1" s="1"/>
  <c r="G91" i="1"/>
  <c r="I91" i="1" s="1"/>
  <c r="J91" i="1" s="1"/>
  <c r="G90" i="1"/>
  <c r="I90" i="1" s="1"/>
  <c r="J90" i="1" s="1"/>
  <c r="G89" i="1"/>
  <c r="I89" i="1" s="1"/>
  <c r="J89" i="1" s="1"/>
  <c r="G88" i="1"/>
  <c r="I88" i="1" s="1"/>
  <c r="J88" i="1" s="1"/>
  <c r="I87" i="1"/>
  <c r="J87" i="1" s="1"/>
  <c r="G87" i="1"/>
  <c r="G86" i="1"/>
  <c r="I86" i="1" s="1"/>
  <c r="J86" i="1" s="1"/>
  <c r="G85" i="1"/>
  <c r="I85" i="1" s="1"/>
  <c r="J85" i="1" s="1"/>
  <c r="G84" i="1"/>
  <c r="I84" i="1" s="1"/>
  <c r="J84" i="1" s="1"/>
  <c r="G83" i="1"/>
  <c r="I83" i="1" s="1"/>
  <c r="J83" i="1" s="1"/>
  <c r="G82" i="1"/>
  <c r="I82" i="1" s="1"/>
  <c r="J82" i="1" s="1"/>
  <c r="I81" i="1"/>
  <c r="J81" i="1" s="1"/>
  <c r="G81" i="1"/>
  <c r="G80" i="1"/>
  <c r="I80" i="1" s="1"/>
  <c r="J80" i="1" s="1"/>
  <c r="I79" i="1"/>
  <c r="J79" i="1" s="1"/>
  <c r="G79" i="1"/>
  <c r="G78" i="1"/>
  <c r="I78" i="1" s="1"/>
  <c r="J78" i="1" s="1"/>
  <c r="G77" i="1"/>
  <c r="I77" i="1" s="1"/>
  <c r="J77" i="1" s="1"/>
  <c r="G76" i="1"/>
  <c r="I76" i="1" s="1"/>
  <c r="J76" i="1" s="1"/>
  <c r="G75" i="1"/>
  <c r="I75" i="1" s="1"/>
  <c r="J75" i="1" s="1"/>
  <c r="G74" i="1"/>
  <c r="I74" i="1" s="1"/>
  <c r="J74" i="1" s="1"/>
  <c r="G73" i="1"/>
  <c r="I73" i="1" s="1"/>
  <c r="J73" i="1" s="1"/>
  <c r="G72" i="1"/>
  <c r="I72" i="1" s="1"/>
  <c r="J72" i="1" s="1"/>
  <c r="I71" i="1"/>
  <c r="J71" i="1" s="1"/>
  <c r="G71" i="1"/>
  <c r="G70" i="1"/>
  <c r="I70" i="1" s="1"/>
  <c r="J70" i="1" s="1"/>
  <c r="G69" i="1"/>
  <c r="I69" i="1" s="1"/>
  <c r="J69" i="1" s="1"/>
  <c r="G68" i="1"/>
  <c r="I68" i="1" s="1"/>
  <c r="J68" i="1" s="1"/>
  <c r="G67" i="1"/>
  <c r="I67" i="1" s="1"/>
  <c r="J67" i="1" s="1"/>
  <c r="G66" i="1"/>
  <c r="I66" i="1" s="1"/>
  <c r="J66" i="1" s="1"/>
  <c r="I65" i="1"/>
  <c r="J65" i="1" s="1"/>
  <c r="G65" i="1"/>
  <c r="G64" i="1"/>
  <c r="I64" i="1" s="1"/>
  <c r="J64" i="1" s="1"/>
  <c r="I63" i="1"/>
  <c r="J63" i="1" s="1"/>
  <c r="G63" i="1"/>
  <c r="G62" i="1"/>
  <c r="I62" i="1" s="1"/>
  <c r="J62" i="1" s="1"/>
  <c r="G61" i="1"/>
  <c r="I61" i="1" s="1"/>
  <c r="J61" i="1" s="1"/>
  <c r="G60" i="1"/>
  <c r="I60" i="1" s="1"/>
  <c r="J60" i="1" s="1"/>
  <c r="G59" i="1"/>
  <c r="I59" i="1" s="1"/>
  <c r="J59" i="1" s="1"/>
  <c r="G58" i="1"/>
  <c r="I58" i="1" s="1"/>
  <c r="J58" i="1" s="1"/>
  <c r="G57" i="1"/>
  <c r="I57" i="1" s="1"/>
  <c r="J57" i="1" s="1"/>
  <c r="G56" i="1"/>
  <c r="I56" i="1" s="1"/>
  <c r="J56" i="1" s="1"/>
  <c r="I55" i="1"/>
  <c r="J55" i="1" s="1"/>
  <c r="G55" i="1"/>
  <c r="G54" i="1"/>
  <c r="I54" i="1" s="1"/>
  <c r="J54" i="1" s="1"/>
  <c r="G53" i="1"/>
  <c r="I53" i="1" s="1"/>
  <c r="J53" i="1" s="1"/>
  <c r="G52" i="1"/>
  <c r="I52" i="1" s="1"/>
  <c r="J52" i="1" s="1"/>
  <c r="G51" i="1"/>
  <c r="I51" i="1" s="1"/>
  <c r="J51" i="1" s="1"/>
  <c r="G50" i="1"/>
  <c r="I50" i="1" s="1"/>
  <c r="J50" i="1" s="1"/>
  <c r="I49" i="1"/>
  <c r="J49" i="1" s="1"/>
  <c r="G49" i="1"/>
  <c r="G48" i="1"/>
  <c r="I48" i="1" s="1"/>
  <c r="J48" i="1" s="1"/>
  <c r="I47" i="1"/>
  <c r="J47" i="1" s="1"/>
  <c r="G47" i="1"/>
  <c r="G46" i="1"/>
  <c r="I46" i="1" s="1"/>
  <c r="J46" i="1" s="1"/>
  <c r="G45" i="1"/>
  <c r="I45" i="1" s="1"/>
  <c r="J45" i="1" s="1"/>
  <c r="G44" i="1"/>
  <c r="I44" i="1" s="1"/>
  <c r="J44" i="1" s="1"/>
  <c r="G43" i="1"/>
  <c r="I43" i="1" s="1"/>
  <c r="J43" i="1" s="1"/>
  <c r="G42" i="1"/>
  <c r="I42" i="1" s="1"/>
  <c r="J42" i="1" s="1"/>
  <c r="G41" i="1"/>
  <c r="I41" i="1" s="1"/>
  <c r="J41" i="1" s="1"/>
  <c r="G40" i="1"/>
  <c r="I40" i="1" s="1"/>
  <c r="J40" i="1" s="1"/>
  <c r="I39" i="1"/>
  <c r="J39" i="1" s="1"/>
  <c r="G39" i="1"/>
  <c r="G38" i="1"/>
  <c r="I38" i="1" s="1"/>
  <c r="J38" i="1" s="1"/>
  <c r="G37" i="1"/>
  <c r="I37" i="1" s="1"/>
  <c r="J37" i="1" s="1"/>
  <c r="G36" i="1"/>
  <c r="I36" i="1" s="1"/>
  <c r="J36" i="1" s="1"/>
  <c r="G35" i="1"/>
  <c r="I35" i="1" s="1"/>
  <c r="J35" i="1" s="1"/>
  <c r="G34" i="1"/>
  <c r="I34" i="1" s="1"/>
  <c r="J34" i="1" s="1"/>
  <c r="I33" i="1"/>
  <c r="J33" i="1" s="1"/>
  <c r="G33" i="1"/>
  <c r="G32" i="1"/>
  <c r="I32" i="1" s="1"/>
  <c r="J32" i="1" s="1"/>
  <c r="I31" i="1"/>
  <c r="J31" i="1" s="1"/>
  <c r="G31" i="1"/>
  <c r="G30" i="1"/>
  <c r="I30" i="1" s="1"/>
  <c r="J30" i="1" s="1"/>
  <c r="G29" i="1"/>
  <c r="I29" i="1" s="1"/>
  <c r="J29" i="1" s="1"/>
  <c r="G28" i="1"/>
  <c r="I28" i="1" s="1"/>
  <c r="J28" i="1" s="1"/>
  <c r="G27" i="1"/>
  <c r="I27" i="1" s="1"/>
  <c r="J27" i="1" s="1"/>
  <c r="G26" i="1"/>
  <c r="I26" i="1" s="1"/>
  <c r="J26" i="1" s="1"/>
  <c r="G25" i="1"/>
  <c r="I25" i="1" s="1"/>
  <c r="J25" i="1" s="1"/>
  <c r="G24" i="1"/>
  <c r="I24" i="1" s="1"/>
  <c r="J24" i="1" s="1"/>
  <c r="I23" i="1"/>
  <c r="J23" i="1" s="1"/>
  <c r="G23" i="1"/>
  <c r="G22" i="1"/>
  <c r="I22" i="1" s="1"/>
  <c r="J22" i="1" s="1"/>
  <c r="G21" i="1"/>
  <c r="I21" i="1" s="1"/>
  <c r="J21" i="1" s="1"/>
  <c r="G20" i="1"/>
  <c r="I20" i="1" s="1"/>
  <c r="J20" i="1" s="1"/>
  <c r="G19" i="1"/>
  <c r="I19" i="1" s="1"/>
  <c r="J19" i="1" s="1"/>
  <c r="G18" i="1"/>
  <c r="I18" i="1" s="1"/>
  <c r="J18" i="1" s="1"/>
  <c r="I17" i="1"/>
  <c r="J17" i="1" s="1"/>
  <c r="G17" i="1"/>
  <c r="G16" i="1"/>
  <c r="I16" i="1" s="1"/>
  <c r="J16" i="1" s="1"/>
  <c r="I15" i="1"/>
  <c r="J15" i="1" s="1"/>
  <c r="G15" i="1"/>
  <c r="G14" i="1"/>
  <c r="I14" i="1" s="1"/>
  <c r="J14" i="1" s="1"/>
  <c r="G13" i="1"/>
  <c r="I13" i="1" s="1"/>
  <c r="J13" i="1" s="1"/>
  <c r="G12" i="1"/>
  <c r="I12" i="1" s="1"/>
  <c r="J12" i="1" s="1"/>
  <c r="G11" i="1"/>
  <c r="I11" i="1" s="1"/>
  <c r="J11" i="1" s="1"/>
  <c r="G10" i="1"/>
  <c r="I10" i="1" s="1"/>
  <c r="J10" i="1" s="1"/>
  <c r="G9" i="1"/>
  <c r="I9" i="1" s="1"/>
  <c r="J9" i="1" s="1"/>
  <c r="G8" i="1"/>
  <c r="I8" i="1" s="1"/>
  <c r="J8" i="1" s="1"/>
  <c r="I7" i="1"/>
  <c r="J7" i="1" s="1"/>
  <c r="G7" i="1"/>
  <c r="G6" i="1"/>
  <c r="I6" i="1" s="1"/>
  <c r="J6" i="1" s="1"/>
  <c r="G5" i="1"/>
  <c r="I5" i="1" s="1"/>
  <c r="J5" i="1" s="1"/>
  <c r="G4" i="1"/>
  <c r="I4" i="1" s="1"/>
  <c r="I159" i="1" l="1"/>
  <c r="J4" i="1"/>
  <c r="G159" i="1"/>
  <c r="J159" i="1" l="1"/>
  <c r="L159" i="1" s="1"/>
  <c r="J161" i="1"/>
  <c r="K161" i="1" s="1"/>
  <c r="Z161" i="1" s="1"/>
  <c r="J169" i="1"/>
  <c r="K169" i="1" s="1"/>
  <c r="Z169" i="1" s="1"/>
  <c r="J168" i="1"/>
  <c r="K168" i="1" s="1"/>
  <c r="Z168" i="1" s="1"/>
  <c r="J164" i="1"/>
  <c r="K164" i="1" s="1"/>
  <c r="Z164" i="1" s="1"/>
  <c r="J163" i="1"/>
  <c r="K163" i="1" s="1"/>
  <c r="Z163" i="1" s="1"/>
  <c r="J162" i="1"/>
  <c r="K162" i="1" s="1"/>
  <c r="Z162" i="1" s="1"/>
  <c r="J171" i="1"/>
  <c r="K171" i="1" s="1"/>
  <c r="Z171" i="1" s="1"/>
  <c r="J165" i="1"/>
  <c r="K165" i="1" s="1"/>
  <c r="Z165" i="1" s="1"/>
  <c r="J160" i="1"/>
  <c r="K160" i="1" s="1"/>
  <c r="Z160" i="1" s="1"/>
  <c r="J167" i="1"/>
  <c r="K167" i="1" s="1"/>
  <c r="Z167" i="1" s="1"/>
  <c r="J170" i="1"/>
  <c r="K170" i="1" s="1"/>
  <c r="Z170" i="1" s="1"/>
  <c r="J166" i="1"/>
  <c r="K166" i="1" s="1"/>
  <c r="Z166" i="1" s="1"/>
  <c r="Z159" i="1" l="1"/>
</calcChain>
</file>

<file path=xl/sharedStrings.xml><?xml version="1.0" encoding="utf-8"?>
<sst xmlns="http://schemas.openxmlformats.org/spreadsheetml/2006/main" count="186" uniqueCount="82">
  <si>
    <t>BOOKING</t>
  </si>
  <si>
    <t>1P</t>
  </si>
  <si>
    <t>2P (2 adultes)</t>
  </si>
  <si>
    <t>3P(2 adutes + 1 enfant lit d'appoint ou 3 Adultes lit d'appoint)</t>
  </si>
  <si>
    <t>4P(2 adultes+ 2lits d'appoints</t>
  </si>
  <si>
    <t>1A+1E lit de bebe</t>
  </si>
  <si>
    <t>1A+1E  lit d'appoint</t>
  </si>
  <si>
    <t>2A+1E  lit de bebe</t>
  </si>
  <si>
    <t>2A+2E 1 lit de bebe + 1lit d'appoint</t>
  </si>
  <si>
    <t>2A+2E  2 lits de bebe</t>
  </si>
  <si>
    <t>2A+1E lit d'appoint</t>
  </si>
  <si>
    <t>Nom</t>
  </si>
  <si>
    <t>Dates</t>
  </si>
  <si>
    <t>Réf: personnes</t>
  </si>
  <si>
    <t>Nbre de personnes</t>
  </si>
  <si>
    <t>Nbre de NUITEES</t>
  </si>
  <si>
    <t>Chambre</t>
  </si>
  <si>
    <t>REMUNERATION</t>
  </si>
  <si>
    <t>DATE MAXI VIREMENT</t>
  </si>
  <si>
    <t>Zen</t>
  </si>
  <si>
    <t>Arrivée</t>
  </si>
  <si>
    <t>Départ</t>
  </si>
  <si>
    <t>Papillon</t>
  </si>
  <si>
    <t>BARBOT Alexandre</t>
  </si>
  <si>
    <t>New-York</t>
  </si>
  <si>
    <t>MUNZ Monika</t>
  </si>
  <si>
    <t>ANIBARRO Borja</t>
  </si>
  <si>
    <t>VAUVILLIERS Daniel</t>
  </si>
  <si>
    <t>SMITH paul</t>
  </si>
  <si>
    <t>BARCO MONTERO Jose Juan</t>
  </si>
  <si>
    <t>MENDELOVICI laurent</t>
  </si>
  <si>
    <t>LARROQUE Catherine</t>
  </si>
  <si>
    <t>ALPHONSO José</t>
  </si>
  <si>
    <t>DIGUE Marie-Catherine</t>
  </si>
  <si>
    <t>GUILLOZ Anne-Marie</t>
  </si>
  <si>
    <t>COUCHOT Stephane</t>
  </si>
  <si>
    <t>TAIS Cinzia</t>
  </si>
  <si>
    <t>AZOUGALHI Marie-Laure</t>
  </si>
  <si>
    <t>JOYCE alan</t>
  </si>
  <si>
    <t>MONFRAY carla</t>
  </si>
  <si>
    <t>FONTAINE Alain Daniel</t>
  </si>
  <si>
    <t>PHILIPPART Julie</t>
  </si>
  <si>
    <t>POLLET Bernard</t>
  </si>
  <si>
    <t>FRILAY Pierre-Laurent</t>
  </si>
  <si>
    <t>ARCOS François</t>
  </si>
  <si>
    <t>MILITO Soraya</t>
  </si>
  <si>
    <t>GABINUS Emma</t>
  </si>
  <si>
    <t>FLEURY Magali</t>
  </si>
  <si>
    <t>HENAO Carlos</t>
  </si>
  <si>
    <t>WHIFFEN Ian</t>
  </si>
  <si>
    <t>MUNOZ TAZUECO Sara</t>
  </si>
  <si>
    <t>JPS ECO</t>
  </si>
  <si>
    <t>KAS Lopez</t>
  </si>
  <si>
    <t>BARSE Danielle</t>
  </si>
  <si>
    <t>LOVELL Andrew</t>
  </si>
  <si>
    <t>TAVARES Miguel De Jesus</t>
  </si>
  <si>
    <t>GARIN Anne</t>
  </si>
  <si>
    <t>LEMARCHAND Julien</t>
  </si>
  <si>
    <t>PELLIZZARI Alberto</t>
  </si>
  <si>
    <t>PRADIER Philippe</t>
  </si>
  <si>
    <t>NERGUARARIAN Karine</t>
  </si>
  <si>
    <t>LABORDE CASTEROT Jacques</t>
  </si>
  <si>
    <t>NEUZILLET Stephane</t>
  </si>
  <si>
    <t>LAGARDE Jean-Marie</t>
  </si>
  <si>
    <t>TARDIVA Marzia</t>
  </si>
  <si>
    <t>LEPARC Olivier</t>
  </si>
  <si>
    <t>GALVAGNE Benjamin</t>
  </si>
  <si>
    <t>Commission</t>
  </si>
  <si>
    <t>TOTAUX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</si>
  <si>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</si>
  <si>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</si>
  <si>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</si>
  <si>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</si>
  <si>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</si>
  <si>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</si>
  <si>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</si>
  <si>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</si>
  <si>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</si>
  <si>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</si>
  <si>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</si>
  <si>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</si>
  <si>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Prix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</si>
</sst>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yy;;"/>
    <numFmt numFmtId="166" formatCode="#,##0.0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FF0000"/>
      <name val="Macao"/>
    </font>
    <font>
      <sz val="8"/>
      <color rgb="FFFF0000"/>
      <name val="Calibri"/>
      <family val="2"/>
      <scheme val="minor"/>
    </font>
    <font>
      <b/>
      <sz val="11"/>
      <color theme="1"/>
      <name val="Macao"/>
    </font>
    <font>
      <sz val="11"/>
      <color theme="1"/>
      <name val="Macao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ommercialScriptTwo"/>
    </font>
    <font>
      <b/>
      <sz val="12"/>
      <color rgb="FFFF0000"/>
      <name val="Calibri"/>
      <family val="2"/>
      <scheme val="minor"/>
    </font>
    <font>
      <b/>
      <i/>
      <sz val="11"/>
      <color rgb="FF3366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"/>
      <color theme="1"/>
      <name val="Macao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Macao"/>
    </font>
  </fonts>
  <fills count="1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theme="5"/>
      </left>
      <right/>
      <top style="thick">
        <color theme="5"/>
      </top>
      <bottom style="thick">
        <color rgb="FF0070C0"/>
      </bottom>
      <diagonal/>
    </border>
    <border>
      <left/>
      <right/>
      <top style="thick">
        <color theme="5"/>
      </top>
      <bottom style="thick">
        <color rgb="FF0070C0"/>
      </bottom>
      <diagonal/>
    </border>
    <border>
      <left/>
      <right style="thick">
        <color theme="5"/>
      </right>
      <top style="thick">
        <color theme="5"/>
      </top>
      <bottom style="thick">
        <color rgb="FF0070C0"/>
      </bottom>
      <diagonal/>
    </border>
    <border>
      <left style="thick">
        <color theme="5"/>
      </left>
      <right style="thin">
        <color rgb="FF00B0F0"/>
      </right>
      <top style="thick">
        <color rgb="FF0070C0"/>
      </top>
      <bottom style="thin">
        <color rgb="FF00B0F0"/>
      </bottom>
      <diagonal/>
    </border>
    <border>
      <left style="thin">
        <color rgb="FF00B0F0"/>
      </left>
      <right/>
      <top style="thick">
        <color rgb="FF0070C0"/>
      </top>
      <bottom style="thin">
        <color rgb="FF00B0F0"/>
      </bottom>
      <diagonal/>
    </border>
    <border>
      <left/>
      <right style="thin">
        <color rgb="FF00B0F0"/>
      </right>
      <top style="thick">
        <color rgb="FF0070C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70C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70C0"/>
      </top>
      <bottom/>
      <diagonal/>
    </border>
    <border>
      <left style="thin">
        <color rgb="FF00B0F0"/>
      </left>
      <right style="thick">
        <color theme="5"/>
      </right>
      <top style="thick">
        <color rgb="FF0070C0"/>
      </top>
      <bottom/>
      <diagonal/>
    </border>
    <border>
      <left style="thick">
        <color theme="5"/>
      </left>
      <right style="thin">
        <color rgb="FF00B0F0"/>
      </right>
      <top style="thin">
        <color rgb="FF00B0F0"/>
      </top>
      <bottom style="thick">
        <color rgb="FF0070C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70C0"/>
      </bottom>
      <diagonal/>
    </border>
    <border>
      <left style="thin">
        <color rgb="FF00B0F0"/>
      </left>
      <right style="thin">
        <color rgb="FF00B0F0"/>
      </right>
      <top/>
      <bottom style="thick">
        <color rgb="FF0070C0"/>
      </bottom>
      <diagonal/>
    </border>
    <border>
      <left style="thin">
        <color rgb="FF00B0F0"/>
      </left>
      <right style="thick">
        <color theme="5"/>
      </right>
      <top/>
      <bottom style="thick">
        <color rgb="FF0070C0"/>
      </bottom>
      <diagonal/>
    </border>
    <border>
      <left style="thick">
        <color theme="5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theme="5"/>
      </right>
      <top/>
      <bottom style="thin">
        <color rgb="FF00B0F0"/>
      </bottom>
      <diagonal/>
    </border>
    <border>
      <left style="thick">
        <color theme="5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theme="5"/>
      </left>
      <right style="thin">
        <color rgb="FF00B0F0"/>
      </right>
      <top style="thin">
        <color rgb="FF00B0F0"/>
      </top>
      <bottom style="thick">
        <color theme="5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/>
    <xf numFmtId="0" fontId="1" fillId="0" borderId="14" xfId="0" applyFont="1" applyBorder="1" applyAlignment="1" applyProtection="1">
      <alignment horizontal="center"/>
      <protection locked="0"/>
    </xf>
    <xf numFmtId="165" fontId="1" fillId="0" borderId="15" xfId="0" applyNumberFormat="1" applyFont="1" applyBorder="1" applyAlignment="1" applyProtection="1">
      <alignment horizontal="center" vertical="center"/>
      <protection locked="0"/>
    </xf>
    <xf numFmtId="14" fontId="1" fillId="0" borderId="16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164" fontId="1" fillId="0" borderId="15" xfId="0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4" fillId="0" borderId="0" xfId="0" applyFont="1"/>
    <xf numFmtId="14" fontId="1" fillId="0" borderId="17" xfId="0" applyNumberFormat="1" applyFont="1" applyBorder="1" applyAlignment="1" applyProtection="1">
      <alignment horizontal="center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165" fontId="1" fillId="0" borderId="21" xfId="0" applyNumberFormat="1" applyFont="1" applyBorder="1" applyAlignment="1" applyProtection="1">
      <alignment horizontal="center" vertical="center"/>
      <protection locked="0"/>
    </xf>
    <xf numFmtId="14" fontId="1" fillId="0" borderId="21" xfId="0" applyNumberFormat="1" applyFont="1" applyBorder="1" applyAlignment="1" applyProtection="1">
      <alignment horizontal="center"/>
      <protection locked="0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9" fillId="0" borderId="0" xfId="0" applyFont="1" applyAlignment="1">
      <alignment vertical="center" wrapText="1"/>
    </xf>
    <xf numFmtId="0" fontId="18" fillId="5" borderId="24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/>
    </xf>
    <xf numFmtId="0" fontId="18" fillId="7" borderId="24" xfId="0" applyFont="1" applyFill="1" applyBorder="1" applyAlignment="1">
      <alignment horizontal="center"/>
    </xf>
    <xf numFmtId="0" fontId="18" fillId="8" borderId="24" xfId="0" applyFont="1" applyFill="1" applyBorder="1" applyAlignment="1">
      <alignment horizontal="center"/>
    </xf>
    <xf numFmtId="0" fontId="18" fillId="9" borderId="24" xfId="0" applyFont="1" applyFill="1" applyBorder="1" applyAlignment="1">
      <alignment horizontal="center"/>
    </xf>
    <xf numFmtId="0" fontId="18" fillId="10" borderId="24" xfId="0" applyFont="1" applyFill="1" applyBorder="1" applyAlignment="1">
      <alignment horizontal="center"/>
    </xf>
    <xf numFmtId="0" fontId="18" fillId="11" borderId="24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18" fillId="14" borderId="24" xfId="0" applyFont="1" applyFill="1" applyBorder="1" applyAlignment="1">
      <alignment horizontal="center"/>
    </xf>
    <xf numFmtId="0" fontId="18" fillId="15" borderId="24" xfId="0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center" wrapText="1"/>
    </xf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14" fontId="1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11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1"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EAEAEA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3366FF"/>
      </font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EAEAEA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3366FF"/>
      </font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</font>
      <fill>
        <patternFill>
          <bgColor rgb="FFEAEAEA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 val="0"/>
        <i val="0"/>
      </font>
      <fill>
        <patternFill patternType="lightTrellis">
          <bgColor theme="0" tint="-0.34998626667073579"/>
        </patternFill>
      </fill>
    </dxf>
    <dxf>
      <font>
        <b/>
        <i val="0"/>
        <color theme="5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CC6600"/>
        </patternFill>
      </fill>
    </dxf>
    <dxf>
      <font>
        <b/>
        <i val="0"/>
        <color auto="1"/>
      </font>
      <fill>
        <patternFill>
          <bgColor rgb="FFFF66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EAEAEA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33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AppData\Local\Packages\Microsoft.Office.OneNote_8wekyb3d8bbwe\LocalState\EmbeddedFileFolder\0-2\BOOKING%20Suivi%201.xlsm" TargetMode="External"/><Relationship Id="rId1" Type="http://schemas.openxmlformats.org/officeDocument/2006/relationships/externalLinkPath" Target="file:///C:\Users\Utilisateur\AppData\Local\Packages\Microsoft.Office.OneNote_8wekyb3d8bbwe\LocalState\EmbeddedFileFolder\0-2\BOOKING%20Suivi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Feuil1"/>
    </sheetNames>
    <sheetDataSet>
      <sheetData sheetId="0"/>
      <sheetData sheetId="1"/>
      <sheetData sheetId="2"/>
      <sheetData sheetId="3"/>
      <sheetData sheetId="4"/>
      <sheetData sheetId="5">
        <row r="5">
          <cell r="O5">
            <v>1</v>
          </cell>
          <cell r="P5">
            <v>2</v>
          </cell>
          <cell r="Q5">
            <v>3</v>
          </cell>
          <cell r="R5">
            <v>4</v>
          </cell>
          <cell r="S5">
            <v>2</v>
          </cell>
          <cell r="T5">
            <v>2</v>
          </cell>
          <cell r="U5">
            <v>3</v>
          </cell>
          <cell r="V5">
            <v>4</v>
          </cell>
          <cell r="W5">
            <v>4</v>
          </cell>
          <cell r="X5">
            <v>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CCC7-3C75-4C0F-8FA1-20E008D21A78}">
  <dimension ref="A1:Z175"/>
  <sheetViews>
    <sheetView tabSelected="1" topLeftCell="A37" workbookViewId="0">
      <selection activeCell="K53" sqref="K53"/>
    </sheetView>
  </sheetViews>
  <sheetFormatPr baseColWidth="10" defaultRowHeight="14.4"/>
  <cols>
    <col min="1" max="1" width="14.5546875" customWidth="1"/>
    <col min="2" max="2" width="32.33203125" customWidth="1"/>
    <col min="3" max="4" width="12.6640625" customWidth="1"/>
    <col min="5" max="5" width="43" customWidth="1"/>
    <col min="6" max="6" width="11.109375" customWidth="1"/>
    <col min="7" max="7" width="10.6640625" customWidth="1"/>
    <col min="8" max="9" width="12.6640625" customWidth="1"/>
    <col min="10" max="10" width="17.44140625" customWidth="1"/>
    <col min="11" max="11" width="12.6640625" customWidth="1"/>
    <col min="12" max="25" width="11.5546875" hidden="1" customWidth="1"/>
  </cols>
  <sheetData>
    <row r="1" spans="1:25" ht="52.2" hidden="1" thickTop="1" thickBot="1">
      <c r="A1" s="1"/>
      <c r="B1" s="62" t="s">
        <v>0</v>
      </c>
      <c r="C1" s="63"/>
      <c r="D1" s="63"/>
      <c r="E1" s="63"/>
      <c r="F1" s="63"/>
      <c r="G1" s="63"/>
      <c r="H1" s="63"/>
      <c r="I1" s="63"/>
      <c r="J1" s="63"/>
      <c r="K1" s="64"/>
      <c r="L1" s="2">
        <v>0.83899999999999997</v>
      </c>
      <c r="M1" s="3"/>
      <c r="N1" s="4">
        <v>0.75</v>
      </c>
      <c r="O1" s="5" t="s">
        <v>1</v>
      </c>
      <c r="P1" s="6" t="s">
        <v>2</v>
      </c>
      <c r="Q1" s="6" t="s">
        <v>3</v>
      </c>
      <c r="R1" s="6" t="s">
        <v>4</v>
      </c>
      <c r="S1" s="6" t="s">
        <v>5</v>
      </c>
      <c r="T1" s="6" t="s">
        <v>6</v>
      </c>
      <c r="U1" s="6" t="s">
        <v>7</v>
      </c>
      <c r="V1" s="6" t="s">
        <v>8</v>
      </c>
      <c r="W1" s="6" t="s">
        <v>9</v>
      </c>
      <c r="X1" s="6" t="s">
        <v>10</v>
      </c>
    </row>
    <row r="2" spans="1:25" ht="15" thickTop="1">
      <c r="A2" s="1"/>
      <c r="B2" s="65" t="s">
        <v>11</v>
      </c>
      <c r="C2" s="67" t="s">
        <v>12</v>
      </c>
      <c r="D2" s="68"/>
      <c r="E2" s="69" t="s">
        <v>13</v>
      </c>
      <c r="F2" s="71" t="s">
        <v>14</v>
      </c>
      <c r="G2" s="69" t="s">
        <v>15</v>
      </c>
      <c r="H2" s="73" t="s">
        <v>16</v>
      </c>
      <c r="I2" s="75" t="s">
        <v>81</v>
      </c>
      <c r="J2" s="77" t="s">
        <v>17</v>
      </c>
      <c r="K2" s="79" t="s">
        <v>18</v>
      </c>
      <c r="L2" s="7">
        <v>0.85</v>
      </c>
      <c r="M2" s="3"/>
      <c r="N2" s="8" t="s">
        <v>19</v>
      </c>
      <c r="O2" s="9">
        <v>50</v>
      </c>
      <c r="P2" s="9">
        <v>55</v>
      </c>
      <c r="Q2" s="9">
        <v>70</v>
      </c>
      <c r="R2" s="9">
        <v>85</v>
      </c>
      <c r="S2" s="9">
        <v>55</v>
      </c>
      <c r="T2" s="9">
        <v>65</v>
      </c>
      <c r="U2" s="9">
        <v>60</v>
      </c>
      <c r="V2" s="9">
        <v>75</v>
      </c>
      <c r="W2" s="9">
        <v>65</v>
      </c>
      <c r="X2" s="9">
        <v>70</v>
      </c>
    </row>
    <row r="3" spans="1:25" ht="15" thickBot="1">
      <c r="A3" s="1"/>
      <c r="B3" s="66"/>
      <c r="C3" s="10" t="s">
        <v>20</v>
      </c>
      <c r="D3" s="10" t="s">
        <v>21</v>
      </c>
      <c r="E3" s="70"/>
      <c r="F3" s="72"/>
      <c r="G3" s="70"/>
      <c r="H3" s="74"/>
      <c r="I3" s="76"/>
      <c r="J3" s="78"/>
      <c r="K3" s="80"/>
      <c r="L3" s="11"/>
      <c r="M3" s="11"/>
      <c r="N3" s="8" t="s">
        <v>22</v>
      </c>
      <c r="O3" s="9">
        <v>50</v>
      </c>
      <c r="P3" s="9">
        <v>55</v>
      </c>
      <c r="Q3" s="9"/>
      <c r="R3" s="9"/>
      <c r="S3" s="9">
        <v>55</v>
      </c>
      <c r="T3" s="9"/>
      <c r="U3" s="9">
        <v>60</v>
      </c>
      <c r="V3" s="9"/>
      <c r="W3" s="9">
        <v>0</v>
      </c>
      <c r="X3" s="9">
        <v>0</v>
      </c>
    </row>
    <row r="4" spans="1:25" ht="15" thickTop="1">
      <c r="A4" s="12"/>
      <c r="B4" s="55" t="s">
        <v>23</v>
      </c>
      <c r="C4" s="14">
        <v>45163</v>
      </c>
      <c r="D4" s="15">
        <v>45164</v>
      </c>
      <c r="E4" s="16" t="s">
        <v>8</v>
      </c>
      <c r="F4" s="17">
        <v>4</v>
      </c>
      <c r="G4" s="18">
        <f>IF(D4="","",D4-C4)</f>
        <v>1</v>
      </c>
      <c r="H4" s="19" t="s">
        <v>19</v>
      </c>
      <c r="I4" s="20">
        <f t="shared" ref="I4:I35" si="0">IFERROR(INDEX($O$6:$Y$8,MATCH(H4,chambres23,0),MATCH(E4,designation23,0))*G4,"")</f>
        <v>80</v>
      </c>
      <c r="J4" s="21">
        <f t="shared" ref="J4:J67" si="1">IF(ISNUMBER(I4),((I4*$L$1)-IF(AND(MONTH(C4)&gt;2,MONTH(C4)&lt;11),0)),"")</f>
        <v>67.12</v>
      </c>
      <c r="K4" s="22">
        <f>WORKDAY(D4,10,($A$160:$A$170))</f>
        <v>45177</v>
      </c>
      <c r="L4" s="11"/>
      <c r="M4" s="11"/>
      <c r="N4" s="9" t="s">
        <v>24</v>
      </c>
      <c r="O4" s="9">
        <v>50</v>
      </c>
      <c r="P4" s="9"/>
      <c r="Q4" s="9"/>
      <c r="R4" s="9"/>
      <c r="S4" s="9">
        <v>55</v>
      </c>
      <c r="T4" s="9">
        <v>65</v>
      </c>
      <c r="U4" s="9"/>
      <c r="V4" s="9"/>
      <c r="W4" s="9"/>
      <c r="X4" s="9"/>
    </row>
    <row r="5" spans="1:25">
      <c r="A5" s="12"/>
      <c r="B5" s="55" t="s">
        <v>23</v>
      </c>
      <c r="C5" s="14">
        <v>45163</v>
      </c>
      <c r="D5" s="15">
        <v>45164</v>
      </c>
      <c r="E5" s="16" t="s">
        <v>2</v>
      </c>
      <c r="F5" s="17">
        <v>2</v>
      </c>
      <c r="G5" s="18">
        <f t="shared" ref="G5:G68" si="2">IF(D5="","",D5-C5)</f>
        <v>1</v>
      </c>
      <c r="H5" s="19" t="s">
        <v>22</v>
      </c>
      <c r="I5" s="20">
        <f t="shared" si="0"/>
        <v>60</v>
      </c>
      <c r="J5" s="21">
        <f t="shared" si="1"/>
        <v>50.339999999999996</v>
      </c>
      <c r="K5" s="22">
        <f t="shared" ref="K5:K53" si="3">WORKDAY(D5,10,($A$160:$A$170))</f>
        <v>45177</v>
      </c>
      <c r="L5" s="1"/>
      <c r="M5" s="1"/>
      <c r="N5" s="23"/>
      <c r="O5" s="8">
        <v>1</v>
      </c>
      <c r="P5" s="8">
        <v>2</v>
      </c>
      <c r="Q5" s="8">
        <v>3</v>
      </c>
      <c r="R5" s="8">
        <v>4</v>
      </c>
      <c r="S5" s="8">
        <v>2</v>
      </c>
      <c r="T5" s="8">
        <v>2</v>
      </c>
      <c r="U5" s="8">
        <v>3</v>
      </c>
      <c r="V5" s="8">
        <v>4</v>
      </c>
      <c r="W5" s="8">
        <v>4</v>
      </c>
      <c r="X5" s="8">
        <v>3</v>
      </c>
    </row>
    <row r="6" spans="1:25">
      <c r="A6" s="12"/>
      <c r="B6" s="56" t="s">
        <v>25</v>
      </c>
      <c r="C6" s="14">
        <v>45039</v>
      </c>
      <c r="D6" s="24">
        <v>45040</v>
      </c>
      <c r="E6" s="16" t="s">
        <v>2</v>
      </c>
      <c r="F6" s="17">
        <v>2</v>
      </c>
      <c r="G6" s="18">
        <f t="shared" si="2"/>
        <v>1</v>
      </c>
      <c r="H6" s="19" t="s">
        <v>19</v>
      </c>
      <c r="I6" s="20">
        <f t="shared" si="0"/>
        <v>60</v>
      </c>
      <c r="J6" s="21">
        <f t="shared" si="1"/>
        <v>50.339999999999996</v>
      </c>
      <c r="K6" s="22">
        <f t="shared" si="3"/>
        <v>45056</v>
      </c>
      <c r="L6" s="1"/>
      <c r="M6" s="1"/>
      <c r="N6" s="1"/>
      <c r="O6" s="9">
        <v>55</v>
      </c>
      <c r="P6" s="9">
        <v>60</v>
      </c>
      <c r="Q6" s="9">
        <v>75</v>
      </c>
      <c r="R6" s="9">
        <v>90</v>
      </c>
      <c r="S6" s="9">
        <v>60</v>
      </c>
      <c r="T6" s="9">
        <v>70</v>
      </c>
      <c r="U6" s="9">
        <v>65</v>
      </c>
      <c r="V6" s="9">
        <v>80</v>
      </c>
      <c r="W6" s="9">
        <v>70</v>
      </c>
      <c r="X6" s="9">
        <v>75</v>
      </c>
      <c r="Y6" s="9">
        <v>90</v>
      </c>
    </row>
    <row r="7" spans="1:25">
      <c r="A7" s="1"/>
      <c r="B7" s="56" t="s">
        <v>26</v>
      </c>
      <c r="C7" s="14">
        <v>44942</v>
      </c>
      <c r="D7" s="24">
        <v>44943</v>
      </c>
      <c r="E7" s="16" t="s">
        <v>1</v>
      </c>
      <c r="F7" s="17">
        <v>1</v>
      </c>
      <c r="G7" s="18">
        <f t="shared" si="2"/>
        <v>1</v>
      </c>
      <c r="H7" s="19" t="s">
        <v>19</v>
      </c>
      <c r="I7" s="20">
        <f t="shared" si="0"/>
        <v>55</v>
      </c>
      <c r="J7" s="21">
        <f t="shared" si="1"/>
        <v>46.144999999999996</v>
      </c>
      <c r="K7" s="22">
        <f t="shared" si="3"/>
        <v>44957</v>
      </c>
      <c r="L7" s="1"/>
      <c r="M7" s="1"/>
      <c r="N7" s="1"/>
      <c r="O7" s="9">
        <v>55</v>
      </c>
      <c r="P7" s="9">
        <v>60</v>
      </c>
      <c r="Q7" s="9"/>
      <c r="R7" s="9"/>
      <c r="S7" s="9">
        <v>60</v>
      </c>
      <c r="T7" s="9">
        <v>70</v>
      </c>
      <c r="U7" s="9">
        <v>65</v>
      </c>
      <c r="V7" s="9"/>
      <c r="W7" s="9"/>
      <c r="X7" s="1"/>
      <c r="Y7" s="1"/>
    </row>
    <row r="8" spans="1:25">
      <c r="A8" s="12"/>
      <c r="B8" s="56" t="s">
        <v>27</v>
      </c>
      <c r="C8" s="14">
        <v>44953</v>
      </c>
      <c r="D8" s="25">
        <v>44954</v>
      </c>
      <c r="E8" s="16" t="s">
        <v>1</v>
      </c>
      <c r="F8" s="17">
        <v>1</v>
      </c>
      <c r="G8" s="18">
        <f t="shared" si="2"/>
        <v>1</v>
      </c>
      <c r="H8" s="19" t="s">
        <v>22</v>
      </c>
      <c r="I8" s="20">
        <f t="shared" si="0"/>
        <v>55</v>
      </c>
      <c r="J8" s="21">
        <f t="shared" si="1"/>
        <v>46.144999999999996</v>
      </c>
      <c r="K8" s="22">
        <f t="shared" si="3"/>
        <v>44967</v>
      </c>
      <c r="L8" s="1"/>
      <c r="M8" s="1"/>
      <c r="N8" s="1"/>
      <c r="O8" s="9">
        <v>55</v>
      </c>
      <c r="P8" s="1"/>
      <c r="Q8" s="9"/>
      <c r="R8" s="9"/>
      <c r="S8" s="9">
        <v>60</v>
      </c>
      <c r="T8" s="9"/>
      <c r="U8" s="9"/>
      <c r="V8" s="9"/>
      <c r="W8" s="9"/>
      <c r="X8" s="1"/>
    </row>
    <row r="9" spans="1:25">
      <c r="A9" s="1"/>
      <c r="B9" s="56" t="s">
        <v>28</v>
      </c>
      <c r="C9" s="14">
        <v>44952</v>
      </c>
      <c r="D9" s="24">
        <v>44953</v>
      </c>
      <c r="E9" s="16" t="s">
        <v>1</v>
      </c>
      <c r="F9" s="17">
        <v>1</v>
      </c>
      <c r="G9" s="18">
        <f t="shared" si="2"/>
        <v>1</v>
      </c>
      <c r="H9" s="19" t="s">
        <v>22</v>
      </c>
      <c r="I9" s="20">
        <f t="shared" si="0"/>
        <v>55</v>
      </c>
      <c r="J9" s="21">
        <f t="shared" si="1"/>
        <v>46.144999999999996</v>
      </c>
      <c r="K9" s="22">
        <f t="shared" si="3"/>
        <v>44967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5">
      <c r="A10" s="1"/>
      <c r="B10" s="56" t="s">
        <v>29</v>
      </c>
      <c r="C10" s="14">
        <v>45023</v>
      </c>
      <c r="D10" s="24">
        <v>45025</v>
      </c>
      <c r="E10" s="16" t="s">
        <v>8</v>
      </c>
      <c r="F10" s="17">
        <v>4</v>
      </c>
      <c r="G10" s="18">
        <f t="shared" si="2"/>
        <v>2</v>
      </c>
      <c r="H10" s="19" t="s">
        <v>19</v>
      </c>
      <c r="I10" s="20">
        <f t="shared" si="0"/>
        <v>160</v>
      </c>
      <c r="J10" s="21">
        <f t="shared" si="1"/>
        <v>134.24</v>
      </c>
      <c r="K10" s="22">
        <f t="shared" si="3"/>
        <v>45040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5">
      <c r="A11" s="1"/>
      <c r="B11" s="56" t="s">
        <v>29</v>
      </c>
      <c r="C11" s="14">
        <v>45023</v>
      </c>
      <c r="D11" s="24">
        <v>45025</v>
      </c>
      <c r="E11" s="16" t="s">
        <v>1</v>
      </c>
      <c r="F11" s="17">
        <v>1</v>
      </c>
      <c r="G11" s="18">
        <f t="shared" si="2"/>
        <v>2</v>
      </c>
      <c r="H11" s="19" t="s">
        <v>22</v>
      </c>
      <c r="I11" s="20">
        <f t="shared" si="0"/>
        <v>110</v>
      </c>
      <c r="J11" s="21">
        <f t="shared" si="1"/>
        <v>92.289999999999992</v>
      </c>
      <c r="K11" s="22">
        <f t="shared" si="3"/>
        <v>45040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>
      <c r="A12" s="1"/>
      <c r="B12" s="56" t="s">
        <v>30</v>
      </c>
      <c r="C12" s="14">
        <v>44971</v>
      </c>
      <c r="D12" s="24">
        <v>44972</v>
      </c>
      <c r="E12" s="16" t="s">
        <v>1</v>
      </c>
      <c r="F12" s="17">
        <v>1</v>
      </c>
      <c r="G12" s="18">
        <f t="shared" si="2"/>
        <v>1</v>
      </c>
      <c r="H12" s="19" t="s">
        <v>22</v>
      </c>
      <c r="I12" s="20">
        <f t="shared" si="0"/>
        <v>55</v>
      </c>
      <c r="J12" s="21">
        <f t="shared" si="1"/>
        <v>46.144999999999996</v>
      </c>
      <c r="K12" s="22">
        <f t="shared" si="3"/>
        <v>44986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5">
      <c r="A13" s="1"/>
      <c r="B13" s="56" t="s">
        <v>31</v>
      </c>
      <c r="C13" s="14">
        <v>44988</v>
      </c>
      <c r="D13" s="24">
        <v>44989</v>
      </c>
      <c r="E13" s="16" t="s">
        <v>2</v>
      </c>
      <c r="F13" s="17">
        <v>2</v>
      </c>
      <c r="G13" s="18">
        <f t="shared" si="2"/>
        <v>1</v>
      </c>
      <c r="H13" s="19" t="s">
        <v>22</v>
      </c>
      <c r="I13" s="20">
        <f t="shared" si="0"/>
        <v>60</v>
      </c>
      <c r="J13" s="21">
        <f t="shared" si="1"/>
        <v>50.339999999999996</v>
      </c>
      <c r="K13" s="22">
        <f t="shared" si="3"/>
        <v>45002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5">
      <c r="A14" s="1"/>
      <c r="B14" s="56" t="s">
        <v>32</v>
      </c>
      <c r="C14" s="14">
        <v>44970</v>
      </c>
      <c r="D14" s="24">
        <v>44971</v>
      </c>
      <c r="E14" s="16" t="s">
        <v>1</v>
      </c>
      <c r="F14" s="17">
        <v>1</v>
      </c>
      <c r="G14" s="18">
        <f t="shared" si="2"/>
        <v>1</v>
      </c>
      <c r="H14" s="19" t="s">
        <v>19</v>
      </c>
      <c r="I14" s="20">
        <f t="shared" si="0"/>
        <v>55</v>
      </c>
      <c r="J14" s="21">
        <f t="shared" si="1"/>
        <v>46.144999999999996</v>
      </c>
      <c r="K14" s="22">
        <f t="shared" si="3"/>
        <v>44985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>
      <c r="A15" s="1"/>
      <c r="B15" s="56" t="s">
        <v>32</v>
      </c>
      <c r="C15" s="14">
        <v>44970</v>
      </c>
      <c r="D15" s="25">
        <v>44971</v>
      </c>
      <c r="E15" s="16" t="s">
        <v>1</v>
      </c>
      <c r="F15" s="17">
        <v>1</v>
      </c>
      <c r="G15" s="18">
        <f t="shared" si="2"/>
        <v>1</v>
      </c>
      <c r="H15" s="19" t="s">
        <v>22</v>
      </c>
      <c r="I15" s="20">
        <f t="shared" si="0"/>
        <v>55</v>
      </c>
      <c r="J15" s="21">
        <f t="shared" si="1"/>
        <v>46.144999999999996</v>
      </c>
      <c r="K15" s="22">
        <f t="shared" si="3"/>
        <v>44985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5">
      <c r="A16" s="1"/>
      <c r="B16" s="56" t="s">
        <v>33</v>
      </c>
      <c r="C16" s="14">
        <v>45002</v>
      </c>
      <c r="D16" s="24">
        <v>45003</v>
      </c>
      <c r="E16" s="26" t="s">
        <v>1</v>
      </c>
      <c r="F16" s="17">
        <v>1</v>
      </c>
      <c r="G16" s="18">
        <f t="shared" si="2"/>
        <v>1</v>
      </c>
      <c r="H16" s="19" t="s">
        <v>19</v>
      </c>
      <c r="I16" s="20">
        <f t="shared" si="0"/>
        <v>55</v>
      </c>
      <c r="J16" s="21">
        <f t="shared" si="1"/>
        <v>46.144999999999996</v>
      </c>
      <c r="K16" s="22">
        <f t="shared" si="3"/>
        <v>45016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56" t="s">
        <v>34</v>
      </c>
      <c r="C17" s="14">
        <v>45140</v>
      </c>
      <c r="D17" s="24">
        <v>45141</v>
      </c>
      <c r="E17" s="16" t="s">
        <v>2</v>
      </c>
      <c r="F17" s="17">
        <v>2</v>
      </c>
      <c r="G17" s="18">
        <f t="shared" si="2"/>
        <v>1</v>
      </c>
      <c r="H17" s="19" t="s">
        <v>22</v>
      </c>
      <c r="I17" s="20">
        <f t="shared" si="0"/>
        <v>60</v>
      </c>
      <c r="J17" s="21">
        <f t="shared" si="1"/>
        <v>50.339999999999996</v>
      </c>
      <c r="K17" s="22">
        <f t="shared" si="3"/>
        <v>45156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56" t="s">
        <v>35</v>
      </c>
      <c r="C18" s="14">
        <v>45085</v>
      </c>
      <c r="D18" s="24">
        <v>45092</v>
      </c>
      <c r="E18" s="16" t="s">
        <v>2</v>
      </c>
      <c r="F18" s="17">
        <v>2</v>
      </c>
      <c r="G18" s="18">
        <f t="shared" si="2"/>
        <v>7</v>
      </c>
      <c r="H18" s="19" t="s">
        <v>22</v>
      </c>
      <c r="I18" s="20">
        <f t="shared" si="0"/>
        <v>420</v>
      </c>
      <c r="J18" s="21">
        <f t="shared" si="1"/>
        <v>352.38</v>
      </c>
      <c r="K18" s="22">
        <f t="shared" si="3"/>
        <v>45106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56" t="s">
        <v>36</v>
      </c>
      <c r="C19" s="14">
        <v>45144</v>
      </c>
      <c r="D19" s="25">
        <v>45145</v>
      </c>
      <c r="E19" s="16" t="s">
        <v>2</v>
      </c>
      <c r="F19" s="17">
        <v>2</v>
      </c>
      <c r="G19" s="18">
        <f t="shared" si="2"/>
        <v>1</v>
      </c>
      <c r="H19" s="19" t="s">
        <v>19</v>
      </c>
      <c r="I19" s="20">
        <f t="shared" si="0"/>
        <v>60</v>
      </c>
      <c r="J19" s="21">
        <f t="shared" si="1"/>
        <v>50.339999999999996</v>
      </c>
      <c r="K19" s="22">
        <f t="shared" si="3"/>
        <v>45160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56" t="s">
        <v>37</v>
      </c>
      <c r="C20" s="14">
        <v>45012</v>
      </c>
      <c r="D20" s="25">
        <v>45015</v>
      </c>
      <c r="E20" s="16" t="s">
        <v>1</v>
      </c>
      <c r="F20" s="17">
        <v>1</v>
      </c>
      <c r="G20" s="18">
        <f t="shared" si="2"/>
        <v>3</v>
      </c>
      <c r="H20" s="19" t="s">
        <v>22</v>
      </c>
      <c r="I20" s="20">
        <f t="shared" si="0"/>
        <v>165</v>
      </c>
      <c r="J20" s="21">
        <f t="shared" si="1"/>
        <v>138.435</v>
      </c>
      <c r="K20" s="22">
        <f t="shared" si="3"/>
        <v>45030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56" t="s">
        <v>38</v>
      </c>
      <c r="C21" s="14">
        <v>45067</v>
      </c>
      <c r="D21" s="24">
        <v>45068</v>
      </c>
      <c r="E21" s="16" t="s">
        <v>2</v>
      </c>
      <c r="F21" s="17">
        <v>2</v>
      </c>
      <c r="G21" s="18">
        <f t="shared" si="2"/>
        <v>1</v>
      </c>
      <c r="H21" s="19" t="s">
        <v>19</v>
      </c>
      <c r="I21" s="20">
        <f t="shared" si="0"/>
        <v>60</v>
      </c>
      <c r="J21" s="21">
        <f t="shared" si="1"/>
        <v>50.339999999999996</v>
      </c>
      <c r="K21" s="22">
        <f t="shared" si="3"/>
        <v>45083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56" t="s">
        <v>39</v>
      </c>
      <c r="C22" s="14">
        <v>45046</v>
      </c>
      <c r="D22" s="24">
        <v>45047</v>
      </c>
      <c r="E22" s="16" t="s">
        <v>4</v>
      </c>
      <c r="F22" s="17">
        <v>4</v>
      </c>
      <c r="G22" s="18">
        <f t="shared" si="2"/>
        <v>1</v>
      </c>
      <c r="H22" s="19" t="s">
        <v>19</v>
      </c>
      <c r="I22" s="20">
        <f t="shared" si="0"/>
        <v>90</v>
      </c>
      <c r="J22" s="21">
        <f t="shared" si="1"/>
        <v>75.509999999999991</v>
      </c>
      <c r="K22" s="22">
        <f t="shared" si="3"/>
        <v>45062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56" t="s">
        <v>40</v>
      </c>
      <c r="C23" s="14">
        <v>45000</v>
      </c>
      <c r="D23" s="24">
        <v>45001</v>
      </c>
      <c r="E23" s="16" t="s">
        <v>2</v>
      </c>
      <c r="F23" s="17">
        <v>2</v>
      </c>
      <c r="G23" s="18">
        <f t="shared" si="2"/>
        <v>1</v>
      </c>
      <c r="H23" s="19" t="s">
        <v>19</v>
      </c>
      <c r="I23" s="20">
        <f t="shared" si="0"/>
        <v>60</v>
      </c>
      <c r="J23" s="21">
        <f t="shared" si="1"/>
        <v>50.339999999999996</v>
      </c>
      <c r="K23" s="22">
        <f t="shared" si="3"/>
        <v>45015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56" t="s">
        <v>41</v>
      </c>
      <c r="C24" s="14">
        <v>45004</v>
      </c>
      <c r="D24" s="24">
        <v>45005</v>
      </c>
      <c r="E24" s="16" t="s">
        <v>2</v>
      </c>
      <c r="F24" s="17">
        <v>2</v>
      </c>
      <c r="G24" s="18">
        <f t="shared" si="2"/>
        <v>1</v>
      </c>
      <c r="H24" s="19" t="s">
        <v>19</v>
      </c>
      <c r="I24" s="20">
        <f t="shared" si="0"/>
        <v>60</v>
      </c>
      <c r="J24" s="21">
        <f>IF(ISNUMBER(I24),((I24*$L$1)-IF(AND(MONTH(C24)&gt;2,MONTH(C24)&lt;11),0)),"")</f>
        <v>50.339999999999996</v>
      </c>
      <c r="K24" s="22">
        <f t="shared" si="3"/>
        <v>45019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56" t="s">
        <v>42</v>
      </c>
      <c r="C25" s="14">
        <v>45079</v>
      </c>
      <c r="D25" s="24">
        <v>45086</v>
      </c>
      <c r="E25" s="16" t="s">
        <v>2</v>
      </c>
      <c r="F25" s="17">
        <v>1</v>
      </c>
      <c r="G25" s="18">
        <f t="shared" si="2"/>
        <v>7</v>
      </c>
      <c r="H25" s="19" t="s">
        <v>19</v>
      </c>
      <c r="I25" s="20">
        <f t="shared" si="0"/>
        <v>420</v>
      </c>
      <c r="J25" s="21">
        <f t="shared" si="1"/>
        <v>352.38</v>
      </c>
      <c r="K25" s="22">
        <f t="shared" si="3"/>
        <v>45100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56" t="s">
        <v>43</v>
      </c>
      <c r="C26" s="14">
        <v>45038</v>
      </c>
      <c r="D26" s="24">
        <v>45039</v>
      </c>
      <c r="E26" s="16" t="s">
        <v>1</v>
      </c>
      <c r="F26" s="17">
        <v>1</v>
      </c>
      <c r="G26" s="18">
        <f t="shared" si="2"/>
        <v>1</v>
      </c>
      <c r="H26" s="19" t="s">
        <v>19</v>
      </c>
      <c r="I26" s="20">
        <f t="shared" si="0"/>
        <v>55</v>
      </c>
      <c r="J26" s="21">
        <f t="shared" si="1"/>
        <v>46.144999999999996</v>
      </c>
      <c r="K26" s="22">
        <f t="shared" si="3"/>
        <v>45055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56" t="s">
        <v>44</v>
      </c>
      <c r="C27" s="14">
        <v>45032</v>
      </c>
      <c r="D27" s="24">
        <v>45035</v>
      </c>
      <c r="E27" s="16" t="s">
        <v>1</v>
      </c>
      <c r="F27" s="17">
        <v>1</v>
      </c>
      <c r="G27" s="18">
        <f t="shared" si="2"/>
        <v>3</v>
      </c>
      <c r="H27" s="19" t="s">
        <v>19</v>
      </c>
      <c r="I27" s="20">
        <f t="shared" si="0"/>
        <v>165</v>
      </c>
      <c r="J27" s="21">
        <f t="shared" si="1"/>
        <v>138.435</v>
      </c>
      <c r="K27" s="22">
        <f t="shared" si="3"/>
        <v>45050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56" t="s">
        <v>45</v>
      </c>
      <c r="C28" s="14">
        <v>45016</v>
      </c>
      <c r="D28" s="24">
        <v>45018</v>
      </c>
      <c r="E28" s="16" t="s">
        <v>2</v>
      </c>
      <c r="F28" s="17">
        <v>2</v>
      </c>
      <c r="G28" s="18">
        <f t="shared" si="2"/>
        <v>2</v>
      </c>
      <c r="H28" s="19" t="s">
        <v>19</v>
      </c>
      <c r="I28" s="20">
        <f t="shared" si="0"/>
        <v>120</v>
      </c>
      <c r="J28" s="21">
        <f t="shared" si="1"/>
        <v>100.67999999999999</v>
      </c>
      <c r="K28" s="22">
        <f t="shared" si="3"/>
        <v>45033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56" t="s">
        <v>46</v>
      </c>
      <c r="C29" s="14">
        <v>45015</v>
      </c>
      <c r="D29" s="25">
        <v>45016</v>
      </c>
      <c r="E29" s="16" t="s">
        <v>1</v>
      </c>
      <c r="F29" s="17">
        <v>1</v>
      </c>
      <c r="G29" s="18">
        <f t="shared" si="2"/>
        <v>1</v>
      </c>
      <c r="H29" s="19" t="s">
        <v>19</v>
      </c>
      <c r="I29" s="20">
        <f t="shared" si="0"/>
        <v>55</v>
      </c>
      <c r="J29" s="21">
        <f t="shared" si="1"/>
        <v>46.144999999999996</v>
      </c>
      <c r="K29" s="22">
        <f t="shared" si="3"/>
        <v>45033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56" t="s">
        <v>47</v>
      </c>
      <c r="C30" s="14">
        <v>45055</v>
      </c>
      <c r="D30" s="24">
        <v>45058</v>
      </c>
      <c r="E30" s="16" t="s">
        <v>1</v>
      </c>
      <c r="F30" s="17">
        <v>1</v>
      </c>
      <c r="G30" s="18">
        <f t="shared" si="2"/>
        <v>3</v>
      </c>
      <c r="H30" s="19" t="s">
        <v>19</v>
      </c>
      <c r="I30" s="20">
        <f t="shared" si="0"/>
        <v>165</v>
      </c>
      <c r="J30" s="21">
        <f t="shared" si="1"/>
        <v>138.435</v>
      </c>
      <c r="K30" s="22">
        <f t="shared" si="3"/>
        <v>45076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56" t="s">
        <v>47</v>
      </c>
      <c r="C31" s="14">
        <v>45061</v>
      </c>
      <c r="D31" s="24">
        <v>45063</v>
      </c>
      <c r="E31" s="16" t="s">
        <v>1</v>
      </c>
      <c r="F31" s="17">
        <v>1</v>
      </c>
      <c r="G31" s="18">
        <f t="shared" si="2"/>
        <v>2</v>
      </c>
      <c r="H31" s="19" t="s">
        <v>19</v>
      </c>
      <c r="I31" s="20">
        <f t="shared" si="0"/>
        <v>110</v>
      </c>
      <c r="J31" s="21">
        <f t="shared" si="1"/>
        <v>92.289999999999992</v>
      </c>
      <c r="K31" s="22">
        <f t="shared" si="3"/>
        <v>45079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56" t="s">
        <v>48</v>
      </c>
      <c r="C32" s="14">
        <v>45021</v>
      </c>
      <c r="D32" s="24">
        <v>45022</v>
      </c>
      <c r="E32" s="16" t="s">
        <v>2</v>
      </c>
      <c r="F32" s="17">
        <v>2</v>
      </c>
      <c r="G32" s="18">
        <f t="shared" si="2"/>
        <v>1</v>
      </c>
      <c r="H32" s="19" t="s">
        <v>19</v>
      </c>
      <c r="I32" s="20">
        <f t="shared" si="0"/>
        <v>60</v>
      </c>
      <c r="J32" s="21">
        <f t="shared" si="1"/>
        <v>50.339999999999996</v>
      </c>
      <c r="K32" s="22">
        <f t="shared" si="3"/>
        <v>45037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56" t="s">
        <v>49</v>
      </c>
      <c r="C33" s="14">
        <v>45021</v>
      </c>
      <c r="D33" s="24">
        <v>45022</v>
      </c>
      <c r="E33" s="16" t="s">
        <v>1</v>
      </c>
      <c r="F33" s="17">
        <v>1</v>
      </c>
      <c r="G33" s="18">
        <f t="shared" si="2"/>
        <v>1</v>
      </c>
      <c r="H33" s="19" t="s">
        <v>22</v>
      </c>
      <c r="I33" s="20">
        <f t="shared" si="0"/>
        <v>55</v>
      </c>
      <c r="J33" s="21">
        <f t="shared" si="1"/>
        <v>46.144999999999996</v>
      </c>
      <c r="K33" s="22">
        <f t="shared" si="3"/>
        <v>45037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56" t="s">
        <v>50</v>
      </c>
      <c r="C34" s="14">
        <v>45051</v>
      </c>
      <c r="D34" s="25">
        <v>45053</v>
      </c>
      <c r="E34" s="16" t="s">
        <v>4</v>
      </c>
      <c r="F34" s="17">
        <v>4</v>
      </c>
      <c r="G34" s="18">
        <f t="shared" si="2"/>
        <v>2</v>
      </c>
      <c r="H34" s="19" t="s">
        <v>19</v>
      </c>
      <c r="I34" s="20">
        <f t="shared" si="0"/>
        <v>180</v>
      </c>
      <c r="J34" s="21">
        <f t="shared" si="1"/>
        <v>151.01999999999998</v>
      </c>
      <c r="K34" s="22">
        <f t="shared" si="3"/>
        <v>45069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56" t="s">
        <v>51</v>
      </c>
      <c r="C35" s="14">
        <v>45022</v>
      </c>
      <c r="D35" s="25">
        <v>45023</v>
      </c>
      <c r="E35" s="16" t="s">
        <v>2</v>
      </c>
      <c r="F35" s="17">
        <v>2</v>
      </c>
      <c r="G35" s="18">
        <f t="shared" si="2"/>
        <v>1</v>
      </c>
      <c r="H35" s="19" t="s">
        <v>22</v>
      </c>
      <c r="I35" s="20">
        <f t="shared" si="0"/>
        <v>60</v>
      </c>
      <c r="J35" s="21">
        <f t="shared" si="1"/>
        <v>50.339999999999996</v>
      </c>
      <c r="K35" s="22">
        <f t="shared" si="3"/>
        <v>45040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56" t="s">
        <v>52</v>
      </c>
      <c r="C36" s="14">
        <v>45130</v>
      </c>
      <c r="D36" s="25">
        <v>45131</v>
      </c>
      <c r="E36" s="16" t="s">
        <v>4</v>
      </c>
      <c r="F36" s="17">
        <v>4</v>
      </c>
      <c r="G36" s="18">
        <f t="shared" si="2"/>
        <v>1</v>
      </c>
      <c r="H36" s="19" t="s">
        <v>19</v>
      </c>
      <c r="I36" s="20">
        <f t="shared" ref="I36:I66" si="4">IFERROR(INDEX($O$6:$Y$8,MATCH(H36,chambres23,0),MATCH(E36,designation23,0))*G36,"")</f>
        <v>90</v>
      </c>
      <c r="J36" s="21">
        <f t="shared" si="1"/>
        <v>75.509999999999991</v>
      </c>
      <c r="K36" s="22">
        <f t="shared" si="3"/>
        <v>45145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56" t="s">
        <v>53</v>
      </c>
      <c r="C37" s="14">
        <v>45100</v>
      </c>
      <c r="D37" s="24">
        <v>45101</v>
      </c>
      <c r="E37" s="16" t="s">
        <v>2</v>
      </c>
      <c r="F37" s="17">
        <v>2</v>
      </c>
      <c r="G37" s="18">
        <f t="shared" si="2"/>
        <v>1</v>
      </c>
      <c r="H37" s="19" t="s">
        <v>22</v>
      </c>
      <c r="I37" s="20">
        <f t="shared" si="4"/>
        <v>60</v>
      </c>
      <c r="J37" s="21">
        <f t="shared" si="1"/>
        <v>50.339999999999996</v>
      </c>
      <c r="K37" s="22">
        <f t="shared" si="3"/>
        <v>45114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56" t="s">
        <v>54</v>
      </c>
      <c r="C38" s="14">
        <v>45076</v>
      </c>
      <c r="D38" s="25">
        <v>45077</v>
      </c>
      <c r="E38" s="16" t="s">
        <v>1</v>
      </c>
      <c r="F38" s="17">
        <v>1</v>
      </c>
      <c r="G38" s="18">
        <f t="shared" si="2"/>
        <v>1</v>
      </c>
      <c r="H38" s="19" t="s">
        <v>19</v>
      </c>
      <c r="I38" s="20">
        <f t="shared" si="4"/>
        <v>55</v>
      </c>
      <c r="J38" s="21">
        <f t="shared" si="1"/>
        <v>46.144999999999996</v>
      </c>
      <c r="K38" s="22">
        <f t="shared" si="3"/>
        <v>45091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56" t="s">
        <v>55</v>
      </c>
      <c r="C39" s="14">
        <v>45026</v>
      </c>
      <c r="D39" s="24">
        <v>45027</v>
      </c>
      <c r="E39" s="16" t="s">
        <v>2</v>
      </c>
      <c r="F39" s="17">
        <v>2</v>
      </c>
      <c r="G39" s="18">
        <f t="shared" si="2"/>
        <v>1</v>
      </c>
      <c r="H39" s="19" t="s">
        <v>22</v>
      </c>
      <c r="I39" s="20">
        <f t="shared" si="4"/>
        <v>60</v>
      </c>
      <c r="J39" s="21">
        <f t="shared" si="1"/>
        <v>50.339999999999996</v>
      </c>
      <c r="K39" s="22">
        <f t="shared" si="3"/>
        <v>45041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56" t="s">
        <v>56</v>
      </c>
      <c r="C40" s="14">
        <v>45065</v>
      </c>
      <c r="D40" s="25">
        <v>45066</v>
      </c>
      <c r="E40" s="16" t="s">
        <v>2</v>
      </c>
      <c r="F40" s="17">
        <v>2</v>
      </c>
      <c r="G40" s="18">
        <f t="shared" si="2"/>
        <v>1</v>
      </c>
      <c r="H40" s="19" t="s">
        <v>19</v>
      </c>
      <c r="I40" s="20">
        <f t="shared" si="4"/>
        <v>60</v>
      </c>
      <c r="J40" s="21">
        <f t="shared" si="1"/>
        <v>50.339999999999996</v>
      </c>
      <c r="K40" s="22">
        <f t="shared" si="3"/>
        <v>45082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56" t="s">
        <v>57</v>
      </c>
      <c r="C41" s="14">
        <v>45034</v>
      </c>
      <c r="D41" s="25">
        <v>45035</v>
      </c>
      <c r="E41" s="16" t="s">
        <v>1</v>
      </c>
      <c r="F41" s="17">
        <v>1</v>
      </c>
      <c r="G41" s="18">
        <f t="shared" si="2"/>
        <v>1</v>
      </c>
      <c r="H41" s="19" t="s">
        <v>22</v>
      </c>
      <c r="I41" s="20">
        <f t="shared" si="4"/>
        <v>55</v>
      </c>
      <c r="J41" s="21">
        <f t="shared" si="1"/>
        <v>46.144999999999996</v>
      </c>
      <c r="K41" s="22">
        <f t="shared" si="3"/>
        <v>45050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56" t="s">
        <v>58</v>
      </c>
      <c r="C42" s="14">
        <v>45038</v>
      </c>
      <c r="D42" s="25">
        <v>45039</v>
      </c>
      <c r="E42" s="16" t="s">
        <v>1</v>
      </c>
      <c r="F42" s="17">
        <v>1</v>
      </c>
      <c r="G42" s="18">
        <f t="shared" si="2"/>
        <v>1</v>
      </c>
      <c r="H42" s="19" t="s">
        <v>22</v>
      </c>
      <c r="I42" s="20">
        <f t="shared" si="4"/>
        <v>55</v>
      </c>
      <c r="J42" s="21">
        <f t="shared" si="1"/>
        <v>46.144999999999996</v>
      </c>
      <c r="K42" s="22">
        <f t="shared" si="3"/>
        <v>45055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56" t="s">
        <v>59</v>
      </c>
      <c r="C43" s="14">
        <v>45046</v>
      </c>
      <c r="D43" s="25">
        <v>45047</v>
      </c>
      <c r="E43" s="16" t="s">
        <v>2</v>
      </c>
      <c r="F43" s="17">
        <v>2</v>
      </c>
      <c r="G43" s="18">
        <f t="shared" si="2"/>
        <v>1</v>
      </c>
      <c r="H43" s="19" t="s">
        <v>22</v>
      </c>
      <c r="I43" s="20">
        <f t="shared" si="4"/>
        <v>60</v>
      </c>
      <c r="J43" s="21">
        <f t="shared" si="1"/>
        <v>50.339999999999996</v>
      </c>
      <c r="K43" s="22">
        <f t="shared" si="3"/>
        <v>45062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56" t="s">
        <v>60</v>
      </c>
      <c r="C44" s="14">
        <v>45094</v>
      </c>
      <c r="D44" s="24">
        <v>45095</v>
      </c>
      <c r="E44" s="16" t="s">
        <v>2</v>
      </c>
      <c r="F44" s="17">
        <v>2</v>
      </c>
      <c r="G44" s="18">
        <f t="shared" si="2"/>
        <v>1</v>
      </c>
      <c r="H44" s="19" t="s">
        <v>19</v>
      </c>
      <c r="I44" s="20">
        <f t="shared" si="4"/>
        <v>60</v>
      </c>
      <c r="J44" s="21">
        <f t="shared" si="1"/>
        <v>50.339999999999996</v>
      </c>
      <c r="K44" s="22">
        <f t="shared" si="3"/>
        <v>45107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56" t="s">
        <v>60</v>
      </c>
      <c r="C45" s="14">
        <v>45094</v>
      </c>
      <c r="D45" s="25">
        <v>45095</v>
      </c>
      <c r="E45" s="16" t="s">
        <v>1</v>
      </c>
      <c r="F45" s="17">
        <v>1</v>
      </c>
      <c r="G45" s="18">
        <f t="shared" si="2"/>
        <v>1</v>
      </c>
      <c r="H45" s="19" t="s">
        <v>22</v>
      </c>
      <c r="I45" s="20">
        <f t="shared" si="4"/>
        <v>55</v>
      </c>
      <c r="J45" s="21">
        <f t="shared" si="1"/>
        <v>46.144999999999996</v>
      </c>
      <c r="K45" s="22">
        <f t="shared" si="3"/>
        <v>45107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56" t="s">
        <v>61</v>
      </c>
      <c r="C46" s="14">
        <v>45052</v>
      </c>
      <c r="D46" s="25">
        <v>45053</v>
      </c>
      <c r="E46" s="16" t="s">
        <v>2</v>
      </c>
      <c r="F46" s="17">
        <v>2</v>
      </c>
      <c r="G46" s="18">
        <f t="shared" si="2"/>
        <v>1</v>
      </c>
      <c r="H46" s="19" t="s">
        <v>22</v>
      </c>
      <c r="I46" s="20">
        <f t="shared" si="4"/>
        <v>60</v>
      </c>
      <c r="J46" s="21">
        <f t="shared" si="1"/>
        <v>50.339999999999996</v>
      </c>
      <c r="K46" s="22">
        <f t="shared" si="3"/>
        <v>45069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56" t="s">
        <v>62</v>
      </c>
      <c r="C47" s="14">
        <v>45045</v>
      </c>
      <c r="D47" s="24">
        <v>45046</v>
      </c>
      <c r="E47" s="16" t="s">
        <v>2</v>
      </c>
      <c r="F47" s="17">
        <v>2</v>
      </c>
      <c r="G47" s="18">
        <f t="shared" si="2"/>
        <v>1</v>
      </c>
      <c r="H47" s="19" t="s">
        <v>22</v>
      </c>
      <c r="I47" s="20">
        <f t="shared" si="4"/>
        <v>60</v>
      </c>
      <c r="J47" s="21">
        <f t="shared" si="1"/>
        <v>50.339999999999996</v>
      </c>
      <c r="K47" s="22">
        <f t="shared" si="3"/>
        <v>45062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56" t="s">
        <v>63</v>
      </c>
      <c r="C48" s="14">
        <v>45067</v>
      </c>
      <c r="D48" s="24">
        <v>45068</v>
      </c>
      <c r="E48" s="16" t="s">
        <v>1</v>
      </c>
      <c r="F48" s="17">
        <v>1</v>
      </c>
      <c r="G48" s="18">
        <f t="shared" si="2"/>
        <v>1</v>
      </c>
      <c r="H48" s="19" t="s">
        <v>24</v>
      </c>
      <c r="I48" s="20">
        <f t="shared" si="4"/>
        <v>55</v>
      </c>
      <c r="J48" s="21">
        <f t="shared" si="1"/>
        <v>46.144999999999996</v>
      </c>
      <c r="K48" s="22">
        <f t="shared" si="3"/>
        <v>45083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56" t="s">
        <v>63</v>
      </c>
      <c r="C49" s="14">
        <v>45067</v>
      </c>
      <c r="D49" s="24">
        <v>45068</v>
      </c>
      <c r="E49" s="16" t="s">
        <v>2</v>
      </c>
      <c r="F49" s="17">
        <v>2</v>
      </c>
      <c r="G49" s="18">
        <f t="shared" si="2"/>
        <v>1</v>
      </c>
      <c r="H49" s="19" t="s">
        <v>22</v>
      </c>
      <c r="I49" s="20">
        <f t="shared" si="4"/>
        <v>60</v>
      </c>
      <c r="J49" s="21">
        <f t="shared" si="1"/>
        <v>50.339999999999996</v>
      </c>
      <c r="K49" s="22">
        <f t="shared" si="3"/>
        <v>45083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56" t="s">
        <v>64</v>
      </c>
      <c r="C50" s="14">
        <v>45156</v>
      </c>
      <c r="D50" s="24">
        <v>45157</v>
      </c>
      <c r="E50" s="16" t="s">
        <v>4</v>
      </c>
      <c r="F50" s="17">
        <v>4</v>
      </c>
      <c r="G50" s="18">
        <f t="shared" si="2"/>
        <v>1</v>
      </c>
      <c r="H50" s="19" t="s">
        <v>19</v>
      </c>
      <c r="I50" s="20">
        <f t="shared" si="4"/>
        <v>90</v>
      </c>
      <c r="J50" s="21">
        <f t="shared" si="1"/>
        <v>75.509999999999991</v>
      </c>
      <c r="K50" s="22">
        <f t="shared" si="3"/>
        <v>45170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56" t="s">
        <v>65</v>
      </c>
      <c r="C51" s="14">
        <v>45058</v>
      </c>
      <c r="D51" s="25">
        <v>45059</v>
      </c>
      <c r="E51" s="16" t="s">
        <v>2</v>
      </c>
      <c r="F51" s="17">
        <v>2</v>
      </c>
      <c r="G51" s="18">
        <f t="shared" si="2"/>
        <v>1</v>
      </c>
      <c r="H51" s="19" t="s">
        <v>19</v>
      </c>
      <c r="I51" s="20">
        <f t="shared" si="4"/>
        <v>60</v>
      </c>
      <c r="J51" s="21">
        <f t="shared" si="1"/>
        <v>50.339999999999996</v>
      </c>
      <c r="K51" s="22">
        <f t="shared" si="3"/>
        <v>45076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56" t="s">
        <v>66</v>
      </c>
      <c r="C52" s="14">
        <v>45059</v>
      </c>
      <c r="D52" s="24">
        <v>45060</v>
      </c>
      <c r="E52" s="16" t="s">
        <v>1</v>
      </c>
      <c r="F52" s="17">
        <v>1</v>
      </c>
      <c r="G52" s="18">
        <f t="shared" si="2"/>
        <v>1</v>
      </c>
      <c r="H52" s="19" t="s">
        <v>22</v>
      </c>
      <c r="I52" s="20">
        <f t="shared" si="4"/>
        <v>55</v>
      </c>
      <c r="J52" s="21">
        <f t="shared" si="1"/>
        <v>46.144999999999996</v>
      </c>
      <c r="K52" s="22">
        <f t="shared" si="3"/>
        <v>45076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27"/>
      <c r="C53" s="14"/>
      <c r="D53" s="24"/>
      <c r="E53" s="16"/>
      <c r="F53" s="17"/>
      <c r="G53" s="18" t="str">
        <f t="shared" si="2"/>
        <v/>
      </c>
      <c r="H53" s="19"/>
      <c r="I53" s="20" t="str">
        <f t="shared" si="4"/>
        <v/>
      </c>
      <c r="J53" s="21" t="str">
        <f t="shared" si="1"/>
        <v/>
      </c>
      <c r="K53" s="22">
        <f t="shared" si="3"/>
        <v>13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27"/>
      <c r="C54" s="14"/>
      <c r="D54" s="24"/>
      <c r="E54" s="16"/>
      <c r="F54" s="17"/>
      <c r="G54" s="18" t="str">
        <f t="shared" si="2"/>
        <v/>
      </c>
      <c r="H54" s="19"/>
      <c r="I54" s="20" t="str">
        <f t="shared" si="4"/>
        <v/>
      </c>
      <c r="J54" s="21" t="str">
        <f t="shared" si="1"/>
        <v/>
      </c>
      <c r="K54" s="22" t="str">
        <f t="shared" ref="K4:K68" si="5">IF(ISNUMBER(D54),D54+12,"")</f>
        <v/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27"/>
      <c r="C55" s="14"/>
      <c r="D55" s="24"/>
      <c r="E55" s="16"/>
      <c r="F55" s="17"/>
      <c r="G55" s="18" t="str">
        <f t="shared" si="2"/>
        <v/>
      </c>
      <c r="H55" s="19"/>
      <c r="I55" s="20" t="str">
        <f t="shared" si="4"/>
        <v/>
      </c>
      <c r="J55" s="21" t="str">
        <f t="shared" si="1"/>
        <v/>
      </c>
      <c r="K55" s="22" t="str">
        <f t="shared" si="5"/>
        <v/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27"/>
      <c r="C56" s="14"/>
      <c r="D56" s="24"/>
      <c r="E56" s="16"/>
      <c r="F56" s="17"/>
      <c r="G56" s="18" t="str">
        <f t="shared" si="2"/>
        <v/>
      </c>
      <c r="H56" s="19"/>
      <c r="I56" s="20" t="str">
        <f t="shared" si="4"/>
        <v/>
      </c>
      <c r="J56" s="21" t="str">
        <f t="shared" si="1"/>
        <v/>
      </c>
      <c r="K56" s="22" t="str">
        <f t="shared" si="5"/>
        <v/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27"/>
      <c r="C57" s="14"/>
      <c r="D57" s="24"/>
      <c r="E57" s="16"/>
      <c r="F57" s="17"/>
      <c r="G57" s="18" t="str">
        <f t="shared" si="2"/>
        <v/>
      </c>
      <c r="H57" s="19"/>
      <c r="I57" s="20" t="str">
        <f t="shared" si="4"/>
        <v/>
      </c>
      <c r="J57" s="21" t="str">
        <f t="shared" si="1"/>
        <v/>
      </c>
      <c r="K57" s="22" t="str">
        <f t="shared" si="5"/>
        <v/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27"/>
      <c r="C58" s="14"/>
      <c r="D58" s="24"/>
      <c r="E58" s="16"/>
      <c r="F58" s="17"/>
      <c r="G58" s="18" t="str">
        <f t="shared" si="2"/>
        <v/>
      </c>
      <c r="H58" s="19"/>
      <c r="I58" s="20" t="str">
        <f t="shared" si="4"/>
        <v/>
      </c>
      <c r="J58" s="21" t="str">
        <f t="shared" si="1"/>
        <v/>
      </c>
      <c r="K58" s="22" t="str">
        <f t="shared" si="5"/>
        <v/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27"/>
      <c r="C59" s="14"/>
      <c r="D59" s="24"/>
      <c r="E59" s="16"/>
      <c r="F59" s="17"/>
      <c r="G59" s="18" t="str">
        <f t="shared" si="2"/>
        <v/>
      </c>
      <c r="H59" s="19"/>
      <c r="I59" s="20" t="str">
        <f t="shared" si="4"/>
        <v/>
      </c>
      <c r="J59" s="21" t="str">
        <f t="shared" si="1"/>
        <v/>
      </c>
      <c r="K59" s="22" t="str">
        <f t="shared" si="5"/>
        <v/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27"/>
      <c r="C60" s="14"/>
      <c r="D60" s="25"/>
      <c r="E60" s="16"/>
      <c r="F60" s="17"/>
      <c r="G60" s="18" t="str">
        <f t="shared" si="2"/>
        <v/>
      </c>
      <c r="H60" s="19"/>
      <c r="I60" s="20" t="str">
        <f t="shared" si="4"/>
        <v/>
      </c>
      <c r="J60" s="21" t="str">
        <f t="shared" si="1"/>
        <v/>
      </c>
      <c r="K60" s="22" t="str">
        <f t="shared" si="5"/>
        <v/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27"/>
      <c r="C61" s="14"/>
      <c r="D61" s="24"/>
      <c r="E61" s="16"/>
      <c r="F61" s="17"/>
      <c r="G61" s="18" t="str">
        <f t="shared" si="2"/>
        <v/>
      </c>
      <c r="H61" s="19"/>
      <c r="I61" s="20" t="str">
        <f t="shared" si="4"/>
        <v/>
      </c>
      <c r="J61" s="21" t="str">
        <f t="shared" si="1"/>
        <v/>
      </c>
      <c r="K61" s="22" t="str">
        <f t="shared" si="5"/>
        <v/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27"/>
      <c r="C62" s="14"/>
      <c r="D62" s="24"/>
      <c r="E62" s="16"/>
      <c r="F62" s="17"/>
      <c r="G62" s="18" t="str">
        <f t="shared" si="2"/>
        <v/>
      </c>
      <c r="H62" s="19"/>
      <c r="I62" s="20" t="str">
        <f t="shared" si="4"/>
        <v/>
      </c>
      <c r="J62" s="21" t="str">
        <f t="shared" si="1"/>
        <v/>
      </c>
      <c r="K62" s="22" t="str">
        <f t="shared" si="5"/>
        <v/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27"/>
      <c r="C63" s="14"/>
      <c r="D63" s="24"/>
      <c r="E63" s="16"/>
      <c r="F63" s="17"/>
      <c r="G63" s="18" t="str">
        <f t="shared" si="2"/>
        <v/>
      </c>
      <c r="H63" s="19"/>
      <c r="I63" s="20" t="str">
        <f t="shared" si="4"/>
        <v/>
      </c>
      <c r="J63" s="21" t="str">
        <f t="shared" si="1"/>
        <v/>
      </c>
      <c r="K63" s="22" t="str">
        <f t="shared" si="5"/>
        <v/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27"/>
      <c r="C64" s="14"/>
      <c r="D64" s="24"/>
      <c r="E64" s="16"/>
      <c r="F64" s="17"/>
      <c r="G64" s="18" t="str">
        <f t="shared" si="2"/>
        <v/>
      </c>
      <c r="H64" s="19"/>
      <c r="I64" s="20" t="str">
        <f t="shared" si="4"/>
        <v/>
      </c>
      <c r="J64" s="21" t="str">
        <f t="shared" si="1"/>
        <v/>
      </c>
      <c r="K64" s="22" t="str">
        <f t="shared" si="5"/>
        <v/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27"/>
      <c r="C65" s="14"/>
      <c r="D65" s="24"/>
      <c r="E65" s="16"/>
      <c r="F65" s="17"/>
      <c r="G65" s="18" t="str">
        <f t="shared" si="2"/>
        <v/>
      </c>
      <c r="H65" s="19"/>
      <c r="I65" s="20" t="str">
        <f t="shared" si="4"/>
        <v/>
      </c>
      <c r="J65" s="21" t="str">
        <f t="shared" si="1"/>
        <v/>
      </c>
      <c r="K65" s="22" t="str">
        <f t="shared" si="5"/>
        <v/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27"/>
      <c r="C66" s="14"/>
      <c r="D66" s="24"/>
      <c r="E66" s="16"/>
      <c r="F66" s="17"/>
      <c r="G66" s="18" t="str">
        <f t="shared" si="2"/>
        <v/>
      </c>
      <c r="H66" s="19"/>
      <c r="I66" s="20" t="str">
        <f t="shared" si="4"/>
        <v/>
      </c>
      <c r="J66" s="21" t="str">
        <f t="shared" si="1"/>
        <v/>
      </c>
      <c r="K66" s="22" t="str">
        <f t="shared" si="5"/>
        <v/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27"/>
      <c r="C67" s="14"/>
      <c r="D67" s="24"/>
      <c r="E67" s="16"/>
      <c r="F67" s="17"/>
      <c r="G67" s="18" t="str">
        <f t="shared" si="2"/>
        <v/>
      </c>
      <c r="H67" s="19"/>
      <c r="I67" s="20" t="str">
        <f t="shared" ref="I67:I98" si="6">IFERROR(INDEX($O$6:$Y$8,MATCH(H67,chambres23,0),MATCH(E67,designation23,0))*G67,"")</f>
        <v/>
      </c>
      <c r="J67" s="21" t="str">
        <f t="shared" si="1"/>
        <v/>
      </c>
      <c r="K67" s="22" t="str">
        <f t="shared" si="5"/>
        <v/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27"/>
      <c r="C68" s="14"/>
      <c r="D68" s="24"/>
      <c r="E68" s="16"/>
      <c r="F68" s="17"/>
      <c r="G68" s="18" t="str">
        <f t="shared" si="2"/>
        <v/>
      </c>
      <c r="H68" s="19"/>
      <c r="I68" s="20" t="str">
        <f t="shared" si="6"/>
        <v/>
      </c>
      <c r="J68" s="21" t="str">
        <f t="shared" ref="J68:J131" si="7">IF(ISNUMBER(I68),((I68*$L$1)-IF(AND(MONTH(C68)&gt;2,MONTH(C68)&lt;11),0)),"")</f>
        <v/>
      </c>
      <c r="K68" s="22" t="str">
        <f t="shared" si="5"/>
        <v/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27"/>
      <c r="C69" s="14"/>
      <c r="D69" s="25"/>
      <c r="E69" s="16"/>
      <c r="F69" s="17"/>
      <c r="G69" s="18" t="str">
        <f t="shared" ref="G69:G132" si="8">IF(D69="","",D69-C69)</f>
        <v/>
      </c>
      <c r="H69" s="19"/>
      <c r="I69" s="20" t="str">
        <f t="shared" si="6"/>
        <v/>
      </c>
      <c r="J69" s="21" t="str">
        <f t="shared" si="7"/>
        <v/>
      </c>
      <c r="K69" s="22" t="str">
        <f t="shared" ref="K69:K132" si="9">IF(ISNUMBER(D69),D69+12,"")</f>
        <v/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27"/>
      <c r="C70" s="14"/>
      <c r="D70" s="24"/>
      <c r="E70" s="16"/>
      <c r="F70" s="17"/>
      <c r="G70" s="18" t="str">
        <f t="shared" si="8"/>
        <v/>
      </c>
      <c r="H70" s="19"/>
      <c r="I70" s="20" t="str">
        <f t="shared" si="6"/>
        <v/>
      </c>
      <c r="J70" s="21" t="str">
        <f t="shared" si="7"/>
        <v/>
      </c>
      <c r="K70" s="22" t="str">
        <f t="shared" si="9"/>
        <v/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27"/>
      <c r="C71" s="14"/>
      <c r="D71" s="24"/>
      <c r="E71" s="16"/>
      <c r="F71" s="17"/>
      <c r="G71" s="18" t="str">
        <f t="shared" si="8"/>
        <v/>
      </c>
      <c r="H71" s="19"/>
      <c r="I71" s="20" t="str">
        <f t="shared" si="6"/>
        <v/>
      </c>
      <c r="J71" s="21" t="str">
        <f t="shared" si="7"/>
        <v/>
      </c>
      <c r="K71" s="22" t="str">
        <f t="shared" si="9"/>
        <v/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27"/>
      <c r="C72" s="14"/>
      <c r="D72" s="24"/>
      <c r="E72" s="16"/>
      <c r="F72" s="17"/>
      <c r="G72" s="18" t="str">
        <f t="shared" si="8"/>
        <v/>
      </c>
      <c r="H72" s="19"/>
      <c r="I72" s="20" t="str">
        <f t="shared" si="6"/>
        <v/>
      </c>
      <c r="J72" s="21" t="str">
        <f t="shared" si="7"/>
        <v/>
      </c>
      <c r="K72" s="22" t="str">
        <f t="shared" si="9"/>
        <v/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27"/>
      <c r="C73" s="14"/>
      <c r="D73" s="24"/>
      <c r="E73" s="16"/>
      <c r="F73" s="17"/>
      <c r="G73" s="18" t="str">
        <f t="shared" si="8"/>
        <v/>
      </c>
      <c r="H73" s="19"/>
      <c r="I73" s="20" t="str">
        <f t="shared" si="6"/>
        <v/>
      </c>
      <c r="J73" s="21" t="str">
        <f t="shared" si="7"/>
        <v/>
      </c>
      <c r="K73" s="22" t="str">
        <f t="shared" si="9"/>
        <v/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27"/>
      <c r="C74" s="14"/>
      <c r="D74" s="24"/>
      <c r="E74" s="16"/>
      <c r="F74" s="17"/>
      <c r="G74" s="18" t="str">
        <f t="shared" si="8"/>
        <v/>
      </c>
      <c r="H74" s="19"/>
      <c r="I74" s="20" t="str">
        <f t="shared" si="6"/>
        <v/>
      </c>
      <c r="J74" s="21" t="str">
        <f t="shared" si="7"/>
        <v/>
      </c>
      <c r="K74" s="22" t="str">
        <f t="shared" si="9"/>
        <v/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27"/>
      <c r="C75" s="14"/>
      <c r="D75" s="24"/>
      <c r="E75" s="16"/>
      <c r="F75" s="17"/>
      <c r="G75" s="18" t="str">
        <f t="shared" si="8"/>
        <v/>
      </c>
      <c r="H75" s="19"/>
      <c r="I75" s="20" t="str">
        <f t="shared" si="6"/>
        <v/>
      </c>
      <c r="J75" s="21" t="str">
        <f t="shared" si="7"/>
        <v/>
      </c>
      <c r="K75" s="22" t="str">
        <f t="shared" si="9"/>
        <v/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27"/>
      <c r="C76" s="14"/>
      <c r="D76" s="24"/>
      <c r="E76" s="16"/>
      <c r="F76" s="17"/>
      <c r="G76" s="18" t="str">
        <f t="shared" si="8"/>
        <v/>
      </c>
      <c r="H76" s="19"/>
      <c r="I76" s="20" t="str">
        <f t="shared" si="6"/>
        <v/>
      </c>
      <c r="J76" s="21" t="str">
        <f t="shared" si="7"/>
        <v/>
      </c>
      <c r="K76" s="22" t="str">
        <f t="shared" si="9"/>
        <v/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27"/>
      <c r="C77" s="14"/>
      <c r="D77" s="24"/>
      <c r="E77" s="16"/>
      <c r="F77" s="17"/>
      <c r="G77" s="18" t="str">
        <f t="shared" si="8"/>
        <v/>
      </c>
      <c r="H77" s="19"/>
      <c r="I77" s="20" t="str">
        <f t="shared" si="6"/>
        <v/>
      </c>
      <c r="J77" s="21" t="str">
        <f t="shared" si="7"/>
        <v/>
      </c>
      <c r="K77" s="22" t="str">
        <f t="shared" si="9"/>
        <v/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27"/>
      <c r="C78" s="14"/>
      <c r="D78" s="24"/>
      <c r="E78" s="16"/>
      <c r="F78" s="17"/>
      <c r="G78" s="18" t="str">
        <f t="shared" si="8"/>
        <v/>
      </c>
      <c r="H78" s="19"/>
      <c r="I78" s="20" t="str">
        <f t="shared" si="6"/>
        <v/>
      </c>
      <c r="J78" s="21" t="str">
        <f t="shared" si="7"/>
        <v/>
      </c>
      <c r="K78" s="22" t="str">
        <f t="shared" si="9"/>
        <v/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27"/>
      <c r="C79" s="14"/>
      <c r="D79" s="24"/>
      <c r="E79" s="16"/>
      <c r="F79" s="17"/>
      <c r="G79" s="18" t="str">
        <f t="shared" si="8"/>
        <v/>
      </c>
      <c r="H79" s="19"/>
      <c r="I79" s="20" t="str">
        <f t="shared" si="6"/>
        <v/>
      </c>
      <c r="J79" s="21" t="str">
        <f t="shared" si="7"/>
        <v/>
      </c>
      <c r="K79" s="22" t="str">
        <f t="shared" si="9"/>
        <v/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27"/>
      <c r="C80" s="14"/>
      <c r="D80" s="24"/>
      <c r="E80" s="16"/>
      <c r="F80" s="17"/>
      <c r="G80" s="18" t="str">
        <f t="shared" si="8"/>
        <v/>
      </c>
      <c r="H80" s="19"/>
      <c r="I80" s="20" t="str">
        <f t="shared" si="6"/>
        <v/>
      </c>
      <c r="J80" s="21" t="str">
        <f t="shared" si="7"/>
        <v/>
      </c>
      <c r="K80" s="22" t="str">
        <f t="shared" si="9"/>
        <v/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27"/>
      <c r="C81" s="14"/>
      <c r="D81" s="24"/>
      <c r="E81" s="16"/>
      <c r="F81" s="17"/>
      <c r="G81" s="18" t="str">
        <f t="shared" si="8"/>
        <v/>
      </c>
      <c r="H81" s="19"/>
      <c r="I81" s="20" t="str">
        <f t="shared" si="6"/>
        <v/>
      </c>
      <c r="J81" s="21" t="str">
        <f t="shared" si="7"/>
        <v/>
      </c>
      <c r="K81" s="22" t="str">
        <f t="shared" si="9"/>
        <v/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27"/>
      <c r="C82" s="14"/>
      <c r="D82" s="24"/>
      <c r="E82" s="16"/>
      <c r="F82" s="17"/>
      <c r="G82" s="18" t="str">
        <f t="shared" si="8"/>
        <v/>
      </c>
      <c r="H82" s="19"/>
      <c r="I82" s="20" t="str">
        <f t="shared" si="6"/>
        <v/>
      </c>
      <c r="J82" s="21" t="str">
        <f t="shared" si="7"/>
        <v/>
      </c>
      <c r="K82" s="22" t="str">
        <f t="shared" si="9"/>
        <v/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27"/>
      <c r="C83" s="14"/>
      <c r="D83" s="24"/>
      <c r="E83" s="16"/>
      <c r="F83" s="17"/>
      <c r="G83" s="18" t="str">
        <f t="shared" si="8"/>
        <v/>
      </c>
      <c r="H83" s="19"/>
      <c r="I83" s="20" t="str">
        <f t="shared" si="6"/>
        <v/>
      </c>
      <c r="J83" s="21" t="str">
        <f t="shared" si="7"/>
        <v/>
      </c>
      <c r="K83" s="22" t="str">
        <f t="shared" si="9"/>
        <v/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27"/>
      <c r="C84" s="14"/>
      <c r="D84" s="24"/>
      <c r="E84" s="16"/>
      <c r="F84" s="17"/>
      <c r="G84" s="18" t="str">
        <f t="shared" si="8"/>
        <v/>
      </c>
      <c r="H84" s="19"/>
      <c r="I84" s="20" t="str">
        <f t="shared" si="6"/>
        <v/>
      </c>
      <c r="J84" s="21" t="str">
        <f t="shared" si="7"/>
        <v/>
      </c>
      <c r="K84" s="22" t="str">
        <f t="shared" si="9"/>
        <v/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27"/>
      <c r="C85" s="14"/>
      <c r="D85" s="24"/>
      <c r="E85" s="16"/>
      <c r="F85" s="17"/>
      <c r="G85" s="18" t="str">
        <f t="shared" si="8"/>
        <v/>
      </c>
      <c r="H85" s="19"/>
      <c r="I85" s="20" t="str">
        <f t="shared" si="6"/>
        <v/>
      </c>
      <c r="J85" s="21" t="str">
        <f t="shared" si="7"/>
        <v/>
      </c>
      <c r="K85" s="22" t="str">
        <f t="shared" si="9"/>
        <v/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27"/>
      <c r="C86" s="14"/>
      <c r="D86" s="24"/>
      <c r="E86" s="16"/>
      <c r="F86" s="17"/>
      <c r="G86" s="18" t="str">
        <f t="shared" si="8"/>
        <v/>
      </c>
      <c r="H86" s="19"/>
      <c r="I86" s="20" t="str">
        <f t="shared" si="6"/>
        <v/>
      </c>
      <c r="J86" s="21" t="str">
        <f t="shared" si="7"/>
        <v/>
      </c>
      <c r="K86" s="22" t="str">
        <f t="shared" si="9"/>
        <v/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27"/>
      <c r="C87" s="14"/>
      <c r="D87" s="24"/>
      <c r="E87" s="16"/>
      <c r="F87" s="17"/>
      <c r="G87" s="18" t="str">
        <f t="shared" si="8"/>
        <v/>
      </c>
      <c r="H87" s="19"/>
      <c r="I87" s="20" t="str">
        <f t="shared" si="6"/>
        <v/>
      </c>
      <c r="J87" s="21" t="str">
        <f t="shared" si="7"/>
        <v/>
      </c>
      <c r="K87" s="22" t="str">
        <f t="shared" si="9"/>
        <v/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27"/>
      <c r="C88" s="14"/>
      <c r="D88" s="24"/>
      <c r="E88" s="16"/>
      <c r="F88" s="17"/>
      <c r="G88" s="18" t="str">
        <f t="shared" si="8"/>
        <v/>
      </c>
      <c r="H88" s="19"/>
      <c r="I88" s="20" t="str">
        <f t="shared" si="6"/>
        <v/>
      </c>
      <c r="J88" s="21" t="str">
        <f t="shared" si="7"/>
        <v/>
      </c>
      <c r="K88" s="22" t="str">
        <f t="shared" si="9"/>
        <v/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27"/>
      <c r="C89" s="14"/>
      <c r="D89" s="24"/>
      <c r="E89" s="16"/>
      <c r="F89" s="17"/>
      <c r="G89" s="18" t="str">
        <f t="shared" si="8"/>
        <v/>
      </c>
      <c r="H89" s="19"/>
      <c r="I89" s="20" t="str">
        <f t="shared" si="6"/>
        <v/>
      </c>
      <c r="J89" s="21" t="str">
        <f t="shared" si="7"/>
        <v/>
      </c>
      <c r="K89" s="22" t="str">
        <f t="shared" si="9"/>
        <v/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27"/>
      <c r="C90" s="14"/>
      <c r="D90" s="24"/>
      <c r="E90" s="16"/>
      <c r="F90" s="17"/>
      <c r="G90" s="18" t="str">
        <f t="shared" si="8"/>
        <v/>
      </c>
      <c r="H90" s="19"/>
      <c r="I90" s="20" t="str">
        <f t="shared" si="6"/>
        <v/>
      </c>
      <c r="J90" s="21" t="str">
        <f t="shared" si="7"/>
        <v/>
      </c>
      <c r="K90" s="22" t="str">
        <f t="shared" si="9"/>
        <v/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27"/>
      <c r="C91" s="14"/>
      <c r="D91" s="24"/>
      <c r="E91" s="16"/>
      <c r="F91" s="17"/>
      <c r="G91" s="18" t="str">
        <f t="shared" si="8"/>
        <v/>
      </c>
      <c r="H91" s="19"/>
      <c r="I91" s="20" t="str">
        <f t="shared" si="6"/>
        <v/>
      </c>
      <c r="J91" s="21" t="str">
        <f t="shared" si="7"/>
        <v/>
      </c>
      <c r="K91" s="22" t="str">
        <f t="shared" si="9"/>
        <v/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27"/>
      <c r="C92" s="14"/>
      <c r="D92" s="24"/>
      <c r="E92" s="16"/>
      <c r="F92" s="17"/>
      <c r="G92" s="18" t="str">
        <f t="shared" si="8"/>
        <v/>
      </c>
      <c r="H92" s="19"/>
      <c r="I92" s="20" t="str">
        <f t="shared" si="6"/>
        <v/>
      </c>
      <c r="J92" s="21" t="str">
        <f t="shared" si="7"/>
        <v/>
      </c>
      <c r="K92" s="22" t="str">
        <f t="shared" si="9"/>
        <v/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27"/>
      <c r="C93" s="14"/>
      <c r="D93" s="24"/>
      <c r="E93" s="16"/>
      <c r="F93" s="17"/>
      <c r="G93" s="18" t="str">
        <f t="shared" si="8"/>
        <v/>
      </c>
      <c r="H93" s="19"/>
      <c r="I93" s="20" t="str">
        <f t="shared" si="6"/>
        <v/>
      </c>
      <c r="J93" s="21" t="str">
        <f t="shared" si="7"/>
        <v/>
      </c>
      <c r="K93" s="22" t="str">
        <f t="shared" si="9"/>
        <v/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27"/>
      <c r="C94" s="14"/>
      <c r="D94" s="24"/>
      <c r="E94" s="16"/>
      <c r="F94" s="17"/>
      <c r="G94" s="18" t="str">
        <f t="shared" si="8"/>
        <v/>
      </c>
      <c r="H94" s="19"/>
      <c r="I94" s="20" t="str">
        <f t="shared" si="6"/>
        <v/>
      </c>
      <c r="J94" s="21" t="str">
        <f t="shared" si="7"/>
        <v/>
      </c>
      <c r="K94" s="22" t="str">
        <f t="shared" si="9"/>
        <v/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27"/>
      <c r="C95" s="14"/>
      <c r="D95" s="24"/>
      <c r="E95" s="16"/>
      <c r="F95" s="17"/>
      <c r="G95" s="18" t="str">
        <f t="shared" si="8"/>
        <v/>
      </c>
      <c r="H95" s="19"/>
      <c r="I95" s="20" t="str">
        <f t="shared" si="6"/>
        <v/>
      </c>
      <c r="J95" s="21" t="str">
        <f t="shared" si="7"/>
        <v/>
      </c>
      <c r="K95" s="22" t="str">
        <f t="shared" si="9"/>
        <v/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27"/>
      <c r="C96" s="14"/>
      <c r="D96" s="24"/>
      <c r="E96" s="16"/>
      <c r="F96" s="17"/>
      <c r="G96" s="18" t="str">
        <f t="shared" si="8"/>
        <v/>
      </c>
      <c r="H96" s="19"/>
      <c r="I96" s="20" t="str">
        <f t="shared" si="6"/>
        <v/>
      </c>
      <c r="J96" s="21" t="str">
        <f t="shared" si="7"/>
        <v/>
      </c>
      <c r="K96" s="22" t="str">
        <f t="shared" si="9"/>
        <v/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27"/>
      <c r="C97" s="14"/>
      <c r="D97" s="24"/>
      <c r="E97" s="16"/>
      <c r="F97" s="17"/>
      <c r="G97" s="18" t="str">
        <f t="shared" si="8"/>
        <v/>
      </c>
      <c r="H97" s="19"/>
      <c r="I97" s="20" t="str">
        <f t="shared" si="6"/>
        <v/>
      </c>
      <c r="J97" s="21" t="str">
        <f t="shared" si="7"/>
        <v/>
      </c>
      <c r="K97" s="22" t="str">
        <f t="shared" si="9"/>
        <v/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27"/>
      <c r="C98" s="14"/>
      <c r="D98" s="24"/>
      <c r="E98" s="16"/>
      <c r="F98" s="17"/>
      <c r="G98" s="18" t="str">
        <f t="shared" si="8"/>
        <v/>
      </c>
      <c r="H98" s="19"/>
      <c r="I98" s="20" t="str">
        <f t="shared" si="6"/>
        <v/>
      </c>
      <c r="J98" s="21" t="str">
        <f t="shared" si="7"/>
        <v/>
      </c>
      <c r="K98" s="22" t="str">
        <f t="shared" si="9"/>
        <v/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3"/>
      <c r="C99" s="14"/>
      <c r="D99" s="15"/>
      <c r="E99" s="16"/>
      <c r="F99" s="17"/>
      <c r="G99" s="18" t="str">
        <f t="shared" si="8"/>
        <v/>
      </c>
      <c r="H99" s="19"/>
      <c r="I99" s="20" t="str">
        <f t="shared" ref="I99:I130" si="10">IFERROR(INDEX($O$6:$Y$8,MATCH(H99,chambres23,0),MATCH(E99,designation23,0))*G99,"")</f>
        <v/>
      </c>
      <c r="J99" s="21" t="str">
        <f t="shared" si="7"/>
        <v/>
      </c>
      <c r="K99" s="22" t="str">
        <f t="shared" si="9"/>
        <v/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3"/>
      <c r="C100" s="14"/>
      <c r="D100" s="15"/>
      <c r="E100" s="16"/>
      <c r="F100" s="17"/>
      <c r="G100" s="18" t="str">
        <f t="shared" si="8"/>
        <v/>
      </c>
      <c r="H100" s="19"/>
      <c r="I100" s="20" t="str">
        <f t="shared" si="10"/>
        <v/>
      </c>
      <c r="J100" s="21" t="str">
        <f t="shared" si="7"/>
        <v/>
      </c>
      <c r="K100" s="22" t="str">
        <f t="shared" si="9"/>
        <v/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3"/>
      <c r="C101" s="14"/>
      <c r="D101" s="15"/>
      <c r="E101" s="16"/>
      <c r="F101" s="17"/>
      <c r="G101" s="18" t="str">
        <f t="shared" si="8"/>
        <v/>
      </c>
      <c r="H101" s="19"/>
      <c r="I101" s="20" t="str">
        <f t="shared" si="10"/>
        <v/>
      </c>
      <c r="J101" s="21" t="str">
        <f t="shared" si="7"/>
        <v/>
      </c>
      <c r="K101" s="22" t="str">
        <f t="shared" si="9"/>
        <v/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3"/>
      <c r="C102" s="14"/>
      <c r="D102" s="15"/>
      <c r="E102" s="16"/>
      <c r="F102" s="17"/>
      <c r="G102" s="18" t="str">
        <f t="shared" si="8"/>
        <v/>
      </c>
      <c r="H102" s="19"/>
      <c r="I102" s="20" t="str">
        <f t="shared" si="10"/>
        <v/>
      </c>
      <c r="J102" s="21" t="str">
        <f t="shared" si="7"/>
        <v/>
      </c>
      <c r="K102" s="22" t="str">
        <f t="shared" si="9"/>
        <v/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3"/>
      <c r="C103" s="14"/>
      <c r="D103" s="15"/>
      <c r="E103" s="16"/>
      <c r="F103" s="17"/>
      <c r="G103" s="18" t="str">
        <f t="shared" si="8"/>
        <v/>
      </c>
      <c r="H103" s="19"/>
      <c r="I103" s="20" t="str">
        <f t="shared" si="10"/>
        <v/>
      </c>
      <c r="J103" s="21" t="str">
        <f t="shared" si="7"/>
        <v/>
      </c>
      <c r="K103" s="22" t="str">
        <f t="shared" si="9"/>
        <v/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3"/>
      <c r="C104" s="14"/>
      <c r="D104" s="15"/>
      <c r="E104" s="16"/>
      <c r="F104" s="17"/>
      <c r="G104" s="18" t="str">
        <f t="shared" si="8"/>
        <v/>
      </c>
      <c r="H104" s="19"/>
      <c r="I104" s="20" t="str">
        <f t="shared" si="10"/>
        <v/>
      </c>
      <c r="J104" s="21" t="str">
        <f t="shared" si="7"/>
        <v/>
      </c>
      <c r="K104" s="22" t="str">
        <f t="shared" si="9"/>
        <v/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3"/>
      <c r="C105" s="14"/>
      <c r="D105" s="15"/>
      <c r="E105" s="16"/>
      <c r="F105" s="17"/>
      <c r="G105" s="18" t="str">
        <f t="shared" si="8"/>
        <v/>
      </c>
      <c r="H105" s="19"/>
      <c r="I105" s="20" t="str">
        <f t="shared" si="10"/>
        <v/>
      </c>
      <c r="J105" s="21" t="str">
        <f t="shared" si="7"/>
        <v/>
      </c>
      <c r="K105" s="22" t="str">
        <f t="shared" si="9"/>
        <v/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3"/>
      <c r="C106" s="14"/>
      <c r="D106" s="15"/>
      <c r="E106" s="16"/>
      <c r="F106" s="17"/>
      <c r="G106" s="18" t="str">
        <f t="shared" si="8"/>
        <v/>
      </c>
      <c r="H106" s="19"/>
      <c r="I106" s="20" t="str">
        <f t="shared" si="10"/>
        <v/>
      </c>
      <c r="J106" s="21" t="str">
        <f t="shared" si="7"/>
        <v/>
      </c>
      <c r="K106" s="22" t="str">
        <f t="shared" si="9"/>
        <v/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3"/>
      <c r="C107" s="14"/>
      <c r="D107" s="15"/>
      <c r="E107" s="16"/>
      <c r="F107" s="17"/>
      <c r="G107" s="18" t="str">
        <f t="shared" si="8"/>
        <v/>
      </c>
      <c r="H107" s="19"/>
      <c r="I107" s="20" t="str">
        <f t="shared" si="10"/>
        <v/>
      </c>
      <c r="J107" s="21" t="str">
        <f t="shared" si="7"/>
        <v/>
      </c>
      <c r="K107" s="22" t="str">
        <f t="shared" si="9"/>
        <v/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3"/>
      <c r="C108" s="14"/>
      <c r="D108" s="15"/>
      <c r="E108" s="16"/>
      <c r="F108" s="17"/>
      <c r="G108" s="18" t="str">
        <f t="shared" si="8"/>
        <v/>
      </c>
      <c r="H108" s="19"/>
      <c r="I108" s="20" t="str">
        <f t="shared" si="10"/>
        <v/>
      </c>
      <c r="J108" s="21" t="str">
        <f t="shared" si="7"/>
        <v/>
      </c>
      <c r="K108" s="22" t="str">
        <f t="shared" si="9"/>
        <v/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3"/>
      <c r="C109" s="14"/>
      <c r="D109" s="15"/>
      <c r="E109" s="16"/>
      <c r="F109" s="17"/>
      <c r="G109" s="18" t="str">
        <f t="shared" si="8"/>
        <v/>
      </c>
      <c r="H109" s="19"/>
      <c r="I109" s="20" t="str">
        <f t="shared" si="10"/>
        <v/>
      </c>
      <c r="J109" s="21" t="str">
        <f t="shared" si="7"/>
        <v/>
      </c>
      <c r="K109" s="22" t="str">
        <f t="shared" si="9"/>
        <v/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3"/>
      <c r="C110" s="14"/>
      <c r="D110" s="15"/>
      <c r="E110" s="16"/>
      <c r="F110" s="17"/>
      <c r="G110" s="18" t="str">
        <f t="shared" si="8"/>
        <v/>
      </c>
      <c r="H110" s="19"/>
      <c r="I110" s="20" t="str">
        <f t="shared" si="10"/>
        <v/>
      </c>
      <c r="J110" s="21" t="str">
        <f t="shared" si="7"/>
        <v/>
      </c>
      <c r="K110" s="22" t="str">
        <f t="shared" si="9"/>
        <v/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3"/>
      <c r="C111" s="14"/>
      <c r="D111" s="15"/>
      <c r="E111" s="16"/>
      <c r="F111" s="17"/>
      <c r="G111" s="18" t="str">
        <f t="shared" si="8"/>
        <v/>
      </c>
      <c r="H111" s="19"/>
      <c r="I111" s="20" t="str">
        <f t="shared" si="10"/>
        <v/>
      </c>
      <c r="J111" s="21" t="str">
        <f t="shared" si="7"/>
        <v/>
      </c>
      <c r="K111" s="22" t="str">
        <f t="shared" si="9"/>
        <v/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3"/>
      <c r="C112" s="14"/>
      <c r="D112" s="15"/>
      <c r="E112" s="16"/>
      <c r="F112" s="17"/>
      <c r="G112" s="18" t="str">
        <f t="shared" si="8"/>
        <v/>
      </c>
      <c r="H112" s="19"/>
      <c r="I112" s="20" t="str">
        <f t="shared" si="10"/>
        <v/>
      </c>
      <c r="J112" s="21" t="str">
        <f t="shared" si="7"/>
        <v/>
      </c>
      <c r="K112" s="22" t="str">
        <f t="shared" si="9"/>
        <v/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3"/>
      <c r="C113" s="14"/>
      <c r="D113" s="15"/>
      <c r="E113" s="16"/>
      <c r="F113" s="17"/>
      <c r="G113" s="18" t="str">
        <f t="shared" si="8"/>
        <v/>
      </c>
      <c r="H113" s="19"/>
      <c r="I113" s="20" t="str">
        <f t="shared" si="10"/>
        <v/>
      </c>
      <c r="J113" s="21" t="str">
        <f t="shared" si="7"/>
        <v/>
      </c>
      <c r="K113" s="22" t="str">
        <f t="shared" si="9"/>
        <v/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3"/>
      <c r="C114" s="14"/>
      <c r="D114" s="15"/>
      <c r="E114" s="16"/>
      <c r="F114" s="17"/>
      <c r="G114" s="18" t="str">
        <f t="shared" si="8"/>
        <v/>
      </c>
      <c r="H114" s="19"/>
      <c r="I114" s="20" t="str">
        <f t="shared" si="10"/>
        <v/>
      </c>
      <c r="J114" s="21" t="str">
        <f t="shared" si="7"/>
        <v/>
      </c>
      <c r="K114" s="22" t="str">
        <f t="shared" si="9"/>
        <v/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3"/>
      <c r="C115" s="14"/>
      <c r="D115" s="15"/>
      <c r="E115" s="16"/>
      <c r="F115" s="17"/>
      <c r="G115" s="18" t="str">
        <f t="shared" si="8"/>
        <v/>
      </c>
      <c r="H115" s="19"/>
      <c r="I115" s="20" t="str">
        <f t="shared" si="10"/>
        <v/>
      </c>
      <c r="J115" s="21" t="str">
        <f t="shared" si="7"/>
        <v/>
      </c>
      <c r="K115" s="22" t="str">
        <f t="shared" si="9"/>
        <v/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3"/>
      <c r="C116" s="14"/>
      <c r="D116" s="15"/>
      <c r="E116" s="16"/>
      <c r="F116" s="17"/>
      <c r="G116" s="18" t="str">
        <f t="shared" si="8"/>
        <v/>
      </c>
      <c r="H116" s="19"/>
      <c r="I116" s="20" t="str">
        <f t="shared" si="10"/>
        <v/>
      </c>
      <c r="J116" s="21" t="str">
        <f t="shared" si="7"/>
        <v/>
      </c>
      <c r="K116" s="22" t="str">
        <f t="shared" si="9"/>
        <v/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3"/>
      <c r="C117" s="14"/>
      <c r="D117" s="15"/>
      <c r="E117" s="16"/>
      <c r="F117" s="17"/>
      <c r="G117" s="18" t="str">
        <f t="shared" si="8"/>
        <v/>
      </c>
      <c r="H117" s="19"/>
      <c r="I117" s="20" t="str">
        <f t="shared" si="10"/>
        <v/>
      </c>
      <c r="J117" s="21" t="str">
        <f t="shared" si="7"/>
        <v/>
      </c>
      <c r="K117" s="22" t="str">
        <f t="shared" si="9"/>
        <v/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3"/>
      <c r="C118" s="14"/>
      <c r="D118" s="15"/>
      <c r="E118" s="16"/>
      <c r="F118" s="17"/>
      <c r="G118" s="18" t="str">
        <f t="shared" si="8"/>
        <v/>
      </c>
      <c r="H118" s="19"/>
      <c r="I118" s="20" t="str">
        <f t="shared" si="10"/>
        <v/>
      </c>
      <c r="J118" s="21" t="str">
        <f t="shared" si="7"/>
        <v/>
      </c>
      <c r="K118" s="22" t="str">
        <f t="shared" si="9"/>
        <v/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3"/>
      <c r="C119" s="14"/>
      <c r="D119" s="15"/>
      <c r="E119" s="16"/>
      <c r="F119" s="17"/>
      <c r="G119" s="18" t="str">
        <f t="shared" si="8"/>
        <v/>
      </c>
      <c r="H119" s="19"/>
      <c r="I119" s="20" t="str">
        <f t="shared" si="10"/>
        <v/>
      </c>
      <c r="J119" s="21" t="str">
        <f t="shared" si="7"/>
        <v/>
      </c>
      <c r="K119" s="22" t="str">
        <f t="shared" si="9"/>
        <v/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3"/>
      <c r="C120" s="14"/>
      <c r="D120" s="15"/>
      <c r="E120" s="16"/>
      <c r="F120" s="17"/>
      <c r="G120" s="18" t="str">
        <f t="shared" si="8"/>
        <v/>
      </c>
      <c r="H120" s="19"/>
      <c r="I120" s="20" t="str">
        <f t="shared" si="10"/>
        <v/>
      </c>
      <c r="J120" s="21" t="str">
        <f t="shared" si="7"/>
        <v/>
      </c>
      <c r="K120" s="22" t="str">
        <f t="shared" si="9"/>
        <v/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3"/>
      <c r="C121" s="14"/>
      <c r="D121" s="15"/>
      <c r="E121" s="16"/>
      <c r="F121" s="17"/>
      <c r="G121" s="18" t="str">
        <f t="shared" si="8"/>
        <v/>
      </c>
      <c r="H121" s="19"/>
      <c r="I121" s="20" t="str">
        <f t="shared" si="10"/>
        <v/>
      </c>
      <c r="J121" s="21" t="str">
        <f t="shared" si="7"/>
        <v/>
      </c>
      <c r="K121" s="22" t="str">
        <f t="shared" si="9"/>
        <v/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3"/>
      <c r="C122" s="14"/>
      <c r="D122" s="15"/>
      <c r="E122" s="16"/>
      <c r="F122" s="17"/>
      <c r="G122" s="18" t="str">
        <f t="shared" si="8"/>
        <v/>
      </c>
      <c r="H122" s="19"/>
      <c r="I122" s="20" t="str">
        <f t="shared" si="10"/>
        <v/>
      </c>
      <c r="J122" s="21" t="str">
        <f t="shared" si="7"/>
        <v/>
      </c>
      <c r="K122" s="22" t="str">
        <f t="shared" si="9"/>
        <v/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3"/>
      <c r="C123" s="14"/>
      <c r="D123" s="15"/>
      <c r="E123" s="16"/>
      <c r="F123" s="17"/>
      <c r="G123" s="18" t="str">
        <f t="shared" si="8"/>
        <v/>
      </c>
      <c r="H123" s="19"/>
      <c r="I123" s="20" t="str">
        <f t="shared" si="10"/>
        <v/>
      </c>
      <c r="J123" s="21" t="str">
        <f t="shared" si="7"/>
        <v/>
      </c>
      <c r="K123" s="22" t="str">
        <f t="shared" si="9"/>
        <v/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3"/>
      <c r="C124" s="14"/>
      <c r="D124" s="15"/>
      <c r="E124" s="16"/>
      <c r="F124" s="17"/>
      <c r="G124" s="18" t="str">
        <f t="shared" si="8"/>
        <v/>
      </c>
      <c r="H124" s="19"/>
      <c r="I124" s="20" t="str">
        <f t="shared" si="10"/>
        <v/>
      </c>
      <c r="J124" s="21" t="str">
        <f t="shared" si="7"/>
        <v/>
      </c>
      <c r="K124" s="22" t="str">
        <f t="shared" si="9"/>
        <v/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3"/>
      <c r="C125" s="14"/>
      <c r="D125" s="15"/>
      <c r="E125" s="16"/>
      <c r="F125" s="17"/>
      <c r="G125" s="18" t="str">
        <f t="shared" si="8"/>
        <v/>
      </c>
      <c r="H125" s="19"/>
      <c r="I125" s="20" t="str">
        <f t="shared" si="10"/>
        <v/>
      </c>
      <c r="J125" s="21" t="str">
        <f t="shared" si="7"/>
        <v/>
      </c>
      <c r="K125" s="22" t="str">
        <f t="shared" si="9"/>
        <v/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3"/>
      <c r="C126" s="14"/>
      <c r="D126" s="15"/>
      <c r="E126" s="16"/>
      <c r="F126" s="17"/>
      <c r="G126" s="18" t="str">
        <f t="shared" si="8"/>
        <v/>
      </c>
      <c r="H126" s="19"/>
      <c r="I126" s="20" t="str">
        <f t="shared" si="10"/>
        <v/>
      </c>
      <c r="J126" s="21" t="str">
        <f t="shared" si="7"/>
        <v/>
      </c>
      <c r="K126" s="22" t="str">
        <f t="shared" si="9"/>
        <v/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3"/>
      <c r="C127" s="14"/>
      <c r="D127" s="15"/>
      <c r="E127" s="16"/>
      <c r="F127" s="17"/>
      <c r="G127" s="18" t="str">
        <f t="shared" si="8"/>
        <v/>
      </c>
      <c r="H127" s="19"/>
      <c r="I127" s="20" t="str">
        <f t="shared" si="10"/>
        <v/>
      </c>
      <c r="J127" s="21" t="str">
        <f t="shared" si="7"/>
        <v/>
      </c>
      <c r="K127" s="22" t="str">
        <f t="shared" si="9"/>
        <v/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3"/>
      <c r="C128" s="14"/>
      <c r="D128" s="15"/>
      <c r="E128" s="16"/>
      <c r="F128" s="17"/>
      <c r="G128" s="18" t="str">
        <f t="shared" si="8"/>
        <v/>
      </c>
      <c r="H128" s="19"/>
      <c r="I128" s="20" t="str">
        <f t="shared" si="10"/>
        <v/>
      </c>
      <c r="J128" s="21" t="str">
        <f t="shared" si="7"/>
        <v/>
      </c>
      <c r="K128" s="22" t="str">
        <f t="shared" si="9"/>
        <v/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3"/>
      <c r="C129" s="14"/>
      <c r="D129" s="15"/>
      <c r="E129" s="16"/>
      <c r="F129" s="17"/>
      <c r="G129" s="18" t="str">
        <f t="shared" si="8"/>
        <v/>
      </c>
      <c r="H129" s="19"/>
      <c r="I129" s="20" t="str">
        <f t="shared" si="10"/>
        <v/>
      </c>
      <c r="J129" s="21" t="str">
        <f t="shared" si="7"/>
        <v/>
      </c>
      <c r="K129" s="22" t="str">
        <f t="shared" si="9"/>
        <v/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3"/>
      <c r="C130" s="14"/>
      <c r="D130" s="15"/>
      <c r="E130" s="16"/>
      <c r="F130" s="17"/>
      <c r="G130" s="18" t="str">
        <f t="shared" si="8"/>
        <v/>
      </c>
      <c r="H130" s="19"/>
      <c r="I130" s="20" t="str">
        <f t="shared" si="10"/>
        <v/>
      </c>
      <c r="J130" s="21" t="str">
        <f t="shared" si="7"/>
        <v/>
      </c>
      <c r="K130" s="22" t="str">
        <f t="shared" si="9"/>
        <v/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3"/>
      <c r="C131" s="14"/>
      <c r="D131" s="15"/>
      <c r="E131" s="16"/>
      <c r="F131" s="17"/>
      <c r="G131" s="18" t="str">
        <f t="shared" si="8"/>
        <v/>
      </c>
      <c r="H131" s="19"/>
      <c r="I131" s="20" t="str">
        <f t="shared" ref="I131:I158" si="11">IFERROR(INDEX($O$6:$Y$8,MATCH(H131,chambres23,0),MATCH(E131,designation23,0))*G131,"")</f>
        <v/>
      </c>
      <c r="J131" s="21" t="str">
        <f t="shared" si="7"/>
        <v/>
      </c>
      <c r="K131" s="22" t="str">
        <f t="shared" si="9"/>
        <v/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3"/>
      <c r="C132" s="14"/>
      <c r="D132" s="15"/>
      <c r="E132" s="16"/>
      <c r="F132" s="17"/>
      <c r="G132" s="18" t="str">
        <f t="shared" si="8"/>
        <v/>
      </c>
      <c r="H132" s="19"/>
      <c r="I132" s="20" t="str">
        <f t="shared" si="11"/>
        <v/>
      </c>
      <c r="J132" s="21" t="str">
        <f t="shared" ref="J132:J158" si="12">IF(ISNUMBER(I132),((I132*$L$1)-IF(AND(MONTH(C132)&gt;2,MONTH(C132)&lt;11),0)),"")</f>
        <v/>
      </c>
      <c r="K132" s="22" t="str">
        <f t="shared" si="9"/>
        <v/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3"/>
      <c r="C133" s="14"/>
      <c r="D133" s="15"/>
      <c r="E133" s="16"/>
      <c r="F133" s="17"/>
      <c r="G133" s="18" t="str">
        <f t="shared" ref="G133:G158" si="13">IF(D133="","",D133-C133)</f>
        <v/>
      </c>
      <c r="H133" s="19"/>
      <c r="I133" s="20" t="str">
        <f t="shared" si="11"/>
        <v/>
      </c>
      <c r="J133" s="21" t="str">
        <f t="shared" si="12"/>
        <v/>
      </c>
      <c r="K133" s="22" t="str">
        <f t="shared" ref="K133:K158" si="14">IF(ISNUMBER(D133),D133+12,"")</f>
        <v/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3"/>
      <c r="C134" s="14"/>
      <c r="D134" s="15"/>
      <c r="E134" s="16"/>
      <c r="F134" s="17"/>
      <c r="G134" s="18" t="str">
        <f t="shared" si="13"/>
        <v/>
      </c>
      <c r="H134" s="19"/>
      <c r="I134" s="20" t="str">
        <f t="shared" si="11"/>
        <v/>
      </c>
      <c r="J134" s="21" t="str">
        <f t="shared" si="12"/>
        <v/>
      </c>
      <c r="K134" s="22" t="str">
        <f t="shared" si="14"/>
        <v/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3"/>
      <c r="C135" s="14"/>
      <c r="D135" s="15"/>
      <c r="E135" s="16"/>
      <c r="F135" s="17"/>
      <c r="G135" s="18" t="str">
        <f t="shared" si="13"/>
        <v/>
      </c>
      <c r="H135" s="19"/>
      <c r="I135" s="20" t="str">
        <f t="shared" si="11"/>
        <v/>
      </c>
      <c r="J135" s="21" t="str">
        <f t="shared" si="12"/>
        <v/>
      </c>
      <c r="K135" s="22" t="str">
        <f t="shared" si="14"/>
        <v/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3"/>
      <c r="C136" s="14"/>
      <c r="D136" s="15"/>
      <c r="E136" s="16"/>
      <c r="F136" s="17"/>
      <c r="G136" s="18" t="str">
        <f t="shared" si="13"/>
        <v/>
      </c>
      <c r="H136" s="19"/>
      <c r="I136" s="20" t="str">
        <f t="shared" si="11"/>
        <v/>
      </c>
      <c r="J136" s="21" t="str">
        <f t="shared" si="12"/>
        <v/>
      </c>
      <c r="K136" s="22" t="str">
        <f t="shared" si="14"/>
        <v/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3"/>
      <c r="C137" s="14"/>
      <c r="D137" s="15"/>
      <c r="E137" s="16"/>
      <c r="F137" s="17"/>
      <c r="G137" s="18" t="str">
        <f t="shared" si="13"/>
        <v/>
      </c>
      <c r="H137" s="19"/>
      <c r="I137" s="20" t="str">
        <f t="shared" si="11"/>
        <v/>
      </c>
      <c r="J137" s="21" t="str">
        <f t="shared" si="12"/>
        <v/>
      </c>
      <c r="K137" s="22" t="str">
        <f t="shared" si="14"/>
        <v/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3"/>
      <c r="C138" s="14"/>
      <c r="D138" s="15"/>
      <c r="E138" s="16"/>
      <c r="F138" s="17"/>
      <c r="G138" s="18" t="str">
        <f t="shared" si="13"/>
        <v/>
      </c>
      <c r="H138" s="19"/>
      <c r="I138" s="20" t="str">
        <f t="shared" si="11"/>
        <v/>
      </c>
      <c r="J138" s="21" t="str">
        <f t="shared" si="12"/>
        <v/>
      </c>
      <c r="K138" s="22" t="str">
        <f t="shared" si="14"/>
        <v/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3"/>
      <c r="C139" s="14"/>
      <c r="D139" s="15"/>
      <c r="E139" s="16"/>
      <c r="F139" s="17"/>
      <c r="G139" s="18" t="str">
        <f t="shared" si="13"/>
        <v/>
      </c>
      <c r="H139" s="19"/>
      <c r="I139" s="20" t="str">
        <f t="shared" si="11"/>
        <v/>
      </c>
      <c r="J139" s="21" t="str">
        <f t="shared" si="12"/>
        <v/>
      </c>
      <c r="K139" s="22" t="str">
        <f t="shared" si="14"/>
        <v/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3"/>
      <c r="C140" s="14"/>
      <c r="D140" s="15"/>
      <c r="E140" s="16"/>
      <c r="F140" s="17"/>
      <c r="G140" s="18" t="str">
        <f t="shared" si="13"/>
        <v/>
      </c>
      <c r="H140" s="19"/>
      <c r="I140" s="20" t="str">
        <f t="shared" si="11"/>
        <v/>
      </c>
      <c r="J140" s="21" t="str">
        <f t="shared" si="12"/>
        <v/>
      </c>
      <c r="K140" s="22" t="str">
        <f t="shared" si="14"/>
        <v/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3"/>
      <c r="C141" s="14"/>
      <c r="D141" s="15"/>
      <c r="E141" s="16"/>
      <c r="F141" s="17"/>
      <c r="G141" s="18" t="str">
        <f t="shared" si="13"/>
        <v/>
      </c>
      <c r="H141" s="19"/>
      <c r="I141" s="20" t="str">
        <f t="shared" si="11"/>
        <v/>
      </c>
      <c r="J141" s="21" t="str">
        <f t="shared" si="12"/>
        <v/>
      </c>
      <c r="K141" s="22" t="str">
        <f t="shared" si="14"/>
        <v/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3"/>
      <c r="C142" s="14"/>
      <c r="D142" s="15"/>
      <c r="E142" s="16"/>
      <c r="F142" s="17"/>
      <c r="G142" s="18" t="str">
        <f t="shared" si="13"/>
        <v/>
      </c>
      <c r="H142" s="19"/>
      <c r="I142" s="20" t="str">
        <f t="shared" si="11"/>
        <v/>
      </c>
      <c r="J142" s="21" t="str">
        <f t="shared" si="12"/>
        <v/>
      </c>
      <c r="K142" s="22" t="str">
        <f t="shared" si="14"/>
        <v/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3"/>
      <c r="C143" s="14"/>
      <c r="D143" s="15"/>
      <c r="E143" s="16"/>
      <c r="F143" s="17"/>
      <c r="G143" s="18" t="str">
        <f t="shared" si="13"/>
        <v/>
      </c>
      <c r="H143" s="19"/>
      <c r="I143" s="20" t="str">
        <f t="shared" si="11"/>
        <v/>
      </c>
      <c r="J143" s="21" t="str">
        <f t="shared" si="12"/>
        <v/>
      </c>
      <c r="K143" s="22" t="str">
        <f t="shared" si="14"/>
        <v/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3"/>
      <c r="C144" s="14"/>
      <c r="D144" s="15"/>
      <c r="E144" s="16"/>
      <c r="F144" s="17"/>
      <c r="G144" s="18" t="str">
        <f t="shared" si="13"/>
        <v/>
      </c>
      <c r="H144" s="19"/>
      <c r="I144" s="20" t="str">
        <f t="shared" si="11"/>
        <v/>
      </c>
      <c r="J144" s="21" t="str">
        <f t="shared" si="12"/>
        <v/>
      </c>
      <c r="K144" s="22" t="str">
        <f t="shared" si="14"/>
        <v/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6">
      <c r="A145" s="1"/>
      <c r="B145" s="13"/>
      <c r="C145" s="14"/>
      <c r="D145" s="15"/>
      <c r="E145" s="16"/>
      <c r="F145" s="17"/>
      <c r="G145" s="18" t="str">
        <f t="shared" si="13"/>
        <v/>
      </c>
      <c r="H145" s="19"/>
      <c r="I145" s="20" t="str">
        <f t="shared" si="11"/>
        <v/>
      </c>
      <c r="J145" s="21" t="str">
        <f t="shared" si="12"/>
        <v/>
      </c>
      <c r="K145" s="22" t="str">
        <f t="shared" si="14"/>
        <v/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6">
      <c r="A146" s="1"/>
      <c r="B146" s="13"/>
      <c r="C146" s="14"/>
      <c r="D146" s="15"/>
      <c r="E146" s="16"/>
      <c r="F146" s="17"/>
      <c r="G146" s="18" t="str">
        <f t="shared" si="13"/>
        <v/>
      </c>
      <c r="H146" s="19"/>
      <c r="I146" s="20" t="str">
        <f t="shared" si="11"/>
        <v/>
      </c>
      <c r="J146" s="21" t="str">
        <f t="shared" si="12"/>
        <v/>
      </c>
      <c r="K146" s="22" t="str">
        <f t="shared" si="14"/>
        <v/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6">
      <c r="A147" s="1"/>
      <c r="B147" s="13"/>
      <c r="C147" s="14"/>
      <c r="D147" s="15"/>
      <c r="E147" s="16"/>
      <c r="F147" s="17"/>
      <c r="G147" s="18" t="str">
        <f t="shared" si="13"/>
        <v/>
      </c>
      <c r="H147" s="19"/>
      <c r="I147" s="20" t="str">
        <f t="shared" si="11"/>
        <v/>
      </c>
      <c r="J147" s="21" t="str">
        <f t="shared" si="12"/>
        <v/>
      </c>
      <c r="K147" s="22" t="str">
        <f t="shared" si="14"/>
        <v/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6">
      <c r="A148" s="1"/>
      <c r="B148" s="13"/>
      <c r="C148" s="14"/>
      <c r="D148" s="15"/>
      <c r="E148" s="16"/>
      <c r="F148" s="17"/>
      <c r="G148" s="18" t="str">
        <f t="shared" si="13"/>
        <v/>
      </c>
      <c r="H148" s="19"/>
      <c r="I148" s="20" t="str">
        <f t="shared" si="11"/>
        <v/>
      </c>
      <c r="J148" s="21" t="str">
        <f t="shared" si="12"/>
        <v/>
      </c>
      <c r="K148" s="22" t="str">
        <f t="shared" si="14"/>
        <v/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6">
      <c r="A149" s="1"/>
      <c r="B149" s="13"/>
      <c r="C149" s="14"/>
      <c r="D149" s="15"/>
      <c r="E149" s="16"/>
      <c r="F149" s="17"/>
      <c r="G149" s="18" t="str">
        <f t="shared" si="13"/>
        <v/>
      </c>
      <c r="H149" s="19"/>
      <c r="I149" s="20" t="str">
        <f t="shared" si="11"/>
        <v/>
      </c>
      <c r="J149" s="21" t="str">
        <f t="shared" si="12"/>
        <v/>
      </c>
      <c r="K149" s="22" t="str">
        <f t="shared" si="14"/>
        <v/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6">
      <c r="A150" s="1"/>
      <c r="B150" s="13"/>
      <c r="C150" s="14"/>
      <c r="D150" s="15"/>
      <c r="E150" s="16"/>
      <c r="F150" s="17"/>
      <c r="G150" s="18" t="str">
        <f t="shared" si="13"/>
        <v/>
      </c>
      <c r="H150" s="19"/>
      <c r="I150" s="20" t="str">
        <f t="shared" si="11"/>
        <v/>
      </c>
      <c r="J150" s="21" t="str">
        <f t="shared" si="12"/>
        <v/>
      </c>
      <c r="K150" s="22" t="str">
        <f t="shared" si="14"/>
        <v/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6">
      <c r="A151" s="1"/>
      <c r="B151" s="13"/>
      <c r="C151" s="14"/>
      <c r="D151" s="15"/>
      <c r="E151" s="16"/>
      <c r="F151" s="17"/>
      <c r="G151" s="18" t="str">
        <f t="shared" si="13"/>
        <v/>
      </c>
      <c r="H151" s="19"/>
      <c r="I151" s="20" t="str">
        <f t="shared" si="11"/>
        <v/>
      </c>
      <c r="J151" s="21" t="str">
        <f t="shared" si="12"/>
        <v/>
      </c>
      <c r="K151" s="22" t="str">
        <f t="shared" si="14"/>
        <v/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6">
      <c r="A152" s="1"/>
      <c r="B152" s="13"/>
      <c r="C152" s="14"/>
      <c r="D152" s="15"/>
      <c r="E152" s="16"/>
      <c r="F152" s="17"/>
      <c r="G152" s="18" t="str">
        <f t="shared" si="13"/>
        <v/>
      </c>
      <c r="H152" s="19"/>
      <c r="I152" s="20" t="str">
        <f t="shared" si="11"/>
        <v/>
      </c>
      <c r="J152" s="21" t="str">
        <f t="shared" si="12"/>
        <v/>
      </c>
      <c r="K152" s="22" t="str">
        <f t="shared" si="14"/>
        <v/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6">
      <c r="A153" s="1"/>
      <c r="B153" s="13"/>
      <c r="C153" s="14"/>
      <c r="D153" s="15"/>
      <c r="E153" s="16"/>
      <c r="F153" s="17"/>
      <c r="G153" s="18" t="str">
        <f t="shared" si="13"/>
        <v/>
      </c>
      <c r="H153" s="19"/>
      <c r="I153" s="20" t="str">
        <f t="shared" si="11"/>
        <v/>
      </c>
      <c r="J153" s="21" t="str">
        <f t="shared" si="12"/>
        <v/>
      </c>
      <c r="K153" s="22" t="str">
        <f t="shared" si="14"/>
        <v/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6">
      <c r="A154" s="1"/>
      <c r="B154" s="13"/>
      <c r="C154" s="14"/>
      <c r="D154" s="15"/>
      <c r="E154" s="16"/>
      <c r="F154" s="17"/>
      <c r="G154" s="18" t="str">
        <f t="shared" si="13"/>
        <v/>
      </c>
      <c r="H154" s="19"/>
      <c r="I154" s="20" t="str">
        <f t="shared" si="11"/>
        <v/>
      </c>
      <c r="J154" s="21" t="str">
        <f t="shared" si="12"/>
        <v/>
      </c>
      <c r="K154" s="22" t="str">
        <f t="shared" si="14"/>
        <v/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6">
      <c r="A155" s="1"/>
      <c r="B155" s="13"/>
      <c r="C155" s="14"/>
      <c r="D155" s="15"/>
      <c r="E155" s="16"/>
      <c r="F155" s="17"/>
      <c r="G155" s="18" t="str">
        <f t="shared" si="13"/>
        <v/>
      </c>
      <c r="H155" s="19"/>
      <c r="I155" s="20" t="str">
        <f t="shared" si="11"/>
        <v/>
      </c>
      <c r="J155" s="21" t="str">
        <f t="shared" si="12"/>
        <v/>
      </c>
      <c r="K155" s="22" t="str">
        <f t="shared" si="14"/>
        <v/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6">
      <c r="A156" s="1"/>
      <c r="B156" s="13"/>
      <c r="C156" s="14"/>
      <c r="D156" s="15"/>
      <c r="E156" s="16"/>
      <c r="F156" s="17"/>
      <c r="G156" s="18" t="str">
        <f t="shared" si="13"/>
        <v/>
      </c>
      <c r="H156" s="19"/>
      <c r="I156" s="20" t="str">
        <f t="shared" si="11"/>
        <v/>
      </c>
      <c r="J156" s="21" t="str">
        <f t="shared" si="12"/>
        <v/>
      </c>
      <c r="K156" s="22" t="str">
        <f t="shared" si="14"/>
        <v/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6">
      <c r="A157" s="1"/>
      <c r="B157" s="13"/>
      <c r="C157" s="14"/>
      <c r="D157" s="15"/>
      <c r="E157" s="16"/>
      <c r="F157" s="17"/>
      <c r="G157" s="18" t="str">
        <f t="shared" si="13"/>
        <v/>
      </c>
      <c r="H157" s="19"/>
      <c r="I157" s="20" t="str">
        <f t="shared" si="11"/>
        <v/>
      </c>
      <c r="J157" s="21" t="str">
        <f t="shared" si="12"/>
        <v/>
      </c>
      <c r="K157" s="22" t="str">
        <f t="shared" si="14"/>
        <v/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6" ht="19.2" thickBot="1">
      <c r="A158" s="1"/>
      <c r="B158" s="28"/>
      <c r="C158" s="29"/>
      <c r="D158" s="30"/>
      <c r="E158" s="16"/>
      <c r="F158" s="17"/>
      <c r="G158" s="18" t="str">
        <f t="shared" si="13"/>
        <v/>
      </c>
      <c r="H158" s="19"/>
      <c r="I158" s="20" t="str">
        <f t="shared" si="11"/>
        <v/>
      </c>
      <c r="J158" s="21" t="str">
        <f t="shared" si="12"/>
        <v/>
      </c>
      <c r="K158" s="22" t="str">
        <f t="shared" si="14"/>
        <v/>
      </c>
      <c r="L158" s="31" t="s">
        <v>67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6" ht="16.8" thickTop="1" thickBot="1">
      <c r="A159" s="1"/>
      <c r="B159" s="32"/>
      <c r="C159" s="32"/>
      <c r="D159" s="32"/>
      <c r="E159" s="33"/>
      <c r="F159" s="33">
        <f>SUM(F4:F158)</f>
        <v>88</v>
      </c>
      <c r="G159" s="33">
        <f>SUM(G4:G158)</f>
        <v>72</v>
      </c>
      <c r="H159" s="33" t="s">
        <v>68</v>
      </c>
      <c r="I159" s="34">
        <f>SUM(I4:I158)</f>
        <v>4385</v>
      </c>
      <c r="J159" s="35">
        <f>SUM(J4:J158)</f>
        <v>3679.0150000000008</v>
      </c>
      <c r="K159" s="36"/>
      <c r="L159" s="37">
        <f>I159-J159</f>
        <v>705.98499999999922</v>
      </c>
      <c r="M159" s="38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Z159" s="59">
        <f>SUM(Z160:Z171)</f>
        <v>714.84000000000015</v>
      </c>
    </row>
    <row r="160" spans="1:26" ht="15.6" thickTop="1" thickBot="1">
      <c r="A160" s="61">
        <v>44927</v>
      </c>
      <c r="B160" s="32"/>
      <c r="C160" s="32"/>
      <c r="D160" s="32"/>
      <c r="E160" s="57">
        <v>1</v>
      </c>
      <c r="F160" s="39"/>
      <c r="G160" s="40"/>
      <c r="H160" s="32"/>
      <c r="I160" s="41" t="s">
        <v>69</v>
      </c>
      <c r="J160" s="60">
        <f>SUMIFS($J$4:$J$158,$K$4:$K$158,"&gt;="&amp;DATE(2023,E160,1),$K$4:$K$158,"&lt;="&amp;DATE(2023,E160,EOMONTH(E160,0)))</f>
        <v>46.144999999999996</v>
      </c>
      <c r="K160" s="59">
        <f>J160/0.839</f>
        <v>55</v>
      </c>
      <c r="L160" s="37"/>
      <c r="M160" s="4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Z160" s="59">
        <f>K160-J160</f>
        <v>8.855000000000004</v>
      </c>
    </row>
    <row r="161" spans="1:26" ht="18.600000000000001" thickTop="1" thickBot="1">
      <c r="A161" s="61">
        <v>45026</v>
      </c>
      <c r="B161" s="32"/>
      <c r="C161" s="32"/>
      <c r="D161" s="32"/>
      <c r="E161" s="58">
        <v>2</v>
      </c>
      <c r="F161" s="43"/>
      <c r="G161" s="32"/>
      <c r="H161" s="32"/>
      <c r="I161" s="44" t="s">
        <v>70</v>
      </c>
      <c r="J161" s="60">
        <f t="shared" ref="J161:J171" si="15">SUMIFS($J$4:$J$158,$K$4:$K$158,"&gt;="&amp;DATE(2023,E161,1),$K$4:$K$158,"&lt;="&amp;DATE(2023,E161,EOMONTH(E161,0)))</f>
        <v>230.72499999999997</v>
      </c>
      <c r="K161" s="59">
        <f t="shared" ref="K161:K171" si="16">J161/0.839</f>
        <v>274.99999999999994</v>
      </c>
      <c r="L161" s="37"/>
      <c r="M161" s="4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Z161" s="59">
        <f t="shared" ref="Z161:Z171" si="17">K161-J161</f>
        <v>44.274999999999977</v>
      </c>
    </row>
    <row r="162" spans="1:26" ht="15.6" thickTop="1" thickBot="1">
      <c r="A162" s="61">
        <v>45047</v>
      </c>
      <c r="B162" s="32"/>
      <c r="C162" s="32"/>
      <c r="D162" s="32"/>
      <c r="E162" s="57">
        <v>3</v>
      </c>
      <c r="F162" s="32"/>
      <c r="G162" s="32"/>
      <c r="H162" s="32"/>
      <c r="I162" s="45" t="s">
        <v>71</v>
      </c>
      <c r="J162" s="60">
        <f t="shared" si="15"/>
        <v>192.97</v>
      </c>
      <c r="K162" s="59">
        <f t="shared" si="16"/>
        <v>230</v>
      </c>
      <c r="L162" s="37"/>
      <c r="M162" s="4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Z162" s="59">
        <f t="shared" si="17"/>
        <v>37.03</v>
      </c>
    </row>
    <row r="163" spans="1:26" ht="15.6" thickTop="1" thickBot="1">
      <c r="A163" s="61">
        <v>45054</v>
      </c>
      <c r="B163" s="32"/>
      <c r="C163" s="32"/>
      <c r="D163" s="32"/>
      <c r="E163" s="57">
        <v>4</v>
      </c>
      <c r="F163" s="32"/>
      <c r="G163" s="32"/>
      <c r="H163" s="32"/>
      <c r="I163" s="46" t="s">
        <v>72</v>
      </c>
      <c r="J163" s="60">
        <f t="shared" si="15"/>
        <v>759.29500000000007</v>
      </c>
      <c r="K163" s="59">
        <f t="shared" si="16"/>
        <v>905.00000000000011</v>
      </c>
      <c r="L163" s="37"/>
      <c r="M163" s="4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Z163" s="59">
        <f t="shared" si="17"/>
        <v>145.70500000000004</v>
      </c>
    </row>
    <row r="164" spans="1:26" ht="15.6" thickTop="1" thickBot="1">
      <c r="A164" s="61">
        <v>45064</v>
      </c>
      <c r="B164" s="32"/>
      <c r="C164" s="32"/>
      <c r="D164" s="32"/>
      <c r="E164" s="57">
        <v>5</v>
      </c>
      <c r="F164" s="32"/>
      <c r="G164" s="32"/>
      <c r="H164" s="32"/>
      <c r="I164" s="47" t="s">
        <v>73</v>
      </c>
      <c r="J164" s="60">
        <f t="shared" si="15"/>
        <v>939.68000000000006</v>
      </c>
      <c r="K164" s="59">
        <f t="shared" si="16"/>
        <v>1120.0000000000002</v>
      </c>
      <c r="L164" s="37"/>
      <c r="M164" s="4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Z164" s="59">
        <f t="shared" si="17"/>
        <v>180.32000000000016</v>
      </c>
    </row>
    <row r="165" spans="1:26" ht="15.6" thickTop="1" thickBot="1">
      <c r="A165" s="61">
        <v>45075</v>
      </c>
      <c r="B165" s="32"/>
      <c r="C165" s="32"/>
      <c r="D165" s="32"/>
      <c r="E165" s="57">
        <v>6</v>
      </c>
      <c r="F165" s="32"/>
      <c r="G165" s="32"/>
      <c r="H165" s="32"/>
      <c r="I165" s="48" t="s">
        <v>74</v>
      </c>
      <c r="J165" s="60">
        <f t="shared" si="15"/>
        <v>1136.8449999999998</v>
      </c>
      <c r="K165" s="59">
        <f t="shared" si="16"/>
        <v>1354.9999999999998</v>
      </c>
      <c r="L165" s="37"/>
      <c r="M165" s="4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Z165" s="59">
        <f t="shared" si="17"/>
        <v>218.15499999999997</v>
      </c>
    </row>
    <row r="166" spans="1:26" ht="15.6" thickTop="1" thickBot="1">
      <c r="A166" s="61">
        <v>45121</v>
      </c>
      <c r="B166" s="32"/>
      <c r="C166" s="32"/>
      <c r="D166" s="32"/>
      <c r="E166" s="57">
        <v>7</v>
      </c>
      <c r="F166" s="32"/>
      <c r="G166" s="32"/>
      <c r="H166" s="32"/>
      <c r="I166" s="49" t="s">
        <v>75</v>
      </c>
      <c r="J166" s="60">
        <f t="shared" si="15"/>
        <v>50.339999999999996</v>
      </c>
      <c r="K166" s="59">
        <f t="shared" si="16"/>
        <v>60</v>
      </c>
      <c r="L166" s="37"/>
      <c r="M166" s="4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Z166" s="59">
        <f t="shared" si="17"/>
        <v>9.6600000000000037</v>
      </c>
    </row>
    <row r="167" spans="1:26" ht="15.6" thickTop="1" thickBot="1">
      <c r="A167" s="61">
        <v>45153</v>
      </c>
      <c r="B167" s="32"/>
      <c r="C167" s="32"/>
      <c r="D167" s="32"/>
      <c r="E167" s="57">
        <v>8</v>
      </c>
      <c r="F167" s="32"/>
      <c r="G167" s="32"/>
      <c r="H167" s="32"/>
      <c r="I167" s="50" t="s">
        <v>76</v>
      </c>
      <c r="J167" s="60">
        <f t="shared" si="15"/>
        <v>176.19</v>
      </c>
      <c r="K167" s="59">
        <f t="shared" si="16"/>
        <v>210</v>
      </c>
      <c r="L167" s="37"/>
      <c r="M167" s="4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Z167" s="59">
        <f t="shared" si="17"/>
        <v>33.81</v>
      </c>
    </row>
    <row r="168" spans="1:26" ht="15.6" thickTop="1" thickBot="1">
      <c r="A168" s="61">
        <v>45231</v>
      </c>
      <c r="B168" s="32"/>
      <c r="C168" s="32"/>
      <c r="D168" s="32"/>
      <c r="E168" s="57">
        <v>9</v>
      </c>
      <c r="F168" s="32"/>
      <c r="G168" s="32"/>
      <c r="H168" s="32"/>
      <c r="I168" s="51" t="s">
        <v>77</v>
      </c>
      <c r="J168" s="60">
        <f t="shared" si="15"/>
        <v>192.97</v>
      </c>
      <c r="K168" s="59">
        <f t="shared" si="16"/>
        <v>230</v>
      </c>
      <c r="L168" s="37"/>
      <c r="M168" s="4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Z168" s="59">
        <f t="shared" si="17"/>
        <v>37.03</v>
      </c>
    </row>
    <row r="169" spans="1:26" ht="15.6" thickTop="1" thickBot="1">
      <c r="A169" s="61">
        <v>45241</v>
      </c>
      <c r="B169" s="32"/>
      <c r="C169" s="32"/>
      <c r="D169" s="32"/>
      <c r="E169" s="57">
        <v>10</v>
      </c>
      <c r="F169" s="32"/>
      <c r="G169" s="32"/>
      <c r="H169" s="32"/>
      <c r="I169" s="52" t="s">
        <v>78</v>
      </c>
      <c r="J169" s="60">
        <f t="shared" si="15"/>
        <v>0</v>
      </c>
      <c r="K169" s="59">
        <f t="shared" si="16"/>
        <v>0</v>
      </c>
      <c r="L169" s="37"/>
      <c r="M169" s="4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Z169" s="59">
        <f t="shared" si="17"/>
        <v>0</v>
      </c>
    </row>
    <row r="170" spans="1:26" ht="15.6" thickTop="1" thickBot="1">
      <c r="A170" s="61">
        <v>45285</v>
      </c>
      <c r="B170" s="32"/>
      <c r="C170" s="32"/>
      <c r="D170" s="32"/>
      <c r="E170" s="57">
        <v>11</v>
      </c>
      <c r="F170" s="32"/>
      <c r="G170" s="32"/>
      <c r="H170" s="32"/>
      <c r="I170" s="53" t="s">
        <v>79</v>
      </c>
      <c r="J170" s="60">
        <f t="shared" si="15"/>
        <v>0</v>
      </c>
      <c r="K170" s="59">
        <f t="shared" si="16"/>
        <v>0</v>
      </c>
      <c r="L170" s="37"/>
      <c r="M170" s="4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Z170" s="59">
        <f t="shared" si="17"/>
        <v>0</v>
      </c>
    </row>
    <row r="171" spans="1:26" ht="15.6" thickTop="1" thickBot="1">
      <c r="A171" s="1"/>
      <c r="B171" s="32"/>
      <c r="C171" s="32"/>
      <c r="D171" s="32"/>
      <c r="E171" s="57">
        <v>12</v>
      </c>
      <c r="F171" s="32"/>
      <c r="G171" s="32"/>
      <c r="H171" s="32"/>
      <c r="I171" s="54" t="s">
        <v>80</v>
      </c>
      <c r="J171" s="60">
        <f t="shared" si="15"/>
        <v>0</v>
      </c>
      <c r="K171" s="59">
        <f t="shared" si="16"/>
        <v>0</v>
      </c>
      <c r="L171" s="37"/>
      <c r="M171" s="4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Z171" s="59">
        <f t="shared" si="17"/>
        <v>0</v>
      </c>
    </row>
    <row r="172" spans="1:26" ht="15" thickTop="1">
      <c r="A172" s="1"/>
      <c r="B172" s="32"/>
      <c r="C172" s="32"/>
      <c r="D172" s="32"/>
      <c r="E172" s="32"/>
      <c r="F172" s="32"/>
      <c r="G172" s="32"/>
      <c r="H172" s="32"/>
      <c r="I172" s="32"/>
      <c r="J172" s="4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6">
      <c r="A173" s="1"/>
      <c r="B173" s="32"/>
      <c r="C173" s="32"/>
      <c r="D173" s="32"/>
      <c r="E173" s="32"/>
      <c r="F173" s="32"/>
      <c r="G173" s="32"/>
      <c r="H173" s="32"/>
      <c r="I173" s="32"/>
      <c r="J173" s="4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6">
      <c r="A174" s="1"/>
      <c r="B174" s="32"/>
      <c r="C174" s="32"/>
      <c r="D174" s="32"/>
      <c r="E174" s="32"/>
      <c r="F174" s="32"/>
      <c r="G174" s="32"/>
      <c r="H174" s="32"/>
      <c r="I174" s="32"/>
      <c r="J174" s="4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6">
      <c r="A175" s="1"/>
      <c r="B175" s="32"/>
      <c r="C175" s="32"/>
      <c r="D175" s="32"/>
      <c r="E175" s="32"/>
      <c r="F175" s="32"/>
      <c r="G175" s="32"/>
      <c r="H175" s="32"/>
      <c r="I175" s="32"/>
      <c r="J175" s="4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</sheetData>
  <mergeCells count="10">
    <mergeCell ref="B1:K1"/>
    <mergeCell ref="B2:B3"/>
    <mergeCell ref="C2:D2"/>
    <mergeCell ref="E2:E3"/>
    <mergeCell ref="F2:F3"/>
    <mergeCell ref="G2:G3"/>
    <mergeCell ref="H2:H3"/>
    <mergeCell ref="I2:I3"/>
    <mergeCell ref="J2:J3"/>
    <mergeCell ref="K2:K3"/>
  </mergeCells>
  <conditionalFormatting sqref="H4:H158">
    <cfRule type="containsText" dxfId="36" priority="60" operator="containsText" text="Mauve">
      <formula>NOT(ISERROR(SEARCH("Mauve",H4)))</formula>
    </cfRule>
    <cfRule type="containsText" dxfId="35" priority="61" operator="containsText" text="Papillon">
      <formula>NOT(ISERROR(SEARCH("Papillon",H4)))</formula>
    </cfRule>
    <cfRule type="containsText" dxfId="34" priority="62" operator="containsText" text="New-York">
      <formula>NOT(ISERROR(SEARCH("New-York",H4)))</formula>
    </cfRule>
  </conditionalFormatting>
  <conditionalFormatting sqref="K4:K53">
    <cfRule type="expression" dxfId="33" priority="49">
      <formula>(MONTH(#REF!)=12)</formula>
    </cfRule>
  </conditionalFormatting>
  <conditionalFormatting sqref="K4:K158">
    <cfRule type="expression" dxfId="32" priority="53">
      <formula>(MONTH($K4)=6)</formula>
    </cfRule>
    <cfRule type="expression" dxfId="31" priority="59">
      <formula>(MONTH($K4)=12)</formula>
    </cfRule>
  </conditionalFormatting>
  <conditionalFormatting sqref="K4:K158">
    <cfRule type="expression" dxfId="30" priority="47">
      <formula>(MONTH($K4)=1)</formula>
    </cfRule>
    <cfRule type="expression" dxfId="29" priority="48">
      <formula>(MONTH($K4)=2)</formula>
    </cfRule>
    <cfRule type="expression" dxfId="28" priority="50">
      <formula>(MONTH($K4)=3)</formula>
    </cfRule>
    <cfRule type="expression" dxfId="27" priority="51">
      <formula>(MONTH($K4)=4)</formula>
    </cfRule>
    <cfRule type="expression" dxfId="26" priority="52">
      <formula>(MONTH($K4)=5)</formula>
    </cfRule>
    <cfRule type="expression" dxfId="25" priority="54">
      <formula>(MONTH($K4)=7)</formula>
    </cfRule>
    <cfRule type="expression" dxfId="24" priority="55">
      <formula>(MONTH($K4)=8)</formula>
    </cfRule>
    <cfRule type="expression" dxfId="23" priority="56">
      <formula>(MONTH($K4)=9)</formula>
    </cfRule>
    <cfRule type="expression" dxfId="22" priority="57">
      <formula>(MONTH($K4)=10)</formula>
    </cfRule>
    <cfRule type="expression" dxfId="21" priority="58">
      <formula>(MONTH($K4)=11)</formula>
    </cfRule>
  </conditionalFormatting>
  <conditionalFormatting sqref="K4:K158">
    <cfRule type="expression" dxfId="20" priority="46">
      <formula>(MONTH($K4)=12)</formula>
    </cfRule>
  </conditionalFormatting>
  <conditionalFormatting sqref="K4:K158">
    <cfRule type="expression" dxfId="19" priority="36">
      <formula>AND($K4&lt;&gt;"",(MONTH($K4)=1))</formula>
    </cfRule>
    <cfRule type="expression" dxfId="18" priority="37">
      <formula>(MONTH($K4)=2)</formula>
    </cfRule>
    <cfRule type="expression" dxfId="17" priority="38">
      <formula>(MONTH($K4)=3)</formula>
    </cfRule>
    <cfRule type="expression" dxfId="16" priority="39">
      <formula>(MONTH($K4)=4)</formula>
    </cfRule>
    <cfRule type="expression" dxfId="15" priority="40">
      <formula>(MONTH($K4)=5)</formula>
    </cfRule>
    <cfRule type="expression" dxfId="14" priority="41">
      <formula>(MONTH($K4)=7)</formula>
    </cfRule>
    <cfRule type="expression" dxfId="13" priority="42">
      <formula>(MONTH($K4)=8)</formula>
    </cfRule>
    <cfRule type="expression" dxfId="12" priority="43">
      <formula>(MONTH($K4)=9)</formula>
    </cfRule>
    <cfRule type="expression" dxfId="11" priority="44">
      <formula>(MONTH($K4)=10)</formula>
    </cfRule>
    <cfRule type="expression" dxfId="10" priority="45">
      <formula>(MONTH($K4)=11)</formula>
    </cfRule>
  </conditionalFormatting>
  <conditionalFormatting sqref="C4:D12 C14:D158">
    <cfRule type="timePeriod" dxfId="9" priority="35" timePeriod="thisMonth">
      <formula>AND(MONTH(C4)=MONTH(TODAY()),YEAR(C4)=YEAR(TODAY()))</formula>
    </cfRule>
  </conditionalFormatting>
  <conditionalFormatting sqref="C6:D12 C14:D158">
    <cfRule type="timePeriod" dxfId="8" priority="33" timePeriod="lastMonth">
      <formula>AND(MONTH(C6)=MONTH(EDATE(TODAY(),0-1)),YEAR(C6)=YEAR(EDATE(TODAY(),0-1)))</formula>
    </cfRule>
    <cfRule type="timePeriod" dxfId="7" priority="34" timePeriod="today">
      <formula>FLOOR(C6,1)=TODAY()</formula>
    </cfRule>
  </conditionalFormatting>
  <conditionalFormatting sqref="K159">
    <cfRule type="expression" dxfId="6" priority="32">
      <formula>(MONTH($K159)=6)</formula>
    </cfRule>
  </conditionalFormatting>
  <conditionalFormatting sqref="B4:D5">
    <cfRule type="timePeriod" dxfId="5" priority="30" timePeriod="lastMonth">
      <formula>AND(MONTH(B4)=MONTH(EDATE(TODAY(),0-1)),YEAR(B4)=YEAR(EDATE(TODAY(),0-1)))</formula>
    </cfRule>
  </conditionalFormatting>
  <conditionalFormatting sqref="C4:D5">
    <cfRule type="timePeriod" dxfId="4" priority="31" timePeriod="today">
      <formula>FLOOR(C4,1)=TODAY()</formula>
    </cfRule>
  </conditionalFormatting>
  <conditionalFormatting sqref="B1">
    <cfRule type="expression" dxfId="3" priority="63">
      <formula>(MONTH(#REF!)=6)</formula>
    </cfRule>
  </conditionalFormatting>
  <conditionalFormatting sqref="C13:D13">
    <cfRule type="timePeriod" dxfId="2" priority="29" timePeriod="thisMonth">
      <formula>AND(MONTH(C13)=MONTH(TODAY()),YEAR(C13)=YEAR(TODAY()))</formula>
    </cfRule>
  </conditionalFormatting>
  <conditionalFormatting sqref="C13:D13">
    <cfRule type="timePeriod" dxfId="1" priority="27" timePeriod="lastMonth">
      <formula>AND(MONTH(C13)=MONTH(EDATE(TODAY(),0-1)),YEAR(C13)=YEAR(EDATE(TODAY(),0-1)))</formula>
    </cfRule>
    <cfRule type="timePeriod" dxfId="0" priority="28" timePeriod="today">
      <formula>FLOOR(C13,1)=TODAY()</formula>
    </cfRule>
  </conditionalFormatting>
  <dataValidations count="3">
    <dataValidation type="list" allowBlank="1" showInputMessage="1" showErrorMessage="1" sqref="H4:H158" xr:uid="{D8AC6BE9-31FD-4E4E-B45B-AF3B83245617}">
      <formula1>$N$2:$N$4</formula1>
    </dataValidation>
    <dataValidation type="list" allowBlank="1" showInputMessage="1" showErrorMessage="1" sqref="F4:F158" xr:uid="{67BD6655-98DD-4062-BA76-3705F87F9466}">
      <formula1>nombre23</formula1>
    </dataValidation>
    <dataValidation type="list" allowBlank="1" showInputMessage="1" showErrorMessage="1" sqref="O1:R1 E4:E158" xr:uid="{39804171-A86D-4E2C-8BC0-4BBF42147F6C}">
      <formula1>$O$1:$X$1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chambres23</vt:lpstr>
      <vt:lpstr>designation23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Utilisateur;Philou10120</dc:creator>
  <cp:lastModifiedBy>Utilisateur</cp:lastModifiedBy>
  <dcterms:created xsi:type="dcterms:W3CDTF">2023-05-14T16:02:25Z</dcterms:created>
  <dcterms:modified xsi:type="dcterms:W3CDTF">2023-05-17T07:12:37Z</dcterms:modified>
</cp:coreProperties>
</file>